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29_08_25 Elaboración OCI - Reformulación ITRC/"/>
    </mc:Choice>
  </mc:AlternateContent>
  <xr:revisionPtr revIDLastSave="402" documentId="8_{76C51E79-6027-4816-BF87-A65796727D2D}" xr6:coauthVersionLast="47" xr6:coauthVersionMax="47" xr10:uidLastSave="{66C287C5-BA4F-44EF-AA9E-45C8FAF2B80B}"/>
  <bookViews>
    <workbookView xWindow="-120" yWindow="-120" windowWidth="20730" windowHeight="11040" tabRatio="542" activeTab="1" xr2:uid="{00000000-000D-0000-FFFF-FFFF00000000}"/>
  </bookViews>
  <sheets>
    <sheet name="RESUMEN TOTAL PMI" sheetId="22" r:id="rId1"/>
    <sheet name="PMI" sheetId="20" r:id="rId2"/>
    <sheet name="CGR" sheetId="16" state="hidden" r:id="rId3"/>
    <sheet name="OCI" sheetId="17" state="hidden" r:id="rId4"/>
    <sheet name="AGN" sheetId="19" state="hidden" r:id="rId5"/>
    <sheet name="ITRC" sheetId="2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4" hidden="1">AGN!$B$10:$R$10</definedName>
    <definedName name="_xlnm._FilterDatabase" localSheetId="2" hidden="1">CGR!$A$10:$Q$10</definedName>
    <definedName name="_xlnm._FilterDatabase" localSheetId="5" hidden="1">ITRC!$A$10:$Q$10</definedName>
    <definedName name="_xlnm._FilterDatabase" localSheetId="3" hidden="1">OCI!$A$10:$AG$10</definedName>
    <definedName name="_xlnm._FilterDatabase" localSheetId="1" hidden="1">PMI!$A$9:$Q$2570</definedName>
    <definedName name="FECHA_ACTUALIZACION">PMI!$Q$7</definedName>
    <definedName name="FECHA_CGR">PMI!$Q$4</definedName>
    <definedName name="FECHA_ITRC">PMI!$Q$5</definedName>
    <definedName name="FECHA_OCI">PMI!$Q$6</definedName>
  </definedNames>
  <calcPr calcId="191028"/>
  <pivotCaches>
    <pivotCache cacheId="0" r:id="rId16"/>
    <pivotCache cacheId="1" r:id="rId17"/>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67" i="27" l="1"/>
  <c r="M967" i="27"/>
  <c r="P966" i="27"/>
  <c r="M966" i="27"/>
  <c r="P965" i="27"/>
  <c r="M965" i="27"/>
  <c r="P964" i="27"/>
  <c r="M964" i="27"/>
  <c r="P963" i="27"/>
  <c r="M963" i="27"/>
  <c r="P962" i="27"/>
  <c r="M962" i="27"/>
  <c r="P961" i="27"/>
  <c r="M961" i="27"/>
  <c r="P960" i="27"/>
  <c r="M960" i="27"/>
  <c r="P959" i="27"/>
  <c r="M959" i="27"/>
  <c r="P958" i="27"/>
  <c r="M958" i="27"/>
  <c r="P957" i="27"/>
  <c r="M957" i="27"/>
  <c r="P956" i="27"/>
  <c r="M956" i="27"/>
  <c r="P955" i="27"/>
  <c r="M955" i="27"/>
  <c r="P954" i="27"/>
  <c r="M954" i="27"/>
  <c r="P953" i="27"/>
  <c r="M953" i="27"/>
  <c r="P952" i="27"/>
  <c r="M952" i="27"/>
  <c r="P951" i="27"/>
  <c r="M951" i="27"/>
  <c r="P950" i="27"/>
  <c r="M950" i="27"/>
  <c r="P949" i="27"/>
  <c r="M949" i="27"/>
  <c r="P948" i="27"/>
  <c r="M948" i="27"/>
  <c r="P947" i="27"/>
  <c r="M947" i="27"/>
  <c r="P946" i="27"/>
  <c r="M946" i="27"/>
  <c r="P945" i="27"/>
  <c r="M945" i="27"/>
  <c r="P944" i="27"/>
  <c r="M944" i="27"/>
  <c r="P943" i="27"/>
  <c r="M943" i="27"/>
  <c r="P942" i="27"/>
  <c r="M942" i="27"/>
  <c r="P941" i="27"/>
  <c r="M941" i="27"/>
  <c r="P940" i="27"/>
  <c r="M940" i="27"/>
  <c r="P939" i="27"/>
  <c r="M939" i="27"/>
  <c r="P938" i="27"/>
  <c r="M938" i="27"/>
  <c r="P937" i="27"/>
  <c r="M937" i="27"/>
  <c r="P936" i="27"/>
  <c r="M936" i="27"/>
  <c r="P935" i="27"/>
  <c r="M935" i="27"/>
  <c r="P934" i="27"/>
  <c r="M934" i="27"/>
  <c r="P933" i="27"/>
  <c r="M933" i="27"/>
  <c r="P932" i="27"/>
  <c r="M932" i="27"/>
  <c r="P931" i="27"/>
  <c r="M931" i="27"/>
  <c r="P930" i="27"/>
  <c r="Q930" i="27" s="1" a="1"/>
  <c r="Q930" i="27" s="1"/>
  <c r="M930" i="27"/>
  <c r="P929" i="27"/>
  <c r="Q929" i="27" s="1" a="1"/>
  <c r="Q929" i="27" s="1"/>
  <c r="M929" i="27"/>
  <c r="P928" i="27"/>
  <c r="Q928" i="27" s="1" a="1"/>
  <c r="Q928" i="27" s="1"/>
  <c r="M928" i="27"/>
  <c r="P927" i="27"/>
  <c r="M927" i="27"/>
  <c r="P926" i="27"/>
  <c r="Q926" i="27" s="1" a="1"/>
  <c r="Q926" i="27" s="1"/>
  <c r="M926" i="27"/>
  <c r="P925" i="27"/>
  <c r="M925" i="27"/>
  <c r="P924" i="27"/>
  <c r="M924" i="27"/>
  <c r="P923" i="27"/>
  <c r="M923" i="27"/>
  <c r="P922" i="27"/>
  <c r="M922" i="27"/>
  <c r="P921" i="27"/>
  <c r="M921" i="27"/>
  <c r="P920" i="27"/>
  <c r="M920" i="27"/>
  <c r="P919" i="27"/>
  <c r="M919" i="27"/>
  <c r="P918" i="27"/>
  <c r="M918" i="27"/>
  <c r="P917" i="27"/>
  <c r="M917" i="27"/>
  <c r="P916" i="27"/>
  <c r="M916" i="27"/>
  <c r="P915" i="27"/>
  <c r="M915" i="27"/>
  <c r="P914" i="27"/>
  <c r="M914" i="27"/>
  <c r="P913" i="27"/>
  <c r="Q913" i="27" s="1" a="1"/>
  <c r="Q913" i="27" s="1"/>
  <c r="M913" i="27"/>
  <c r="P912" i="27"/>
  <c r="Q912" i="27" s="1" a="1"/>
  <c r="Q912" i="27" s="1"/>
  <c r="M912" i="27"/>
  <c r="P911" i="27"/>
  <c r="Q911" i="27" s="1" a="1"/>
  <c r="Q911" i="27" s="1"/>
  <c r="M911" i="27"/>
  <c r="P910" i="27"/>
  <c r="M910" i="27"/>
  <c r="P909" i="27"/>
  <c r="M909" i="27"/>
  <c r="P908" i="27"/>
  <c r="M908" i="27"/>
  <c r="P907" i="27"/>
  <c r="M907" i="27"/>
  <c r="P906" i="27"/>
  <c r="M906" i="27"/>
  <c r="P905" i="27"/>
  <c r="Q905" i="27" s="1" a="1"/>
  <c r="Q905" i="27" s="1"/>
  <c r="M905" i="27"/>
  <c r="P904" i="27"/>
  <c r="M904" i="27"/>
  <c r="P903" i="27"/>
  <c r="M903" i="27"/>
  <c r="P902" i="27"/>
  <c r="M902" i="27"/>
  <c r="P901" i="27"/>
  <c r="M901" i="27"/>
  <c r="P900" i="27"/>
  <c r="M900" i="27"/>
  <c r="P899" i="27"/>
  <c r="M899" i="27"/>
  <c r="P898" i="27"/>
  <c r="M898" i="27"/>
  <c r="P897" i="27"/>
  <c r="Q897" i="27" s="1" a="1"/>
  <c r="Q897" i="27" s="1"/>
  <c r="M897" i="27"/>
  <c r="P896" i="27"/>
  <c r="M896" i="27"/>
  <c r="P895" i="27"/>
  <c r="M895" i="27"/>
  <c r="P894" i="27"/>
  <c r="M894" i="27"/>
  <c r="P893" i="27"/>
  <c r="M893" i="27"/>
  <c r="P892" i="27"/>
  <c r="M892" i="27"/>
  <c r="P891" i="27"/>
  <c r="M891" i="27"/>
  <c r="P890" i="27"/>
  <c r="M890" i="27"/>
  <c r="P889" i="27"/>
  <c r="Q889" i="27" s="1" a="1"/>
  <c r="Q889" i="27" s="1"/>
  <c r="M889" i="27"/>
  <c r="P888" i="27"/>
  <c r="M888" i="27"/>
  <c r="P887" i="27"/>
  <c r="Q887" i="27" s="1" a="1"/>
  <c r="Q887" i="27" s="1"/>
  <c r="M887" i="27"/>
  <c r="P886" i="27"/>
  <c r="Q886" i="27" s="1" a="1"/>
  <c r="Q886" i="27" s="1"/>
  <c r="M886" i="27"/>
  <c r="P885" i="27"/>
  <c r="M885" i="27"/>
  <c r="P884" i="27"/>
  <c r="Q884" i="27" s="1" a="1"/>
  <c r="Q884" i="27" s="1"/>
  <c r="M884" i="27"/>
  <c r="P883" i="27"/>
  <c r="M883" i="27"/>
  <c r="P882" i="27"/>
  <c r="M882" i="27"/>
  <c r="P881" i="27"/>
  <c r="M881" i="27"/>
  <c r="P880" i="27"/>
  <c r="M880" i="27"/>
  <c r="P879" i="27"/>
  <c r="M879" i="27"/>
  <c r="P878" i="27"/>
  <c r="Q878" i="27" s="1" a="1"/>
  <c r="Q878" i="27" s="1"/>
  <c r="M878" i="27"/>
  <c r="P877" i="27"/>
  <c r="Q877" i="27" s="1" a="1"/>
  <c r="Q877" i="27" s="1"/>
  <c r="M877" i="27"/>
  <c r="P876" i="27"/>
  <c r="M876" i="27"/>
  <c r="P875" i="27"/>
  <c r="Q875" i="27" s="1" a="1"/>
  <c r="Q875" i="27" s="1"/>
  <c r="M875" i="27"/>
  <c r="P874" i="27"/>
  <c r="Q874" i="27" s="1" a="1"/>
  <c r="Q874" i="27" s="1"/>
  <c r="M874" i="27"/>
  <c r="P873" i="27"/>
  <c r="Q873" i="27" s="1" a="1"/>
  <c r="Q873" i="27" s="1"/>
  <c r="M873" i="27"/>
  <c r="P872" i="27"/>
  <c r="M872" i="27"/>
  <c r="P871" i="27"/>
  <c r="M871" i="27"/>
  <c r="P870" i="27"/>
  <c r="Q870" i="27" s="1" a="1"/>
  <c r="Q870" i="27" s="1"/>
  <c r="M870" i="27"/>
  <c r="P869" i="27"/>
  <c r="M869" i="27"/>
  <c r="P868" i="27"/>
  <c r="Q868" i="27" s="1" a="1"/>
  <c r="Q868" i="27" s="1"/>
  <c r="M868" i="27"/>
  <c r="P867" i="27"/>
  <c r="M867" i="27"/>
  <c r="P866" i="27"/>
  <c r="M866" i="27"/>
  <c r="P865" i="27"/>
  <c r="Q865" i="27" s="1" a="1"/>
  <c r="Q865" i="27" s="1"/>
  <c r="M865" i="27"/>
  <c r="P864" i="27"/>
  <c r="Q864" i="27" s="1" a="1"/>
  <c r="Q864" i="27" s="1"/>
  <c r="M864" i="27"/>
  <c r="P863" i="27"/>
  <c r="M863" i="27"/>
  <c r="P862" i="27"/>
  <c r="M862" i="27"/>
  <c r="P861" i="27"/>
  <c r="M861" i="27"/>
  <c r="P860" i="27"/>
  <c r="M860" i="27"/>
  <c r="P859" i="27"/>
  <c r="M859" i="27"/>
  <c r="P858" i="27"/>
  <c r="Q858" i="27" s="1" a="1"/>
  <c r="Q858" i="27" s="1"/>
  <c r="M858" i="27"/>
  <c r="P857" i="27"/>
  <c r="M857" i="27"/>
  <c r="P856" i="27"/>
  <c r="Q856" i="27" s="1" a="1"/>
  <c r="Q856" i="27" s="1"/>
  <c r="M856" i="27"/>
  <c r="P855" i="27"/>
  <c r="Q855" i="27" s="1" a="1"/>
  <c r="Q855" i="27" s="1"/>
  <c r="M855" i="27"/>
  <c r="P854" i="27"/>
  <c r="Q854" i="27" s="1" a="1"/>
  <c r="Q854" i="27" s="1"/>
  <c r="M854" i="27"/>
  <c r="P853" i="27"/>
  <c r="Q853" i="27" s="1" a="1"/>
  <c r="Q853" i="27" s="1"/>
  <c r="M853" i="27"/>
  <c r="P852" i="27"/>
  <c r="Q852" i="27" s="1" a="1"/>
  <c r="Q852" i="27" s="1"/>
  <c r="M852" i="27"/>
  <c r="P851" i="27"/>
  <c r="Q851" i="27" s="1" a="1"/>
  <c r="Q851" i="27" s="1"/>
  <c r="M851" i="27"/>
  <c r="P850" i="27"/>
  <c r="Q850" i="27" s="1" a="1"/>
  <c r="Q850" i="27" s="1"/>
  <c r="M850" i="27"/>
  <c r="P849" i="27"/>
  <c r="M849" i="27"/>
  <c r="P848" i="27"/>
  <c r="Q848" i="27" s="1" a="1"/>
  <c r="Q848" i="27" s="1"/>
  <c r="M848" i="27"/>
  <c r="P847" i="27"/>
  <c r="M847" i="27"/>
  <c r="P846" i="27"/>
  <c r="M846" i="27"/>
  <c r="P845" i="27"/>
  <c r="M845" i="27"/>
  <c r="P844" i="27"/>
  <c r="Q844" i="27" s="1" a="1"/>
  <c r="Q844" i="27" s="1"/>
  <c r="M844" i="27"/>
  <c r="P843" i="27"/>
  <c r="Q843" i="27" s="1" a="1"/>
  <c r="Q843" i="27" s="1"/>
  <c r="M843" i="27"/>
  <c r="P842" i="27"/>
  <c r="Q842" i="27" s="1" a="1"/>
  <c r="Q842" i="27" s="1"/>
  <c r="M842" i="27"/>
  <c r="P841" i="27"/>
  <c r="Q841" i="27" s="1" a="1"/>
  <c r="Q841" i="27" s="1"/>
  <c r="M841" i="27"/>
  <c r="P840" i="27"/>
  <c r="M840" i="27"/>
  <c r="P839" i="27"/>
  <c r="Q839" i="27" s="1" a="1"/>
  <c r="Q839" i="27" s="1"/>
  <c r="M839" i="27"/>
  <c r="P838" i="27"/>
  <c r="M838" i="27"/>
  <c r="P837" i="27"/>
  <c r="M837" i="27"/>
  <c r="P836" i="27"/>
  <c r="Q836" i="27" s="1" a="1"/>
  <c r="Q836" i="27" s="1"/>
  <c r="M836" i="27"/>
  <c r="P835" i="27"/>
  <c r="Q835" i="27" s="1" a="1"/>
  <c r="Q835" i="27" s="1"/>
  <c r="M835" i="27"/>
  <c r="P834" i="27"/>
  <c r="Q834" i="27" s="1" a="1"/>
  <c r="Q834" i="27" s="1"/>
  <c r="M834" i="27"/>
  <c r="P833" i="27"/>
  <c r="M833" i="27"/>
  <c r="P832" i="27"/>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M820" i="27"/>
  <c r="P819" i="27"/>
  <c r="Q819" i="27" s="1" a="1"/>
  <c r="Q819" i="27" s="1"/>
  <c r="M819" i="27"/>
  <c r="P818" i="27"/>
  <c r="M818" i="27"/>
  <c r="P817" i="27"/>
  <c r="Q817" i="27" s="1" a="1"/>
  <c r="Q817" i="27" s="1"/>
  <c r="M817" i="27"/>
  <c r="P816" i="27"/>
  <c r="Q816" i="27" s="1" a="1"/>
  <c r="Q816" i="27" s="1"/>
  <c r="M816" i="27"/>
  <c r="P815" i="27"/>
  <c r="M815" i="27"/>
  <c r="P814" i="27"/>
  <c r="Q814" i="27" s="1" a="1"/>
  <c r="Q814" i="27" s="1"/>
  <c r="M814" i="27"/>
  <c r="P813" i="27"/>
  <c r="Q813" i="27" s="1" a="1"/>
  <c r="Q813" i="27" s="1"/>
  <c r="M813" i="27"/>
  <c r="P812" i="27"/>
  <c r="Q812" i="27" s="1" a="1"/>
  <c r="Q812" i="27" s="1"/>
  <c r="M812" i="27"/>
  <c r="P811" i="27"/>
  <c r="Q811" i="27" s="1" a="1"/>
  <c r="Q811" i="27" s="1"/>
  <c r="M811" i="27"/>
  <c r="P810" i="27"/>
  <c r="M810" i="27"/>
  <c r="P809" i="27"/>
  <c r="M809" i="27"/>
  <c r="P808" i="27"/>
  <c r="M808" i="27"/>
  <c r="P807" i="27"/>
  <c r="Q807" i="27" s="1" a="1"/>
  <c r="Q807" i="27" s="1"/>
  <c r="M807" i="27"/>
  <c r="Q806" i="27" a="1"/>
  <c r="Q806" i="27" s="1"/>
  <c r="M806" i="27"/>
  <c r="Q805" i="27"/>
  <c r="Q805" i="27" a="1"/>
  <c r="M805" i="27"/>
  <c r="Q804" i="27" a="1"/>
  <c r="Q804" i="27" s="1"/>
  <c r="M804" i="27"/>
  <c r="Q803" i="27" a="1"/>
  <c r="Q803" i="27" s="1"/>
  <c r="M803" i="27"/>
  <c r="P802" i="27"/>
  <c r="Q802" i="27" s="1" a="1"/>
  <c r="Q802" i="27" s="1"/>
  <c r="M802" i="27"/>
  <c r="P801" i="27"/>
  <c r="Q801" i="27" s="1" a="1"/>
  <c r="Q801" i="27" s="1"/>
  <c r="M801" i="27"/>
  <c r="P800" i="27"/>
  <c r="Q800" i="27" s="1" a="1"/>
  <c r="Q800" i="27" s="1"/>
  <c r="M800" i="27"/>
  <c r="P799" i="27"/>
  <c r="M799" i="27"/>
  <c r="P798" i="27"/>
  <c r="M798" i="27"/>
  <c r="P797" i="27"/>
  <c r="M797" i="27"/>
  <c r="P796" i="27"/>
  <c r="Q796" i="27" s="1" a="1"/>
  <c r="Q796" i="27" s="1"/>
  <c r="M796" i="27"/>
  <c r="P795" i="27"/>
  <c r="Q795" i="27" s="1" a="1"/>
  <c r="Q795" i="27" s="1"/>
  <c r="M795" i="27"/>
  <c r="P794" i="27"/>
  <c r="Q794" i="27" s="1" a="1"/>
  <c r="Q794" i="27" s="1"/>
  <c r="M794" i="27"/>
  <c r="P793" i="27"/>
  <c r="Q793" i="27" s="1" a="1"/>
  <c r="Q793" i="27" s="1"/>
  <c r="M793" i="27"/>
  <c r="P792" i="27"/>
  <c r="Q792" i="27" s="1" a="1"/>
  <c r="Q792" i="27" s="1"/>
  <c r="M792" i="27"/>
  <c r="P791" i="27"/>
  <c r="Q791" i="27" s="1" a="1"/>
  <c r="Q791" i="27" s="1"/>
  <c r="M791" i="27"/>
  <c r="P790" i="27"/>
  <c r="Q790" i="27" s="1" a="1"/>
  <c r="Q790" i="27" s="1"/>
  <c r="M790" i="27"/>
  <c r="P789" i="27"/>
  <c r="Q789" i="27" s="1" a="1"/>
  <c r="Q789" i="27" s="1"/>
  <c r="M789" i="27"/>
  <c r="P788" i="27"/>
  <c r="Q788" i="27" s="1" a="1"/>
  <c r="Q788" i="27" s="1"/>
  <c r="M788" i="27"/>
  <c r="P787" i="27"/>
  <c r="M787" i="27"/>
  <c r="P786" i="27"/>
  <c r="M786" i="27"/>
  <c r="P785" i="27"/>
  <c r="M785" i="27"/>
  <c r="P784" i="27"/>
  <c r="Q784" i="27" s="1" a="1"/>
  <c r="Q784" i="27" s="1"/>
  <c r="M784" i="27"/>
  <c r="Q783" i="27" a="1"/>
  <c r="Q783" i="27" s="1"/>
  <c r="M783" i="27"/>
  <c r="Q782" i="27"/>
  <c r="Q782" i="27" a="1"/>
  <c r="M782" i="27"/>
  <c r="Q781" i="27" a="1"/>
  <c r="Q781" i="27" s="1"/>
  <c r="P781" i="27"/>
  <c r="M781" i="27"/>
  <c r="Q780" i="27" a="1"/>
  <c r="Q780" i="27" s="1"/>
  <c r="P780" i="27"/>
  <c r="M780" i="27"/>
  <c r="Q779" i="27" a="1"/>
  <c r="Q779" i="27" s="1"/>
  <c r="P779" i="27"/>
  <c r="M779" i="27"/>
  <c r="Q778" i="27" a="1"/>
  <c r="Q778" i="27" s="1"/>
  <c r="P778" i="27"/>
  <c r="M778" i="27"/>
  <c r="P777" i="27"/>
  <c r="M777" i="27"/>
  <c r="P776" i="27"/>
  <c r="M776" i="27"/>
  <c r="P775" i="27"/>
  <c r="M775" i="27"/>
  <c r="Q774" i="27" a="1"/>
  <c r="Q774" i="27" s="1"/>
  <c r="P774" i="27"/>
  <c r="M774" i="27"/>
  <c r="Q773" i="27" a="1"/>
  <c r="Q773" i="27" s="1"/>
  <c r="P773" i="27"/>
  <c r="M773" i="27"/>
  <c r="Q772" i="27" a="1"/>
  <c r="Q772" i="27" s="1"/>
  <c r="P772" i="27"/>
  <c r="M772" i="27"/>
  <c r="Q771" i="27" a="1"/>
  <c r="Q771" i="27" s="1"/>
  <c r="P771" i="27"/>
  <c r="M771" i="27"/>
  <c r="Q770" i="27" a="1"/>
  <c r="Q770" i="27" s="1"/>
  <c r="P770" i="27"/>
  <c r="M770" i="27"/>
  <c r="Q769" i="27" a="1"/>
  <c r="Q769" i="27" s="1"/>
  <c r="P769" i="27"/>
  <c r="M769" i="27"/>
  <c r="Q768" i="27" a="1"/>
  <c r="Q768" i="27" s="1"/>
  <c r="P768" i="27"/>
  <c r="M768" i="27"/>
  <c r="Q767" i="27" a="1"/>
  <c r="Q767" i="27" s="1"/>
  <c r="P767" i="27"/>
  <c r="M767" i="27"/>
  <c r="Q766" i="27" a="1"/>
  <c r="Q766" i="27" s="1"/>
  <c r="P766" i="27"/>
  <c r="M766" i="27"/>
  <c r="Q765" i="27" a="1"/>
  <c r="Q765" i="27" s="1"/>
  <c r="P765" i="27"/>
  <c r="M765" i="27"/>
  <c r="Q764" i="27" a="1"/>
  <c r="Q764" i="27" s="1"/>
  <c r="P764" i="27"/>
  <c r="M764" i="27"/>
  <c r="M763" i="27"/>
  <c r="Q762" i="27" a="1"/>
  <c r="Q762" i="27" s="1"/>
  <c r="P762" i="27"/>
  <c r="M762" i="27"/>
  <c r="P761" i="27"/>
  <c r="Q761" i="27" s="1" a="1"/>
  <c r="Q761" i="27" s="1"/>
  <c r="M761" i="27"/>
  <c r="P760" i="27"/>
  <c r="Q760" i="27" s="1" a="1"/>
  <c r="Q760" i="27" s="1"/>
  <c r="M760" i="27"/>
  <c r="P759" i="27"/>
  <c r="Q759" i="27" s="1" a="1"/>
  <c r="Q759" i="27" s="1"/>
  <c r="M759" i="27"/>
  <c r="P758" i="27"/>
  <c r="M758" i="27"/>
  <c r="P757" i="27"/>
  <c r="Q757" i="27" s="1" a="1"/>
  <c r="Q757" i="27" s="1"/>
  <c r="M757" i="27"/>
  <c r="Q756" i="27" a="1"/>
  <c r="Q756" i="27" s="1"/>
  <c r="P756" i="27"/>
  <c r="M756" i="27"/>
  <c r="P755" i="27"/>
  <c r="Q755" i="27" s="1" a="1"/>
  <c r="Q755" i="27" s="1"/>
  <c r="M755" i="27"/>
  <c r="P754" i="27"/>
  <c r="Q754" i="27" s="1" a="1"/>
  <c r="Q754" i="27" s="1"/>
  <c r="M754" i="27"/>
  <c r="Q753" i="27" a="1"/>
  <c r="Q753" i="27" s="1"/>
  <c r="P753" i="27"/>
  <c r="M753" i="27"/>
  <c r="P752" i="27"/>
  <c r="Q752" i="27" s="1" a="1"/>
  <c r="Q752" i="27" s="1"/>
  <c r="M752" i="27"/>
  <c r="P751" i="27"/>
  <c r="Q751" i="27" s="1" a="1"/>
  <c r="Q751" i="27" s="1"/>
  <c r="M751" i="27"/>
  <c r="Q750" i="27" a="1"/>
  <c r="Q750" i="27" s="1"/>
  <c r="P750" i="27"/>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Q744" i="27" a="1"/>
  <c r="Q744" i="27" s="1"/>
  <c r="P744" i="27"/>
  <c r="M744" i="27"/>
  <c r="P743" i="27"/>
  <c r="Q743" i="27" s="1" a="1"/>
  <c r="Q743" i="27" s="1"/>
  <c r="M743" i="27"/>
  <c r="P742" i="27"/>
  <c r="Q742" i="27" s="1" a="1"/>
  <c r="Q742" i="27" s="1"/>
  <c r="M742" i="27"/>
  <c r="P741" i="27"/>
  <c r="Q741" i="27" s="1" a="1"/>
  <c r="Q741" i="27" s="1"/>
  <c r="M741" i="27"/>
  <c r="P740" i="27"/>
  <c r="Q740" i="27" s="1" a="1"/>
  <c r="Q740" i="27" s="1"/>
  <c r="M740" i="27"/>
  <c r="P739" i="27"/>
  <c r="Q739" i="27" s="1" a="1"/>
  <c r="Q739" i="27" s="1"/>
  <c r="M739" i="27"/>
  <c r="P738" i="27"/>
  <c r="Q738" i="27" s="1" a="1"/>
  <c r="Q738" i="27" s="1"/>
  <c r="M738" i="27"/>
  <c r="P737" i="27"/>
  <c r="Q737" i="27" s="1" a="1"/>
  <c r="Q737" i="27" s="1"/>
  <c r="M737" i="27"/>
  <c r="P736" i="27"/>
  <c r="Q736" i="27" s="1" a="1"/>
  <c r="Q736" i="27" s="1"/>
  <c r="M736" i="27"/>
  <c r="P735" i="27"/>
  <c r="Q735" i="27" s="1" a="1"/>
  <c r="Q735" i="27" s="1"/>
  <c r="M735" i="27"/>
  <c r="P734" i="27"/>
  <c r="M734" i="27"/>
  <c r="P733" i="27"/>
  <c r="M733" i="27"/>
  <c r="P732" i="27"/>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Q726" i="27" a="1"/>
  <c r="Q726" i="27" s="1"/>
  <c r="P726" i="27"/>
  <c r="M726" i="27"/>
  <c r="P725" i="27"/>
  <c r="M725" i="27"/>
  <c r="P724" i="27"/>
  <c r="M724" i="27"/>
  <c r="P723" i="27"/>
  <c r="M723" i="27"/>
  <c r="P722" i="27"/>
  <c r="Q722" i="27" s="1" a="1"/>
  <c r="Q722" i="27" s="1"/>
  <c r="M722" i="27"/>
  <c r="P721" i="27"/>
  <c r="Q721" i="27" s="1" a="1"/>
  <c r="Q721" i="27" s="1"/>
  <c r="M721" i="27"/>
  <c r="Q720" i="27" a="1"/>
  <c r="Q720" i="27" s="1"/>
  <c r="P720" i="27"/>
  <c r="M720" i="27"/>
  <c r="P719" i="27"/>
  <c r="Q719" i="27" s="1" a="1"/>
  <c r="Q719" i="27" s="1"/>
  <c r="M719" i="27"/>
  <c r="P718" i="27"/>
  <c r="Q718" i="27" s="1" a="1"/>
  <c r="Q718" i="27" s="1"/>
  <c r="M718" i="27"/>
  <c r="P717" i="27"/>
  <c r="M717" i="27"/>
  <c r="P716" i="27"/>
  <c r="M716" i="27"/>
  <c r="P715" i="27"/>
  <c r="M715" i="27"/>
  <c r="Q714" i="27" a="1"/>
  <c r="Q714" i="27" s="1"/>
  <c r="M714" i="27"/>
  <c r="Q713" i="27" a="1"/>
  <c r="Q713" i="27" s="1"/>
  <c r="M713" i="27"/>
  <c r="Q712" i="27"/>
  <c r="Q712" i="27" a="1"/>
  <c r="M712" i="27"/>
  <c r="Q711" i="27" a="1"/>
  <c r="Q711" i="27" s="1"/>
  <c r="P711" i="27"/>
  <c r="M711" i="27"/>
  <c r="Q710" i="27" a="1"/>
  <c r="Q710" i="27" s="1"/>
  <c r="P710" i="27"/>
  <c r="M710" i="27"/>
  <c r="P709" i="27"/>
  <c r="M709" i="27"/>
  <c r="P708" i="27"/>
  <c r="M708" i="27"/>
  <c r="P707" i="27"/>
  <c r="M707" i="27"/>
  <c r="Q706" i="27" a="1"/>
  <c r="Q706" i="27" s="1"/>
  <c r="P706" i="27"/>
  <c r="M706" i="27"/>
  <c r="Q705" i="27" a="1"/>
  <c r="Q705" i="27" s="1"/>
  <c r="P705" i="27"/>
  <c r="M705" i="27"/>
  <c r="Q704" i="27" a="1"/>
  <c r="Q704" i="27" s="1"/>
  <c r="P704" i="27"/>
  <c r="M704" i="27"/>
  <c r="Q703" i="27" a="1"/>
  <c r="Q703" i="27" s="1"/>
  <c r="P703" i="27"/>
  <c r="M703" i="27"/>
  <c r="Q702" i="27" a="1"/>
  <c r="Q702" i="27" s="1"/>
  <c r="P702" i="27"/>
  <c r="M702" i="27"/>
  <c r="Q701" i="27" a="1"/>
  <c r="Q701" i="27" s="1"/>
  <c r="P701" i="27"/>
  <c r="M701" i="27"/>
  <c r="Q700" i="27" a="1"/>
  <c r="Q700" i="27" s="1"/>
  <c r="P700" i="27"/>
  <c r="M700" i="27"/>
  <c r="Q699" i="27" a="1"/>
  <c r="Q699" i="27" s="1"/>
  <c r="P699" i="27"/>
  <c r="M699" i="27"/>
  <c r="Q698" i="27" a="1"/>
  <c r="Q698" i="27" s="1"/>
  <c r="P698" i="27"/>
  <c r="M698" i="27"/>
  <c r="Q697" i="27" a="1"/>
  <c r="Q697" i="27" s="1"/>
  <c r="P697" i="27"/>
  <c r="M697" i="27"/>
  <c r="Q696" i="27" a="1"/>
  <c r="Q696" i="27" s="1"/>
  <c r="P696" i="27"/>
  <c r="M696" i="27"/>
  <c r="Q695" i="27" a="1"/>
  <c r="Q695" i="27" s="1"/>
  <c r="P695" i="27"/>
  <c r="M695" i="27"/>
  <c r="Q694" i="27" a="1"/>
  <c r="Q694" i="27" s="1"/>
  <c r="P694" i="27"/>
  <c r="M694" i="27"/>
  <c r="P693" i="27"/>
  <c r="M693" i="27"/>
  <c r="P692" i="27"/>
  <c r="M692" i="27"/>
  <c r="P691" i="27"/>
  <c r="M691" i="27"/>
  <c r="Q690" i="27" a="1"/>
  <c r="Q690" i="27" s="1"/>
  <c r="P690" i="27"/>
  <c r="M690" i="27"/>
  <c r="Q689" i="27" a="1"/>
  <c r="Q689" i="27" s="1"/>
  <c r="P689" i="27"/>
  <c r="M689" i="27"/>
  <c r="P688" i="27"/>
  <c r="M688" i="27"/>
  <c r="P687" i="27"/>
  <c r="M687" i="27"/>
  <c r="P686" i="27"/>
  <c r="M686" i="27"/>
  <c r="Q685" i="27" a="1"/>
  <c r="Q685" i="27" s="1"/>
  <c r="P685" i="27"/>
  <c r="M685" i="27"/>
  <c r="Q684" i="27" a="1"/>
  <c r="Q684" i="27" s="1"/>
  <c r="P684" i="27"/>
  <c r="M684" i="27"/>
  <c r="Q683" i="27" a="1"/>
  <c r="Q683" i="27" s="1"/>
  <c r="P683" i="27"/>
  <c r="M683" i="27"/>
  <c r="Q682" i="27" a="1"/>
  <c r="Q682" i="27" s="1"/>
  <c r="P682" i="27"/>
  <c r="M682" i="27"/>
  <c r="Q681" i="27" a="1"/>
  <c r="Q681" i="27" s="1"/>
  <c r="P681" i="27"/>
  <c r="M681" i="27"/>
  <c r="Q680" i="27" a="1"/>
  <c r="Q680" i="27" s="1"/>
  <c r="P680" i="27"/>
  <c r="M680" i="27"/>
  <c r="Q679" i="27" a="1"/>
  <c r="Q679" i="27" s="1"/>
  <c r="P679" i="27"/>
  <c r="M679" i="27"/>
  <c r="P678" i="27"/>
  <c r="M678" i="27"/>
  <c r="P677" i="27"/>
  <c r="M677" i="27"/>
  <c r="P676" i="27"/>
  <c r="M676" i="27"/>
  <c r="Q675" i="27" a="1"/>
  <c r="Q675" i="27" s="1"/>
  <c r="P675" i="27"/>
  <c r="M675" i="27"/>
  <c r="Q674" i="27" a="1"/>
  <c r="Q674" i="27" s="1"/>
  <c r="P674" i="27"/>
  <c r="M674" i="27"/>
  <c r="Q673" i="27" a="1"/>
  <c r="Q673" i="27" s="1"/>
  <c r="P673" i="27"/>
  <c r="M673" i="27"/>
  <c r="Q672" i="27" a="1"/>
  <c r="Q672" i="27" s="1"/>
  <c r="P672" i="27"/>
  <c r="M672" i="27"/>
  <c r="Q671" i="27"/>
  <c r="Q671" i="27" a="1"/>
  <c r="P671" i="27"/>
  <c r="M671" i="27"/>
  <c r="Q670" i="27" a="1"/>
  <c r="Q670" i="27" s="1"/>
  <c r="P670" i="27"/>
  <c r="M670" i="27"/>
  <c r="Q669" i="27" a="1"/>
  <c r="Q669" i="27" s="1"/>
  <c r="P669" i="27"/>
  <c r="M669" i="27"/>
  <c r="P668" i="27"/>
  <c r="M668" i="27"/>
  <c r="P667" i="27"/>
  <c r="M667" i="27"/>
  <c r="P666" i="27"/>
  <c r="M666" i="27"/>
  <c r="Q665" i="27" a="1"/>
  <c r="Q665" i="27" s="1"/>
  <c r="P665" i="27"/>
  <c r="M665" i="27"/>
  <c r="Q664" i="27" a="1"/>
  <c r="Q664" i="27" s="1"/>
  <c r="P664" i="27"/>
  <c r="M664" i="27"/>
  <c r="Q663" i="27" a="1"/>
  <c r="Q663" i="27" s="1"/>
  <c r="P663" i="27"/>
  <c r="M663" i="27"/>
  <c r="Q662" i="27" a="1"/>
  <c r="Q662" i="27" s="1"/>
  <c r="P662" i="27"/>
  <c r="M662" i="27"/>
  <c r="Q661" i="27" a="1"/>
  <c r="Q661" i="27" s="1"/>
  <c r="P661" i="27"/>
  <c r="M661" i="27"/>
  <c r="Q660" i="27" a="1"/>
  <c r="Q660" i="27" s="1"/>
  <c r="P660" i="27"/>
  <c r="M660" i="27"/>
  <c r="Q659" i="27"/>
  <c r="Q659" i="27" a="1"/>
  <c r="P659" i="27"/>
  <c r="M659" i="27"/>
  <c r="Q658" i="27" a="1"/>
  <c r="Q658" i="27" s="1"/>
  <c r="P658" i="27"/>
  <c r="M658" i="27"/>
  <c r="Q657" i="27" a="1"/>
  <c r="Q657" i="27" s="1"/>
  <c r="P657" i="27"/>
  <c r="M657" i="27"/>
  <c r="Q656" i="27" a="1"/>
  <c r="Q656" i="27" s="1"/>
  <c r="P656" i="27"/>
  <c r="M656" i="27"/>
  <c r="Q655" i="27" a="1"/>
  <c r="Q655" i="27" s="1"/>
  <c r="P655" i="27"/>
  <c r="M655" i="27"/>
  <c r="Q654" i="27" a="1"/>
  <c r="Q654" i="27" s="1"/>
  <c r="P654" i="27"/>
  <c r="M654" i="27"/>
  <c r="Q653" i="27" a="1"/>
  <c r="Q653" i="27" s="1"/>
  <c r="P653" i="27"/>
  <c r="M653" i="27"/>
  <c r="Q652" i="27" a="1"/>
  <c r="Q652" i="27" s="1"/>
  <c r="P652" i="27"/>
  <c r="M652" i="27"/>
  <c r="Q651" i="27" a="1"/>
  <c r="Q651" i="27" s="1"/>
  <c r="P651" i="27"/>
  <c r="M651" i="27"/>
  <c r="Q650" i="27" a="1"/>
  <c r="Q650" i="27" s="1"/>
  <c r="P650" i="27"/>
  <c r="M650" i="27"/>
  <c r="Q649" i="27" a="1"/>
  <c r="Q649" i="27" s="1"/>
  <c r="P649" i="27"/>
  <c r="M649" i="27"/>
  <c r="Q648" i="27" a="1"/>
  <c r="Q648" i="27" s="1"/>
  <c r="P648" i="27"/>
  <c r="M648" i="27"/>
  <c r="Q647" i="27" a="1"/>
  <c r="Q647" i="27" s="1"/>
  <c r="P647" i="27"/>
  <c r="M647" i="27"/>
  <c r="Q646" i="27" a="1"/>
  <c r="Q646" i="27" s="1"/>
  <c r="P646" i="27"/>
  <c r="M646" i="27"/>
  <c r="Q645" i="27" a="1"/>
  <c r="Q645" i="27" s="1"/>
  <c r="P645" i="27"/>
  <c r="M645" i="27"/>
  <c r="Q644" i="27"/>
  <c r="Q644" i="27" a="1"/>
  <c r="P644" i="27"/>
  <c r="M644" i="27"/>
  <c r="Q643" i="27" a="1"/>
  <c r="Q643" i="27" s="1"/>
  <c r="P643" i="27"/>
  <c r="M643" i="27"/>
  <c r="Q642" i="27" a="1"/>
  <c r="Q642" i="27" s="1"/>
  <c r="P642" i="27"/>
  <c r="M642" i="27"/>
  <c r="Q641" i="27" a="1"/>
  <c r="Q641" i="27" s="1"/>
  <c r="P641" i="27"/>
  <c r="M641" i="27"/>
  <c r="Q640" i="27" a="1"/>
  <c r="Q640" i="27" s="1"/>
  <c r="P640" i="27"/>
  <c r="M640" i="27"/>
  <c r="Q639" i="27" a="1"/>
  <c r="Q639" i="27" s="1"/>
  <c r="P639" i="27"/>
  <c r="M639" i="27"/>
  <c r="Q638" i="27" a="1"/>
  <c r="Q638" i="27" s="1"/>
  <c r="P638" i="27"/>
  <c r="M638" i="27"/>
  <c r="Q637" i="27" a="1"/>
  <c r="Q637" i="27" s="1"/>
  <c r="P637" i="27"/>
  <c r="M637" i="27"/>
  <c r="Q636" i="27" a="1"/>
  <c r="Q636" i="27" s="1"/>
  <c r="P636" i="27"/>
  <c r="M636" i="27"/>
  <c r="Q635" i="27" a="1"/>
  <c r="Q635" i="27" s="1"/>
  <c r="P635" i="27"/>
  <c r="M635" i="27"/>
  <c r="P634" i="27"/>
  <c r="M634" i="27"/>
  <c r="P633" i="27"/>
  <c r="M633" i="27"/>
  <c r="P632" i="27"/>
  <c r="M632" i="27"/>
  <c r="Q631" i="27" a="1"/>
  <c r="Q631" i="27" s="1"/>
  <c r="P631" i="27"/>
  <c r="M631" i="27"/>
  <c r="Q630" i="27" a="1"/>
  <c r="Q630" i="27" s="1"/>
  <c r="P630" i="27"/>
  <c r="M630" i="27"/>
  <c r="Q629" i="27" a="1"/>
  <c r="Q629" i="27" s="1"/>
  <c r="P629" i="27"/>
  <c r="M629" i="27"/>
  <c r="Q628" i="27" a="1"/>
  <c r="Q628" i="27" s="1"/>
  <c r="P628" i="27"/>
  <c r="M628" i="27"/>
  <c r="Q627" i="27" a="1"/>
  <c r="Q627" i="27" s="1"/>
  <c r="P627" i="27"/>
  <c r="M627" i="27"/>
  <c r="Q626" i="27" a="1"/>
  <c r="Q626" i="27" s="1"/>
  <c r="P626" i="27"/>
  <c r="M626" i="27"/>
  <c r="Q625" i="27" a="1"/>
  <c r="Q625" i="27" s="1"/>
  <c r="P625" i="27"/>
  <c r="M625" i="27"/>
  <c r="Q624" i="27" a="1"/>
  <c r="Q624" i="27" s="1"/>
  <c r="P624" i="27"/>
  <c r="M624" i="27"/>
  <c r="Q623" i="27" a="1"/>
  <c r="Q623" i="27" s="1"/>
  <c r="P623" i="27"/>
  <c r="M623" i="27"/>
  <c r="Q622" i="27" a="1"/>
  <c r="Q622" i="27" s="1"/>
  <c r="P622" i="27"/>
  <c r="M622" i="27"/>
  <c r="Q621" i="27" a="1"/>
  <c r="Q621" i="27" s="1"/>
  <c r="P621" i="27"/>
  <c r="M621" i="27"/>
  <c r="Q620" i="27" a="1"/>
  <c r="Q620" i="27" s="1"/>
  <c r="P620" i="27"/>
  <c r="M620" i="27"/>
  <c r="Q619" i="27" a="1"/>
  <c r="Q619" i="27" s="1"/>
  <c r="P619" i="27"/>
  <c r="M619" i="27"/>
  <c r="Q618" i="27" a="1"/>
  <c r="Q618" i="27" s="1"/>
  <c r="P618" i="27"/>
  <c r="M618" i="27"/>
  <c r="Q617" i="27" a="1"/>
  <c r="Q617" i="27" s="1"/>
  <c r="P617" i="27"/>
  <c r="M617" i="27"/>
  <c r="Q616" i="27" a="1"/>
  <c r="Q616" i="27" s="1"/>
  <c r="P616" i="27"/>
  <c r="M616" i="27"/>
  <c r="Q615" i="27" a="1"/>
  <c r="Q615" i="27" s="1"/>
  <c r="P615" i="27"/>
  <c r="M615" i="27"/>
  <c r="Q614" i="27" a="1"/>
  <c r="Q614" i="27" s="1"/>
  <c r="P614" i="27"/>
  <c r="M614" i="27"/>
  <c r="Q613" i="27" a="1"/>
  <c r="Q613" i="27" s="1"/>
  <c r="P613" i="27"/>
  <c r="M613" i="27"/>
  <c r="Q612" i="27" a="1"/>
  <c r="Q612" i="27" s="1"/>
  <c r="P612" i="27"/>
  <c r="M612" i="27"/>
  <c r="Q611" i="27"/>
  <c r="Q611" i="27" a="1"/>
  <c r="P611" i="27"/>
  <c r="M611" i="27"/>
  <c r="Q610" i="27" a="1"/>
  <c r="Q610" i="27" s="1"/>
  <c r="P610" i="27"/>
  <c r="M610" i="27"/>
  <c r="Q609" i="27" a="1"/>
  <c r="Q609" i="27" s="1"/>
  <c r="P609" i="27"/>
  <c r="M609" i="27"/>
  <c r="Q608" i="27" a="1"/>
  <c r="Q608" i="27" s="1"/>
  <c r="P608" i="27"/>
  <c r="M608" i="27"/>
  <c r="Q607" i="27" a="1"/>
  <c r="Q607" i="27" s="1"/>
  <c r="P607" i="27"/>
  <c r="M607" i="27"/>
  <c r="Q606" i="27" a="1"/>
  <c r="Q606" i="27" s="1"/>
  <c r="P606" i="27"/>
  <c r="M606" i="27"/>
  <c r="P605" i="27"/>
  <c r="M605" i="27"/>
  <c r="P604" i="27"/>
  <c r="M604" i="27"/>
  <c r="P603" i="27"/>
  <c r="M603" i="27"/>
  <c r="Q602" i="27" a="1"/>
  <c r="Q602" i="27" s="1"/>
  <c r="P602" i="27"/>
  <c r="M602" i="27"/>
  <c r="Q601" i="27" a="1"/>
  <c r="Q601" i="27" s="1"/>
  <c r="P601" i="27"/>
  <c r="M601" i="27"/>
  <c r="Q600" i="27" a="1"/>
  <c r="Q600" i="27" s="1"/>
  <c r="P600" i="27"/>
  <c r="M600" i="27"/>
  <c r="Q599" i="27" a="1"/>
  <c r="Q599" i="27" s="1"/>
  <c r="P599" i="27"/>
  <c r="M599" i="27"/>
  <c r="Q598" i="27" a="1"/>
  <c r="Q598" i="27" s="1"/>
  <c r="P598" i="27"/>
  <c r="M598" i="27"/>
  <c r="Q597" i="27" a="1"/>
  <c r="Q597" i="27" s="1"/>
  <c r="P597" i="27"/>
  <c r="M597" i="27"/>
  <c r="P596" i="27"/>
  <c r="M596" i="27"/>
  <c r="P595" i="27"/>
  <c r="M595" i="27"/>
  <c r="P594" i="27"/>
  <c r="M594" i="27"/>
  <c r="P593" i="27"/>
  <c r="M593" i="27"/>
  <c r="Q592" i="27" a="1"/>
  <c r="Q592" i="27" s="1"/>
  <c r="P592" i="27"/>
  <c r="M592" i="27"/>
  <c r="Q591" i="27" a="1"/>
  <c r="Q591" i="27" s="1"/>
  <c r="P591" i="27"/>
  <c r="M591" i="27"/>
  <c r="Q590" i="27" a="1"/>
  <c r="Q590" i="27" s="1"/>
  <c r="P590" i="27"/>
  <c r="M590" i="27"/>
  <c r="Q589" i="27" a="1"/>
  <c r="Q589" i="27" s="1"/>
  <c r="P589" i="27"/>
  <c r="M589" i="27"/>
  <c r="Q588" i="27" a="1"/>
  <c r="Q588" i="27" s="1"/>
  <c r="P588" i="27"/>
  <c r="M588" i="27"/>
  <c r="Q587" i="27" a="1"/>
  <c r="Q587" i="27" s="1"/>
  <c r="P587" i="27"/>
  <c r="M587" i="27"/>
  <c r="Q586" i="27" a="1"/>
  <c r="Q586" i="27" s="1"/>
  <c r="P586" i="27"/>
  <c r="M586" i="27"/>
  <c r="P585" i="27"/>
  <c r="M585" i="27"/>
  <c r="Q584" i="27" a="1"/>
  <c r="Q584" i="27" s="1"/>
  <c r="P584" i="27"/>
  <c r="M584" i="27"/>
  <c r="Q583" i="27" a="1"/>
  <c r="Q583" i="27" s="1"/>
  <c r="P583" i="27"/>
  <c r="M583" i="27"/>
  <c r="Q582" i="27" a="1"/>
  <c r="Q582" i="27" s="1"/>
  <c r="P582" i="27"/>
  <c r="M582" i="27"/>
  <c r="Q581" i="27"/>
  <c r="Q581" i="27" a="1"/>
  <c r="P581" i="27"/>
  <c r="M581" i="27"/>
  <c r="P580" i="27"/>
  <c r="M580" i="27"/>
  <c r="Q579" i="27" a="1"/>
  <c r="Q579" i="27" s="1"/>
  <c r="P579" i="27"/>
  <c r="M579" i="27"/>
  <c r="Q578" i="27" a="1"/>
  <c r="Q578" i="27" s="1"/>
  <c r="P578" i="27"/>
  <c r="M578" i="27"/>
  <c r="P577" i="27"/>
  <c r="M577" i="27"/>
  <c r="P576" i="27"/>
  <c r="M576" i="27"/>
  <c r="P575" i="27"/>
  <c r="M575" i="27"/>
  <c r="Q574" i="27" a="1"/>
  <c r="Q574" i="27" s="1"/>
  <c r="P574" i="27"/>
  <c r="M574" i="27"/>
  <c r="Q573" i="27" a="1"/>
  <c r="Q573" i="27" s="1"/>
  <c r="P573" i="27"/>
  <c r="M573" i="27"/>
  <c r="Q572" i="27" a="1"/>
  <c r="Q572" i="27" s="1"/>
  <c r="P572" i="27"/>
  <c r="M572" i="27"/>
  <c r="Q571" i="27" a="1"/>
  <c r="Q571" i="27" s="1"/>
  <c r="P571" i="27"/>
  <c r="M571" i="27"/>
  <c r="Q570" i="27" a="1"/>
  <c r="Q570" i="27" s="1"/>
  <c r="P570" i="27"/>
  <c r="M570" i="27"/>
  <c r="Q569" i="27" a="1"/>
  <c r="Q569" i="27" s="1"/>
  <c r="P569" i="27"/>
  <c r="M569" i="27"/>
  <c r="Q568" i="27" a="1"/>
  <c r="Q568" i="27" s="1"/>
  <c r="P568" i="27"/>
  <c r="M568" i="27"/>
  <c r="P567" i="27"/>
  <c r="M567" i="27"/>
  <c r="P566" i="27"/>
  <c r="M566" i="27"/>
  <c r="Q565" i="27" a="1"/>
  <c r="Q565" i="27" s="1"/>
  <c r="P565" i="27"/>
  <c r="M565" i="27"/>
  <c r="P564" i="27"/>
  <c r="M564" i="27"/>
  <c r="P563" i="27"/>
  <c r="M563" i="27"/>
  <c r="P562" i="27"/>
  <c r="M562" i="27"/>
  <c r="P561" i="27"/>
  <c r="M561" i="27"/>
  <c r="Q560" i="27" a="1"/>
  <c r="Q560" i="27" s="1"/>
  <c r="P560" i="27"/>
  <c r="M560" i="27"/>
  <c r="P559" i="27"/>
  <c r="Q559" i="27" s="1" a="1"/>
  <c r="Q559" i="27" s="1"/>
  <c r="M559" i="27"/>
  <c r="Q558" i="27" a="1"/>
  <c r="Q558" i="27" s="1"/>
  <c r="P558" i="27"/>
  <c r="M558" i="27"/>
  <c r="Q557" i="27" a="1"/>
  <c r="Q557" i="27" s="1"/>
  <c r="P557" i="27"/>
  <c r="M557" i="27"/>
  <c r="Q556" i="27" a="1"/>
  <c r="Q556" i="27" s="1"/>
  <c r="P556" i="27"/>
  <c r="M556" i="27"/>
  <c r="Q555" i="27" a="1"/>
  <c r="Q555" i="27" s="1"/>
  <c r="P555" i="27"/>
  <c r="M555" i="27"/>
  <c r="Q554" i="27" a="1"/>
  <c r="Q554" i="27" s="1"/>
  <c r="P554" i="27"/>
  <c r="M554" i="27"/>
  <c r="P553" i="27"/>
  <c r="M553" i="27"/>
  <c r="P552" i="27"/>
  <c r="M552" i="27"/>
  <c r="P551" i="27"/>
  <c r="M551" i="27"/>
  <c r="P550" i="27"/>
  <c r="M550" i="27"/>
  <c r="P549" i="27"/>
  <c r="M549" i="27"/>
  <c r="Q548" i="27" a="1"/>
  <c r="Q548" i="27" s="1"/>
  <c r="P548" i="27"/>
  <c r="M548" i="27"/>
  <c r="P547" i="27"/>
  <c r="M547" i="27"/>
  <c r="P546" i="27"/>
  <c r="M546" i="27"/>
  <c r="P545" i="27"/>
  <c r="M545" i="27"/>
  <c r="P544" i="27"/>
  <c r="M544" i="27"/>
  <c r="P543" i="27"/>
  <c r="M543" i="27"/>
  <c r="P542" i="27"/>
  <c r="M542" i="27"/>
  <c r="P541" i="27"/>
  <c r="Q541" i="27" s="1" a="1"/>
  <c r="Q541" i="27" s="1"/>
  <c r="M541" i="27"/>
  <c r="P540" i="27"/>
  <c r="Q540" i="27" s="1" a="1"/>
  <c r="Q540" i="27" s="1"/>
  <c r="M540" i="27"/>
  <c r="P539" i="27"/>
  <c r="M539" i="27"/>
  <c r="P538" i="27"/>
  <c r="M538" i="27"/>
  <c r="P537" i="27"/>
  <c r="M537" i="27"/>
  <c r="P536" i="27"/>
  <c r="M536" i="27"/>
  <c r="P535" i="27"/>
  <c r="M535" i="27"/>
  <c r="P534" i="27"/>
  <c r="M534" i="27"/>
  <c r="P533" i="27"/>
  <c r="M533" i="27"/>
  <c r="P532" i="27"/>
  <c r="M532" i="27"/>
  <c r="P531" i="27"/>
  <c r="M531" i="27"/>
  <c r="P530" i="27"/>
  <c r="M530" i="27"/>
  <c r="P529" i="27"/>
  <c r="M529" i="27"/>
  <c r="P528" i="27"/>
  <c r="Q528" i="27" s="1" a="1"/>
  <c r="Q528" i="27" s="1"/>
  <c r="M528" i="27"/>
  <c r="P527" i="27"/>
  <c r="M527" i="27"/>
  <c r="P526" i="27"/>
  <c r="M526" i="27"/>
  <c r="P525" i="27"/>
  <c r="M525" i="27"/>
  <c r="P524" i="27"/>
  <c r="M524" i="27"/>
  <c r="P523" i="27"/>
  <c r="M523" i="27"/>
  <c r="Q522" i="27" a="1"/>
  <c r="Q522" i="27" s="1"/>
  <c r="P522" i="27"/>
  <c r="M522" i="27"/>
  <c r="Q521" i="27" a="1"/>
  <c r="Q521" i="27" s="1"/>
  <c r="P521" i="27"/>
  <c r="M521" i="27"/>
  <c r="Q520" i="27" a="1"/>
  <c r="Q520" i="27" s="1"/>
  <c r="P520" i="27"/>
  <c r="M520" i="27"/>
  <c r="P519" i="27"/>
  <c r="M519" i="27"/>
  <c r="Q518" i="27" a="1"/>
  <c r="Q518" i="27" s="1"/>
  <c r="P518" i="27"/>
  <c r="M518" i="27"/>
  <c r="Q517" i="27" a="1"/>
  <c r="Q517" i="27" s="1"/>
  <c r="P517" i="27"/>
  <c r="M517" i="27"/>
  <c r="Q516" i="27" a="1"/>
  <c r="Q516" i="27" s="1"/>
  <c r="P516" i="27"/>
  <c r="M516" i="27"/>
  <c r="Q515" i="27" a="1"/>
  <c r="Q515" i="27" s="1"/>
  <c r="P515" i="27"/>
  <c r="M515" i="27"/>
  <c r="Q514" i="27" a="1"/>
  <c r="Q514" i="27" s="1"/>
  <c r="P514" i="27"/>
  <c r="M514" i="27"/>
  <c r="Q513" i="27" a="1"/>
  <c r="Q513" i="27" s="1"/>
  <c r="P513" i="27"/>
  <c r="M513" i="27"/>
  <c r="Q512" i="27" a="1"/>
  <c r="Q512" i="27" s="1"/>
  <c r="P512" i="27"/>
  <c r="M512" i="27"/>
  <c r="Q511" i="27" a="1"/>
  <c r="Q511" i="27" s="1"/>
  <c r="P511" i="27"/>
  <c r="M511" i="27"/>
  <c r="Q510" i="27" a="1"/>
  <c r="Q510" i="27" s="1"/>
  <c r="P510" i="27"/>
  <c r="M510" i="27"/>
  <c r="Q509" i="27" a="1"/>
  <c r="Q509" i="27" s="1"/>
  <c r="P509" i="27"/>
  <c r="M509" i="27"/>
  <c r="Q508" i="27" a="1"/>
  <c r="Q508" i="27" s="1"/>
  <c r="P508" i="27"/>
  <c r="M508" i="27"/>
  <c r="Q507" i="27" a="1"/>
  <c r="Q507" i="27" s="1"/>
  <c r="P507" i="27"/>
  <c r="M507" i="27"/>
  <c r="P506" i="27"/>
  <c r="M506" i="27"/>
  <c r="P505" i="27"/>
  <c r="M505" i="27"/>
  <c r="P504" i="27"/>
  <c r="M504" i="27"/>
  <c r="P503" i="27"/>
  <c r="M503" i="27"/>
  <c r="Q502" i="27" a="1"/>
  <c r="Q502" i="27" s="1"/>
  <c r="P502" i="27"/>
  <c r="M502" i="27"/>
  <c r="Q501" i="27" a="1"/>
  <c r="Q501" i="27" s="1"/>
  <c r="P501" i="27"/>
  <c r="M501" i="27"/>
  <c r="Q500" i="27" a="1"/>
  <c r="Q500" i="27" s="1"/>
  <c r="P500" i="27"/>
  <c r="M500" i="27"/>
  <c r="Q499" i="27" a="1"/>
  <c r="Q499" i="27" s="1"/>
  <c r="P499" i="27"/>
  <c r="M499" i="27"/>
  <c r="Q498" i="27" a="1"/>
  <c r="Q498" i="27" s="1"/>
  <c r="P498" i="27"/>
  <c r="M498" i="27"/>
  <c r="Q497" i="27" a="1"/>
  <c r="Q497" i="27" s="1"/>
  <c r="P497" i="27"/>
  <c r="M497" i="27"/>
  <c r="Q496" i="27" a="1"/>
  <c r="Q496" i="27" s="1"/>
  <c r="P496" i="27"/>
  <c r="M496" i="27"/>
  <c r="Q495" i="27" a="1"/>
  <c r="Q495" i="27" s="1"/>
  <c r="P495" i="27"/>
  <c r="M495" i="27"/>
  <c r="Q494" i="27" a="1"/>
  <c r="Q494" i="27" s="1"/>
  <c r="P494" i="27"/>
  <c r="M494" i="27"/>
  <c r="Q493" i="27"/>
  <c r="Q493" i="27" a="1"/>
  <c r="P493" i="27"/>
  <c r="M493" i="27"/>
  <c r="Q492" i="27" a="1"/>
  <c r="Q492" i="27" s="1"/>
  <c r="P492" i="27"/>
  <c r="M492" i="27"/>
  <c r="Q491" i="27" a="1"/>
  <c r="Q491" i="27" s="1"/>
  <c r="P491" i="27"/>
  <c r="M491" i="27"/>
  <c r="Q490" i="27" a="1"/>
  <c r="Q490" i="27" s="1"/>
  <c r="P490" i="27"/>
  <c r="M490" i="27"/>
  <c r="P489" i="27"/>
  <c r="M489" i="27"/>
  <c r="P488" i="27"/>
  <c r="M488" i="27"/>
  <c r="P487" i="27"/>
  <c r="M487" i="27"/>
  <c r="P486" i="27"/>
  <c r="M486" i="27"/>
  <c r="Q485" i="27" a="1"/>
  <c r="Q485" i="27" s="1"/>
  <c r="P485" i="27"/>
  <c r="M485" i="27"/>
  <c r="Q484" i="27" a="1"/>
  <c r="Q484" i="27" s="1"/>
  <c r="P484" i="27"/>
  <c r="M484" i="27"/>
  <c r="Q483" i="27" a="1"/>
  <c r="Q483" i="27" s="1"/>
  <c r="P483" i="27"/>
  <c r="M483" i="27"/>
  <c r="Q482" i="27" a="1"/>
  <c r="Q482" i="27" s="1"/>
  <c r="P482" i="27"/>
  <c r="M482" i="27"/>
  <c r="Q481" i="27" a="1"/>
  <c r="Q481" i="27" s="1"/>
  <c r="P481" i="27"/>
  <c r="M481" i="27"/>
  <c r="P480" i="27"/>
  <c r="M480" i="27"/>
  <c r="P479" i="27"/>
  <c r="M479" i="27"/>
  <c r="P478" i="27"/>
  <c r="M478" i="27"/>
  <c r="P477" i="27"/>
  <c r="M477" i="27"/>
  <c r="Q476" i="27" a="1"/>
  <c r="Q476" i="27" s="1"/>
  <c r="P476" i="27"/>
  <c r="M476" i="27"/>
  <c r="Q475" i="27" a="1"/>
  <c r="Q475" i="27" s="1"/>
  <c r="P475" i="27"/>
  <c r="M475" i="27"/>
  <c r="Q474" i="27" a="1"/>
  <c r="Q474" i="27" s="1"/>
  <c r="P474" i="27"/>
  <c r="M474" i="27"/>
  <c r="Q473" i="27" a="1"/>
  <c r="Q473" i="27" s="1"/>
  <c r="P473" i="27"/>
  <c r="M473" i="27"/>
  <c r="Q472" i="27" a="1"/>
  <c r="Q472" i="27" s="1"/>
  <c r="P472" i="27"/>
  <c r="M472" i="27"/>
  <c r="Q471" i="27" a="1"/>
  <c r="Q471" i="27" s="1"/>
  <c r="P471" i="27"/>
  <c r="M471" i="27"/>
  <c r="Q470" i="27" a="1"/>
  <c r="Q470" i="27" s="1"/>
  <c r="P470" i="27"/>
  <c r="M470" i="27"/>
  <c r="Q469" i="27" a="1"/>
  <c r="Q469" i="27" s="1"/>
  <c r="P469" i="27"/>
  <c r="M469" i="27"/>
  <c r="Q468" i="27" a="1"/>
  <c r="Q468" i="27" s="1"/>
  <c r="P468" i="27"/>
  <c r="M468" i="27"/>
  <c r="Q467" i="27" a="1"/>
  <c r="Q467" i="27" s="1"/>
  <c r="P467" i="27"/>
  <c r="M467" i="27"/>
  <c r="Q466" i="27" a="1"/>
  <c r="Q466" i="27" s="1"/>
  <c r="P466" i="27"/>
  <c r="M466" i="27"/>
  <c r="Q465" i="27" a="1"/>
  <c r="Q465" i="27" s="1"/>
  <c r="P465" i="27"/>
  <c r="M465" i="27"/>
  <c r="Q464" i="27" a="1"/>
  <c r="Q464" i="27" s="1"/>
  <c r="P464" i="27"/>
  <c r="M464" i="27"/>
  <c r="Q463" i="27" a="1"/>
  <c r="Q463" i="27" s="1"/>
  <c r="P463" i="27"/>
  <c r="M463" i="27"/>
  <c r="Q462" i="27" a="1"/>
  <c r="Q462" i="27" s="1"/>
  <c r="P462" i="27"/>
  <c r="M462" i="27"/>
  <c r="Q461" i="27" a="1"/>
  <c r="Q461" i="27" s="1"/>
  <c r="P461" i="27"/>
  <c r="M461" i="27"/>
  <c r="Q460" i="27" a="1"/>
  <c r="Q460" i="27" s="1"/>
  <c r="P460" i="27"/>
  <c r="M460" i="27"/>
  <c r="Q459" i="27" a="1"/>
  <c r="Q459" i="27" s="1"/>
  <c r="P459" i="27"/>
  <c r="M459" i="27"/>
  <c r="Q458" i="27" a="1"/>
  <c r="Q458" i="27" s="1"/>
  <c r="P458" i="27"/>
  <c r="M458" i="27"/>
  <c r="Q457" i="27" a="1"/>
  <c r="Q457" i="27" s="1"/>
  <c r="P457" i="27"/>
  <c r="M457" i="27"/>
  <c r="Q456" i="27" a="1"/>
  <c r="Q456" i="27" s="1"/>
  <c r="P456" i="27"/>
  <c r="M456" i="27"/>
  <c r="Q455" i="27" a="1"/>
  <c r="Q455" i="27" s="1"/>
  <c r="P455" i="27"/>
  <c r="M455" i="27"/>
  <c r="Q454" i="27" a="1"/>
  <c r="Q454" i="27" s="1"/>
  <c r="P454" i="27"/>
  <c r="M454" i="27"/>
  <c r="Q453" i="27" a="1"/>
  <c r="Q453" i="27" s="1"/>
  <c r="P453" i="27"/>
  <c r="M453" i="27"/>
  <c r="Q452" i="27" a="1"/>
  <c r="Q452" i="27" s="1"/>
  <c r="P452" i="27"/>
  <c r="M452" i="27"/>
  <c r="Q451" i="27"/>
  <c r="Q451" i="27" a="1"/>
  <c r="P451" i="27"/>
  <c r="M451" i="27"/>
  <c r="Q450" i="27" a="1"/>
  <c r="Q450" i="27" s="1"/>
  <c r="P450" i="27"/>
  <c r="M450" i="27"/>
  <c r="Q449" i="27" a="1"/>
  <c r="Q449" i="27" s="1"/>
  <c r="P449" i="27"/>
  <c r="M449" i="27"/>
  <c r="Q448" i="27" a="1"/>
  <c r="Q448" i="27" s="1"/>
  <c r="P448" i="27"/>
  <c r="M448" i="27"/>
  <c r="P447" i="27"/>
  <c r="M447" i="27"/>
  <c r="Q446" i="27" a="1"/>
  <c r="Q446" i="27" s="1"/>
  <c r="P446" i="27"/>
  <c r="M446" i="27"/>
  <c r="Q445" i="27"/>
  <c r="Q445" i="27" a="1"/>
  <c r="P445" i="27"/>
  <c r="M445" i="27"/>
  <c r="Q444" i="27" a="1"/>
  <c r="Q444" i="27" s="1"/>
  <c r="P444" i="27"/>
  <c r="M444" i="27"/>
  <c r="Q443" i="27" a="1"/>
  <c r="Q443" i="27" s="1"/>
  <c r="P443" i="27"/>
  <c r="M443" i="27"/>
  <c r="P442" i="27"/>
  <c r="M442" i="27"/>
  <c r="Q441" i="27" a="1"/>
  <c r="Q441" i="27" s="1"/>
  <c r="P441" i="27"/>
  <c r="M441" i="27"/>
  <c r="Q440" i="27" a="1"/>
  <c r="Q440" i="27" s="1"/>
  <c r="P440" i="27"/>
  <c r="M440" i="27"/>
  <c r="Q439" i="27" a="1"/>
  <c r="Q439" i="27" s="1"/>
  <c r="P439" i="27"/>
  <c r="M439" i="27"/>
  <c r="Q438" i="27" a="1"/>
  <c r="Q438" i="27" s="1"/>
  <c r="P438" i="27"/>
  <c r="M438" i="27"/>
  <c r="P437" i="27"/>
  <c r="M437" i="27"/>
  <c r="P436" i="27"/>
  <c r="M436" i="27"/>
  <c r="P435" i="27"/>
  <c r="M435" i="27"/>
  <c r="Q434" i="27" a="1"/>
  <c r="Q434" i="27" s="1"/>
  <c r="P434" i="27"/>
  <c r="M434" i="27"/>
  <c r="Q433" i="27" a="1"/>
  <c r="Q433" i="27" s="1"/>
  <c r="P433" i="27"/>
  <c r="M433" i="27"/>
  <c r="Q432" i="27" a="1"/>
  <c r="Q432" i="27" s="1"/>
  <c r="P432" i="27"/>
  <c r="M432" i="27"/>
  <c r="Q431" i="27" a="1"/>
  <c r="Q431" i="27" s="1"/>
  <c r="P431" i="27"/>
  <c r="M431" i="27"/>
  <c r="Q430" i="27" a="1"/>
  <c r="Q430" i="27" s="1"/>
  <c r="P430" i="27"/>
  <c r="M430" i="27"/>
  <c r="Q429" i="27" a="1"/>
  <c r="Q429" i="27" s="1"/>
  <c r="P429" i="27"/>
  <c r="M429" i="27"/>
  <c r="Q428" i="27" a="1"/>
  <c r="Q428" i="27" s="1"/>
  <c r="P428" i="27"/>
  <c r="M428" i="27"/>
  <c r="Q427" i="27" a="1"/>
  <c r="Q427" i="27" s="1"/>
  <c r="P427" i="27"/>
  <c r="M427" i="27"/>
  <c r="Q426" i="27" a="1"/>
  <c r="Q426" i="27" s="1"/>
  <c r="P426" i="27"/>
  <c r="M426" i="27"/>
  <c r="Q425" i="27" a="1"/>
  <c r="Q425" i="27" s="1"/>
  <c r="P425" i="27"/>
  <c r="M425" i="27"/>
  <c r="Q424" i="27" a="1"/>
  <c r="Q424" i="27" s="1"/>
  <c r="P424" i="27"/>
  <c r="M424" i="27"/>
  <c r="Q423" i="27" a="1"/>
  <c r="Q423" i="27" s="1"/>
  <c r="P423" i="27"/>
  <c r="M423" i="27"/>
  <c r="P422" i="27"/>
  <c r="M422" i="27"/>
  <c r="P421" i="27"/>
  <c r="M421" i="27"/>
  <c r="P420" i="27"/>
  <c r="M420" i="27"/>
  <c r="Q419" i="27" a="1"/>
  <c r="Q419" i="27" s="1"/>
  <c r="P419" i="27"/>
  <c r="M419" i="27"/>
  <c r="Q418" i="27" a="1"/>
  <c r="Q418" i="27" s="1"/>
  <c r="P418" i="27"/>
  <c r="M418" i="27"/>
  <c r="Q417" i="27" a="1"/>
  <c r="Q417" i="27" s="1"/>
  <c r="P417" i="27"/>
  <c r="M417" i="27"/>
  <c r="Q416" i="27" a="1"/>
  <c r="Q416" i="27" s="1"/>
  <c r="P416" i="27"/>
  <c r="P415" i="27"/>
  <c r="Q415" i="27" s="1" a="1"/>
  <c r="Q415" i="27" s="1"/>
  <c r="M415" i="27"/>
  <c r="P414" i="27"/>
  <c r="Q414" i="27" s="1" a="1"/>
  <c r="Q414" i="27" s="1"/>
  <c r="M414" i="27"/>
  <c r="P413" i="27"/>
  <c r="Q413" i="27" s="1" a="1"/>
  <c r="Q413" i="27" s="1"/>
  <c r="M413" i="27"/>
  <c r="P412" i="27"/>
  <c r="Q412" i="27" s="1" a="1"/>
  <c r="Q412" i="27" s="1"/>
  <c r="M412" i="27"/>
  <c r="P411" i="27"/>
  <c r="M411" i="27"/>
  <c r="P410" i="27"/>
  <c r="M410" i="27"/>
  <c r="P409" i="27"/>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M400" i="27"/>
  <c r="P399" i="27"/>
  <c r="M399" i="27"/>
  <c r="P398" i="27"/>
  <c r="M398" i="27"/>
  <c r="P397" i="27"/>
  <c r="Q397" i="27" s="1" a="1"/>
  <c r="Q397" i="27" s="1"/>
  <c r="M397" i="27"/>
  <c r="P396" i="27"/>
  <c r="Q396" i="27" s="1" a="1"/>
  <c r="Q396" i="27" s="1"/>
  <c r="M396" i="27"/>
  <c r="P395" i="27"/>
  <c r="Q395" i="27" s="1" a="1"/>
  <c r="Q395" i="27" s="1"/>
  <c r="M395" i="27"/>
  <c r="P394" i="27"/>
  <c r="Q394" i="27" s="1" a="1"/>
  <c r="Q394" i="27" s="1"/>
  <c r="M394" i="27"/>
  <c r="P393" i="27"/>
  <c r="Q393" i="27" s="1" a="1"/>
  <c r="Q393" i="27" s="1"/>
  <c r="M393" i="27"/>
  <c r="P392" i="27"/>
  <c r="Q392" i="27" s="1" a="1"/>
  <c r="Q392" i="27" s="1"/>
  <c r="M392" i="27"/>
  <c r="Q391" i="27" a="1"/>
  <c r="Q391" i="27" s="1"/>
  <c r="P391" i="27"/>
  <c r="M391" i="27"/>
  <c r="P390" i="27"/>
  <c r="M390" i="27"/>
  <c r="P389" i="27"/>
  <c r="M389" i="27"/>
  <c r="P388" i="27"/>
  <c r="M388" i="27"/>
  <c r="P387" i="27"/>
  <c r="Q387" i="27" s="1" a="1"/>
  <c r="Q387" i="27" s="1"/>
  <c r="M387" i="27"/>
  <c r="P386" i="27"/>
  <c r="Q386" i="27" s="1" a="1"/>
  <c r="Q386" i="27" s="1"/>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M380" i="27"/>
  <c r="P379" i="27"/>
  <c r="M379" i="27"/>
  <c r="P378" i="27"/>
  <c r="M378" i="27"/>
  <c r="P377" i="27"/>
  <c r="Q377" i="27" s="1" a="1"/>
  <c r="Q377" i="27" s="1"/>
  <c r="M377" i="27"/>
  <c r="P376" i="27"/>
  <c r="Q376" i="27" s="1" a="1"/>
  <c r="Q376" i="27" s="1"/>
  <c r="M376" i="27"/>
  <c r="Q375" i="27" a="1"/>
  <c r="Q375" i="27" s="1"/>
  <c r="M375" i="27"/>
  <c r="Q374" i="27" a="1"/>
  <c r="Q374" i="27" s="1"/>
  <c r="P374" i="27"/>
  <c r="M374" i="27"/>
  <c r="P373" i="27"/>
  <c r="Q373" i="27" s="1" a="1"/>
  <c r="Q373" i="27" s="1"/>
  <c r="M373" i="27"/>
  <c r="Q372" i="27" a="1"/>
  <c r="Q372" i="27" s="1"/>
  <c r="P372" i="27"/>
  <c r="M372" i="27"/>
  <c r="Q371" i="27" a="1"/>
  <c r="Q371" i="27" s="1"/>
  <c r="P371" i="27"/>
  <c r="M371" i="27"/>
  <c r="P370" i="27"/>
  <c r="M370" i="27"/>
  <c r="P369" i="27"/>
  <c r="M369" i="27"/>
  <c r="P368" i="27"/>
  <c r="M368" i="27"/>
  <c r="P367" i="27"/>
  <c r="Q367" i="27" s="1" a="1"/>
  <c r="Q367" i="27" s="1"/>
  <c r="M367" i="27"/>
  <c r="Q366" i="27" a="1"/>
  <c r="Q366" i="27" s="1"/>
  <c r="P366" i="27"/>
  <c r="M366" i="27"/>
  <c r="Q365" i="27" a="1"/>
  <c r="Q365" i="27" s="1"/>
  <c r="P365" i="27"/>
  <c r="M365" i="27"/>
  <c r="P364" i="27"/>
  <c r="Q364" i="27" s="1" a="1"/>
  <c r="Q364" i="27" s="1"/>
  <c r="M364" i="27"/>
  <c r="Q363" i="27" a="1"/>
  <c r="Q363" i="27" s="1"/>
  <c r="P363" i="27"/>
  <c r="M363" i="27"/>
  <c r="Q362" i="27" a="1"/>
  <c r="Q362" i="27" s="1"/>
  <c r="P362" i="27"/>
  <c r="M362" i="27"/>
  <c r="P361" i="27"/>
  <c r="M361" i="27"/>
  <c r="P360" i="27"/>
  <c r="M360" i="27"/>
  <c r="P359" i="27"/>
  <c r="M359" i="27"/>
  <c r="P358" i="27"/>
  <c r="Q358" i="27" s="1" a="1"/>
  <c r="Q358" i="27" s="1"/>
  <c r="M358" i="27"/>
  <c r="Q357" i="27" a="1"/>
  <c r="Q357" i="27" s="1"/>
  <c r="P357" i="27"/>
  <c r="M357" i="27"/>
  <c r="Q356" i="27" a="1"/>
  <c r="Q356" i="27" s="1"/>
  <c r="P356" i="27"/>
  <c r="M356" i="27"/>
  <c r="P355" i="27"/>
  <c r="Q355" i="27" s="1" a="1"/>
  <c r="Q355" i="27" s="1"/>
  <c r="M355" i="27"/>
  <c r="Q354" i="27" a="1"/>
  <c r="Q354" i="27" s="1"/>
  <c r="P354" i="27"/>
  <c r="M354" i="27"/>
  <c r="Q353" i="27" a="1"/>
  <c r="Q353" i="27" s="1"/>
  <c r="P353" i="27"/>
  <c r="M353" i="27"/>
  <c r="P352" i="27"/>
  <c r="Q352" i="27" s="1" a="1"/>
  <c r="Q352" i="27" s="1"/>
  <c r="M352" i="27"/>
  <c r="Q351" i="27" a="1"/>
  <c r="Q351" i="27" s="1"/>
  <c r="P351" i="27"/>
  <c r="M351" i="27"/>
  <c r="Q350" i="27" a="1"/>
  <c r="Q350" i="27" s="1"/>
  <c r="P350" i="27"/>
  <c r="M350" i="27"/>
  <c r="Q349" i="27" a="1"/>
  <c r="Q349" i="27" s="1"/>
  <c r="P349" i="27"/>
  <c r="M349" i="27"/>
  <c r="Q348" i="27" a="1"/>
  <c r="Q348" i="27" s="1"/>
  <c r="P348" i="27"/>
  <c r="M348" i="27"/>
  <c r="Q347" i="27" a="1"/>
  <c r="Q347" i="27" s="1"/>
  <c r="P347" i="27"/>
  <c r="M347" i="27"/>
  <c r="P346" i="27"/>
  <c r="Q346" i="27" s="1" a="1"/>
  <c r="Q346" i="27" s="1"/>
  <c r="M346" i="27"/>
  <c r="Q345" i="27" a="1"/>
  <c r="Q345" i="27" s="1"/>
  <c r="P345" i="27"/>
  <c r="M345" i="27"/>
  <c r="Q344" i="27" a="1"/>
  <c r="Q344" i="27" s="1"/>
  <c r="P344" i="27"/>
  <c r="M344" i="27"/>
  <c r="P343" i="27"/>
  <c r="M343" i="27"/>
  <c r="P342" i="27"/>
  <c r="M342" i="27"/>
  <c r="P341" i="27"/>
  <c r="M341" i="27"/>
  <c r="P340" i="27"/>
  <c r="Q340" i="27" s="1" a="1"/>
  <c r="Q340" i="27" s="1"/>
  <c r="M340" i="27"/>
  <c r="Q339" i="27" a="1"/>
  <c r="Q339" i="27" s="1"/>
  <c r="P339" i="27"/>
  <c r="M339" i="27"/>
  <c r="Q338" i="27" a="1"/>
  <c r="Q338" i="27" s="1"/>
  <c r="P338" i="27"/>
  <c r="M338" i="27"/>
  <c r="Q337" i="27" a="1"/>
  <c r="Q337" i="27" s="1"/>
  <c r="P337" i="27"/>
  <c r="M337" i="27"/>
  <c r="Q336" i="27" a="1"/>
  <c r="Q336" i="27" s="1"/>
  <c r="P336" i="27"/>
  <c r="M336" i="27"/>
  <c r="Q335" i="27" a="1"/>
  <c r="Q335" i="27" s="1"/>
  <c r="P335" i="27"/>
  <c r="M335" i="27"/>
  <c r="P334" i="27"/>
  <c r="Q334" i="27" s="1" a="1"/>
  <c r="Q334" i="27" s="1"/>
  <c r="M334" i="27"/>
  <c r="Q333" i="27" a="1"/>
  <c r="Q333" i="27" s="1"/>
  <c r="P333" i="27"/>
  <c r="M333" i="27"/>
  <c r="Q332" i="27" a="1"/>
  <c r="Q332" i="27" s="1"/>
  <c r="P332" i="27"/>
  <c r="M332" i="27"/>
  <c r="P331" i="27"/>
  <c r="Q331" i="27" s="1" a="1"/>
  <c r="Q331" i="27" s="1"/>
  <c r="M331" i="27"/>
  <c r="Q330" i="27" a="1"/>
  <c r="Q330" i="27" s="1"/>
  <c r="P330" i="27"/>
  <c r="M330" i="27"/>
  <c r="P329" i="27"/>
  <c r="M329" i="27"/>
  <c r="P328" i="27"/>
  <c r="M328" i="27"/>
  <c r="P327" i="27"/>
  <c r="M327" i="27"/>
  <c r="Q326" i="27" a="1"/>
  <c r="Q326" i="27" s="1"/>
  <c r="P326" i="27"/>
  <c r="M326" i="27"/>
  <c r="Q325" i="27" a="1"/>
  <c r="Q325" i="27" s="1"/>
  <c r="P325" i="27"/>
  <c r="M325" i="27"/>
  <c r="Q324" i="27" a="1"/>
  <c r="Q324" i="27" s="1"/>
  <c r="P324" i="27"/>
  <c r="M324" i="27"/>
  <c r="Q323" i="27" a="1"/>
  <c r="Q323" i="27" s="1"/>
  <c r="P323" i="27"/>
  <c r="M323" i="27"/>
  <c r="Q322" i="27" a="1"/>
  <c r="Q322" i="27" s="1"/>
  <c r="P322" i="27"/>
  <c r="M322" i="27"/>
  <c r="Q321" i="27" a="1"/>
  <c r="Q321" i="27" s="1"/>
  <c r="P321" i="27"/>
  <c r="M321" i="27"/>
  <c r="Q320" i="27" a="1"/>
  <c r="Q320" i="27" s="1"/>
  <c r="P320" i="27"/>
  <c r="M320" i="27"/>
  <c r="Q319" i="27" a="1"/>
  <c r="Q319" i="27" s="1"/>
  <c r="P319" i="27"/>
  <c r="M319" i="27"/>
  <c r="Q318" i="27" a="1"/>
  <c r="Q318" i="27" s="1"/>
  <c r="P318" i="27"/>
  <c r="M318" i="27"/>
  <c r="Q317" i="27" a="1"/>
  <c r="Q317" i="27" s="1"/>
  <c r="P317" i="27"/>
  <c r="M317" i="27"/>
  <c r="P316" i="27"/>
  <c r="Q316" i="27" s="1" a="1"/>
  <c r="Q316" i="27" s="1"/>
  <c r="M316" i="27"/>
  <c r="Q315" i="27" a="1"/>
  <c r="Q315" i="27" s="1"/>
  <c r="P315" i="27"/>
  <c r="M315" i="27"/>
  <c r="Q314" i="27" a="1"/>
  <c r="Q314" i="27" s="1"/>
  <c r="P314" i="27"/>
  <c r="M314" i="27"/>
  <c r="Q313" i="27" a="1"/>
  <c r="Q313" i="27" s="1"/>
  <c r="P313" i="27"/>
  <c r="M313" i="27"/>
  <c r="Q312" i="27" a="1"/>
  <c r="Q312" i="27" s="1"/>
  <c r="P312" i="27"/>
  <c r="M312" i="27"/>
  <c r="P311" i="27"/>
  <c r="M311" i="27"/>
  <c r="Q310" i="27" a="1"/>
  <c r="Q310" i="27" s="1"/>
  <c r="P310" i="27"/>
  <c r="M310" i="27"/>
  <c r="P309" i="27"/>
  <c r="M309" i="27"/>
  <c r="P308" i="27"/>
  <c r="M308" i="27"/>
  <c r="P307" i="27"/>
  <c r="M307" i="27"/>
  <c r="Q306" i="27" a="1"/>
  <c r="Q306" i="27" s="1"/>
  <c r="P306" i="27"/>
  <c r="M306" i="27"/>
  <c r="Q305" i="27" a="1"/>
  <c r="Q305" i="27" s="1"/>
  <c r="P305" i="27"/>
  <c r="M305" i="27"/>
  <c r="Q304" i="27" a="1"/>
  <c r="Q304" i="27" s="1"/>
  <c r="P304" i="27"/>
  <c r="M304" i="27"/>
  <c r="Q303" i="27" a="1"/>
  <c r="Q303" i="27" s="1"/>
  <c r="P303" i="27"/>
  <c r="M303" i="27"/>
  <c r="Q302" i="27" a="1"/>
  <c r="Q302" i="27" s="1"/>
  <c r="P302" i="27"/>
  <c r="M302" i="27"/>
  <c r="P301" i="27"/>
  <c r="Q301" i="27" s="1" a="1"/>
  <c r="Q301" i="27" s="1"/>
  <c r="M301" i="27"/>
  <c r="Q300" i="27" a="1"/>
  <c r="Q300" i="27" s="1"/>
  <c r="P300" i="27"/>
  <c r="M300" i="27"/>
  <c r="Q299" i="27" a="1"/>
  <c r="Q299" i="27" s="1"/>
  <c r="P299" i="27"/>
  <c r="M299" i="27"/>
  <c r="P298" i="27"/>
  <c r="Q298" i="27" s="1" a="1"/>
  <c r="Q298" i="27" s="1"/>
  <c r="M298" i="27"/>
  <c r="Q297" i="27" a="1"/>
  <c r="Q297" i="27" s="1"/>
  <c r="P297" i="27"/>
  <c r="M297" i="27"/>
  <c r="Q296" i="27" a="1"/>
  <c r="Q296" i="27" s="1"/>
  <c r="P296" i="27"/>
  <c r="M296" i="27"/>
  <c r="P295" i="27"/>
  <c r="Q295" i="27" s="1" a="1"/>
  <c r="Q295" i="27" s="1"/>
  <c r="M295" i="27"/>
  <c r="Q294" i="27" a="1"/>
  <c r="Q294" i="27" s="1"/>
  <c r="P294" i="27"/>
  <c r="M294" i="27"/>
  <c r="Q293" i="27" a="1"/>
  <c r="Q293" i="27" s="1"/>
  <c r="P293" i="27"/>
  <c r="M293" i="27"/>
  <c r="Q292" i="27" a="1"/>
  <c r="Q292" i="27" s="1"/>
  <c r="P292" i="27"/>
  <c r="M292" i="27"/>
  <c r="Q291" i="27" a="1"/>
  <c r="Q291" i="27" s="1"/>
  <c r="P291" i="27"/>
  <c r="M291" i="27"/>
  <c r="Q290" i="27" a="1"/>
  <c r="Q290" i="27" s="1"/>
  <c r="P290" i="27"/>
  <c r="M290" i="27"/>
  <c r="P289" i="27"/>
  <c r="Q289" i="27" s="1" a="1"/>
  <c r="Q289" i="27" s="1"/>
  <c r="M289" i="27"/>
  <c r="Q288" i="27" a="1"/>
  <c r="Q288" i="27" s="1"/>
  <c r="P288" i="27"/>
  <c r="M288" i="27"/>
  <c r="Q287" i="27" a="1"/>
  <c r="Q287" i="27" s="1"/>
  <c r="P287" i="27"/>
  <c r="M287" i="27"/>
  <c r="P286" i="27"/>
  <c r="Q286" i="27" s="1" a="1"/>
  <c r="Q286" i="27" s="1"/>
  <c r="M286" i="27"/>
  <c r="Q285" i="27" a="1"/>
  <c r="Q285" i="27" s="1"/>
  <c r="P285" i="27"/>
  <c r="M285" i="27"/>
  <c r="Q284" i="27" a="1"/>
  <c r="Q284" i="27" s="1"/>
  <c r="P284" i="27"/>
  <c r="M284" i="27"/>
  <c r="P283" i="27"/>
  <c r="Q283" i="27" s="1" a="1"/>
  <c r="Q283" i="27" s="1"/>
  <c r="M283" i="27"/>
  <c r="Q282" i="27" a="1"/>
  <c r="Q282" i="27" s="1"/>
  <c r="P282" i="27"/>
  <c r="M282" i="27"/>
  <c r="Q281" i="27" a="1"/>
  <c r="Q281" i="27" s="1"/>
  <c r="P281" i="27"/>
  <c r="M281" i="27"/>
  <c r="Q280" i="27" a="1"/>
  <c r="Q280" i="27" s="1"/>
  <c r="P280" i="27"/>
  <c r="M280" i="27"/>
  <c r="Q279" i="27" a="1"/>
  <c r="Q279" i="27" s="1"/>
  <c r="P279" i="27"/>
  <c r="M279" i="27"/>
  <c r="Q278" i="27" a="1"/>
  <c r="Q278" i="27" s="1"/>
  <c r="P278" i="27"/>
  <c r="M278" i="27"/>
  <c r="P277" i="27"/>
  <c r="M277" i="27"/>
  <c r="P276" i="27"/>
  <c r="M276" i="27"/>
  <c r="P275" i="27"/>
  <c r="M275" i="27"/>
  <c r="P274" i="27"/>
  <c r="Q274" i="27" s="1" a="1"/>
  <c r="Q274" i="27" s="1"/>
  <c r="M274" i="27"/>
  <c r="Q273" i="27" a="1"/>
  <c r="Q273" i="27" s="1"/>
  <c r="P273" i="27"/>
  <c r="M273" i="27"/>
  <c r="Q272" i="27" a="1"/>
  <c r="Q272" i="27" s="1"/>
  <c r="P272" i="27"/>
  <c r="M272" i="27"/>
  <c r="P271" i="27"/>
  <c r="Q271" i="27" s="1" a="1"/>
  <c r="Q271" i="27" s="1"/>
  <c r="M271" i="27"/>
  <c r="Q270" i="27" a="1"/>
  <c r="Q270" i="27" s="1"/>
  <c r="P270" i="27"/>
  <c r="M270" i="27"/>
  <c r="P269" i="27"/>
  <c r="Q269" i="27" s="1" a="1"/>
  <c r="Q269" i="27" s="1"/>
  <c r="M269" i="27"/>
  <c r="Q268" i="27" a="1"/>
  <c r="Q268" i="27" s="1"/>
  <c r="P268" i="27"/>
  <c r="M268" i="27"/>
  <c r="Q267" i="27" a="1"/>
  <c r="Q267" i="27" s="1"/>
  <c r="P267" i="27"/>
  <c r="M267" i="27"/>
  <c r="P266" i="27"/>
  <c r="Q266" i="27" s="1" a="1"/>
  <c r="Q266" i="27" s="1"/>
  <c r="M266" i="27"/>
  <c r="P265" i="27"/>
  <c r="Q265" i="27" s="1" a="1"/>
  <c r="Q265" i="27" s="1"/>
  <c r="M265" i="27"/>
  <c r="Q264" i="27" a="1"/>
  <c r="Q264" i="27" s="1"/>
  <c r="P264" i="27"/>
  <c r="M264" i="27"/>
  <c r="P263" i="27"/>
  <c r="Q263" i="27" s="1" a="1"/>
  <c r="Q263" i="27" s="1"/>
  <c r="M263" i="27"/>
  <c r="P262" i="27"/>
  <c r="Q262" i="27" s="1" a="1"/>
  <c r="Q262" i="27" s="1"/>
  <c r="M262" i="27"/>
  <c r="Q261" i="27" a="1"/>
  <c r="Q261" i="27" s="1"/>
  <c r="P261" i="27"/>
  <c r="M261" i="27"/>
  <c r="Q260" i="27" a="1"/>
  <c r="Q260" i="27" s="1"/>
  <c r="P260" i="27"/>
  <c r="M260" i="27"/>
  <c r="P259" i="27"/>
  <c r="Q259" i="27" s="1" a="1"/>
  <c r="Q259" i="27" s="1"/>
  <c r="M259" i="27"/>
  <c r="Q258" i="27" a="1"/>
  <c r="Q258" i="27" s="1"/>
  <c r="P258" i="27"/>
  <c r="M258" i="27"/>
  <c r="P257" i="27"/>
  <c r="Q257" i="27" s="1" a="1"/>
  <c r="Q257" i="27" s="1"/>
  <c r="M257" i="27"/>
  <c r="Q256" i="27" a="1"/>
  <c r="Q256" i="27" s="1"/>
  <c r="P256" i="27"/>
  <c r="M256" i="27"/>
  <c r="Q255" i="27" a="1"/>
  <c r="Q255" i="27" s="1"/>
  <c r="P255" i="27"/>
  <c r="M255" i="27"/>
  <c r="P254" i="27"/>
  <c r="Q254" i="27" s="1" a="1"/>
  <c r="Q254" i="27" s="1"/>
  <c r="M254" i="27"/>
  <c r="P253" i="27"/>
  <c r="Q253" i="27" s="1" a="1"/>
  <c r="Q253" i="27" s="1"/>
  <c r="M253" i="27"/>
  <c r="Q252" i="27" a="1"/>
  <c r="Q252" i="27" s="1"/>
  <c r="P252" i="27"/>
  <c r="M252" i="27"/>
  <c r="P251" i="27"/>
  <c r="Q251" i="27" s="1" a="1"/>
  <c r="Q251" i="27" s="1"/>
  <c r="M251" i="27"/>
  <c r="P250" i="27"/>
  <c r="Q250" i="27" s="1" a="1"/>
  <c r="Q250" i="27" s="1"/>
  <c r="M250" i="27"/>
  <c r="Q249" i="27" a="1"/>
  <c r="Q249" i="27" s="1"/>
  <c r="P249" i="27"/>
  <c r="M249" i="27"/>
  <c r="Q248" i="27" a="1"/>
  <c r="Q248" i="27" s="1"/>
  <c r="P248" i="27"/>
  <c r="M248" i="27"/>
  <c r="P247" i="27"/>
  <c r="Q247" i="27" s="1" a="1"/>
  <c r="Q247" i="27" s="1"/>
  <c r="M247" i="27"/>
  <c r="Q246" i="27" a="1"/>
  <c r="Q246" i="27" s="1"/>
  <c r="P246" i="27"/>
  <c r="M246" i="27"/>
  <c r="P245" i="27"/>
  <c r="Q245" i="27" s="1" a="1"/>
  <c r="Q245" i="27" s="1"/>
  <c r="M245" i="27"/>
  <c r="Q244" i="27" a="1"/>
  <c r="Q244" i="27" s="1"/>
  <c r="P244" i="27"/>
  <c r="M244" i="27"/>
  <c r="Q243" i="27" a="1"/>
  <c r="Q243" i="27" s="1"/>
  <c r="P243" i="27"/>
  <c r="M243" i="27"/>
  <c r="P242" i="27"/>
  <c r="Q242" i="27" s="1" a="1"/>
  <c r="Q242" i="27" s="1"/>
  <c r="M242" i="27"/>
  <c r="P241" i="27"/>
  <c r="Q241" i="27" s="1" a="1"/>
  <c r="Q241" i="27" s="1"/>
  <c r="M241" i="27"/>
  <c r="Q240" i="27" a="1"/>
  <c r="Q240" i="27" s="1"/>
  <c r="P240" i="27"/>
  <c r="M240" i="27"/>
  <c r="P239" i="27"/>
  <c r="Q239" i="27" s="1" a="1"/>
  <c r="Q239" i="27" s="1"/>
  <c r="M239" i="27"/>
  <c r="P238" i="27"/>
  <c r="Q238" i="27" s="1" a="1"/>
  <c r="Q238" i="27" s="1"/>
  <c r="M238" i="27"/>
  <c r="P237" i="27"/>
  <c r="Q237" i="27" s="1" a="1"/>
  <c r="Q237" i="27" s="1"/>
  <c r="M237" i="27"/>
  <c r="P236" i="27"/>
  <c r="M236" i="27"/>
  <c r="P235" i="27"/>
  <c r="M235" i="27"/>
  <c r="P234" i="27"/>
  <c r="M234" i="27"/>
  <c r="P233" i="27"/>
  <c r="Q233" i="27" s="1" a="1"/>
  <c r="Q233" i="27" s="1"/>
  <c r="M233" i="27"/>
  <c r="Q232" i="27" a="1"/>
  <c r="Q232" i="27" s="1"/>
  <c r="P232" i="27"/>
  <c r="M232" i="27"/>
  <c r="P231" i="27"/>
  <c r="Q231" i="27" s="1" a="1"/>
  <c r="Q231" i="27" s="1"/>
  <c r="M231" i="27"/>
  <c r="P230" i="27"/>
  <c r="Q230" i="27" s="1" a="1"/>
  <c r="Q230" i="27" s="1"/>
  <c r="M230" i="27"/>
  <c r="P229" i="27"/>
  <c r="Q229" i="27" s="1" a="1"/>
  <c r="Q229" i="27" s="1"/>
  <c r="M229" i="27"/>
  <c r="Q228" i="27" a="1"/>
  <c r="Q228" i="27" s="1"/>
  <c r="P228" i="27"/>
  <c r="M228" i="27"/>
  <c r="P227" i="27"/>
  <c r="Q227" i="27" s="1" a="1"/>
  <c r="Q227" i="27" s="1"/>
  <c r="M227" i="27"/>
  <c r="P226" i="27"/>
  <c r="M226" i="27"/>
  <c r="P225" i="27"/>
  <c r="M225" i="27"/>
  <c r="Q224" i="27" a="1"/>
  <c r="Q224" i="27" s="1"/>
  <c r="P224" i="27"/>
  <c r="M224" i="27"/>
  <c r="P223" i="27"/>
  <c r="Q223" i="27" s="1" a="1"/>
  <c r="Q223" i="27" s="1"/>
  <c r="M223" i="27"/>
  <c r="Q222" i="27" a="1"/>
  <c r="Q222" i="27" s="1"/>
  <c r="P222" i="27"/>
  <c r="M222" i="27"/>
  <c r="P221" i="27"/>
  <c r="Q221" i="27" s="1" a="1"/>
  <c r="Q221" i="27" s="1"/>
  <c r="M221" i="27"/>
  <c r="Q220" i="27" a="1"/>
  <c r="Q220" i="27" s="1"/>
  <c r="P220" i="27"/>
  <c r="M220" i="27"/>
  <c r="P219" i="27"/>
  <c r="Q219" i="27" s="1" a="1"/>
  <c r="Q219" i="27" s="1"/>
  <c r="M219" i="27"/>
  <c r="P218" i="27"/>
  <c r="Q218" i="27" s="1" a="1"/>
  <c r="Q218" i="27" s="1"/>
  <c r="M218" i="27"/>
  <c r="P217" i="27"/>
  <c r="Q217" i="27" s="1" a="1"/>
  <c r="Q217" i="27" s="1"/>
  <c r="M217" i="27"/>
  <c r="Q216" i="27" a="1"/>
  <c r="Q216" i="27" s="1"/>
  <c r="P216" i="27"/>
  <c r="M216" i="27"/>
  <c r="P215" i="27"/>
  <c r="Q215" i="27" s="1" a="1"/>
  <c r="Q215" i="27" s="1"/>
  <c r="M215" i="27"/>
  <c r="Q214" i="27" a="1"/>
  <c r="Q214" i="27" s="1"/>
  <c r="P214" i="27"/>
  <c r="M214" i="27"/>
  <c r="P213" i="27"/>
  <c r="Q213" i="27" s="1" a="1"/>
  <c r="Q213" i="27" s="1"/>
  <c r="M213" i="27"/>
  <c r="Q212" i="27" a="1"/>
  <c r="Q212" i="27" s="1"/>
  <c r="P212" i="27"/>
  <c r="M212" i="27"/>
  <c r="P211" i="27"/>
  <c r="Q211" i="27" s="1" a="1"/>
  <c r="Q211" i="27" s="1"/>
  <c r="M211" i="27"/>
  <c r="Q210" i="27" a="1"/>
  <c r="Q210" i="27" s="1"/>
  <c r="P210" i="27"/>
  <c r="M210" i="27"/>
  <c r="P209" i="27"/>
  <c r="Q209" i="27" s="1" a="1"/>
  <c r="Q209" i="27" s="1"/>
  <c r="M209" i="27"/>
  <c r="Q208" i="27" a="1"/>
  <c r="Q208" i="27" s="1"/>
  <c r="P208" i="27"/>
  <c r="M208" i="27"/>
  <c r="P207" i="27"/>
  <c r="Q207" i="27" s="1" a="1"/>
  <c r="Q207" i="27" s="1"/>
  <c r="M207" i="27"/>
  <c r="P206" i="27"/>
  <c r="Q206" i="27" s="1" a="1"/>
  <c r="Q206" i="27" s="1"/>
  <c r="M206" i="27"/>
  <c r="P205" i="27"/>
  <c r="Q205" i="27" s="1" a="1"/>
  <c r="Q205" i="27" s="1"/>
  <c r="M205" i="27"/>
  <c r="Q204" i="27" a="1"/>
  <c r="Q204" i="27" s="1"/>
  <c r="P204" i="27"/>
  <c r="M204" i="27"/>
  <c r="P203" i="27"/>
  <c r="Q203" i="27" s="1" a="1"/>
  <c r="Q203" i="27" s="1"/>
  <c r="M203" i="27"/>
  <c r="Q202" i="27" a="1"/>
  <c r="Q202" i="27" s="1"/>
  <c r="P202" i="27"/>
  <c r="M202" i="27"/>
  <c r="P201" i="27"/>
  <c r="Q201" i="27" s="1" a="1"/>
  <c r="Q201" i="27" s="1"/>
  <c r="M201" i="27"/>
  <c r="Q200" i="27" a="1"/>
  <c r="Q200" i="27" s="1"/>
  <c r="P200" i="27"/>
  <c r="M200" i="27"/>
  <c r="P199" i="27"/>
  <c r="Q199" i="27" s="1" a="1"/>
  <c r="Q199" i="27" s="1"/>
  <c r="M199" i="27"/>
  <c r="Q198" i="27" a="1"/>
  <c r="Q198" i="27" s="1"/>
  <c r="P198" i="27"/>
  <c r="M198" i="27"/>
  <c r="P197" i="27"/>
  <c r="Q197" i="27" s="1" a="1"/>
  <c r="Q197" i="27" s="1"/>
  <c r="M197" i="27"/>
  <c r="Q196" i="27" a="1"/>
  <c r="Q196" i="27" s="1"/>
  <c r="P196" i="27"/>
  <c r="M196" i="27"/>
  <c r="P195" i="27"/>
  <c r="Q195" i="27" s="1" a="1"/>
  <c r="Q195" i="27" s="1"/>
  <c r="M195" i="27"/>
  <c r="P194" i="27"/>
  <c r="Q194" i="27" s="1" a="1"/>
  <c r="Q194" i="27" s="1"/>
  <c r="M194" i="27"/>
  <c r="P193" i="27"/>
  <c r="Q193" i="27" s="1" a="1"/>
  <c r="Q193" i="27" s="1"/>
  <c r="M193" i="27"/>
  <c r="Q192" i="27" a="1"/>
  <c r="Q192" i="27" s="1"/>
  <c r="P192" i="27"/>
  <c r="M192" i="27"/>
  <c r="P191" i="27"/>
  <c r="Q191" i="27" s="1" a="1"/>
  <c r="Q191" i="27" s="1"/>
  <c r="M191" i="27"/>
  <c r="Q190" i="27" a="1"/>
  <c r="Q190" i="27" s="1"/>
  <c r="P190" i="27"/>
  <c r="M190" i="27"/>
  <c r="P189" i="27"/>
  <c r="Q189" i="27" s="1" a="1"/>
  <c r="Q189" i="27" s="1"/>
  <c r="M189" i="27"/>
  <c r="Q188" i="27" a="1"/>
  <c r="Q188" i="27" s="1"/>
  <c r="P188" i="27"/>
  <c r="M188" i="27"/>
  <c r="P187" i="27"/>
  <c r="Q187" i="27" s="1" a="1"/>
  <c r="Q187" i="27" s="1"/>
  <c r="M187" i="27"/>
  <c r="Q186" i="27" a="1"/>
  <c r="Q186" i="27" s="1"/>
  <c r="P186" i="27"/>
  <c r="M186" i="27"/>
  <c r="P185" i="27"/>
  <c r="Q185" i="27" s="1" a="1"/>
  <c r="Q185" i="27" s="1"/>
  <c r="M185" i="27"/>
  <c r="Q184" i="27" a="1"/>
  <c r="Q184" i="27" s="1"/>
  <c r="P184" i="27"/>
  <c r="M184" i="27"/>
  <c r="P183" i="27"/>
  <c r="Q183" i="27" s="1" a="1"/>
  <c r="Q183" i="27" s="1"/>
  <c r="M183" i="27"/>
  <c r="P182" i="27"/>
  <c r="Q182" i="27" s="1" a="1"/>
  <c r="Q182" i="27" s="1"/>
  <c r="M182" i="27"/>
  <c r="P181" i="27"/>
  <c r="Q181" i="27" s="1" a="1"/>
  <c r="Q181" i="27" s="1"/>
  <c r="M181" i="27"/>
  <c r="Q180" i="27" a="1"/>
  <c r="Q180" i="27" s="1"/>
  <c r="P180" i="27"/>
  <c r="M180" i="27"/>
  <c r="P179" i="27"/>
  <c r="Q179" i="27" s="1" a="1"/>
  <c r="Q179" i="27" s="1"/>
  <c r="M179" i="27"/>
  <c r="Q178" i="27" a="1"/>
  <c r="Q178" i="27" s="1"/>
  <c r="P178" i="27"/>
  <c r="M178" i="27"/>
  <c r="P177" i="27"/>
  <c r="Q177" i="27" s="1" a="1"/>
  <c r="Q177" i="27" s="1"/>
  <c r="M177" i="27"/>
  <c r="Q176" i="27" a="1"/>
  <c r="Q176" i="27" s="1"/>
  <c r="P176" i="27"/>
  <c r="M176" i="27"/>
  <c r="P175" i="27"/>
  <c r="Q175" i="27" s="1" a="1"/>
  <c r="Q175" i="27" s="1"/>
  <c r="M175" i="27"/>
  <c r="Q174" i="27" a="1"/>
  <c r="Q174" i="27" s="1"/>
  <c r="P174" i="27"/>
  <c r="M174" i="27"/>
  <c r="P173" i="27"/>
  <c r="Q173" i="27" s="1" a="1"/>
  <c r="Q173" i="27" s="1"/>
  <c r="M173" i="27"/>
  <c r="Q172" i="27" a="1"/>
  <c r="Q172" i="27" s="1"/>
  <c r="P172" i="27"/>
  <c r="M172" i="27"/>
  <c r="P171" i="27"/>
  <c r="Q171" i="27" s="1" a="1"/>
  <c r="Q171" i="27" s="1"/>
  <c r="M171" i="27"/>
  <c r="P170" i="27"/>
  <c r="Q170" i="27" s="1" a="1"/>
  <c r="Q170" i="27" s="1"/>
  <c r="M170" i="27"/>
  <c r="P169" i="27"/>
  <c r="Q169" i="27" s="1" a="1"/>
  <c r="Q169" i="27" s="1"/>
  <c r="M169" i="27"/>
  <c r="Q168" i="27" a="1"/>
  <c r="Q168" i="27" s="1"/>
  <c r="P168" i="27"/>
  <c r="M168" i="27"/>
  <c r="P167" i="27"/>
  <c r="Q167" i="27" s="1" a="1"/>
  <c r="Q167" i="27" s="1"/>
  <c r="M167" i="27"/>
  <c r="Q166" i="27" a="1"/>
  <c r="Q166" i="27" s="1"/>
  <c r="P166" i="27"/>
  <c r="M166" i="27"/>
  <c r="P165" i="27"/>
  <c r="Q165" i="27" s="1" a="1"/>
  <c r="Q165" i="27" s="1"/>
  <c r="M165" i="27"/>
  <c r="Q164" i="27" a="1"/>
  <c r="Q164" i="27" s="1"/>
  <c r="P164" i="27"/>
  <c r="M164" i="27"/>
  <c r="P163" i="27"/>
  <c r="Q163" i="27" s="1" a="1"/>
  <c r="Q163" i="27" s="1"/>
  <c r="M163" i="27"/>
  <c r="Q162" i="27" a="1"/>
  <c r="Q162" i="27" s="1"/>
  <c r="P162" i="27"/>
  <c r="M162" i="27"/>
  <c r="P161" i="27"/>
  <c r="Q161" i="27" s="1" a="1"/>
  <c r="Q161" i="27" s="1"/>
  <c r="M161" i="27"/>
  <c r="Q160" i="27" a="1"/>
  <c r="Q160" i="27" s="1"/>
  <c r="P160" i="27"/>
  <c r="M160" i="27"/>
  <c r="P159" i="27"/>
  <c r="Q159" i="27" s="1" a="1"/>
  <c r="Q159" i="27" s="1"/>
  <c r="M159" i="27"/>
  <c r="P158" i="27"/>
  <c r="Q158" i="27" s="1" a="1"/>
  <c r="Q158" i="27" s="1"/>
  <c r="M158" i="27"/>
  <c r="P157" i="27"/>
  <c r="Q157" i="27" s="1" a="1"/>
  <c r="Q157" i="27" s="1"/>
  <c r="M157" i="27"/>
  <c r="Q156" i="27" a="1"/>
  <c r="Q156" i="27" s="1"/>
  <c r="P156" i="27"/>
  <c r="M156" i="27"/>
  <c r="P155" i="27"/>
  <c r="Q155" i="27" s="1" a="1"/>
  <c r="Q155" i="27" s="1"/>
  <c r="M155" i="27"/>
  <c r="Q154" i="27" a="1"/>
  <c r="Q154" i="27" s="1"/>
  <c r="P154" i="27"/>
  <c r="M154" i="27"/>
  <c r="P153" i="27"/>
  <c r="Q153" i="27" s="1" a="1"/>
  <c r="Q153" i="27" s="1"/>
  <c r="M153" i="27"/>
  <c r="Q152" i="27" a="1"/>
  <c r="Q152" i="27" s="1"/>
  <c r="P152" i="27"/>
  <c r="M152" i="27"/>
  <c r="P151" i="27"/>
  <c r="Q151" i="27" s="1" a="1"/>
  <c r="Q151" i="27" s="1"/>
  <c r="M151" i="27"/>
  <c r="Q150" i="27" a="1"/>
  <c r="Q150" i="27" s="1"/>
  <c r="P150" i="27"/>
  <c r="M150" i="27"/>
  <c r="P149" i="27"/>
  <c r="Q149" i="27" s="1" a="1"/>
  <c r="Q149" i="27" s="1"/>
  <c r="M149" i="27"/>
  <c r="Q148" i="27" a="1"/>
  <c r="Q148" i="27" s="1"/>
  <c r="P148" i="27"/>
  <c r="M148" i="27"/>
  <c r="Q147" i="27" a="1"/>
  <c r="Q147" i="27" s="1"/>
  <c r="P147" i="27"/>
  <c r="M147" i="27"/>
  <c r="P146" i="27"/>
  <c r="Q146" i="27" s="1" a="1"/>
  <c r="Q146" i="27" s="1"/>
  <c r="M146" i="27"/>
  <c r="Q145" i="27" a="1"/>
  <c r="Q145" i="27" s="1"/>
  <c r="P145" i="27"/>
  <c r="M145" i="27"/>
  <c r="Q144" i="27" a="1"/>
  <c r="Q144" i="27" s="1"/>
  <c r="P144" i="27"/>
  <c r="M144" i="27"/>
  <c r="P143" i="27"/>
  <c r="Q143" i="27" s="1" a="1"/>
  <c r="Q143" i="27" s="1"/>
  <c r="M143" i="27"/>
  <c r="Q142" i="27" a="1"/>
  <c r="Q142" i="27" s="1"/>
  <c r="P142" i="27"/>
  <c r="M142" i="27"/>
  <c r="Q141" i="27" a="1"/>
  <c r="Q141" i="27" s="1"/>
  <c r="P141" i="27"/>
  <c r="M141" i="27"/>
  <c r="P140" i="27"/>
  <c r="Q140" i="27" s="1" a="1"/>
  <c r="Q140" i="27" s="1"/>
  <c r="M140" i="27"/>
  <c r="Q139" i="27" a="1"/>
  <c r="Q139" i="27" s="1"/>
  <c r="P139" i="27"/>
  <c r="M139" i="27"/>
  <c r="Q138" i="27" a="1"/>
  <c r="Q138" i="27" s="1"/>
  <c r="P138" i="27"/>
  <c r="M138" i="27"/>
  <c r="P137" i="27"/>
  <c r="Q137" i="27" s="1" a="1"/>
  <c r="Q137" i="27" s="1"/>
  <c r="M137" i="27"/>
  <c r="Q136" i="27" a="1"/>
  <c r="Q136" i="27" s="1"/>
  <c r="P136" i="27"/>
  <c r="M136" i="27"/>
  <c r="Q135" i="27" a="1"/>
  <c r="Q135" i="27" s="1"/>
  <c r="P135" i="27"/>
  <c r="M135" i="27"/>
  <c r="P134" i="27"/>
  <c r="Q134" i="27" s="1" a="1"/>
  <c r="Q134" i="27" s="1"/>
  <c r="M134" i="27"/>
  <c r="Q133" i="27" a="1"/>
  <c r="Q133" i="27" s="1"/>
  <c r="P133" i="27"/>
  <c r="M133" i="27"/>
  <c r="Q132" i="27" a="1"/>
  <c r="Q132" i="27" s="1"/>
  <c r="P132" i="27"/>
  <c r="M132" i="27"/>
  <c r="P131" i="27"/>
  <c r="Q131" i="27" s="1" a="1"/>
  <c r="Q131" i="27" s="1"/>
  <c r="M131" i="27"/>
  <c r="Q130" i="27" a="1"/>
  <c r="Q130" i="27" s="1"/>
  <c r="P130" i="27"/>
  <c r="M130" i="27"/>
  <c r="Q129" i="27" a="1"/>
  <c r="Q129" i="27" s="1"/>
  <c r="P129" i="27"/>
  <c r="M129" i="27"/>
  <c r="P128" i="27"/>
  <c r="Q128" i="27" s="1" a="1"/>
  <c r="Q128" i="27" s="1"/>
  <c r="M128" i="27"/>
  <c r="Q127" i="27" a="1"/>
  <c r="Q127" i="27" s="1"/>
  <c r="P127" i="27"/>
  <c r="M127" i="27"/>
  <c r="Q126" i="27" a="1"/>
  <c r="Q126" i="27" s="1"/>
  <c r="P126" i="27"/>
  <c r="M126" i="27"/>
  <c r="P125" i="27"/>
  <c r="Q125" i="27" s="1" a="1"/>
  <c r="Q125" i="27" s="1"/>
  <c r="M125" i="27"/>
  <c r="Q124" i="27" a="1"/>
  <c r="Q124" i="27" s="1"/>
  <c r="P124" i="27"/>
  <c r="M124" i="27"/>
  <c r="Q123" i="27" a="1"/>
  <c r="Q123" i="27" s="1"/>
  <c r="P123" i="27"/>
  <c r="M123" i="27"/>
  <c r="P122" i="27"/>
  <c r="Q122" i="27" s="1" a="1"/>
  <c r="Q122" i="27" s="1"/>
  <c r="M122" i="27"/>
  <c r="Q121" i="27" a="1"/>
  <c r="Q121" i="27" s="1"/>
  <c r="P121" i="27"/>
  <c r="M121" i="27"/>
  <c r="Q120" i="27" a="1"/>
  <c r="Q120" i="27" s="1"/>
  <c r="P120" i="27"/>
  <c r="M120" i="27"/>
  <c r="P119" i="27"/>
  <c r="Q119" i="27" s="1" a="1"/>
  <c r="Q119" i="27" s="1"/>
  <c r="M119" i="27"/>
  <c r="Q118" i="27" a="1"/>
  <c r="Q118" i="27" s="1"/>
  <c r="P118" i="27"/>
  <c r="M118" i="27"/>
  <c r="Q117" i="27" a="1"/>
  <c r="Q117" i="27" s="1"/>
  <c r="P117" i="27"/>
  <c r="M117" i="27"/>
  <c r="P116" i="27"/>
  <c r="Q116" i="27" s="1" a="1"/>
  <c r="Q116" i="27" s="1"/>
  <c r="M116" i="27"/>
  <c r="Q115" i="27" a="1"/>
  <c r="Q115" i="27" s="1"/>
  <c r="P115" i="27"/>
  <c r="M115" i="27"/>
  <c r="Q114" i="27" a="1"/>
  <c r="Q114" i="27" s="1"/>
  <c r="P114" i="27"/>
  <c r="M114" i="27"/>
  <c r="P113" i="27"/>
  <c r="Q113" i="27" s="1" a="1"/>
  <c r="Q113" i="27" s="1"/>
  <c r="M113" i="27"/>
  <c r="Q112" i="27" a="1"/>
  <c r="Q112" i="27" s="1"/>
  <c r="P112" i="27"/>
  <c r="M112" i="27"/>
  <c r="Q111" i="27" a="1"/>
  <c r="Q111" i="27" s="1"/>
  <c r="P111" i="27"/>
  <c r="M111" i="27"/>
  <c r="P110" i="27"/>
  <c r="Q110" i="27" s="1" a="1"/>
  <c r="Q110" i="27" s="1"/>
  <c r="M110" i="27"/>
  <c r="Q109" i="27" a="1"/>
  <c r="Q109" i="27" s="1"/>
  <c r="P109" i="27"/>
  <c r="M109" i="27"/>
  <c r="Q108" i="27" a="1"/>
  <c r="Q108" i="27" s="1"/>
  <c r="P108" i="27"/>
  <c r="M108" i="27"/>
  <c r="P107" i="27"/>
  <c r="Q107" i="27" s="1" a="1"/>
  <c r="Q107" i="27" s="1"/>
  <c r="M107" i="27"/>
  <c r="Q106" i="27" a="1"/>
  <c r="Q106" i="27" s="1"/>
  <c r="P106" i="27"/>
  <c r="M106" i="27"/>
  <c r="Q105" i="27" a="1"/>
  <c r="Q105" i="27" s="1"/>
  <c r="P105" i="27"/>
  <c r="M105" i="27"/>
  <c r="P104" i="27"/>
  <c r="Q104" i="27" s="1" a="1"/>
  <c r="Q104" i="27" s="1"/>
  <c r="M104" i="27"/>
  <c r="Q103" i="27" a="1"/>
  <c r="Q103" i="27" s="1"/>
  <c r="P103" i="27"/>
  <c r="M103" i="27"/>
  <c r="Q102" i="27" a="1"/>
  <c r="Q102" i="27" s="1"/>
  <c r="P102" i="27"/>
  <c r="M102" i="27"/>
  <c r="P101" i="27"/>
  <c r="Q101" i="27" s="1" a="1"/>
  <c r="Q101" i="27" s="1"/>
  <c r="M101" i="27"/>
  <c r="Q100" i="27" a="1"/>
  <c r="Q100" i="27" s="1"/>
  <c r="P100" i="27"/>
  <c r="M100" i="27"/>
  <c r="Q99" i="27" a="1"/>
  <c r="Q99" i="27" s="1"/>
  <c r="P99" i="27"/>
  <c r="M99" i="27"/>
  <c r="P98" i="27"/>
  <c r="Q98" i="27" s="1" a="1"/>
  <c r="Q98" i="27" s="1"/>
  <c r="M98" i="27"/>
  <c r="Q97" i="27" a="1"/>
  <c r="Q97" i="27" s="1"/>
  <c r="P97" i="27"/>
  <c r="M97" i="27"/>
  <c r="Q96" i="27" a="1"/>
  <c r="Q96" i="27" s="1"/>
  <c r="P96" i="27"/>
  <c r="M96" i="27"/>
  <c r="Q95" i="27"/>
  <c r="P95" i="27"/>
  <c r="Q95" i="27" s="1" a="1"/>
  <c r="M95" i="27"/>
  <c r="Q94" i="27" a="1"/>
  <c r="Q94" i="27" s="1"/>
  <c r="P94" i="27"/>
  <c r="M94" i="27"/>
  <c r="Q93" i="27" a="1"/>
  <c r="Q93" i="27" s="1"/>
  <c r="P93" i="27"/>
  <c r="M93" i="27"/>
  <c r="P92" i="27"/>
  <c r="Q92" i="27" s="1" a="1"/>
  <c r="Q92" i="27" s="1"/>
  <c r="M92" i="27"/>
  <c r="Q91" i="27" a="1"/>
  <c r="Q91" i="27" s="1"/>
  <c r="P91" i="27"/>
  <c r="M91" i="27"/>
  <c r="Q90" i="27" a="1"/>
  <c r="Q90" i="27" s="1"/>
  <c r="P90" i="27"/>
  <c r="M90" i="27"/>
  <c r="P89" i="27"/>
  <c r="Q89" i="27" s="1" a="1"/>
  <c r="Q89" i="27" s="1"/>
  <c r="M89" i="27"/>
  <c r="Q88" i="27" a="1"/>
  <c r="Q88" i="27" s="1"/>
  <c r="P88" i="27"/>
  <c r="M88" i="27"/>
  <c r="Q87" i="27" a="1"/>
  <c r="Q87" i="27" s="1"/>
  <c r="P87" i="27"/>
  <c r="M87" i="27"/>
  <c r="P86" i="27"/>
  <c r="Q86" i="27" s="1" a="1"/>
  <c r="Q86" i="27" s="1"/>
  <c r="M86" i="27"/>
  <c r="Q85" i="27" a="1"/>
  <c r="Q85" i="27" s="1"/>
  <c r="P85" i="27"/>
  <c r="M85" i="27"/>
  <c r="Q84" i="27" a="1"/>
  <c r="Q84" i="27" s="1"/>
  <c r="P84" i="27"/>
  <c r="M84" i="27"/>
  <c r="P83" i="27"/>
  <c r="Q83" i="27" s="1" a="1"/>
  <c r="Q83" i="27" s="1"/>
  <c r="M83" i="27"/>
  <c r="Q82" i="27" a="1"/>
  <c r="Q82" i="27" s="1"/>
  <c r="P82" i="27"/>
  <c r="M82" i="27"/>
  <c r="Q81" i="27" a="1"/>
  <c r="Q81" i="27" s="1"/>
  <c r="P81" i="27"/>
  <c r="M81" i="27"/>
  <c r="P80" i="27"/>
  <c r="Q80" i="27" s="1" a="1"/>
  <c r="Q80" i="27" s="1"/>
  <c r="M80" i="27"/>
  <c r="Q79" i="27" a="1"/>
  <c r="Q79" i="27" s="1"/>
  <c r="P79" i="27"/>
  <c r="M79" i="27"/>
  <c r="Q78" i="27" a="1"/>
  <c r="Q78" i="27" s="1"/>
  <c r="P78" i="27"/>
  <c r="M78" i="27"/>
  <c r="P77" i="27"/>
  <c r="Q77" i="27" s="1" a="1"/>
  <c r="Q77" i="27" s="1"/>
  <c r="M77" i="27"/>
  <c r="Q76" i="27" a="1"/>
  <c r="Q76" i="27" s="1"/>
  <c r="P76" i="27"/>
  <c r="M76" i="27"/>
  <c r="Q75" i="27" a="1"/>
  <c r="Q75" i="27" s="1"/>
  <c r="P75" i="27"/>
  <c r="M75" i="27"/>
  <c r="P74" i="27"/>
  <c r="Q74" i="27" s="1" a="1"/>
  <c r="Q74" i="27" s="1"/>
  <c r="M74" i="27"/>
  <c r="Q73" i="27" a="1"/>
  <c r="Q73" i="27" s="1"/>
  <c r="P73" i="27"/>
  <c r="M73" i="27"/>
  <c r="Q72" i="27" a="1"/>
  <c r="Q72" i="27" s="1"/>
  <c r="P72" i="27"/>
  <c r="M72" i="27"/>
  <c r="P71" i="27"/>
  <c r="Q71" i="27" s="1" a="1"/>
  <c r="Q71" i="27" s="1"/>
  <c r="M71" i="27"/>
  <c r="Q70" i="27" a="1"/>
  <c r="Q70" i="27" s="1"/>
  <c r="P70" i="27"/>
  <c r="M70" i="27"/>
  <c r="Q69" i="27" a="1"/>
  <c r="Q69" i="27" s="1"/>
  <c r="P69" i="27"/>
  <c r="M69" i="27"/>
  <c r="P68" i="27"/>
  <c r="Q68" i="27" s="1" a="1"/>
  <c r="Q68" i="27" s="1"/>
  <c r="M68" i="27"/>
  <c r="Q67" i="27" a="1"/>
  <c r="Q67" i="27" s="1"/>
  <c r="P67" i="27"/>
  <c r="M67" i="27"/>
  <c r="Q66" i="27" a="1"/>
  <c r="Q66" i="27" s="1"/>
  <c r="P66" i="27"/>
  <c r="M66" i="27"/>
  <c r="P65" i="27"/>
  <c r="Q65" i="27" s="1" a="1"/>
  <c r="Q65" i="27" s="1"/>
  <c r="M65" i="27"/>
  <c r="Q64" i="27" a="1"/>
  <c r="Q64" i="27" s="1"/>
  <c r="P64" i="27"/>
  <c r="M64" i="27"/>
  <c r="P63" i="27"/>
  <c r="M63" i="27"/>
  <c r="P62" i="27"/>
  <c r="M62" i="27"/>
  <c r="P61" i="27"/>
  <c r="M61" i="27"/>
  <c r="Q60" i="27" a="1"/>
  <c r="Q60" i="27" s="1"/>
  <c r="P60" i="27"/>
  <c r="M60" i="27"/>
  <c r="P59" i="27"/>
  <c r="Q59" i="27" s="1" a="1"/>
  <c r="Q59" i="27" s="1"/>
  <c r="M59" i="27"/>
  <c r="Q58" i="27" a="1"/>
  <c r="Q58" i="27" s="1"/>
  <c r="P58" i="27"/>
  <c r="M58" i="27"/>
  <c r="Q57" i="27" a="1"/>
  <c r="Q57" i="27" s="1"/>
  <c r="P57" i="27"/>
  <c r="M57" i="27"/>
  <c r="P56" i="27"/>
  <c r="Q56" i="27" s="1" a="1"/>
  <c r="Q56" i="27" s="1"/>
  <c r="M56" i="27"/>
  <c r="Q55" i="27" a="1"/>
  <c r="Q55" i="27" s="1"/>
  <c r="P55" i="27"/>
  <c r="M55" i="27"/>
  <c r="Q54" i="27" a="1"/>
  <c r="Q54" i="27" s="1"/>
  <c r="P54" i="27"/>
  <c r="M54" i="27"/>
  <c r="P53" i="27"/>
  <c r="Q53" i="27" s="1" a="1"/>
  <c r="Q53" i="27" s="1"/>
  <c r="M53" i="27"/>
  <c r="Q52" i="27" a="1"/>
  <c r="Q52" i="27" s="1"/>
  <c r="P52" i="27"/>
  <c r="M52" i="27"/>
  <c r="Q51" i="27" a="1"/>
  <c r="Q51" i="27" s="1"/>
  <c r="P51" i="27"/>
  <c r="M51" i="27"/>
  <c r="P50" i="27"/>
  <c r="Q50" i="27" s="1" a="1"/>
  <c r="Q50" i="27" s="1"/>
  <c r="M50" i="27"/>
  <c r="Q49" i="27" a="1"/>
  <c r="Q49" i="27" s="1"/>
  <c r="P49" i="27"/>
  <c r="M49" i="27"/>
  <c r="P48" i="27"/>
  <c r="M48" i="27"/>
  <c r="P47" i="27"/>
  <c r="Q47" i="27" s="1" a="1"/>
  <c r="Q47" i="27" s="1"/>
  <c r="M47" i="27"/>
  <c r="Q46" i="27" a="1"/>
  <c r="Q46" i="27" s="1"/>
  <c r="P46" i="27"/>
  <c r="M46" i="27"/>
  <c r="Q45" i="27" a="1"/>
  <c r="Q45" i="27" s="1"/>
  <c r="P45" i="27"/>
  <c r="M45" i="27"/>
  <c r="P44" i="27"/>
  <c r="Q44" i="27" s="1" a="1"/>
  <c r="Q44" i="27" s="1"/>
  <c r="M44" i="27"/>
  <c r="Q43" i="27" a="1"/>
  <c r="Q43" i="27" s="1"/>
  <c r="P43" i="27"/>
  <c r="M43" i="27"/>
  <c r="Q42" i="27" a="1"/>
  <c r="Q42" i="27" s="1"/>
  <c r="P42" i="27"/>
  <c r="M42" i="27"/>
  <c r="P41" i="27"/>
  <c r="Q41" i="27" s="1" a="1"/>
  <c r="Q41" i="27" s="1"/>
  <c r="M41" i="27"/>
  <c r="Q40" i="27" a="1"/>
  <c r="Q40" i="27" s="1"/>
  <c r="P40" i="27"/>
  <c r="M40" i="27"/>
  <c r="Q39" i="27" a="1"/>
  <c r="Q39" i="27" s="1"/>
  <c r="P39" i="27"/>
  <c r="M39" i="27"/>
  <c r="P38" i="27"/>
  <c r="Q38" i="27" s="1" a="1"/>
  <c r="Q38" i="27" s="1"/>
  <c r="M38" i="27"/>
  <c r="Q37" i="27" a="1"/>
  <c r="Q37" i="27" s="1"/>
  <c r="P37" i="27"/>
  <c r="M37" i="27"/>
  <c r="Q36" i="27" a="1"/>
  <c r="Q36" i="27" s="1"/>
  <c r="P36" i="27"/>
  <c r="M36" i="27"/>
  <c r="P35" i="27"/>
  <c r="M35" i="27"/>
  <c r="P34" i="27"/>
  <c r="M34" i="27"/>
  <c r="P33" i="27"/>
  <c r="M33" i="27"/>
  <c r="P32" i="27"/>
  <c r="M32" i="27"/>
  <c r="Q31" i="27" a="1"/>
  <c r="Q31" i="27" s="1"/>
  <c r="P31" i="27"/>
  <c r="M31" i="27"/>
  <c r="Q30" i="27" a="1"/>
  <c r="Q30" i="27" s="1"/>
  <c r="P30" i="27"/>
  <c r="M30" i="27"/>
  <c r="P29" i="27"/>
  <c r="Q29" i="27" s="1" a="1"/>
  <c r="Q29" i="27" s="1"/>
  <c r="M29" i="27"/>
  <c r="Q28" i="27" a="1"/>
  <c r="Q28" i="27" s="1"/>
  <c r="P28" i="27"/>
  <c r="M28" i="27"/>
  <c r="Q27" i="27" a="1"/>
  <c r="Q27" i="27" s="1"/>
  <c r="P27" i="27"/>
  <c r="M27" i="27"/>
  <c r="P26" i="27"/>
  <c r="Q26" i="27" s="1" a="1"/>
  <c r="Q26" i="27" s="1"/>
  <c r="M26" i="27"/>
  <c r="Q25" i="27" a="1"/>
  <c r="Q25" i="27" s="1"/>
  <c r="P25" i="27"/>
  <c r="M25" i="27"/>
  <c r="Q24" i="27" a="1"/>
  <c r="Q24" i="27" s="1"/>
  <c r="P24" i="27"/>
  <c r="M24" i="27"/>
  <c r="P23" i="27"/>
  <c r="Q23" i="27" s="1" a="1"/>
  <c r="Q23" i="27" s="1"/>
  <c r="M23" i="27"/>
  <c r="Q22" i="27" a="1"/>
  <c r="Q22" i="27" s="1"/>
  <c r="P22" i="27"/>
  <c r="M22" i="27"/>
  <c r="Q21" i="27" a="1"/>
  <c r="Q21" i="27" s="1"/>
  <c r="P21" i="27"/>
  <c r="M21" i="27"/>
  <c r="P20" i="27"/>
  <c r="Q20" i="27" s="1" a="1"/>
  <c r="Q20" i="27" s="1"/>
  <c r="M20" i="27"/>
  <c r="Q19" i="27" a="1"/>
  <c r="Q19" i="27" s="1"/>
  <c r="P19" i="27"/>
  <c r="M19" i="27"/>
  <c r="Q18" i="27" a="1"/>
  <c r="Q18" i="27" s="1"/>
  <c r="P18" i="27"/>
  <c r="M18" i="27"/>
  <c r="P17" i="27"/>
  <c r="Q17" i="27" s="1" a="1"/>
  <c r="Q17" i="27" s="1"/>
  <c r="M17" i="27"/>
  <c r="Q16" i="27" a="1"/>
  <c r="Q16" i="27" s="1"/>
  <c r="P16" i="27"/>
  <c r="M16" i="27"/>
  <c r="Q15" i="27" a="1"/>
  <c r="Q15" i="27" s="1"/>
  <c r="P15" i="27"/>
  <c r="M15" i="27"/>
  <c r="P14" i="27"/>
  <c r="Q14" i="27" s="1" a="1"/>
  <c r="Q14" i="27" s="1"/>
  <c r="M14" i="27"/>
  <c r="Q13" i="27" a="1"/>
  <c r="Q13" i="27" s="1"/>
  <c r="P13" i="27"/>
  <c r="M13" i="27"/>
  <c r="Q12" i="27" a="1"/>
  <c r="Q12" i="27" s="1"/>
  <c r="P12" i="27"/>
  <c r="M12" i="27"/>
  <c r="Q11" i="27"/>
  <c r="P11" i="27"/>
  <c r="Q11" i="27" s="1" a="1"/>
  <c r="M11" i="27"/>
  <c r="P2110" i="20"/>
  <c r="M2110" i="20"/>
  <c r="P2109" i="20"/>
  <c r="M2109" i="20"/>
  <c r="P2108" i="20"/>
  <c r="Q2108" i="20" s="1" a="1"/>
  <c r="Q2108" i="20" s="1"/>
  <c r="M2108" i="20"/>
  <c r="P2107" i="20"/>
  <c r="Q2107" i="20" s="1" a="1"/>
  <c r="Q2107" i="20" s="1"/>
  <c r="M2107" i="20"/>
  <c r="P2106" i="20"/>
  <c r="Q2106" i="20" s="1" a="1"/>
  <c r="Q2106" i="20" s="1"/>
  <c r="M2106" i="20"/>
  <c r="P2105" i="20"/>
  <c r="M2105" i="20"/>
  <c r="P2104" i="20"/>
  <c r="Q2104" i="20" s="1" a="1"/>
  <c r="Q2104" i="20" s="1"/>
  <c r="M2104" i="20"/>
  <c r="P2103" i="20"/>
  <c r="M2103" i="20"/>
  <c r="P2102" i="20"/>
  <c r="M2102" i="20"/>
  <c r="P2101" i="20"/>
  <c r="M2101" i="20"/>
  <c r="P2100" i="20"/>
  <c r="M2100" i="20"/>
  <c r="P2099" i="20"/>
  <c r="M2099" i="20"/>
  <c r="P2098" i="20"/>
  <c r="M2098" i="20"/>
  <c r="P2097" i="20"/>
  <c r="M2097" i="20"/>
  <c r="P2096" i="20"/>
  <c r="M2096" i="20"/>
  <c r="P2095" i="20"/>
  <c r="M2095" i="20"/>
  <c r="P2094" i="20"/>
  <c r="M2094" i="20"/>
  <c r="P2093" i="20"/>
  <c r="M2093" i="20"/>
  <c r="P2092" i="20"/>
  <c r="M2092" i="20"/>
  <c r="P2091" i="20"/>
  <c r="Q2091" i="20" s="1" a="1"/>
  <c r="Q2091" i="20" s="1"/>
  <c r="M2091" i="20"/>
  <c r="P2090" i="20"/>
  <c r="Q2090" i="20" s="1" a="1"/>
  <c r="Q2090" i="20" s="1"/>
  <c r="M2090" i="20"/>
  <c r="P2089" i="20"/>
  <c r="Q2089" i="20" s="1" a="1"/>
  <c r="Q2089" i="20" s="1"/>
  <c r="M2089" i="20"/>
  <c r="P2088" i="20"/>
  <c r="M2088" i="20"/>
  <c r="P2087" i="20"/>
  <c r="M2087" i="20"/>
  <c r="P2086" i="20"/>
  <c r="M2086" i="20"/>
  <c r="P2085" i="20"/>
  <c r="M2085" i="20"/>
  <c r="P2084" i="20"/>
  <c r="M2084" i="20"/>
  <c r="P2083" i="20"/>
  <c r="Q2083" i="20" s="1" a="1"/>
  <c r="Q2083" i="20" s="1"/>
  <c r="M2083" i="20"/>
  <c r="P2082" i="20"/>
  <c r="M2082" i="20"/>
  <c r="P2081" i="20"/>
  <c r="M2081" i="20"/>
  <c r="P2080" i="20"/>
  <c r="M2080" i="20"/>
  <c r="P2079" i="20"/>
  <c r="M2079" i="20"/>
  <c r="P2078" i="20"/>
  <c r="M2078" i="20"/>
  <c r="P2077" i="20"/>
  <c r="M2077" i="20"/>
  <c r="P2076" i="20"/>
  <c r="M2076" i="20"/>
  <c r="P2075" i="20"/>
  <c r="Q2075" i="20" s="1" a="1"/>
  <c r="Q2075" i="20" s="1"/>
  <c r="M2075" i="20"/>
  <c r="P2074" i="20"/>
  <c r="M2074" i="20"/>
  <c r="P2073" i="20"/>
  <c r="M2073" i="20"/>
  <c r="P2072" i="20"/>
  <c r="M2072" i="20"/>
  <c r="P2071" i="20"/>
  <c r="M2071" i="20"/>
  <c r="P2070" i="20"/>
  <c r="M2070" i="20"/>
  <c r="P2069" i="20"/>
  <c r="M2069" i="20"/>
  <c r="P2068" i="20"/>
  <c r="M2068" i="20"/>
  <c r="P2067" i="20"/>
  <c r="Q2067" i="20" s="1" a="1"/>
  <c r="Q2067" i="20" s="1"/>
  <c r="M2067" i="20"/>
  <c r="P2066" i="20"/>
  <c r="M2066" i="20"/>
  <c r="P2065" i="20"/>
  <c r="Q2065" i="20" s="1" a="1"/>
  <c r="Q2065" i="20" s="1"/>
  <c r="M2065" i="20"/>
  <c r="P2064" i="20"/>
  <c r="Q2064" i="20" s="1" a="1"/>
  <c r="Q2064" i="20" s="1"/>
  <c r="M2064" i="20"/>
  <c r="P2063" i="20"/>
  <c r="M2063" i="20"/>
  <c r="P2062" i="20"/>
  <c r="Q2062" i="20" s="1" a="1"/>
  <c r="Q2062" i="20" s="1"/>
  <c r="M2062" i="20"/>
  <c r="P2061" i="20"/>
  <c r="M2061" i="20"/>
  <c r="P2060" i="20"/>
  <c r="M2060" i="20"/>
  <c r="P2059" i="20"/>
  <c r="M2059" i="20"/>
  <c r="P435" i="17"/>
  <c r="Q435" i="17" s="1"/>
  <c r="M435" i="17"/>
  <c r="P434" i="17"/>
  <c r="Q434" i="17" s="1"/>
  <c r="M434" i="17"/>
  <c r="P433" i="17"/>
  <c r="Q433" i="17" s="1"/>
  <c r="M433" i="17"/>
  <c r="P432" i="17"/>
  <c r="Q432" i="17" s="1"/>
  <c r="M432" i="17"/>
  <c r="P431" i="17"/>
  <c r="Q431" i="17" s="1"/>
  <c r="M431" i="17"/>
  <c r="P430" i="17"/>
  <c r="Q430" i="17" s="1"/>
  <c r="M430" i="17"/>
  <c r="P429" i="17"/>
  <c r="Q429" i="17" s="1"/>
  <c r="M429" i="17"/>
  <c r="P428" i="17"/>
  <c r="Q428" i="17" s="1"/>
  <c r="M428" i="17"/>
  <c r="P427" i="17"/>
  <c r="Q427" i="17" s="1"/>
  <c r="M427" i="17"/>
  <c r="P426" i="17"/>
  <c r="Q426" i="17" s="1"/>
  <c r="M426" i="17"/>
  <c r="P425" i="17"/>
  <c r="Q425" i="17" s="1"/>
  <c r="M425" i="17"/>
  <c r="P424" i="17"/>
  <c r="Q424" i="17" s="1"/>
  <c r="M424" i="17"/>
  <c r="P423" i="17"/>
  <c r="Q423" i="17" s="1"/>
  <c r="M423" i="17"/>
  <c r="P422" i="17"/>
  <c r="Q422" i="17" s="1"/>
  <c r="M422" i="17"/>
  <c r="P421" i="17"/>
  <c r="Q421" i="17" s="1"/>
  <c r="M421" i="17"/>
  <c r="P420" i="17"/>
  <c r="Q420" i="17" s="1"/>
  <c r="M420" i="17"/>
  <c r="P419" i="17"/>
  <c r="Q419" i="17" s="1"/>
  <c r="M419" i="17"/>
  <c r="P418" i="17"/>
  <c r="Q418" i="17" s="1"/>
  <c r="M418" i="17"/>
  <c r="P417" i="17"/>
  <c r="Q417" i="17" s="1"/>
  <c r="M417" i="17"/>
  <c r="P416" i="17"/>
  <c r="Q416" i="17" s="1"/>
  <c r="M416" i="17"/>
  <c r="P415" i="17"/>
  <c r="Q415" i="17" s="1"/>
  <c r="M415" i="17"/>
  <c r="P414" i="17"/>
  <c r="Q414" i="17" s="1"/>
  <c r="M414" i="17"/>
  <c r="P413" i="17"/>
  <c r="Q413" i="17" s="1"/>
  <c r="M413" i="17"/>
  <c r="P412" i="17"/>
  <c r="Q412" i="17" s="1"/>
  <c r="M412" i="17"/>
  <c r="P411" i="17"/>
  <c r="Q411" i="17" s="1"/>
  <c r="M411" i="17"/>
  <c r="Q410" i="17"/>
  <c r="P410" i="17"/>
  <c r="M410" i="17"/>
  <c r="P409" i="17"/>
  <c r="Q409" i="17" s="1"/>
  <c r="M409" i="17"/>
  <c r="P408" i="17"/>
  <c r="Q408" i="17" s="1"/>
  <c r="M408" i="17"/>
  <c r="P407" i="17"/>
  <c r="Q407" i="17" s="1"/>
  <c r="M407" i="17"/>
  <c r="Q406" i="17"/>
  <c r="P406" i="17"/>
  <c r="M406" i="17"/>
  <c r="P405" i="17"/>
  <c r="Q405" i="17" s="1"/>
  <c r="M405" i="17"/>
  <c r="P404" i="17"/>
  <c r="Q404" i="17" s="1"/>
  <c r="M404" i="17"/>
  <c r="P403" i="17"/>
  <c r="Q403" i="17" s="1"/>
  <c r="M403" i="17"/>
  <c r="Q402" i="17"/>
  <c r="P402" i="17"/>
  <c r="M402" i="17"/>
  <c r="P401" i="17"/>
  <c r="Q401" i="17" s="1"/>
  <c r="M401" i="17"/>
  <c r="P400" i="17"/>
  <c r="Q400" i="17" s="1"/>
  <c r="M400" i="17"/>
  <c r="P399" i="17"/>
  <c r="Q399" i="17" s="1"/>
  <c r="M399" i="17"/>
  <c r="Q398" i="17"/>
  <c r="P398" i="17"/>
  <c r="M398" i="17"/>
  <c r="P397" i="17"/>
  <c r="Q397" i="17" s="1"/>
  <c r="M397" i="17"/>
  <c r="P396" i="17"/>
  <c r="Q396" i="17" s="1"/>
  <c r="M396" i="17"/>
  <c r="P395" i="17"/>
  <c r="Q395" i="17" s="1"/>
  <c r="M395" i="17"/>
  <c r="Q394" i="17"/>
  <c r="P394" i="17"/>
  <c r="M394" i="17"/>
  <c r="P393" i="17"/>
  <c r="Q393" i="17" s="1"/>
  <c r="M393" i="17"/>
  <c r="P392" i="17"/>
  <c r="Q392" i="17" s="1"/>
  <c r="M392" i="17"/>
  <c r="Q391" i="17"/>
  <c r="P391" i="17"/>
  <c r="M391" i="17"/>
  <c r="Q390" i="17"/>
  <c r="P390" i="17"/>
  <c r="M390" i="17"/>
  <c r="P389" i="17"/>
  <c r="Q389" i="17" s="1"/>
  <c r="M389" i="17"/>
  <c r="P388" i="17"/>
  <c r="Q388" i="17" s="1"/>
  <c r="M388" i="17"/>
  <c r="Q387" i="17"/>
  <c r="P387" i="17"/>
  <c r="M387" i="17"/>
  <c r="Q386" i="17"/>
  <c r="P386" i="17"/>
  <c r="M386" i="17"/>
  <c r="P385" i="17"/>
  <c r="Q385" i="17" s="1"/>
  <c r="M385" i="17"/>
  <c r="P384" i="17"/>
  <c r="Q384" i="17" s="1"/>
  <c r="M384" i="17"/>
  <c r="Q383" i="17"/>
  <c r="P383" i="17"/>
  <c r="M383" i="17"/>
  <c r="Q382" i="17"/>
  <c r="P382" i="17"/>
  <c r="M382" i="17"/>
  <c r="P381" i="17"/>
  <c r="Q381" i="17" s="1"/>
  <c r="M381" i="17"/>
  <c r="P380" i="17"/>
  <c r="Q380" i="17" s="1"/>
  <c r="M380" i="17"/>
  <c r="Q379" i="17"/>
  <c r="P379" i="17"/>
  <c r="M379" i="17"/>
  <c r="Q378" i="17"/>
  <c r="P378" i="17"/>
  <c r="M378" i="17"/>
  <c r="P377" i="17"/>
  <c r="Q377" i="17" s="1"/>
  <c r="M377" i="17"/>
  <c r="P376" i="17"/>
  <c r="Q376" i="17" s="1"/>
  <c r="M376" i="17"/>
  <c r="Q375" i="17"/>
  <c r="P375" i="17"/>
  <c r="M375" i="17"/>
  <c r="Q374" i="17"/>
  <c r="P374" i="17"/>
  <c r="M374" i="17"/>
  <c r="P373" i="17"/>
  <c r="Q373" i="17" s="1"/>
  <c r="M373" i="17"/>
  <c r="P372" i="17"/>
  <c r="Q372" i="17" s="1"/>
  <c r="M372" i="17"/>
  <c r="Q371" i="17"/>
  <c r="P371" i="17"/>
  <c r="M371" i="17"/>
  <c r="Q370" i="17"/>
  <c r="P370" i="17"/>
  <c r="M370" i="17"/>
  <c r="P369" i="17"/>
  <c r="Q369" i="17" s="1"/>
  <c r="M369" i="17"/>
  <c r="P368" i="17"/>
  <c r="Q368" i="17" s="1"/>
  <c r="M368" i="17"/>
  <c r="Q367" i="17"/>
  <c r="P367" i="17"/>
  <c r="M367" i="17"/>
  <c r="Q366" i="17"/>
  <c r="P366" i="17"/>
  <c r="M366" i="17"/>
  <c r="P365" i="17"/>
  <c r="Q365" i="17" s="1"/>
  <c r="M365" i="17"/>
  <c r="P364" i="17"/>
  <c r="Q364" i="17" s="1"/>
  <c r="M364" i="17"/>
  <c r="Q363" i="17"/>
  <c r="P363" i="17"/>
  <c r="M363" i="17"/>
  <c r="Q362" i="17"/>
  <c r="P362" i="17"/>
  <c r="M362" i="17"/>
  <c r="P361" i="17"/>
  <c r="Q361" i="17" s="1"/>
  <c r="M361" i="17"/>
  <c r="P360" i="17"/>
  <c r="Q360" i="17" s="1"/>
  <c r="M360" i="17"/>
  <c r="Q359" i="17"/>
  <c r="P359" i="17"/>
  <c r="M359" i="17"/>
  <c r="Q358" i="17"/>
  <c r="P358" i="17"/>
  <c r="M358" i="17"/>
  <c r="P357" i="17"/>
  <c r="Q357" i="17" s="1"/>
  <c r="M357" i="17"/>
  <c r="P356" i="17"/>
  <c r="Q356" i="17" s="1"/>
  <c r="M356" i="17"/>
  <c r="Q355" i="17"/>
  <c r="P355" i="17"/>
  <c r="M355" i="17"/>
  <c r="Q354" i="17"/>
  <c r="P354" i="17"/>
  <c r="M354" i="17"/>
  <c r="P353" i="17"/>
  <c r="Q353" i="17" s="1"/>
  <c r="M353" i="17"/>
  <c r="P352" i="17"/>
  <c r="Q352" i="17" s="1"/>
  <c r="M352" i="17"/>
  <c r="Q351" i="17"/>
  <c r="P351" i="17"/>
  <c r="M351" i="17"/>
  <c r="Q350" i="17"/>
  <c r="P350" i="17"/>
  <c r="M350" i="17"/>
  <c r="P349" i="17"/>
  <c r="Q349" i="17" s="1"/>
  <c r="M349" i="17"/>
  <c r="P348" i="17"/>
  <c r="Q348" i="17" s="1"/>
  <c r="M348" i="17"/>
  <c r="Q347" i="17"/>
  <c r="P347" i="17"/>
  <c r="M347" i="17"/>
  <c r="Q346" i="17"/>
  <c r="P346" i="17"/>
  <c r="M346" i="17"/>
  <c r="P345" i="17"/>
  <c r="Q345" i="17" s="1"/>
  <c r="M345" i="17"/>
  <c r="P344" i="17"/>
  <c r="Q344" i="17" s="1"/>
  <c r="M344" i="17"/>
  <c r="Q343" i="17"/>
  <c r="P343" i="17"/>
  <c r="M343" i="17"/>
  <c r="Q342" i="17"/>
  <c r="P342" i="17"/>
  <c r="M342" i="17"/>
  <c r="P341" i="17"/>
  <c r="Q341" i="17" s="1"/>
  <c r="M341" i="17"/>
  <c r="P340" i="17"/>
  <c r="Q340" i="17" s="1"/>
  <c r="M340" i="17"/>
  <c r="Q339" i="17"/>
  <c r="P339" i="17"/>
  <c r="M339" i="17"/>
  <c r="Q338" i="17"/>
  <c r="P338" i="17"/>
  <c r="M338" i="17"/>
  <c r="P337" i="17"/>
  <c r="Q337" i="17" s="1"/>
  <c r="M337" i="17"/>
  <c r="P336" i="17"/>
  <c r="Q336" i="17" s="1"/>
  <c r="M336" i="17"/>
  <c r="Q335" i="17"/>
  <c r="P335" i="17"/>
  <c r="M335" i="17"/>
  <c r="Q334" i="17"/>
  <c r="P334" i="17"/>
  <c r="M334" i="17"/>
  <c r="P333" i="17"/>
  <c r="Q333" i="17" s="1"/>
  <c r="M333" i="17"/>
  <c r="P332" i="17"/>
  <c r="Q332" i="17" s="1"/>
  <c r="M332" i="17"/>
  <c r="Q331" i="17"/>
  <c r="P331" i="17"/>
  <c r="M331" i="17"/>
  <c r="Q330" i="17"/>
  <c r="P330" i="17"/>
  <c r="M330" i="17"/>
  <c r="P329" i="17"/>
  <c r="Q329" i="17" s="1"/>
  <c r="M329" i="17"/>
  <c r="P328" i="17"/>
  <c r="Q328" i="17" s="1"/>
  <c r="M328" i="17"/>
  <c r="Q327" i="17"/>
  <c r="P327" i="17"/>
  <c r="M327" i="17"/>
  <c r="Q326" i="17"/>
  <c r="P326" i="17"/>
  <c r="M326" i="17"/>
  <c r="P325" i="17"/>
  <c r="Q325" i="17" s="1"/>
  <c r="M325" i="17"/>
  <c r="P324" i="17"/>
  <c r="Q324" i="17" s="1"/>
  <c r="M324" i="17"/>
  <c r="Q323" i="17"/>
  <c r="P323" i="17"/>
  <c r="M323" i="17"/>
  <c r="Q322" i="17"/>
  <c r="P322" i="17"/>
  <c r="M322" i="17"/>
  <c r="P321" i="17"/>
  <c r="Q321" i="17" s="1"/>
  <c r="M321" i="17"/>
  <c r="P320" i="17"/>
  <c r="Q320" i="17" s="1"/>
  <c r="M320" i="17"/>
  <c r="Q319" i="17"/>
  <c r="P319" i="17"/>
  <c r="M319" i="17"/>
  <c r="Q318" i="17"/>
  <c r="P318" i="17"/>
  <c r="M318" i="17"/>
  <c r="P317" i="17"/>
  <c r="Q317" i="17" s="1"/>
  <c r="M317" i="17"/>
  <c r="P316" i="17"/>
  <c r="Q316" i="17" s="1"/>
  <c r="M316" i="17"/>
  <c r="Q315" i="17"/>
  <c r="P315" i="17"/>
  <c r="M315" i="17"/>
  <c r="Q314" i="17"/>
  <c r="P314" i="17"/>
  <c r="M314" i="17"/>
  <c r="P313" i="17"/>
  <c r="Q313" i="17" s="1"/>
  <c r="M313" i="17"/>
  <c r="P312" i="17"/>
  <c r="Q312" i="17" s="1"/>
  <c r="M312" i="17"/>
  <c r="Q311" i="17"/>
  <c r="P311" i="17"/>
  <c r="M311" i="17"/>
  <c r="Q310" i="17"/>
  <c r="P310" i="17"/>
  <c r="M310" i="17"/>
  <c r="P309" i="17"/>
  <c r="Q309" i="17" s="1"/>
  <c r="M309" i="17"/>
  <c r="P308" i="17"/>
  <c r="Q308" i="17" s="1"/>
  <c r="M308" i="17"/>
  <c r="Q307" i="17"/>
  <c r="P307" i="17"/>
  <c r="M307" i="17"/>
  <c r="Q306" i="17"/>
  <c r="P306" i="17"/>
  <c r="M306" i="17"/>
  <c r="P305" i="17"/>
  <c r="Q305" i="17" s="1"/>
  <c r="M305" i="17"/>
  <c r="P304" i="17"/>
  <c r="Q304" i="17" s="1"/>
  <c r="M304" i="17"/>
  <c r="Q303" i="17"/>
  <c r="P303" i="17"/>
  <c r="M303" i="17"/>
  <c r="Q302" i="17"/>
  <c r="P302" i="17"/>
  <c r="M302" i="17"/>
  <c r="P301" i="17"/>
  <c r="Q301" i="17" s="1"/>
  <c r="M301" i="17"/>
  <c r="P300" i="17"/>
  <c r="Q300" i="17" s="1"/>
  <c r="M300" i="17"/>
  <c r="Q299" i="17"/>
  <c r="P299" i="17"/>
  <c r="M299" i="17"/>
  <c r="Q298" i="17"/>
  <c r="P298" i="17"/>
  <c r="M298" i="17"/>
  <c r="P297" i="17"/>
  <c r="Q297" i="17" s="1"/>
  <c r="M297" i="17"/>
  <c r="P296" i="17"/>
  <c r="Q296" i="17" s="1"/>
  <c r="M296" i="17"/>
  <c r="Q295" i="17"/>
  <c r="P295" i="17"/>
  <c r="M295" i="17"/>
  <c r="Q294" i="17"/>
  <c r="P294" i="17"/>
  <c r="M294" i="17"/>
  <c r="P293" i="17"/>
  <c r="Q293" i="17" s="1"/>
  <c r="M293" i="17"/>
  <c r="P292" i="17"/>
  <c r="Q292" i="17" s="1"/>
  <c r="M292" i="17"/>
  <c r="Q291" i="17"/>
  <c r="P291" i="17"/>
  <c r="M291" i="17"/>
  <c r="Q290" i="17"/>
  <c r="P290" i="17"/>
  <c r="M290" i="17"/>
  <c r="P289" i="17"/>
  <c r="Q289" i="17" s="1"/>
  <c r="M289" i="17"/>
  <c r="P288" i="17"/>
  <c r="Q288" i="17" s="1"/>
  <c r="M288" i="17"/>
  <c r="Q287" i="17"/>
  <c r="P287" i="17"/>
  <c r="M287" i="17"/>
  <c r="Q286" i="17"/>
  <c r="P286" i="17"/>
  <c r="M286" i="17"/>
  <c r="P285" i="17"/>
  <c r="Q285" i="17" s="1"/>
  <c r="M285" i="17"/>
  <c r="P284" i="17"/>
  <c r="Q284" i="17" s="1"/>
  <c r="M284" i="17"/>
  <c r="Q283" i="17"/>
  <c r="P283" i="17"/>
  <c r="M283" i="17"/>
  <c r="Q282" i="17"/>
  <c r="P282" i="17"/>
  <c r="M282" i="17"/>
  <c r="P281" i="17"/>
  <c r="Q281" i="17" s="1"/>
  <c r="M281" i="17"/>
  <c r="P280" i="17"/>
  <c r="Q280" i="17" s="1"/>
  <c r="M280" i="17"/>
  <c r="Q279" i="17"/>
  <c r="P279" i="17"/>
  <c r="M279" i="17"/>
  <c r="Q278" i="17"/>
  <c r="P278" i="17"/>
  <c r="M278" i="17"/>
  <c r="P277" i="17"/>
  <c r="Q277" i="17" s="1"/>
  <c r="M277" i="17"/>
  <c r="P276" i="17"/>
  <c r="Q276" i="17" s="1"/>
  <c r="M276" i="17"/>
  <c r="Q275" i="17"/>
  <c r="P275" i="17"/>
  <c r="M275" i="17"/>
  <c r="Q274" i="17"/>
  <c r="P274" i="17"/>
  <c r="M274" i="17"/>
  <c r="P273" i="17"/>
  <c r="Q273" i="17" s="1"/>
  <c r="M273" i="17"/>
  <c r="P272" i="17"/>
  <c r="Q272" i="17" s="1"/>
  <c r="M272" i="17"/>
  <c r="Q271" i="17"/>
  <c r="P271" i="17"/>
  <c r="M271" i="17"/>
  <c r="Q270" i="17"/>
  <c r="P270" i="17"/>
  <c r="M270" i="17"/>
  <c r="P269" i="17"/>
  <c r="Q269" i="17" s="1"/>
  <c r="M269" i="17"/>
  <c r="P268" i="17"/>
  <c r="Q268" i="17" s="1"/>
  <c r="M268" i="17"/>
  <c r="Q267" i="17"/>
  <c r="P267" i="17"/>
  <c r="M267" i="17"/>
  <c r="Q266" i="17"/>
  <c r="P266" i="17"/>
  <c r="M266" i="17"/>
  <c r="P265" i="17"/>
  <c r="Q265" i="17" s="1"/>
  <c r="M265" i="17"/>
  <c r="P264" i="17"/>
  <c r="Q264" i="17" s="1"/>
  <c r="M264" i="17"/>
  <c r="Q263" i="17"/>
  <c r="P263" i="17"/>
  <c r="M263" i="17"/>
  <c r="Q262" i="17"/>
  <c r="P262" i="17"/>
  <c r="M262" i="17"/>
  <c r="P261" i="17"/>
  <c r="Q261" i="17" s="1"/>
  <c r="M261" i="17"/>
  <c r="P260" i="17"/>
  <c r="Q260" i="17" s="1"/>
  <c r="M260" i="17"/>
  <c r="Q259" i="17"/>
  <c r="P259" i="17"/>
  <c r="M259" i="17"/>
  <c r="Q258" i="17"/>
  <c r="P258" i="17"/>
  <c r="M258" i="17"/>
  <c r="P257" i="17"/>
  <c r="Q257" i="17" s="1"/>
  <c r="M257" i="17"/>
  <c r="P256" i="17"/>
  <c r="Q256" i="17" s="1"/>
  <c r="M256" i="17"/>
  <c r="Q255" i="17"/>
  <c r="P255" i="17"/>
  <c r="M255" i="17"/>
  <c r="Q254" i="17"/>
  <c r="P254" i="17"/>
  <c r="M254" i="17"/>
  <c r="P253" i="17"/>
  <c r="Q253" i="17" s="1"/>
  <c r="M253" i="17"/>
  <c r="P252" i="17"/>
  <c r="Q252" i="17" s="1"/>
  <c r="M252" i="17"/>
  <c r="Q251" i="17"/>
  <c r="P251" i="17"/>
  <c r="M251" i="17"/>
  <c r="Q250" i="17"/>
  <c r="P250" i="17"/>
  <c r="M250" i="17"/>
  <c r="P249" i="17"/>
  <c r="Q249" i="17" s="1"/>
  <c r="M249" i="17"/>
  <c r="P248" i="17"/>
  <c r="Q248" i="17" s="1"/>
  <c r="M248" i="17"/>
  <c r="Q247" i="17"/>
  <c r="P247" i="17"/>
  <c r="M247" i="17"/>
  <c r="Q246" i="17"/>
  <c r="P246" i="17"/>
  <c r="M246" i="17"/>
  <c r="P245" i="17"/>
  <c r="Q245" i="17" s="1"/>
  <c r="M245" i="17"/>
  <c r="P244" i="17"/>
  <c r="Q244" i="17" s="1"/>
  <c r="M244" i="17"/>
  <c r="Q243" i="17"/>
  <c r="P243" i="17"/>
  <c r="M243" i="17"/>
  <c r="Q242" i="17"/>
  <c r="P242" i="17"/>
  <c r="M242" i="17"/>
  <c r="P241" i="17"/>
  <c r="Q241" i="17" s="1"/>
  <c r="M241" i="17"/>
  <c r="P240" i="17"/>
  <c r="Q240" i="17" s="1"/>
  <c r="M240" i="17"/>
  <c r="Q239" i="17"/>
  <c r="P239" i="17"/>
  <c r="M239" i="17"/>
  <c r="Q238" i="17"/>
  <c r="P238" i="17"/>
  <c r="M238" i="17"/>
  <c r="P237" i="17"/>
  <c r="Q237" i="17" s="1"/>
  <c r="M237" i="17"/>
  <c r="P236" i="17"/>
  <c r="Q236" i="17" s="1"/>
  <c r="M236" i="17"/>
  <c r="Q235" i="17"/>
  <c r="P235" i="17"/>
  <c r="M235" i="17"/>
  <c r="Q234" i="17"/>
  <c r="P234" i="17"/>
  <c r="M234" i="17"/>
  <c r="Q233" i="17"/>
  <c r="P233" i="17"/>
  <c r="M233" i="17"/>
  <c r="P232" i="17"/>
  <c r="Q232" i="17" s="1"/>
  <c r="M232" i="17"/>
  <c r="Q231" i="17"/>
  <c r="P231" i="17"/>
  <c r="M231" i="17"/>
  <c r="Q230" i="17"/>
  <c r="P230" i="17"/>
  <c r="M230" i="17"/>
  <c r="Q229" i="17"/>
  <c r="P229" i="17"/>
  <c r="M229" i="17"/>
  <c r="P228" i="17"/>
  <c r="Q228" i="17" s="1"/>
  <c r="M228" i="17"/>
  <c r="Q227" i="17"/>
  <c r="P227" i="17"/>
  <c r="M227" i="17"/>
  <c r="Q226" i="17"/>
  <c r="P226" i="17"/>
  <c r="M226" i="17"/>
  <c r="Q225" i="17"/>
  <c r="P225" i="17"/>
  <c r="M225" i="17"/>
  <c r="P224" i="17"/>
  <c r="Q224" i="17" s="1"/>
  <c r="M224" i="17"/>
  <c r="Q223" i="17"/>
  <c r="P223" i="17"/>
  <c r="M223" i="17"/>
  <c r="Q222" i="17"/>
  <c r="P222" i="17"/>
  <c r="M222" i="17"/>
  <c r="Q221" i="17"/>
  <c r="P221" i="17"/>
  <c r="M221" i="17"/>
  <c r="P220" i="17"/>
  <c r="Q220" i="17" s="1"/>
  <c r="M220" i="17"/>
  <c r="Q219" i="17"/>
  <c r="P219" i="17"/>
  <c r="M219" i="17"/>
  <c r="Q218" i="17"/>
  <c r="P218" i="17"/>
  <c r="M218" i="17"/>
  <c r="Q217" i="17"/>
  <c r="P217" i="17"/>
  <c r="M217" i="17"/>
  <c r="P216" i="17"/>
  <c r="Q216" i="17" s="1"/>
  <c r="M216" i="17"/>
  <c r="Q215" i="17"/>
  <c r="P215" i="17"/>
  <c r="M215" i="17"/>
  <c r="Q214" i="17"/>
  <c r="P214" i="17"/>
  <c r="M214" i="17"/>
  <c r="Q213" i="17"/>
  <c r="P213" i="17"/>
  <c r="M213" i="17"/>
  <c r="P212" i="17"/>
  <c r="Q212" i="17" s="1"/>
  <c r="M212" i="17"/>
  <c r="Q211" i="17"/>
  <c r="P211" i="17"/>
  <c r="M211" i="17"/>
  <c r="Q210" i="17"/>
  <c r="P210" i="17"/>
  <c r="M210" i="17"/>
  <c r="Q209" i="17"/>
  <c r="P209" i="17"/>
  <c r="M209" i="17"/>
  <c r="P208" i="17"/>
  <c r="Q208" i="17" s="1"/>
  <c r="M208" i="17"/>
  <c r="Q207" i="17"/>
  <c r="P207" i="17"/>
  <c r="M207" i="17"/>
  <c r="Q206" i="17"/>
  <c r="P206" i="17"/>
  <c r="M206" i="17"/>
  <c r="Q205" i="17"/>
  <c r="P205" i="17"/>
  <c r="M205" i="17"/>
  <c r="P204" i="17"/>
  <c r="Q204" i="17" s="1"/>
  <c r="M204" i="17"/>
  <c r="Q203" i="17"/>
  <c r="P203" i="17"/>
  <c r="M203" i="17"/>
  <c r="Q202" i="17"/>
  <c r="P202" i="17"/>
  <c r="M202" i="17"/>
  <c r="Q201" i="17"/>
  <c r="P201" i="17"/>
  <c r="M201" i="17"/>
  <c r="P200" i="17"/>
  <c r="Q200" i="17" s="1"/>
  <c r="M200" i="17"/>
  <c r="Q199" i="17"/>
  <c r="P199" i="17"/>
  <c r="M199" i="17"/>
  <c r="Q198" i="17"/>
  <c r="P198" i="17"/>
  <c r="M198" i="17"/>
  <c r="Q197" i="17"/>
  <c r="P197" i="17"/>
  <c r="M197" i="17"/>
  <c r="P196" i="17"/>
  <c r="Q196" i="17" s="1"/>
  <c r="M196" i="17"/>
  <c r="Q195" i="17"/>
  <c r="P195" i="17"/>
  <c r="M195" i="17"/>
  <c r="Q194" i="17"/>
  <c r="P194" i="17"/>
  <c r="M194" i="17"/>
  <c r="Q193" i="17"/>
  <c r="P193" i="17"/>
  <c r="M193" i="17"/>
  <c r="P192" i="17"/>
  <c r="Q192" i="17" s="1"/>
  <c r="M192" i="17"/>
  <c r="Q191" i="17"/>
  <c r="P191" i="17"/>
  <c r="M191" i="17"/>
  <c r="Q190" i="17"/>
  <c r="P190" i="17"/>
  <c r="M190" i="17"/>
  <c r="Q189" i="17"/>
  <c r="P189" i="17"/>
  <c r="M189" i="17"/>
  <c r="P188" i="17"/>
  <c r="Q188" i="17" s="1"/>
  <c r="M188" i="17"/>
  <c r="Q187" i="17"/>
  <c r="P187" i="17"/>
  <c r="M187" i="17"/>
  <c r="Q186" i="17"/>
  <c r="P186" i="17"/>
  <c r="M186" i="17"/>
  <c r="Q185" i="17"/>
  <c r="P185" i="17"/>
  <c r="M185" i="17"/>
  <c r="P184" i="17"/>
  <c r="Q184" i="17" s="1"/>
  <c r="M184" i="17"/>
  <c r="Q183" i="17"/>
  <c r="P183" i="17"/>
  <c r="M183" i="17"/>
  <c r="Q182" i="17"/>
  <c r="P182" i="17"/>
  <c r="M182" i="17"/>
  <c r="Q181" i="17"/>
  <c r="P181" i="17"/>
  <c r="M181" i="17"/>
  <c r="P180" i="17"/>
  <c r="Q180" i="17" s="1"/>
  <c r="M180" i="17"/>
  <c r="Q179" i="17"/>
  <c r="P179" i="17"/>
  <c r="M179" i="17"/>
  <c r="Q178" i="17"/>
  <c r="P178" i="17"/>
  <c r="M178" i="17"/>
  <c r="Q177" i="17"/>
  <c r="P177" i="17"/>
  <c r="M177" i="17"/>
  <c r="P176" i="17"/>
  <c r="Q176" i="17" s="1"/>
  <c r="M176" i="17"/>
  <c r="Q175" i="17"/>
  <c r="P175" i="17"/>
  <c r="M175" i="17"/>
  <c r="Q174" i="17"/>
  <c r="P174" i="17"/>
  <c r="M174" i="17"/>
  <c r="Q173" i="17"/>
  <c r="P173" i="17"/>
  <c r="M173" i="17"/>
  <c r="P172" i="17"/>
  <c r="Q172" i="17" s="1"/>
  <c r="M172" i="17"/>
  <c r="Q171" i="17"/>
  <c r="P171" i="17"/>
  <c r="M171" i="17"/>
  <c r="Q170" i="17"/>
  <c r="P170" i="17"/>
  <c r="M170" i="17"/>
  <c r="Q169" i="17"/>
  <c r="P169" i="17"/>
  <c r="M169" i="17"/>
  <c r="P168" i="17"/>
  <c r="Q168" i="17" s="1"/>
  <c r="M168" i="17"/>
  <c r="Q167" i="17"/>
  <c r="P167" i="17"/>
  <c r="M167" i="17"/>
  <c r="Q166" i="17"/>
  <c r="P166" i="17"/>
  <c r="M166" i="17"/>
  <c r="Q165" i="17"/>
  <c r="P165" i="17"/>
  <c r="M165" i="17"/>
  <c r="P164" i="17"/>
  <c r="Q164" i="17" s="1"/>
  <c r="M164" i="17"/>
  <c r="Q163" i="17"/>
  <c r="P163" i="17"/>
  <c r="M163" i="17"/>
  <c r="Q162" i="17"/>
  <c r="P162" i="17"/>
  <c r="M162" i="17"/>
  <c r="Q161" i="17"/>
  <c r="P161" i="17"/>
  <c r="M161" i="17"/>
  <c r="P160" i="17"/>
  <c r="Q160" i="17" s="1"/>
  <c r="M160" i="17"/>
  <c r="Q159" i="17"/>
  <c r="P159" i="17"/>
  <c r="M159" i="17"/>
  <c r="Q158" i="17"/>
  <c r="P158" i="17"/>
  <c r="M158" i="17"/>
  <c r="Q157" i="17"/>
  <c r="P157" i="17"/>
  <c r="M157" i="17"/>
  <c r="P156" i="17"/>
  <c r="Q156" i="17" s="1"/>
  <c r="M156" i="17"/>
  <c r="Q155" i="17"/>
  <c r="P155" i="17"/>
  <c r="M155" i="17"/>
  <c r="Q154" i="17"/>
  <c r="P154" i="17"/>
  <c r="M154" i="17"/>
  <c r="Q153" i="17"/>
  <c r="P153" i="17"/>
  <c r="M153" i="17"/>
  <c r="P152" i="17"/>
  <c r="Q152" i="17" s="1"/>
  <c r="M152" i="17"/>
  <c r="Q151" i="17"/>
  <c r="P151" i="17"/>
  <c r="M151" i="17"/>
  <c r="Q150" i="17"/>
  <c r="P150" i="17"/>
  <c r="M150" i="17"/>
  <c r="Q149" i="17"/>
  <c r="P149" i="17"/>
  <c r="M149" i="17"/>
  <c r="P148" i="17"/>
  <c r="Q148" i="17" s="1"/>
  <c r="M148" i="17"/>
  <c r="Q147" i="17"/>
  <c r="P147" i="17"/>
  <c r="M147" i="17"/>
  <c r="Q146" i="17"/>
  <c r="P146" i="17"/>
  <c r="M146" i="17"/>
  <c r="Q145" i="17"/>
  <c r="P145" i="17"/>
  <c r="M145" i="17"/>
  <c r="P144" i="17"/>
  <c r="Q144" i="17" s="1"/>
  <c r="M144" i="17"/>
  <c r="Q143" i="17"/>
  <c r="P143" i="17"/>
  <c r="M143" i="17"/>
  <c r="Q142" i="17"/>
  <c r="P142" i="17"/>
  <c r="M142" i="17"/>
  <c r="Q141" i="17"/>
  <c r="P141" i="17"/>
  <c r="M141" i="17"/>
  <c r="P140" i="17"/>
  <c r="Q140" i="17" s="1"/>
  <c r="M140" i="17"/>
  <c r="Q139" i="17"/>
  <c r="P139" i="17"/>
  <c r="M139" i="17"/>
  <c r="Q138" i="17"/>
  <c r="P138" i="17"/>
  <c r="M138" i="17"/>
  <c r="Q137" i="17"/>
  <c r="P137" i="17"/>
  <c r="M137" i="17"/>
  <c r="P136" i="17"/>
  <c r="Q136" i="17" s="1"/>
  <c r="M136" i="17"/>
  <c r="Q135" i="17"/>
  <c r="P135" i="17"/>
  <c r="M135" i="17"/>
  <c r="Q134" i="17"/>
  <c r="P134" i="17"/>
  <c r="M134" i="17"/>
  <c r="Q133" i="17"/>
  <c r="P133" i="17"/>
  <c r="M133" i="17"/>
  <c r="P132" i="17"/>
  <c r="Q132" i="17" s="1"/>
  <c r="M132" i="17"/>
  <c r="Q131" i="17"/>
  <c r="P131" i="17"/>
  <c r="M131" i="17"/>
  <c r="Q130" i="17"/>
  <c r="P130" i="17"/>
  <c r="M130" i="17"/>
  <c r="Q129" i="17"/>
  <c r="P129" i="17"/>
  <c r="M129" i="17"/>
  <c r="P128" i="17"/>
  <c r="Q128" i="17" s="1"/>
  <c r="M128" i="17"/>
  <c r="Q127" i="17"/>
  <c r="P127" i="17"/>
  <c r="M127" i="17"/>
  <c r="Q126" i="17"/>
  <c r="P126" i="17"/>
  <c r="M126" i="17"/>
  <c r="Q125" i="17"/>
  <c r="P125" i="17"/>
  <c r="M125" i="17"/>
  <c r="P124" i="17"/>
  <c r="Q124" i="17" s="1"/>
  <c r="M124" i="17"/>
  <c r="Q123" i="17"/>
  <c r="P123" i="17"/>
  <c r="M123" i="17"/>
  <c r="Q122" i="17"/>
  <c r="P122" i="17"/>
  <c r="M122" i="17"/>
  <c r="Q121" i="17"/>
  <c r="P121" i="17"/>
  <c r="M121" i="17"/>
  <c r="P120" i="17"/>
  <c r="Q120" i="17" s="1"/>
  <c r="M120" i="17"/>
  <c r="Q119" i="17"/>
  <c r="P119" i="17"/>
  <c r="M119" i="17"/>
  <c r="Q118" i="17"/>
  <c r="P118" i="17"/>
  <c r="M118" i="17"/>
  <c r="Q117" i="17"/>
  <c r="P117" i="17"/>
  <c r="M117" i="17"/>
  <c r="P116" i="17"/>
  <c r="Q116" i="17" s="1"/>
  <c r="M116" i="17"/>
  <c r="Q115" i="17"/>
  <c r="P115" i="17"/>
  <c r="M115" i="17"/>
  <c r="Q114" i="17"/>
  <c r="P114" i="17"/>
  <c r="M114" i="17"/>
  <c r="Q113" i="17"/>
  <c r="P113" i="17"/>
  <c r="M113" i="17"/>
  <c r="P112" i="17"/>
  <c r="Q112" i="17" s="1"/>
  <c r="M112" i="17"/>
  <c r="Q111" i="17"/>
  <c r="P111" i="17"/>
  <c r="M111" i="17"/>
  <c r="Q110" i="17"/>
  <c r="P110" i="17"/>
  <c r="M110" i="17"/>
  <c r="Q109" i="17"/>
  <c r="P109" i="17"/>
  <c r="M109" i="17"/>
  <c r="P108" i="17"/>
  <c r="Q108" i="17" s="1"/>
  <c r="M108" i="17"/>
  <c r="Q107" i="17"/>
  <c r="P107" i="17"/>
  <c r="M107" i="17"/>
  <c r="Q106" i="17"/>
  <c r="P106" i="17"/>
  <c r="M106" i="17"/>
  <c r="Q105" i="17"/>
  <c r="P105" i="17"/>
  <c r="M105" i="17"/>
  <c r="P104" i="17"/>
  <c r="Q104" i="17" s="1"/>
  <c r="M104" i="17"/>
  <c r="Q103" i="17"/>
  <c r="P103" i="17"/>
  <c r="M103" i="17"/>
  <c r="Q102" i="17"/>
  <c r="P102" i="17"/>
  <c r="M102" i="17"/>
  <c r="Q101" i="17"/>
  <c r="P101" i="17"/>
  <c r="M101" i="17"/>
  <c r="P100" i="17"/>
  <c r="Q100" i="17" s="1"/>
  <c r="M100" i="17"/>
  <c r="Q99" i="17"/>
  <c r="P99" i="17"/>
  <c r="M99" i="17"/>
  <c r="Q98" i="17"/>
  <c r="P98" i="17"/>
  <c r="M98" i="17"/>
  <c r="Q97" i="17"/>
  <c r="P97" i="17"/>
  <c r="M97" i="17"/>
  <c r="P96" i="17"/>
  <c r="Q96" i="17" s="1"/>
  <c r="M96" i="17"/>
  <c r="Q95" i="17"/>
  <c r="P95" i="17"/>
  <c r="M95" i="17"/>
  <c r="Q94" i="17"/>
  <c r="P94" i="17"/>
  <c r="M94" i="17"/>
  <c r="Q93" i="17"/>
  <c r="P93" i="17"/>
  <c r="M93" i="17"/>
  <c r="P92" i="17"/>
  <c r="Q92" i="17" s="1"/>
  <c r="M92" i="17"/>
  <c r="Q91" i="17"/>
  <c r="P91" i="17"/>
  <c r="M91" i="17"/>
  <c r="Q90" i="17"/>
  <c r="P90" i="17"/>
  <c r="M90" i="17"/>
  <c r="Q89" i="17"/>
  <c r="P89" i="17"/>
  <c r="M89" i="17"/>
  <c r="P88" i="17"/>
  <c r="Q88" i="17" s="1"/>
  <c r="M88" i="17"/>
  <c r="Q87" i="17"/>
  <c r="P87" i="17"/>
  <c r="M87" i="17"/>
  <c r="Q86" i="17"/>
  <c r="P86" i="17"/>
  <c r="M86" i="17"/>
  <c r="Q85" i="17"/>
  <c r="P85" i="17"/>
  <c r="M85" i="17"/>
  <c r="P84" i="17"/>
  <c r="Q84" i="17" s="1"/>
  <c r="M84" i="17"/>
  <c r="Q83" i="17"/>
  <c r="P83" i="17"/>
  <c r="M83" i="17"/>
  <c r="Q82" i="17"/>
  <c r="P82" i="17"/>
  <c r="M82" i="17"/>
  <c r="Q81" i="17"/>
  <c r="P81" i="17"/>
  <c r="M81" i="17"/>
  <c r="P80" i="17"/>
  <c r="Q80" i="17" s="1"/>
  <c r="M80" i="17"/>
  <c r="Q79" i="17"/>
  <c r="P79" i="17"/>
  <c r="M79" i="17"/>
  <c r="Q78" i="17"/>
  <c r="P78" i="17"/>
  <c r="M78" i="17"/>
  <c r="Q77" i="17"/>
  <c r="P77" i="17"/>
  <c r="M77" i="17"/>
  <c r="P76" i="17"/>
  <c r="Q76" i="17" s="1"/>
  <c r="M76" i="17"/>
  <c r="Q75" i="17"/>
  <c r="P75" i="17"/>
  <c r="M75" i="17"/>
  <c r="Q74" i="17"/>
  <c r="P74" i="17"/>
  <c r="M74" i="17"/>
  <c r="Q73" i="17"/>
  <c r="P73" i="17"/>
  <c r="M73" i="17"/>
  <c r="P72" i="17"/>
  <c r="Q72" i="17" s="1"/>
  <c r="M72" i="17"/>
  <c r="Q71" i="17"/>
  <c r="P71" i="17"/>
  <c r="M71" i="17"/>
  <c r="Q70" i="17"/>
  <c r="P70" i="17"/>
  <c r="M70" i="17"/>
  <c r="Q69" i="17"/>
  <c r="P69" i="17"/>
  <c r="M69" i="17"/>
  <c r="P68" i="17"/>
  <c r="Q68" i="17" s="1"/>
  <c r="M68" i="17"/>
  <c r="Q67" i="17"/>
  <c r="P67" i="17"/>
  <c r="M67" i="17"/>
  <c r="Q66" i="17"/>
  <c r="P66" i="17"/>
  <c r="M66" i="17"/>
  <c r="Q65" i="17"/>
  <c r="P65" i="17"/>
  <c r="M65" i="17"/>
  <c r="P64" i="17"/>
  <c r="Q64" i="17" s="1"/>
  <c r="M64" i="17"/>
  <c r="Q63" i="17"/>
  <c r="P63" i="17"/>
  <c r="M63" i="17"/>
  <c r="Q62" i="17"/>
  <c r="P62" i="17"/>
  <c r="M62" i="17"/>
  <c r="Q61" i="17"/>
  <c r="P61" i="17"/>
  <c r="M61" i="17"/>
  <c r="P60" i="17"/>
  <c r="Q60" i="17" s="1"/>
  <c r="M60" i="17"/>
  <c r="Q59" i="17"/>
  <c r="P59" i="17"/>
  <c r="M59" i="17"/>
  <c r="Q58" i="17"/>
  <c r="P58" i="17"/>
  <c r="M58" i="17"/>
  <c r="Q57" i="17"/>
  <c r="P57" i="17"/>
  <c r="M57" i="17"/>
  <c r="P56" i="17"/>
  <c r="Q56" i="17" s="1"/>
  <c r="M56" i="17"/>
  <c r="Q55" i="17"/>
  <c r="P55" i="17"/>
  <c r="M55" i="17"/>
  <c r="Q54" i="17"/>
  <c r="P54" i="17"/>
  <c r="M54" i="17"/>
  <c r="Q53" i="17"/>
  <c r="P53" i="17"/>
  <c r="M53" i="17"/>
  <c r="P52" i="17"/>
  <c r="Q52" i="17" s="1"/>
  <c r="M52" i="17"/>
  <c r="Q51" i="17"/>
  <c r="P51" i="17"/>
  <c r="M51" i="17"/>
  <c r="Q50" i="17"/>
  <c r="P50" i="17"/>
  <c r="M50" i="17"/>
  <c r="Q49" i="17"/>
  <c r="P49" i="17"/>
  <c r="M49" i="17"/>
  <c r="P48" i="17"/>
  <c r="Q48" i="17" s="1"/>
  <c r="M48" i="17"/>
  <c r="Q47" i="17"/>
  <c r="P47" i="17"/>
  <c r="M47" i="17"/>
  <c r="Q46" i="17"/>
  <c r="P46" i="17"/>
  <c r="M46" i="17"/>
  <c r="Q45" i="17"/>
  <c r="P45" i="17"/>
  <c r="M45" i="17"/>
  <c r="P44" i="17"/>
  <c r="Q44" i="17" s="1"/>
  <c r="M44" i="17"/>
  <c r="Q43" i="17"/>
  <c r="P43" i="17"/>
  <c r="M43" i="17"/>
  <c r="Q42" i="17"/>
  <c r="P42" i="17"/>
  <c r="M42" i="17"/>
  <c r="Q41" i="17"/>
  <c r="P41" i="17"/>
  <c r="M41" i="17"/>
  <c r="P40" i="17"/>
  <c r="Q40" i="17" s="1"/>
  <c r="M40" i="17"/>
  <c r="Q39" i="17"/>
  <c r="P39" i="17"/>
  <c r="M39" i="17"/>
  <c r="Q38" i="17"/>
  <c r="P38" i="17"/>
  <c r="M38" i="17"/>
  <c r="Q37" i="17"/>
  <c r="P37" i="17"/>
  <c r="M37" i="17"/>
  <c r="P36" i="17"/>
  <c r="Q36" i="17" s="1"/>
  <c r="M36" i="17"/>
  <c r="Q35" i="17"/>
  <c r="P35" i="17"/>
  <c r="M35" i="17"/>
  <c r="Q34" i="17"/>
  <c r="P34" i="17"/>
  <c r="M34" i="17"/>
  <c r="Q33" i="17"/>
  <c r="P33" i="17"/>
  <c r="M33" i="17"/>
  <c r="P32" i="17"/>
  <c r="Q32" i="17" s="1"/>
  <c r="M32" i="17"/>
  <c r="Q31" i="17"/>
  <c r="P31" i="17"/>
  <c r="M31" i="17"/>
  <c r="Q30" i="17"/>
  <c r="P30" i="17"/>
  <c r="M30" i="17"/>
  <c r="Q29" i="17"/>
  <c r="P29" i="17"/>
  <c r="M29" i="17"/>
  <c r="P28" i="17"/>
  <c r="Q28" i="17" s="1"/>
  <c r="M28" i="17"/>
  <c r="Q27" i="17"/>
  <c r="P27" i="17"/>
  <c r="M27" i="17"/>
  <c r="Q26" i="17"/>
  <c r="P26" i="17"/>
  <c r="M26" i="17"/>
  <c r="Q25" i="17"/>
  <c r="P25" i="17"/>
  <c r="M25" i="17"/>
  <c r="P24" i="17"/>
  <c r="Q24" i="17" s="1"/>
  <c r="M24" i="17"/>
  <c r="Q23" i="17"/>
  <c r="P23" i="17"/>
  <c r="M23" i="17"/>
  <c r="Q22" i="17"/>
  <c r="P22" i="17"/>
  <c r="M22" i="17"/>
  <c r="Q21" i="17"/>
  <c r="P21" i="17"/>
  <c r="M21" i="17"/>
  <c r="P20" i="17"/>
  <c r="Q20" i="17" s="1"/>
  <c r="M20" i="17"/>
  <c r="Q19" i="17"/>
  <c r="P19" i="17"/>
  <c r="M19" i="17"/>
  <c r="Q18" i="17"/>
  <c r="P18" i="17"/>
  <c r="M18" i="17"/>
  <c r="Q17" i="17"/>
  <c r="P17" i="17"/>
  <c r="M17" i="17"/>
  <c r="P16" i="17"/>
  <c r="Q16" i="17" s="1"/>
  <c r="M16" i="17"/>
  <c r="Q15" i="17"/>
  <c r="P15" i="17"/>
  <c r="M15" i="17"/>
  <c r="Q14" i="17"/>
  <c r="P14" i="17"/>
  <c r="M14" i="17"/>
  <c r="Q13" i="17"/>
  <c r="P13" i="17"/>
  <c r="M13" i="17"/>
  <c r="P12" i="17"/>
  <c r="Q12" i="17" s="1"/>
  <c r="M12" i="17"/>
  <c r="Q11" i="17"/>
  <c r="P11" i="17"/>
  <c r="M11" i="17"/>
  <c r="P2570" i="20"/>
  <c r="Q2570" i="20" s="1"/>
  <c r="M2570" i="20"/>
  <c r="P2569" i="20"/>
  <c r="Q2569" i="20" s="1"/>
  <c r="M2569" i="20"/>
  <c r="P2568" i="20"/>
  <c r="Q2568" i="20" s="1"/>
  <c r="M2568" i="20"/>
  <c r="P2567" i="20"/>
  <c r="Q2567" i="20" s="1"/>
  <c r="M2567" i="20"/>
  <c r="P2566" i="20"/>
  <c r="Q2566" i="20" s="1"/>
  <c r="M2566" i="20"/>
  <c r="P2565" i="20"/>
  <c r="Q2565" i="20" s="1"/>
  <c r="M2565" i="20"/>
  <c r="P2564" i="20"/>
  <c r="Q2564" i="20" s="1"/>
  <c r="M2564" i="20"/>
  <c r="P2563" i="20"/>
  <c r="Q2563" i="20" s="1"/>
  <c r="M2563" i="20"/>
  <c r="P2562" i="20"/>
  <c r="Q2562" i="20" s="1"/>
  <c r="M2562" i="20"/>
  <c r="P2561" i="20"/>
  <c r="Q2561" i="20" s="1"/>
  <c r="M2561" i="20"/>
  <c r="P2560" i="20"/>
  <c r="Q2560" i="20" s="1"/>
  <c r="M2560" i="20"/>
  <c r="P2559" i="20"/>
  <c r="Q2559" i="20" s="1"/>
  <c r="M2559" i="20"/>
  <c r="P2558" i="20"/>
  <c r="Q2558" i="20" s="1"/>
  <c r="M2558" i="20"/>
  <c r="P2557" i="20"/>
  <c r="Q2557" i="20" s="1"/>
  <c r="M2557" i="20"/>
  <c r="P2556" i="20"/>
  <c r="Q2556" i="20" s="1"/>
  <c r="M2556" i="20"/>
  <c r="P2555" i="20"/>
  <c r="Q2555" i="20" s="1"/>
  <c r="M2555" i="20"/>
  <c r="P2554" i="20"/>
  <c r="Q2554" i="20" s="1"/>
  <c r="M2554" i="20"/>
  <c r="Q776" i="27" a="1"/>
  <c r="Q709" i="27" a="1"/>
  <c r="Q691" i="27" a="1"/>
  <c r="Q688" i="27" a="1"/>
  <c r="Q676" i="27" a="1"/>
  <c r="Q775" i="27" a="1"/>
  <c r="Q763" i="27" a="1"/>
  <c r="Q708" i="27" a="1"/>
  <c r="Q693" i="27" a="1"/>
  <c r="Q687" i="27" a="1"/>
  <c r="Q967" i="27" a="1"/>
  <c r="Q961" i="27" a="1"/>
  <c r="Q955" i="27" a="1"/>
  <c r="Q949" i="27" a="1"/>
  <c r="Q943" i="27" a="1"/>
  <c r="Q937" i="27" a="1"/>
  <c r="Q931" i="27" a="1"/>
  <c r="Q925" i="27" a="1"/>
  <c r="Q919" i="27" a="1"/>
  <c r="Q907" i="27" a="1"/>
  <c r="Q901" i="27" a="1"/>
  <c r="Q895" i="27" a="1"/>
  <c r="Q883" i="27" a="1"/>
  <c r="Q871" i="27" a="1"/>
  <c r="Q859" i="27" a="1"/>
  <c r="Q847" i="27" a="1"/>
  <c r="Q829" i="27" a="1"/>
  <c r="Q758" i="27" a="1"/>
  <c r="Q732" i="27" a="1"/>
  <c r="Q634" i="27" a="1"/>
  <c r="Q580" i="27" a="1"/>
  <c r="Q562" i="27" a="1"/>
  <c r="Q544" i="27" a="1"/>
  <c r="Q526" i="27" a="1"/>
  <c r="Q523" i="27" a="1"/>
  <c r="Q505" i="27" a="1"/>
  <c r="Q487" i="27" a="1"/>
  <c r="Q478" i="27" a="1"/>
  <c r="Q442" i="27" a="1"/>
  <c r="Q436" i="27" a="1"/>
  <c r="Q421" i="27" a="1"/>
  <c r="Q799" i="27" a="1"/>
  <c r="Q787" i="27" a="1"/>
  <c r="Q666" i="27" a="1"/>
  <c r="Q605" i="27" a="1"/>
  <c r="Q594" i="27" a="1"/>
  <c r="Q576" i="27" a="1"/>
  <c r="Q551" i="27" a="1"/>
  <c r="Q966" i="27" a="1"/>
  <c r="Q960" i="27" a="1"/>
  <c r="Q954" i="27" a="1"/>
  <c r="Q948" i="27" a="1"/>
  <c r="Q942" i="27" a="1"/>
  <c r="Q936" i="27" a="1"/>
  <c r="Q924" i="27" a="1"/>
  <c r="Q918" i="27" a="1"/>
  <c r="Q906" i="27" a="1"/>
  <c r="Q900" i="27" a="1"/>
  <c r="Q894" i="27" a="1"/>
  <c r="Q888" i="27" a="1"/>
  <c r="Q882" i="27" a="1"/>
  <c r="Q876" i="27" a="1"/>
  <c r="Q846" i="27" a="1"/>
  <c r="Q840" i="27" a="1"/>
  <c r="Q810" i="27" a="1"/>
  <c r="Q716" i="27" a="1"/>
  <c r="Q707" i="27" a="1"/>
  <c r="Q677" i="27" a="1"/>
  <c r="Q547" i="27" a="1"/>
  <c r="Q529" i="27" a="1"/>
  <c r="Q369" i="27" a="1"/>
  <c r="Q360" i="27" a="1"/>
  <c r="Q342" i="27" a="1"/>
  <c r="Q327" i="27" a="1"/>
  <c r="Q309" i="27" a="1"/>
  <c r="Q798" i="27" a="1"/>
  <c r="Q786" i="27" a="1"/>
  <c r="Q692" i="27" a="1"/>
  <c r="Q633" i="27" a="1"/>
  <c r="Q561" i="27" a="1"/>
  <c r="Q965" i="27" a="1"/>
  <c r="Q959" i="27" a="1"/>
  <c r="Q953" i="27" a="1"/>
  <c r="Q947" i="27" a="1"/>
  <c r="Q941" i="27" a="1"/>
  <c r="Q935" i="27" a="1"/>
  <c r="Q923" i="27" a="1"/>
  <c r="Q917" i="27" a="1"/>
  <c r="Q899" i="27" a="1"/>
  <c r="Q893" i="27" a="1"/>
  <c r="Q881" i="27" a="1"/>
  <c r="Q869" i="27" a="1"/>
  <c r="Q863" i="27" a="1"/>
  <c r="Q857" i="27" a="1"/>
  <c r="Q845" i="27" a="1"/>
  <c r="Q833" i="27" a="1"/>
  <c r="Q815" i="27" a="1"/>
  <c r="Q809" i="27" a="1"/>
  <c r="Q715" i="27" a="1"/>
  <c r="Q604" i="27" a="1"/>
  <c r="Q550" i="27" a="1"/>
  <c r="Q532" i="27" a="1"/>
  <c r="Q525" i="27" a="1"/>
  <c r="Q519" i="27" a="1"/>
  <c r="Q504" i="27" a="1"/>
  <c r="Q489" i="27" a="1"/>
  <c r="Q486" i="27" a="1"/>
  <c r="Q480" i="27" a="1"/>
  <c r="Q477" i="27" a="1"/>
  <c r="Q447" i="27" a="1"/>
  <c r="Q435" i="27" a="1"/>
  <c r="Q797" i="27" a="1"/>
  <c r="Q785" i="27" a="1"/>
  <c r="Q777" i="27" a="1"/>
  <c r="Q725" i="27" a="1"/>
  <c r="Q593" i="27" a="1"/>
  <c r="Q575" i="27" a="1"/>
  <c r="Q564" i="27" a="1"/>
  <c r="Q964" i="27" a="1"/>
  <c r="Q958" i="27" a="1"/>
  <c r="Q952" i="27" a="1"/>
  <c r="Q946" i="27" a="1"/>
  <c r="Q940" i="27" a="1"/>
  <c r="Q934" i="27" a="1"/>
  <c r="Q922" i="27" a="1"/>
  <c r="Q916" i="27" a="1"/>
  <c r="Q910" i="27" a="1"/>
  <c r="Q904" i="27" a="1"/>
  <c r="Q898" i="27" a="1"/>
  <c r="Q892" i="27" a="1"/>
  <c r="Q880" i="27" a="1"/>
  <c r="Q862" i="27" a="1"/>
  <c r="Q838" i="27" a="1"/>
  <c r="Q832" i="27" a="1"/>
  <c r="Q820" i="27" a="1"/>
  <c r="Q808" i="27" a="1"/>
  <c r="Q553" i="27" a="1"/>
  <c r="Q535" i="27" a="1"/>
  <c r="Q368" i="27" a="1"/>
  <c r="Q359" i="27" a="1"/>
  <c r="Q341" i="27" a="1"/>
  <c r="Q329" i="27" a="1"/>
  <c r="Q724" i="27" a="1"/>
  <c r="Q668" i="27" a="1"/>
  <c r="Q632" i="27" a="1"/>
  <c r="Q603" i="27" a="1"/>
  <c r="Q596" i="27" a="1"/>
  <c r="Q585" i="27" a="1"/>
  <c r="Q567" i="27" a="1"/>
  <c r="Q542" i="27" a="1"/>
  <c r="Q963" i="27" a="1"/>
  <c r="Q957" i="27" a="1"/>
  <c r="Q951" i="27" a="1"/>
  <c r="Q945" i="27" a="1"/>
  <c r="Q939" i="27" a="1"/>
  <c r="Q933" i="27" a="1"/>
  <c r="Q927" i="27" a="1"/>
  <c r="Q921" i="27" a="1"/>
  <c r="Q915" i="27" a="1"/>
  <c r="Q909" i="27" a="1"/>
  <c r="Q903" i="27" a="1"/>
  <c r="Q891" i="27" a="1"/>
  <c r="Q885" i="27" a="1"/>
  <c r="Q879" i="27" a="1"/>
  <c r="Q867" i="27" a="1"/>
  <c r="Q861" i="27" a="1"/>
  <c r="Q849" i="27" a="1"/>
  <c r="Q837" i="27" a="1"/>
  <c r="Q831" i="27" a="1"/>
  <c r="Q563" i="27" a="1"/>
  <c r="Q552" i="27" a="1"/>
  <c r="Q545" i="27" a="1"/>
  <c r="Q411" i="27" a="1"/>
  <c r="Q938" i="27" a="1"/>
  <c r="Q723" i="27" a="1"/>
  <c r="Q524" i="27" a="1"/>
  <c r="Q920" i="27" a="1"/>
  <c r="Q890" i="27" a="1"/>
  <c r="Q734" i="27" a="1"/>
  <c r="Q717" i="27" a="1"/>
  <c r="Q686" i="27" a="1"/>
  <c r="Q678" i="27" a="1"/>
  <c r="Q549" i="27" a="1"/>
  <c r="Q539" i="27" a="1"/>
  <c r="Q534" i="27" a="1"/>
  <c r="Q410" i="27" a="1"/>
  <c r="Q908" i="27" a="1"/>
  <c r="Q872" i="27" a="1"/>
  <c r="Q566" i="27" a="1"/>
  <c r="Q437" i="27" a="1"/>
  <c r="Q422" i="27" a="1"/>
  <c r="Q914" i="27" a="1"/>
  <c r="Q866" i="27" a="1"/>
  <c r="Q733" i="27" a="1"/>
  <c r="Q538" i="27" a="1"/>
  <c r="Q533" i="27" a="1"/>
  <c r="Q378" i="27" a="1"/>
  <c r="Q308" i="27" a="1"/>
  <c r="Q276" i="27" a="1"/>
  <c r="Q236" i="27" a="1"/>
  <c r="Q61" i="27" a="1"/>
  <c r="Q34" i="27" a="1"/>
  <c r="Q950" i="27" a="1"/>
  <c r="Q902" i="27" a="1"/>
  <c r="Q543" i="27" a="1"/>
  <c r="Q409" i="27" a="1"/>
  <c r="Q400" i="27" a="1"/>
  <c r="Q577" i="27" a="1"/>
  <c r="Q328" i="27" a="1"/>
  <c r="Q956" i="27" a="1"/>
  <c r="Q537" i="27" a="1"/>
  <c r="Q527" i="27" a="1"/>
  <c r="Q503" i="27" a="1"/>
  <c r="Q944" i="27" a="1"/>
  <c r="Q896" i="27" a="1"/>
  <c r="Q860" i="27" a="1"/>
  <c r="Q531" i="27" a="1"/>
  <c r="Q488" i="27" a="1"/>
  <c r="Q399" i="27" a="1"/>
  <c r="Q390" i="27" a="1"/>
  <c r="Q361" i="27" a="1"/>
  <c r="Q311" i="27" a="1"/>
  <c r="Q63" i="27" a="1"/>
  <c r="Q48" i="27" a="1"/>
  <c r="Q33" i="27" a="1"/>
  <c r="Q932" i="27" a="1"/>
  <c r="Q420" i="27" a="1"/>
  <c r="Q962" i="27" a="1"/>
  <c r="Q275" i="27" a="1"/>
  <c r="Q388" i="27" a="1"/>
  <c r="Q595" i="27" a="1"/>
  <c r="Q506" i="27" a="1"/>
  <c r="Q479" i="27" a="1"/>
  <c r="Q234" i="27" a="1"/>
  <c r="Q536" i="27" a="1"/>
  <c r="Q398" i="27" a="1"/>
  <c r="Q62" i="27" a="1"/>
  <c r="Q667" i="27" a="1"/>
  <c r="Q530" i="27" a="1"/>
  <c r="Q380" i="27" a="1"/>
  <c r="Q32" i="27" a="1"/>
  <c r="Q379" i="27" a="1"/>
  <c r="Q370" i="27" a="1"/>
  <c r="Q343" i="27" a="1"/>
  <c r="Q307" i="27" a="1"/>
  <c r="Q226" i="27" a="1"/>
  <c r="Q546" i="27" a="1"/>
  <c r="Q277" i="27" a="1"/>
  <c r="Q818" i="27" a="1"/>
  <c r="Q225" i="27" a="1"/>
  <c r="Q389" i="27" a="1"/>
  <c r="Q35" i="27" a="1"/>
  <c r="Q235" i="27" a="1"/>
  <c r="Q830" i="27" a="1"/>
  <c r="Q2088" i="20" a="1"/>
  <c r="Q2070" i="20" a="1"/>
  <c r="Q2097" i="20" a="1"/>
  <c r="Q2100" i="20" a="1"/>
  <c r="Q2073" i="20" a="1"/>
  <c r="Q2103" i="20" a="1"/>
  <c r="Q2076" i="20" a="1"/>
  <c r="Q2109" i="20" a="1"/>
  <c r="Q2085" i="20" a="1"/>
  <c r="Q2082" i="20" a="1"/>
  <c r="Q2079" i="20" a="1"/>
  <c r="Q2061" i="20" a="1"/>
  <c r="Q2094" i="20" a="1"/>
  <c r="Q2110" i="20" a="1"/>
  <c r="Q2087" i="20" a="1"/>
  <c r="Q2081" i="20" a="1"/>
  <c r="Q2069" i="20" a="1"/>
  <c r="Q2098" i="20" a="1"/>
  <c r="Q2092" i="20" a="1"/>
  <c r="Q2080" i="20" a="1"/>
  <c r="Q2093" i="20" a="1"/>
  <c r="Q2086" i="20" a="1"/>
  <c r="Q2074" i="20" a="1"/>
  <c r="Q2068" i="20" a="1"/>
  <c r="Q2063" i="20" a="1"/>
  <c r="Q2060" i="20" a="1"/>
  <c r="Q2099" i="20" a="1"/>
  <c r="Q2102" i="20" a="1"/>
  <c r="Q2096" i="20" a="1"/>
  <c r="Q2078" i="20" a="1"/>
  <c r="Q2084" i="20" a="1"/>
  <c r="Q2072" i="20" a="1"/>
  <c r="Q2101" i="20" a="1"/>
  <c r="Q2095" i="20" a="1"/>
  <c r="Q2066" i="20" a="1"/>
  <c r="Q2077" i="20" a="1"/>
  <c r="Q2071" i="20" a="1"/>
  <c r="Q2059" i="20" a="1"/>
  <c r="Q2105" i="20" a="1"/>
  <c r="Q830" i="27" l="1"/>
  <c r="Q235" i="27"/>
  <c r="Q35" i="27"/>
  <c r="Q389" i="27"/>
  <c r="Q225" i="27"/>
  <c r="Q818" i="27"/>
  <c r="Q277" i="27"/>
  <c r="Q546" i="27"/>
  <c r="Q226" i="27"/>
  <c r="Q307" i="27"/>
  <c r="Q343" i="27"/>
  <c r="Q370" i="27"/>
  <c r="Q379" i="27"/>
  <c r="Q32" i="27"/>
  <c r="Q380" i="27"/>
  <c r="Q530" i="27"/>
  <c r="Q667" i="27"/>
  <c r="Q62" i="27"/>
  <c r="Q398" i="27"/>
  <c r="Q536" i="27"/>
  <c r="Q234" i="27"/>
  <c r="Q479" i="27"/>
  <c r="Q506" i="27"/>
  <c r="Q595" i="27"/>
  <c r="Q388" i="27"/>
  <c r="Q275" i="27"/>
  <c r="Q962" i="27"/>
  <c r="Q420" i="27"/>
  <c r="Q932" i="27"/>
  <c r="Q33" i="27"/>
  <c r="Q48" i="27"/>
  <c r="Q63" i="27"/>
  <c r="Q311" i="27"/>
  <c r="Q361" i="27"/>
  <c r="Q390" i="27"/>
  <c r="Q399" i="27"/>
  <c r="Q488" i="27"/>
  <c r="Q531" i="27"/>
  <c r="Q860" i="27"/>
  <c r="Q896" i="27"/>
  <c r="Q944" i="27"/>
  <c r="Q503" i="27"/>
  <c r="Q527" i="27"/>
  <c r="Q537" i="27"/>
  <c r="Q956" i="27"/>
  <c r="Q328" i="27"/>
  <c r="Q577" i="27"/>
  <c r="Q400" i="27"/>
  <c r="Q409" i="27"/>
  <c r="Q543" i="27"/>
  <c r="Q902" i="27"/>
  <c r="Q950" i="27"/>
  <c r="Q34" i="27"/>
  <c r="Q61" i="27"/>
  <c r="Q236" i="27"/>
  <c r="Q276" i="27"/>
  <c r="Q308" i="27"/>
  <c r="Q378" i="27"/>
  <c r="Q533" i="27"/>
  <c r="Q538" i="27"/>
  <c r="Q733" i="27"/>
  <c r="Q866" i="27"/>
  <c r="Q914" i="27"/>
  <c r="Q422" i="27"/>
  <c r="Q437" i="27"/>
  <c r="Q566" i="27"/>
  <c r="Q872" i="27"/>
  <c r="Q908" i="27"/>
  <c r="Q410" i="27"/>
  <c r="Q534" i="27"/>
  <c r="Q539" i="27"/>
  <c r="Q549" i="27"/>
  <c r="Q678" i="27"/>
  <c r="Q686" i="27"/>
  <c r="Q717" i="27"/>
  <c r="Q734" i="27"/>
  <c r="Q890" i="27"/>
  <c r="Q920" i="27"/>
  <c r="Q524" i="27"/>
  <c r="Q723" i="27"/>
  <c r="Q938" i="27"/>
  <c r="Q411" i="27"/>
  <c r="Q545" i="27"/>
  <c r="Q552" i="27"/>
  <c r="Q563" i="27"/>
  <c r="Q831" i="27"/>
  <c r="Q837" i="27"/>
  <c r="Q849" i="27"/>
  <c r="Q861" i="27"/>
  <c r="Q867" i="27"/>
  <c r="Q879" i="27"/>
  <c r="Q885" i="27"/>
  <c r="Q891" i="27"/>
  <c r="Q903" i="27"/>
  <c r="Q909" i="27"/>
  <c r="Q915" i="27"/>
  <c r="Q921" i="27"/>
  <c r="Q927" i="27"/>
  <c r="Q933" i="27"/>
  <c r="Q939" i="27"/>
  <c r="Q945" i="27"/>
  <c r="Q951" i="27"/>
  <c r="Q957" i="27"/>
  <c r="Q963" i="27"/>
  <c r="Q542" i="27"/>
  <c r="Q567" i="27"/>
  <c r="Q585" i="27"/>
  <c r="Q596" i="27"/>
  <c r="Q603" i="27"/>
  <c r="Q632" i="27"/>
  <c r="Q668" i="27"/>
  <c r="Q724" i="27"/>
  <c r="Q329" i="27"/>
  <c r="Q341" i="27"/>
  <c r="Q359" i="27"/>
  <c r="Q368" i="27"/>
  <c r="Q535" i="27"/>
  <c r="Q553" i="27"/>
  <c r="Q808" i="27"/>
  <c r="Q820" i="27"/>
  <c r="Q832" i="27"/>
  <c r="Q838" i="27"/>
  <c r="Q862" i="27"/>
  <c r="Q880" i="27"/>
  <c r="Q892" i="27"/>
  <c r="Q898" i="27"/>
  <c r="Q904" i="27"/>
  <c r="Q910" i="27"/>
  <c r="Q916" i="27"/>
  <c r="Q922" i="27"/>
  <c r="Q934" i="27"/>
  <c r="Q940" i="27"/>
  <c r="Q946" i="27"/>
  <c r="Q952" i="27"/>
  <c r="Q958" i="27"/>
  <c r="Q964" i="27"/>
  <c r="Q564" i="27"/>
  <c r="Q575" i="27"/>
  <c r="Q593" i="27"/>
  <c r="Q725" i="27"/>
  <c r="Q777" i="27"/>
  <c r="Q785" i="27"/>
  <c r="Q797" i="27"/>
  <c r="Q435" i="27"/>
  <c r="Q447" i="27"/>
  <c r="Q477" i="27"/>
  <c r="Q480" i="27"/>
  <c r="Q486" i="27"/>
  <c r="Q489" i="27"/>
  <c r="Q504" i="27"/>
  <c r="Q519" i="27"/>
  <c r="Q525" i="27"/>
  <c r="Q532" i="27"/>
  <c r="Q550" i="27"/>
  <c r="Q604" i="27"/>
  <c r="Q715" i="27"/>
  <c r="Q809" i="27"/>
  <c r="Q815" i="27"/>
  <c r="Q833" i="27"/>
  <c r="Q845" i="27"/>
  <c r="Q857" i="27"/>
  <c r="Q863" i="27"/>
  <c r="Q869" i="27"/>
  <c r="Q881" i="27"/>
  <c r="Q893" i="27"/>
  <c r="Q899" i="27"/>
  <c r="Q917" i="27"/>
  <c r="Q923" i="27"/>
  <c r="Q935" i="27"/>
  <c r="Q941" i="27"/>
  <c r="Q947" i="27"/>
  <c r="Q953" i="27"/>
  <c r="Q959" i="27"/>
  <c r="Q965" i="27"/>
  <c r="Q561" i="27"/>
  <c r="Q633" i="27"/>
  <c r="Q692" i="27"/>
  <c r="Q786" i="27"/>
  <c r="Q798" i="27"/>
  <c r="Q309" i="27"/>
  <c r="Q327" i="27"/>
  <c r="Q342" i="27"/>
  <c r="Q360" i="27"/>
  <c r="Q369" i="27"/>
  <c r="Q529" i="27"/>
  <c r="Q547" i="27"/>
  <c r="Q677" i="27"/>
  <c r="Q707" i="27"/>
  <c r="Q716" i="27"/>
  <c r="Q810" i="27"/>
  <c r="Q840" i="27"/>
  <c r="Q846" i="27"/>
  <c r="Q876" i="27"/>
  <c r="Q882" i="27"/>
  <c r="Q888" i="27"/>
  <c r="Q894" i="27"/>
  <c r="Q900" i="27"/>
  <c r="Q906" i="27"/>
  <c r="Q918" i="27"/>
  <c r="Q924" i="27"/>
  <c r="Q936" i="27"/>
  <c r="Q942" i="27"/>
  <c r="Q948" i="27"/>
  <c r="Q954" i="27"/>
  <c r="Q960" i="27"/>
  <c r="Q966" i="27"/>
  <c r="Q551" i="27"/>
  <c r="Q576" i="27"/>
  <c r="Q594" i="27"/>
  <c r="Q605" i="27"/>
  <c r="Q666" i="27"/>
  <c r="Q787" i="27"/>
  <c r="Q799" i="27"/>
  <c r="Q421" i="27"/>
  <c r="Q436" i="27"/>
  <c r="Q442" i="27"/>
  <c r="Q478" i="27"/>
  <c r="Q487" i="27"/>
  <c r="Q505" i="27"/>
  <c r="Q523" i="27"/>
  <c r="Q526" i="27"/>
  <c r="Q544" i="27"/>
  <c r="Q562" i="27"/>
  <c r="Q580" i="27"/>
  <c r="Q634" i="27"/>
  <c r="Q732" i="27"/>
  <c r="Q758" i="27"/>
  <c r="Q829" i="27"/>
  <c r="Q847" i="27"/>
  <c r="Q859" i="27"/>
  <c r="Q871" i="27"/>
  <c r="Q883" i="27"/>
  <c r="Q895" i="27"/>
  <c r="Q901" i="27"/>
  <c r="Q907" i="27"/>
  <c r="Q919" i="27"/>
  <c r="Q925" i="27"/>
  <c r="Q931" i="27"/>
  <c r="Q937" i="27"/>
  <c r="Q943" i="27"/>
  <c r="Q949" i="27"/>
  <c r="Q955" i="27"/>
  <c r="Q961" i="27"/>
  <c r="Q967" i="27"/>
  <c r="Q687" i="27"/>
  <c r="Q693" i="27"/>
  <c r="Q708" i="27"/>
  <c r="Q763" i="27"/>
  <c r="Q775" i="27"/>
  <c r="Q676" i="27"/>
  <c r="Q688" i="27"/>
  <c r="Q691" i="27"/>
  <c r="Q709" i="27"/>
  <c r="Q776" i="27"/>
  <c r="Q2105" i="20"/>
  <c r="Q2059" i="20"/>
  <c r="Q2071" i="20"/>
  <c r="Q2077" i="20"/>
  <c r="Q2066" i="20"/>
  <c r="Q2095" i="20"/>
  <c r="Q2101" i="20"/>
  <c r="Q2072" i="20"/>
  <c r="Q2084" i="20"/>
  <c r="Q2078" i="20"/>
  <c r="Q2096" i="20"/>
  <c r="Q2102" i="20"/>
  <c r="Q2099" i="20"/>
  <c r="Q2060" i="20"/>
  <c r="Q2063" i="20"/>
  <c r="Q2068" i="20"/>
  <c r="Q2074" i="20"/>
  <c r="Q2086" i="20"/>
  <c r="Q2093" i="20"/>
  <c r="Q2080" i="20"/>
  <c r="Q2092" i="20"/>
  <c r="Q2098" i="20"/>
  <c r="Q2069" i="20"/>
  <c r="Q2081" i="20"/>
  <c r="Q2087" i="20"/>
  <c r="Q2110" i="20"/>
  <c r="Q2094" i="20"/>
  <c r="Q2061" i="20"/>
  <c r="Q2079" i="20"/>
  <c r="Q2082" i="20"/>
  <c r="Q2085" i="20"/>
  <c r="Q2109" i="20"/>
  <c r="Q2076" i="20"/>
  <c r="Q2103" i="20"/>
  <c r="Q2073" i="20"/>
  <c r="Q2100" i="20"/>
  <c r="Q2097" i="20"/>
  <c r="Q2070" i="20"/>
  <c r="Q2088" i="20"/>
  <c r="M2146" i="20"/>
  <c r="P2146" i="20"/>
  <c r="Q2146" i="20" s="1"/>
  <c r="M2147" i="20"/>
  <c r="P2147" i="20"/>
  <c r="Q2147" i="20" s="1"/>
  <c r="M2148" i="20"/>
  <c r="P2148" i="20"/>
  <c r="Q2148" i="20" s="1"/>
  <c r="M2149" i="20"/>
  <c r="P2149" i="20"/>
  <c r="Q2149" i="20" s="1"/>
  <c r="M2150" i="20"/>
  <c r="P2150" i="20"/>
  <c r="Q2150" i="20" s="1"/>
  <c r="M2151" i="20"/>
  <c r="P2151" i="20"/>
  <c r="Q2151" i="20" s="1"/>
  <c r="M2152" i="20"/>
  <c r="P2152" i="20"/>
  <c r="Q2152" i="20" s="1"/>
  <c r="M2153" i="20"/>
  <c r="P2153" i="20"/>
  <c r="Q2153" i="20" s="1"/>
  <c r="M2154" i="20"/>
  <c r="P2154" i="20"/>
  <c r="Q2154" i="20" s="1"/>
  <c r="M2155" i="20"/>
  <c r="P2155" i="20"/>
  <c r="Q2155" i="20" s="1"/>
  <c r="M2156" i="20"/>
  <c r="P2156" i="20"/>
  <c r="Q2156" i="20" s="1"/>
  <c r="M2157" i="20"/>
  <c r="P2157" i="20"/>
  <c r="Q2157" i="20" s="1"/>
  <c r="M2158" i="20"/>
  <c r="P2158" i="20"/>
  <c r="Q2158" i="20" s="1"/>
  <c r="M2159" i="20"/>
  <c r="P2159" i="20"/>
  <c r="Q2159" i="20" s="1"/>
  <c r="M2160" i="20"/>
  <c r="P2160" i="20"/>
  <c r="Q2160" i="20" s="1"/>
  <c r="M2161" i="20"/>
  <c r="P2161" i="20"/>
  <c r="Q2161" i="20" s="1"/>
  <c r="M2162" i="20"/>
  <c r="P2162" i="20"/>
  <c r="Q2162" i="20" s="1"/>
  <c r="M2163" i="20"/>
  <c r="P2163" i="20"/>
  <c r="Q2163" i="20" s="1"/>
  <c r="M2164" i="20"/>
  <c r="P2164" i="20"/>
  <c r="Q2164" i="20" s="1"/>
  <c r="M2165" i="20"/>
  <c r="P2165" i="20"/>
  <c r="Q2165" i="20" s="1"/>
  <c r="M2166" i="20"/>
  <c r="P2166" i="20"/>
  <c r="Q2166" i="20" s="1"/>
  <c r="M2167" i="20"/>
  <c r="P2167" i="20"/>
  <c r="Q2167" i="20" s="1"/>
  <c r="M2168" i="20"/>
  <c r="P2168" i="20"/>
  <c r="Q2168" i="20" s="1"/>
  <c r="M2169" i="20"/>
  <c r="P2169" i="20"/>
  <c r="Q2169" i="20" s="1"/>
  <c r="M2170" i="20"/>
  <c r="P2170" i="20"/>
  <c r="Q2170" i="20" s="1"/>
  <c r="M2171" i="20"/>
  <c r="P2171" i="20"/>
  <c r="Q2171" i="20" s="1"/>
  <c r="M2172" i="20"/>
  <c r="P2172" i="20"/>
  <c r="Q2172" i="20" s="1"/>
  <c r="M2173" i="20"/>
  <c r="P2173" i="20"/>
  <c r="Q2173" i="20" s="1"/>
  <c r="M2174" i="20"/>
  <c r="P2174" i="20"/>
  <c r="Q2174" i="20" s="1"/>
  <c r="M2175" i="20"/>
  <c r="P2175" i="20"/>
  <c r="Q2175" i="20" s="1"/>
  <c r="M2176" i="20"/>
  <c r="P2176" i="20"/>
  <c r="Q2176" i="20" s="1"/>
  <c r="M2177" i="20"/>
  <c r="P2177" i="20"/>
  <c r="Q2177" i="20" s="1"/>
  <c r="M2178" i="20"/>
  <c r="P2178" i="20"/>
  <c r="Q2178" i="20" s="1"/>
  <c r="M2179" i="20"/>
  <c r="P2179" i="20"/>
  <c r="Q2179" i="20" s="1"/>
  <c r="M2180" i="20"/>
  <c r="P2180" i="20"/>
  <c r="Q2180" i="20" s="1"/>
  <c r="M2181" i="20"/>
  <c r="P2181" i="20"/>
  <c r="Q2181" i="20" s="1"/>
  <c r="M2182" i="20"/>
  <c r="P2182" i="20"/>
  <c r="Q2182" i="20" s="1"/>
  <c r="M2183" i="20"/>
  <c r="P2183" i="20"/>
  <c r="Q2183" i="20" s="1"/>
  <c r="M2184" i="20"/>
  <c r="P2184" i="20"/>
  <c r="Q2184" i="20" s="1"/>
  <c r="M2185" i="20"/>
  <c r="P2185" i="20"/>
  <c r="Q2185" i="20" s="1"/>
  <c r="M2186" i="20"/>
  <c r="P2186" i="20"/>
  <c r="Q2186" i="20" s="1"/>
  <c r="M2187" i="20"/>
  <c r="P2187" i="20"/>
  <c r="Q2187" i="20" s="1"/>
  <c r="M2188" i="20"/>
  <c r="P2188" i="20"/>
  <c r="Q2188" i="20" s="1"/>
  <c r="M2189" i="20"/>
  <c r="P2189" i="20"/>
  <c r="Q2189" i="20" s="1"/>
  <c r="M2190" i="20"/>
  <c r="P2190" i="20"/>
  <c r="Q2190" i="20" s="1"/>
  <c r="M2191" i="20"/>
  <c r="P2191" i="20"/>
  <c r="Q2191" i="20" s="1"/>
  <c r="M2192" i="20"/>
  <c r="P2192" i="20"/>
  <c r="Q2192" i="20" s="1"/>
  <c r="M2193" i="20"/>
  <c r="P2193" i="20"/>
  <c r="Q2193" i="20" s="1"/>
  <c r="M2194" i="20"/>
  <c r="P2194" i="20"/>
  <c r="Q2194" i="20" s="1"/>
  <c r="M2195" i="20"/>
  <c r="P2195" i="20"/>
  <c r="Q2195" i="20" s="1"/>
  <c r="M2196" i="20"/>
  <c r="P2196" i="20"/>
  <c r="Q2196" i="20" s="1"/>
  <c r="M2197" i="20"/>
  <c r="P2197" i="20"/>
  <c r="Q2197" i="20" s="1"/>
  <c r="M2198" i="20"/>
  <c r="P2198" i="20"/>
  <c r="Q2198" i="20" s="1"/>
  <c r="M2199" i="20"/>
  <c r="P2199" i="20"/>
  <c r="Q2199" i="20" s="1"/>
  <c r="M2200" i="20"/>
  <c r="P2200" i="20"/>
  <c r="Q2200" i="20" s="1"/>
  <c r="M2201" i="20"/>
  <c r="P2201" i="20"/>
  <c r="Q2201" i="20" s="1"/>
  <c r="M2202" i="20"/>
  <c r="P2202" i="20"/>
  <c r="Q2202" i="20" s="1"/>
  <c r="M2203" i="20"/>
  <c r="P2203" i="20"/>
  <c r="Q2203" i="20" s="1"/>
  <c r="M2204" i="20"/>
  <c r="P2204" i="20"/>
  <c r="Q2204" i="20" s="1"/>
  <c r="M2205" i="20"/>
  <c r="P2205" i="20"/>
  <c r="Q2205" i="20" s="1"/>
  <c r="M2206" i="20"/>
  <c r="P2206" i="20"/>
  <c r="Q2206" i="20" s="1"/>
  <c r="M2207" i="20"/>
  <c r="P2207" i="20"/>
  <c r="Q2207" i="20" s="1"/>
  <c r="M2208" i="20"/>
  <c r="P2208" i="20"/>
  <c r="Q2208" i="20" s="1"/>
  <c r="M2209" i="20"/>
  <c r="P2209" i="20"/>
  <c r="Q2209" i="20" s="1"/>
  <c r="M2210" i="20"/>
  <c r="P2210" i="20"/>
  <c r="Q2210" i="20" s="1"/>
  <c r="M2211" i="20"/>
  <c r="P2211" i="20"/>
  <c r="Q2211" i="20" s="1"/>
  <c r="M2212" i="20"/>
  <c r="P2212" i="20"/>
  <c r="Q2212" i="20" s="1"/>
  <c r="M2213" i="20"/>
  <c r="P2213" i="20"/>
  <c r="Q2213" i="20" s="1"/>
  <c r="M2214" i="20"/>
  <c r="P2214" i="20"/>
  <c r="Q2214" i="20" s="1"/>
  <c r="M2215" i="20"/>
  <c r="P2215" i="20"/>
  <c r="Q2215" i="20" s="1"/>
  <c r="M2216" i="20"/>
  <c r="P2216" i="20"/>
  <c r="Q2216" i="20" s="1"/>
  <c r="M2217" i="20"/>
  <c r="P2217" i="20"/>
  <c r="Q2217" i="20" s="1"/>
  <c r="M2218" i="20"/>
  <c r="P2218" i="20"/>
  <c r="Q2218" i="20" s="1"/>
  <c r="M2219" i="20"/>
  <c r="P2219" i="20"/>
  <c r="Q2219" i="20" s="1"/>
  <c r="M2220" i="20"/>
  <c r="P2220" i="20"/>
  <c r="Q2220" i="20" s="1"/>
  <c r="M2501" i="20"/>
  <c r="P2501" i="20"/>
  <c r="Q2501" i="20" s="1"/>
  <c r="M2502" i="20"/>
  <c r="P2502" i="20"/>
  <c r="Q2502" i="20" s="1"/>
  <c r="M2503" i="20"/>
  <c r="P2503" i="20"/>
  <c r="Q2503" i="20" s="1"/>
  <c r="M2504" i="20"/>
  <c r="P2504" i="20"/>
  <c r="Q2504" i="20" s="1"/>
  <c r="M2505" i="20"/>
  <c r="P2505" i="20"/>
  <c r="Q2505" i="20" s="1"/>
  <c r="M2506" i="20"/>
  <c r="P2506" i="20"/>
  <c r="Q2506" i="20" s="1"/>
  <c r="M2507" i="20"/>
  <c r="P2507" i="20"/>
  <c r="Q2507" i="20" s="1"/>
  <c r="M2508" i="20"/>
  <c r="P2508" i="20"/>
  <c r="Q2508" i="20" s="1"/>
  <c r="M2509" i="20"/>
  <c r="P2509" i="20"/>
  <c r="Q2509" i="20" s="1"/>
  <c r="M2510" i="20"/>
  <c r="P2510" i="20"/>
  <c r="Q2510" i="20" s="1"/>
  <c r="M2511" i="20"/>
  <c r="P2511" i="20"/>
  <c r="Q2511" i="20" s="1"/>
  <c r="M2512" i="20"/>
  <c r="P2512" i="20"/>
  <c r="Q2512" i="20" s="1"/>
  <c r="M2513" i="20"/>
  <c r="P2513" i="20"/>
  <c r="Q2513" i="20" s="1"/>
  <c r="M2514" i="20"/>
  <c r="P2514" i="20"/>
  <c r="Q2514" i="20" s="1"/>
  <c r="M2515" i="20"/>
  <c r="P2515" i="20"/>
  <c r="Q2515" i="20" s="1"/>
  <c r="M2516" i="20"/>
  <c r="P2516" i="20"/>
  <c r="Q2516" i="20" s="1"/>
  <c r="M2517" i="20"/>
  <c r="P2517" i="20"/>
  <c r="Q2517" i="20" s="1"/>
  <c r="M2518" i="20"/>
  <c r="P2518" i="20"/>
  <c r="Q2518" i="20" s="1"/>
  <c r="M2519" i="20"/>
  <c r="P2519" i="20"/>
  <c r="Q2519" i="20" s="1"/>
  <c r="M2520" i="20"/>
  <c r="P2520" i="20"/>
  <c r="Q2520" i="20" s="1"/>
  <c r="M2521" i="20"/>
  <c r="P2521" i="20"/>
  <c r="Q2521" i="20" s="1"/>
  <c r="M2522" i="20"/>
  <c r="P2522" i="20"/>
  <c r="Q2522" i="20" s="1"/>
  <c r="M2523" i="20"/>
  <c r="P2523" i="20"/>
  <c r="Q2523" i="20" s="1"/>
  <c r="M2524" i="20"/>
  <c r="P2524" i="20"/>
  <c r="Q2524" i="20" s="1"/>
  <c r="M2525" i="20"/>
  <c r="P2525" i="20"/>
  <c r="Q2525" i="20" s="1"/>
  <c r="M2526" i="20"/>
  <c r="P2526" i="20"/>
  <c r="Q2526" i="20" s="1"/>
  <c r="M2527" i="20"/>
  <c r="P2527" i="20"/>
  <c r="Q2527" i="20" s="1"/>
  <c r="M2528" i="20"/>
  <c r="P2528" i="20"/>
  <c r="Q2528" i="20" s="1"/>
  <c r="M2529" i="20"/>
  <c r="P2529" i="20"/>
  <c r="Q2529" i="20" s="1"/>
  <c r="M2530" i="20"/>
  <c r="P2530" i="20"/>
  <c r="Q2530" i="20" s="1"/>
  <c r="M2531" i="20"/>
  <c r="P2531" i="20"/>
  <c r="Q2531" i="20" s="1"/>
  <c r="M2532" i="20"/>
  <c r="P2532" i="20"/>
  <c r="Q2532" i="20" s="1"/>
  <c r="M2533" i="20"/>
  <c r="P2533" i="20"/>
  <c r="Q2533" i="20" s="1"/>
  <c r="M2534" i="20"/>
  <c r="P2534" i="20"/>
  <c r="Q2534" i="20" s="1"/>
  <c r="M2535" i="20"/>
  <c r="P2535" i="20"/>
  <c r="Q2535" i="20" s="1"/>
  <c r="M2536" i="20"/>
  <c r="P2536" i="20"/>
  <c r="Q2536" i="20" s="1"/>
  <c r="M2537" i="20"/>
  <c r="P2537" i="20"/>
  <c r="Q2537" i="20" s="1"/>
  <c r="M2538" i="20"/>
  <c r="P2538" i="20"/>
  <c r="Q2538" i="20" s="1"/>
  <c r="M2539" i="20"/>
  <c r="P2539" i="20"/>
  <c r="Q2539" i="20" s="1"/>
  <c r="M2540" i="20"/>
  <c r="P2540" i="20"/>
  <c r="Q2540" i="20" s="1"/>
  <c r="M2541" i="20"/>
  <c r="P2541" i="20"/>
  <c r="Q2541" i="20" s="1"/>
  <c r="M2542" i="20"/>
  <c r="P2542" i="20"/>
  <c r="Q2542" i="20" s="1"/>
  <c r="M2543" i="20"/>
  <c r="P2543" i="20"/>
  <c r="Q2543" i="20" s="1"/>
  <c r="M2544" i="20"/>
  <c r="P2544" i="20"/>
  <c r="Q2544" i="20" s="1"/>
  <c r="M2545" i="20"/>
  <c r="P2545" i="20"/>
  <c r="Q2545" i="20" s="1"/>
  <c r="M2546" i="20"/>
  <c r="P2546" i="20"/>
  <c r="Q2546" i="20" s="1"/>
  <c r="M2547" i="20"/>
  <c r="P2547" i="20"/>
  <c r="Q2547" i="20" s="1"/>
  <c r="M2548" i="20"/>
  <c r="P2548" i="20"/>
  <c r="Q2548" i="20" s="1"/>
  <c r="M2549" i="20"/>
  <c r="P2549" i="20"/>
  <c r="Q2549" i="20" s="1"/>
  <c r="M2550" i="20"/>
  <c r="P2550" i="20"/>
  <c r="Q2550" i="20" s="1"/>
  <c r="M2551" i="20"/>
  <c r="P2551" i="20"/>
  <c r="Q2551" i="20" s="1"/>
  <c r="M2552" i="20"/>
  <c r="P2552" i="20"/>
  <c r="Q2552" i="20" s="1"/>
  <c r="M2553" i="20"/>
  <c r="P2553" i="20"/>
  <c r="Q2553" i="20" s="1"/>
  <c r="M2221" i="20"/>
  <c r="P2221" i="20"/>
  <c r="Q2221" i="20" s="1"/>
  <c r="M2222" i="20"/>
  <c r="P2222" i="20"/>
  <c r="Q2222" i="20" s="1"/>
  <c r="M2223" i="20"/>
  <c r="P2223" i="20"/>
  <c r="Q2223" i="20" s="1"/>
  <c r="M2224" i="20"/>
  <c r="P2224" i="20"/>
  <c r="Q2224" i="20" s="1"/>
  <c r="M2225" i="20"/>
  <c r="P2225" i="20"/>
  <c r="Q2225" i="20" s="1"/>
  <c r="M2226" i="20"/>
  <c r="P2226" i="20"/>
  <c r="Q2226" i="20" s="1"/>
  <c r="M2227" i="20"/>
  <c r="P2227" i="20"/>
  <c r="Q2227" i="20" s="1"/>
  <c r="M2228" i="20"/>
  <c r="P2228" i="20"/>
  <c r="Q2228" i="20" s="1"/>
  <c r="M2229" i="20"/>
  <c r="P2229" i="20"/>
  <c r="Q2229" i="20" s="1"/>
  <c r="M2230" i="20"/>
  <c r="P2230" i="20"/>
  <c r="Q2230" i="20" s="1"/>
  <c r="M2231" i="20"/>
  <c r="P2231" i="20"/>
  <c r="Q2231" i="20" s="1"/>
  <c r="M2232" i="20"/>
  <c r="P2232" i="20"/>
  <c r="Q2232" i="20" s="1"/>
  <c r="M2233" i="20"/>
  <c r="P2233" i="20"/>
  <c r="Q2233" i="20" s="1"/>
  <c r="M2234" i="20"/>
  <c r="P2234" i="20"/>
  <c r="Q2234" i="20" s="1"/>
  <c r="M2235" i="20"/>
  <c r="P2235" i="20"/>
  <c r="Q2235" i="20" s="1"/>
  <c r="M2236" i="20"/>
  <c r="P2236" i="20"/>
  <c r="Q2236" i="20" s="1"/>
  <c r="M2237" i="20"/>
  <c r="P2237" i="20"/>
  <c r="Q2237" i="20" s="1"/>
  <c r="M2238" i="20"/>
  <c r="P2238" i="20"/>
  <c r="Q2238" i="20" s="1"/>
  <c r="M2239" i="20"/>
  <c r="P2239" i="20"/>
  <c r="Q2239" i="20" s="1"/>
  <c r="M2240" i="20"/>
  <c r="P2240" i="20"/>
  <c r="Q2240" i="20" s="1"/>
  <c r="M2241" i="20"/>
  <c r="P2241" i="20"/>
  <c r="Q2241" i="20" s="1"/>
  <c r="M2242" i="20"/>
  <c r="P2242" i="20"/>
  <c r="Q2242" i="20" s="1"/>
  <c r="M2243" i="20"/>
  <c r="P2243" i="20"/>
  <c r="Q2243" i="20" s="1"/>
  <c r="M2244" i="20"/>
  <c r="P2244" i="20"/>
  <c r="Q2244" i="20" s="1"/>
  <c r="M2245" i="20"/>
  <c r="P2245" i="20"/>
  <c r="Q2245" i="20" s="1"/>
  <c r="M2246" i="20"/>
  <c r="P2246" i="20"/>
  <c r="Q2246" i="20" s="1"/>
  <c r="M2247" i="20"/>
  <c r="P2247" i="20"/>
  <c r="Q2247" i="20" s="1"/>
  <c r="M2248" i="20"/>
  <c r="P2248" i="20"/>
  <c r="Q2248" i="20" s="1"/>
  <c r="M2249" i="20"/>
  <c r="P2249" i="20"/>
  <c r="Q2249" i="20" s="1"/>
  <c r="M2250" i="20"/>
  <c r="P2250" i="20"/>
  <c r="Q2250" i="20" s="1"/>
  <c r="M2251" i="20"/>
  <c r="P2251" i="20"/>
  <c r="Q2251" i="20" s="1"/>
  <c r="M2252" i="20"/>
  <c r="P2252" i="20"/>
  <c r="Q2252" i="20" s="1"/>
  <c r="M2253" i="20"/>
  <c r="P2253" i="20"/>
  <c r="Q2253" i="20" s="1"/>
  <c r="M2254" i="20"/>
  <c r="P2254" i="20"/>
  <c r="Q2254" i="20" s="1"/>
  <c r="M2255" i="20"/>
  <c r="P2255" i="20"/>
  <c r="Q2255" i="20" s="1"/>
  <c r="M2256" i="20"/>
  <c r="P2256" i="20"/>
  <c r="Q2256" i="20" s="1"/>
  <c r="M2257" i="20"/>
  <c r="P2257" i="20"/>
  <c r="Q2257" i="20" s="1"/>
  <c r="M2258" i="20"/>
  <c r="P2258" i="20"/>
  <c r="Q2258" i="20" s="1"/>
  <c r="M2259" i="20"/>
  <c r="P2259" i="20"/>
  <c r="Q2259" i="20" s="1"/>
  <c r="M2260" i="20"/>
  <c r="P2260" i="20"/>
  <c r="Q2260" i="20" s="1"/>
  <c r="M2261" i="20"/>
  <c r="P2261" i="20"/>
  <c r="Q2261" i="20" s="1"/>
  <c r="M2262" i="20"/>
  <c r="P2262" i="20"/>
  <c r="Q2262" i="20" s="1"/>
  <c r="M2263" i="20"/>
  <c r="P2263" i="20"/>
  <c r="Q2263" i="20" s="1"/>
  <c r="M2264" i="20"/>
  <c r="P2264" i="20"/>
  <c r="Q2264" i="20" s="1"/>
  <c r="M2265" i="20"/>
  <c r="P2265" i="20"/>
  <c r="Q2265" i="20" s="1"/>
  <c r="M2266" i="20"/>
  <c r="P2266" i="20"/>
  <c r="Q2266" i="20" s="1"/>
  <c r="M2267" i="20"/>
  <c r="P2267" i="20"/>
  <c r="Q2267" i="20" s="1"/>
  <c r="M2268" i="20"/>
  <c r="P2268" i="20"/>
  <c r="Q2268" i="20" s="1"/>
  <c r="M2269" i="20"/>
  <c r="P2269" i="20"/>
  <c r="Q2269" i="20" s="1"/>
  <c r="M2270" i="20"/>
  <c r="P2270" i="20"/>
  <c r="Q2270" i="20" s="1"/>
  <c r="M2271" i="20"/>
  <c r="P2271" i="20"/>
  <c r="Q2271" i="20" s="1"/>
  <c r="M2272" i="20"/>
  <c r="P2272" i="20"/>
  <c r="Q2272" i="20" s="1"/>
  <c r="M2273" i="20"/>
  <c r="P2273" i="20"/>
  <c r="Q2273" i="20" s="1"/>
  <c r="M2274" i="20"/>
  <c r="P2274" i="20"/>
  <c r="Q2274" i="20" s="1"/>
  <c r="M2275" i="20"/>
  <c r="P2275" i="20"/>
  <c r="Q2275" i="20" s="1"/>
  <c r="M2276" i="20"/>
  <c r="P2276" i="20"/>
  <c r="Q2276" i="20" s="1"/>
  <c r="M2277" i="20"/>
  <c r="P2277" i="20"/>
  <c r="Q2277" i="20" s="1"/>
  <c r="M2278" i="20"/>
  <c r="P2278" i="20"/>
  <c r="Q2278" i="20" s="1"/>
  <c r="M2279" i="20"/>
  <c r="P2279" i="20"/>
  <c r="Q2279" i="20" s="1"/>
  <c r="M2280" i="20"/>
  <c r="P2280" i="20"/>
  <c r="Q2280" i="20" s="1"/>
  <c r="M2281" i="20"/>
  <c r="P2281" i="20"/>
  <c r="Q2281" i="20" s="1"/>
  <c r="M2282" i="20"/>
  <c r="P2282" i="20"/>
  <c r="Q2282" i="20" s="1"/>
  <c r="M2283" i="20"/>
  <c r="P2283" i="20"/>
  <c r="Q2283" i="20" s="1"/>
  <c r="M2284" i="20"/>
  <c r="P2284" i="20"/>
  <c r="Q2284" i="20" s="1"/>
  <c r="M2285" i="20"/>
  <c r="P2285" i="20"/>
  <c r="Q2285" i="20" s="1"/>
  <c r="M2286" i="20"/>
  <c r="P2286" i="20"/>
  <c r="Q2286" i="20" s="1"/>
  <c r="M2287" i="20"/>
  <c r="P2287" i="20"/>
  <c r="Q2287" i="20" s="1"/>
  <c r="M2288" i="20"/>
  <c r="P2288" i="20"/>
  <c r="Q2288" i="20" s="1"/>
  <c r="M2289" i="20"/>
  <c r="P2289" i="20"/>
  <c r="Q2289" i="20" s="1"/>
  <c r="M2290" i="20"/>
  <c r="P2290" i="20"/>
  <c r="Q2290" i="20" s="1"/>
  <c r="M2291" i="20"/>
  <c r="P2291" i="20"/>
  <c r="Q2291" i="20" s="1"/>
  <c r="M2292" i="20"/>
  <c r="P2292" i="20"/>
  <c r="Q2292" i="20" s="1"/>
  <c r="M2293" i="20"/>
  <c r="P2293" i="20"/>
  <c r="Q2293" i="20" s="1"/>
  <c r="M2294" i="20"/>
  <c r="P2294" i="20"/>
  <c r="Q2294" i="20" s="1"/>
  <c r="M2295" i="20"/>
  <c r="P2295" i="20"/>
  <c r="Q2295" i="20" s="1"/>
  <c r="M2296" i="20"/>
  <c r="P2296" i="20"/>
  <c r="Q2296" i="20" s="1"/>
  <c r="M2297" i="20"/>
  <c r="P2297" i="20"/>
  <c r="Q2297" i="20" s="1"/>
  <c r="M2298" i="20"/>
  <c r="P2298" i="20"/>
  <c r="Q2298" i="20" s="1"/>
  <c r="M2299" i="20"/>
  <c r="P2299" i="20"/>
  <c r="Q2299" i="20" s="1"/>
  <c r="M2300" i="20"/>
  <c r="P2300" i="20"/>
  <c r="Q2300" i="20" s="1"/>
  <c r="M2301" i="20"/>
  <c r="P2301" i="20"/>
  <c r="Q2301" i="20" s="1"/>
  <c r="M2302" i="20"/>
  <c r="P2302" i="20"/>
  <c r="Q2302" i="20" s="1"/>
  <c r="M2303" i="20"/>
  <c r="P2303" i="20"/>
  <c r="Q2303" i="20" s="1"/>
  <c r="M2304" i="20"/>
  <c r="P2304" i="20"/>
  <c r="Q2304" i="20" s="1"/>
  <c r="M2305" i="20"/>
  <c r="P2305" i="20"/>
  <c r="Q2305" i="20" s="1"/>
  <c r="M2306" i="20"/>
  <c r="P2306" i="20"/>
  <c r="Q2306" i="20" s="1"/>
  <c r="M2307" i="20"/>
  <c r="P2307" i="20"/>
  <c r="Q2307" i="20" s="1"/>
  <c r="M2308" i="20"/>
  <c r="P2308" i="20"/>
  <c r="Q2308" i="20" s="1"/>
  <c r="M2309" i="20"/>
  <c r="P2309" i="20"/>
  <c r="Q2309" i="20" s="1"/>
  <c r="M2310" i="20"/>
  <c r="P2310" i="20"/>
  <c r="Q2310" i="20" s="1"/>
  <c r="M2311" i="20"/>
  <c r="P2311" i="20"/>
  <c r="Q2311" i="20" s="1"/>
  <c r="M2312" i="20"/>
  <c r="P2312" i="20"/>
  <c r="Q2312" i="20" s="1"/>
  <c r="M2313" i="20"/>
  <c r="P2313" i="20"/>
  <c r="Q2313" i="20" s="1"/>
  <c r="M2314" i="20"/>
  <c r="P2314" i="20"/>
  <c r="Q2314" i="20" s="1"/>
  <c r="M2315" i="20"/>
  <c r="P2315" i="20"/>
  <c r="Q2315" i="20" s="1"/>
  <c r="M2316" i="20"/>
  <c r="P2316" i="20"/>
  <c r="Q2316" i="20" s="1"/>
  <c r="M2317" i="20"/>
  <c r="P2317" i="20"/>
  <c r="Q2317" i="20" s="1"/>
  <c r="M2318" i="20"/>
  <c r="P2318" i="20"/>
  <c r="Q2318" i="20" s="1"/>
  <c r="M2319" i="20"/>
  <c r="P2319" i="20"/>
  <c r="Q2319" i="20" s="1"/>
  <c r="M2320" i="20"/>
  <c r="P2320" i="20"/>
  <c r="Q2320" i="20" s="1"/>
  <c r="M2321" i="20"/>
  <c r="P2321" i="20"/>
  <c r="Q2321" i="20" s="1"/>
  <c r="M2322" i="20"/>
  <c r="P2322" i="20"/>
  <c r="Q2322" i="20" s="1"/>
  <c r="M2323" i="20"/>
  <c r="P2323" i="20"/>
  <c r="Q2323" i="20" s="1"/>
  <c r="M2324" i="20"/>
  <c r="P2324" i="20"/>
  <c r="Q2324" i="20" s="1"/>
  <c r="M2325" i="20"/>
  <c r="P2325" i="20"/>
  <c r="Q2325" i="20" s="1"/>
  <c r="M2326" i="20"/>
  <c r="P2326" i="20"/>
  <c r="Q2326" i="20" s="1"/>
  <c r="M2327" i="20"/>
  <c r="P2327" i="20"/>
  <c r="Q2327" i="20" s="1"/>
  <c r="M2328" i="20"/>
  <c r="P2328" i="20"/>
  <c r="Q2328" i="20" s="1"/>
  <c r="M2329" i="20"/>
  <c r="P2329" i="20"/>
  <c r="Q2329" i="20" s="1"/>
  <c r="M2330" i="20"/>
  <c r="P2330" i="20"/>
  <c r="Q2330" i="20" s="1"/>
  <c r="M2331" i="20"/>
  <c r="P2331" i="20"/>
  <c r="Q2331" i="20" s="1"/>
  <c r="M2332" i="20"/>
  <c r="P2332" i="20"/>
  <c r="Q2332" i="20" s="1"/>
  <c r="M2333" i="20"/>
  <c r="P2333" i="20"/>
  <c r="Q2333" i="20" s="1"/>
  <c r="M2334" i="20"/>
  <c r="P2334" i="20"/>
  <c r="Q2334" i="20" s="1"/>
  <c r="M2335" i="20"/>
  <c r="P2335" i="20"/>
  <c r="Q2335" i="20" s="1"/>
  <c r="M2336" i="20"/>
  <c r="P2336" i="20"/>
  <c r="Q2336" i="20" s="1"/>
  <c r="M2337" i="20"/>
  <c r="P2337" i="20"/>
  <c r="Q2337" i="20" s="1"/>
  <c r="M2338" i="20"/>
  <c r="P2338" i="20"/>
  <c r="Q2338" i="20" s="1"/>
  <c r="M2339" i="20"/>
  <c r="P2339" i="20"/>
  <c r="Q2339" i="20" s="1"/>
  <c r="M2340" i="20"/>
  <c r="P2340" i="20"/>
  <c r="Q2340" i="20" s="1"/>
  <c r="M2341" i="20"/>
  <c r="P2341" i="20"/>
  <c r="Q2341" i="20" s="1"/>
  <c r="M2342" i="20"/>
  <c r="P2342" i="20"/>
  <c r="Q2342" i="20" s="1"/>
  <c r="M2343" i="20"/>
  <c r="P2343" i="20"/>
  <c r="Q2343" i="20" s="1"/>
  <c r="M2344" i="20"/>
  <c r="P2344" i="20"/>
  <c r="Q2344" i="20" s="1"/>
  <c r="M2345" i="20"/>
  <c r="P2345" i="20"/>
  <c r="Q2345" i="20" s="1"/>
  <c r="M2346" i="20"/>
  <c r="P2346" i="20"/>
  <c r="Q2346" i="20" s="1"/>
  <c r="M2347" i="20"/>
  <c r="P2347" i="20"/>
  <c r="Q2347" i="20" s="1"/>
  <c r="M2348" i="20"/>
  <c r="P2348" i="20"/>
  <c r="Q2348" i="20" s="1"/>
  <c r="M2349" i="20"/>
  <c r="P2349" i="20"/>
  <c r="Q2349" i="20" s="1"/>
  <c r="M2350" i="20"/>
  <c r="P2350" i="20"/>
  <c r="Q2350" i="20" s="1"/>
  <c r="M2351" i="20"/>
  <c r="P2351" i="20"/>
  <c r="Q2351" i="20" s="1"/>
  <c r="M2352" i="20"/>
  <c r="P2352" i="20"/>
  <c r="Q2352" i="20" s="1"/>
  <c r="M2353" i="20"/>
  <c r="P2353" i="20"/>
  <c r="Q2353" i="20" s="1"/>
  <c r="M2354" i="20"/>
  <c r="P2354" i="20"/>
  <c r="Q2354" i="20" s="1"/>
  <c r="M2355" i="20"/>
  <c r="P2355" i="20"/>
  <c r="Q2355" i="20" s="1"/>
  <c r="M2356" i="20"/>
  <c r="P2356" i="20"/>
  <c r="Q2356" i="20" s="1"/>
  <c r="M2357" i="20"/>
  <c r="P2357" i="20"/>
  <c r="Q2357" i="20" s="1"/>
  <c r="M2358" i="20"/>
  <c r="P2358" i="20"/>
  <c r="Q2358" i="20" s="1"/>
  <c r="M2359" i="20"/>
  <c r="P2359" i="20"/>
  <c r="Q2359" i="20" s="1"/>
  <c r="M2360" i="20"/>
  <c r="P2360" i="20"/>
  <c r="Q2360" i="20" s="1"/>
  <c r="M2361" i="20"/>
  <c r="P2361" i="20"/>
  <c r="Q2361" i="20" s="1"/>
  <c r="M2362" i="20"/>
  <c r="P2362" i="20"/>
  <c r="Q2362" i="20" s="1"/>
  <c r="M2363" i="20"/>
  <c r="P2363" i="20"/>
  <c r="Q2363" i="20" s="1"/>
  <c r="M2364" i="20"/>
  <c r="P2364" i="20"/>
  <c r="Q2364" i="20" s="1"/>
  <c r="M2365" i="20"/>
  <c r="P2365" i="20"/>
  <c r="Q2365" i="20" s="1"/>
  <c r="M2366" i="20"/>
  <c r="P2366" i="20"/>
  <c r="Q2366" i="20" s="1"/>
  <c r="M2367" i="20"/>
  <c r="P2367" i="20"/>
  <c r="Q2367" i="20" s="1"/>
  <c r="M2368" i="20"/>
  <c r="P2368" i="20"/>
  <c r="Q2368" i="20" s="1"/>
  <c r="M2369" i="20"/>
  <c r="P2369" i="20"/>
  <c r="Q2369" i="20" s="1"/>
  <c r="M2370" i="20"/>
  <c r="P2370" i="20"/>
  <c r="Q2370" i="20" s="1"/>
  <c r="M2371" i="20"/>
  <c r="P2371" i="20"/>
  <c r="Q2371" i="20" s="1"/>
  <c r="M2372" i="20"/>
  <c r="P2372" i="20"/>
  <c r="Q2372" i="20" s="1"/>
  <c r="M2373" i="20"/>
  <c r="P2373" i="20"/>
  <c r="Q2373" i="20" s="1"/>
  <c r="M2374" i="20"/>
  <c r="P2374" i="20"/>
  <c r="Q2374" i="20" s="1"/>
  <c r="M2375" i="20"/>
  <c r="P2375" i="20"/>
  <c r="Q2375" i="20" s="1"/>
  <c r="M2376" i="20"/>
  <c r="P2376" i="20"/>
  <c r="Q2376" i="20" s="1"/>
  <c r="M2377" i="20"/>
  <c r="P2377" i="20"/>
  <c r="Q2377" i="20" s="1"/>
  <c r="M2378" i="20"/>
  <c r="P2378" i="20"/>
  <c r="Q2378" i="20" s="1"/>
  <c r="M2379" i="20"/>
  <c r="P2379" i="20"/>
  <c r="Q2379" i="20" s="1"/>
  <c r="M2380" i="20"/>
  <c r="P2380" i="20"/>
  <c r="Q2380" i="20" s="1"/>
  <c r="M2381" i="20"/>
  <c r="P2381" i="20"/>
  <c r="Q2381" i="20" s="1"/>
  <c r="M2382" i="20"/>
  <c r="P2382" i="20"/>
  <c r="Q2382" i="20" s="1"/>
  <c r="M2383" i="20"/>
  <c r="P2383" i="20"/>
  <c r="Q2383" i="20" s="1"/>
  <c r="M2384" i="20"/>
  <c r="P2384" i="20"/>
  <c r="Q2384" i="20" s="1"/>
  <c r="M2385" i="20"/>
  <c r="P2385" i="20"/>
  <c r="Q2385" i="20" s="1"/>
  <c r="M2386" i="20"/>
  <c r="P2386" i="20"/>
  <c r="Q2386" i="20" s="1"/>
  <c r="M2387" i="20"/>
  <c r="P2387" i="20"/>
  <c r="Q2387" i="20" s="1"/>
  <c r="M2388" i="20"/>
  <c r="P2388" i="20"/>
  <c r="Q2388" i="20" s="1"/>
  <c r="M2389" i="20"/>
  <c r="P2389" i="20"/>
  <c r="Q2389" i="20" s="1"/>
  <c r="M2390" i="20"/>
  <c r="P2390" i="20"/>
  <c r="Q2390" i="20" s="1"/>
  <c r="M2391" i="20"/>
  <c r="P2391" i="20"/>
  <c r="Q2391" i="20" s="1"/>
  <c r="M2392" i="20"/>
  <c r="P2392" i="20"/>
  <c r="Q2392" i="20" s="1"/>
  <c r="M2393" i="20"/>
  <c r="P2393" i="20"/>
  <c r="Q2393" i="20" s="1"/>
  <c r="M2394" i="20"/>
  <c r="P2394" i="20"/>
  <c r="Q2394" i="20" s="1"/>
  <c r="M2395" i="20"/>
  <c r="P2395" i="20"/>
  <c r="Q2395" i="20" s="1"/>
  <c r="M2396" i="20"/>
  <c r="P2396" i="20"/>
  <c r="Q2396" i="20" s="1"/>
  <c r="M2397" i="20"/>
  <c r="P2397" i="20"/>
  <c r="Q2397" i="20" s="1"/>
  <c r="M2398" i="20"/>
  <c r="P2398" i="20"/>
  <c r="Q2398" i="20" s="1"/>
  <c r="M2399" i="20"/>
  <c r="P2399" i="20"/>
  <c r="Q2399" i="20" s="1"/>
  <c r="M2400" i="20"/>
  <c r="P2400" i="20"/>
  <c r="Q2400" i="20" s="1"/>
  <c r="M2401" i="20"/>
  <c r="P2401" i="20"/>
  <c r="Q2401" i="20" s="1"/>
  <c r="M2402" i="20"/>
  <c r="P2402" i="20"/>
  <c r="Q2402" i="20" s="1"/>
  <c r="M2403" i="20"/>
  <c r="P2403" i="20"/>
  <c r="Q2403" i="20" s="1"/>
  <c r="M2404" i="20"/>
  <c r="P2404" i="20"/>
  <c r="Q2404" i="20" s="1"/>
  <c r="M2405" i="20"/>
  <c r="P2405" i="20"/>
  <c r="Q2405" i="20" s="1"/>
  <c r="M2406" i="20"/>
  <c r="P2406" i="20"/>
  <c r="Q2406" i="20" s="1"/>
  <c r="M2407" i="20"/>
  <c r="P2407" i="20"/>
  <c r="Q2407" i="20" s="1"/>
  <c r="M2408" i="20"/>
  <c r="P2408" i="20"/>
  <c r="Q2408" i="20" s="1"/>
  <c r="M2409" i="20"/>
  <c r="P2409" i="20"/>
  <c r="Q2409" i="20" s="1"/>
  <c r="M2410" i="20"/>
  <c r="P2410" i="20"/>
  <c r="Q2410" i="20" s="1"/>
  <c r="M2411" i="20"/>
  <c r="P2411" i="20"/>
  <c r="Q2411" i="20" s="1"/>
  <c r="M2412" i="20"/>
  <c r="P2412" i="20"/>
  <c r="Q2412" i="20" s="1"/>
  <c r="M2413" i="20"/>
  <c r="P2413" i="20"/>
  <c r="Q2413" i="20" s="1"/>
  <c r="M2414" i="20"/>
  <c r="P2414" i="20"/>
  <c r="Q2414" i="20" s="1"/>
  <c r="M2415" i="20"/>
  <c r="P2415" i="20"/>
  <c r="Q2415" i="20" s="1"/>
  <c r="M2416" i="20"/>
  <c r="P2416" i="20"/>
  <c r="Q2416" i="20" s="1"/>
  <c r="M2417" i="20"/>
  <c r="P2417" i="20"/>
  <c r="Q2417" i="20" s="1"/>
  <c r="M2418" i="20"/>
  <c r="P2418" i="20"/>
  <c r="Q2418" i="20" s="1"/>
  <c r="M2419" i="20"/>
  <c r="P2419" i="20"/>
  <c r="Q2419" i="20" s="1"/>
  <c r="M2420" i="20"/>
  <c r="P2420" i="20"/>
  <c r="Q2420" i="20" s="1"/>
  <c r="M2421" i="20"/>
  <c r="P2421" i="20"/>
  <c r="Q2421" i="20" s="1"/>
  <c r="M2422" i="20"/>
  <c r="P2422" i="20"/>
  <c r="Q2422" i="20" s="1"/>
  <c r="M2423" i="20"/>
  <c r="P2423" i="20"/>
  <c r="Q2423" i="20" s="1"/>
  <c r="M2424" i="20"/>
  <c r="P2424" i="20"/>
  <c r="Q2424" i="20" s="1"/>
  <c r="M2425" i="20"/>
  <c r="P2425" i="20"/>
  <c r="Q2425" i="20" s="1"/>
  <c r="M2426" i="20"/>
  <c r="P2426" i="20"/>
  <c r="Q2426" i="20" s="1"/>
  <c r="M2427" i="20"/>
  <c r="P2427" i="20"/>
  <c r="Q2427" i="20" s="1"/>
  <c r="M2428" i="20"/>
  <c r="P2428" i="20"/>
  <c r="Q2428" i="20" s="1"/>
  <c r="M2429" i="20"/>
  <c r="P2429" i="20"/>
  <c r="Q2429" i="20" s="1"/>
  <c r="M2430" i="20"/>
  <c r="P2430" i="20"/>
  <c r="Q2430" i="20" s="1"/>
  <c r="M2431" i="20"/>
  <c r="P2431" i="20"/>
  <c r="Q2431" i="20" s="1"/>
  <c r="M2432" i="20"/>
  <c r="P2432" i="20"/>
  <c r="Q2432" i="20" s="1"/>
  <c r="M2433" i="20"/>
  <c r="P2433" i="20"/>
  <c r="Q2433" i="20" s="1"/>
  <c r="M2434" i="20"/>
  <c r="P2434" i="20"/>
  <c r="Q2434" i="20" s="1"/>
  <c r="M2435" i="20"/>
  <c r="P2435" i="20"/>
  <c r="Q2435" i="20" s="1"/>
  <c r="M2436" i="20"/>
  <c r="P2436" i="20"/>
  <c r="Q2436" i="20" s="1"/>
  <c r="M2437" i="20"/>
  <c r="P2437" i="20"/>
  <c r="Q2437" i="20" s="1"/>
  <c r="M2438" i="20"/>
  <c r="P2438" i="20"/>
  <c r="Q2438" i="20" s="1"/>
  <c r="M2439" i="20"/>
  <c r="P2439" i="20"/>
  <c r="Q2439" i="20" s="1"/>
  <c r="M2440" i="20"/>
  <c r="P2440" i="20"/>
  <c r="Q2440" i="20" s="1"/>
  <c r="M2441" i="20"/>
  <c r="P2441" i="20"/>
  <c r="Q2441" i="20" s="1"/>
  <c r="M2442" i="20"/>
  <c r="P2442" i="20"/>
  <c r="Q2442" i="20" s="1"/>
  <c r="M2443" i="20"/>
  <c r="P2443" i="20"/>
  <c r="Q2443" i="20" s="1"/>
  <c r="M2444" i="20"/>
  <c r="P2444" i="20"/>
  <c r="Q2444" i="20" s="1"/>
  <c r="M2445" i="20"/>
  <c r="P2445" i="20"/>
  <c r="Q2445" i="20" s="1"/>
  <c r="M2446" i="20"/>
  <c r="P2446" i="20"/>
  <c r="Q2446" i="20" s="1"/>
  <c r="M2447" i="20"/>
  <c r="P2447" i="20"/>
  <c r="Q2447" i="20" s="1"/>
  <c r="M2448" i="20"/>
  <c r="P2448" i="20"/>
  <c r="Q2448" i="20" s="1"/>
  <c r="M2449" i="20"/>
  <c r="P2449" i="20"/>
  <c r="Q2449" i="20" s="1"/>
  <c r="M2450" i="20"/>
  <c r="P2450" i="20"/>
  <c r="Q2450" i="20" s="1"/>
  <c r="M2451" i="20"/>
  <c r="P2451" i="20"/>
  <c r="Q2451" i="20" s="1"/>
  <c r="M2452" i="20"/>
  <c r="P2452" i="20"/>
  <c r="Q2452" i="20" s="1"/>
  <c r="M2453" i="20"/>
  <c r="P2453" i="20"/>
  <c r="Q2453" i="20" s="1"/>
  <c r="M2454" i="20"/>
  <c r="P2454" i="20"/>
  <c r="Q2454" i="20" s="1"/>
  <c r="M2455" i="20"/>
  <c r="P2455" i="20"/>
  <c r="Q2455" i="20" s="1"/>
  <c r="M2456" i="20"/>
  <c r="P2456" i="20"/>
  <c r="Q2456" i="20" s="1"/>
  <c r="M2457" i="20"/>
  <c r="P2457" i="20"/>
  <c r="Q2457" i="20" s="1"/>
  <c r="M2458" i="20"/>
  <c r="P2458" i="20"/>
  <c r="Q2458" i="20" s="1"/>
  <c r="M2459" i="20"/>
  <c r="P2459" i="20"/>
  <c r="Q2459" i="20" s="1"/>
  <c r="M2460" i="20"/>
  <c r="P2460" i="20"/>
  <c r="Q2460" i="20" s="1"/>
  <c r="M2461" i="20"/>
  <c r="P2461" i="20"/>
  <c r="Q2461" i="20" s="1"/>
  <c r="M2462" i="20"/>
  <c r="P2462" i="20"/>
  <c r="Q2462" i="20" s="1"/>
  <c r="M2463" i="20"/>
  <c r="P2463" i="20"/>
  <c r="Q2463" i="20" s="1"/>
  <c r="M2464" i="20"/>
  <c r="P2464" i="20"/>
  <c r="Q2464" i="20" s="1"/>
  <c r="M2465" i="20"/>
  <c r="P2465" i="20"/>
  <c r="Q2465" i="20" s="1"/>
  <c r="M2466" i="20"/>
  <c r="P2466" i="20"/>
  <c r="Q2466" i="20" s="1"/>
  <c r="M2467" i="20"/>
  <c r="P2467" i="20"/>
  <c r="Q2467" i="20" s="1"/>
  <c r="M2468" i="20"/>
  <c r="P2468" i="20"/>
  <c r="Q2468" i="20" s="1"/>
  <c r="M2469" i="20"/>
  <c r="P2469" i="20"/>
  <c r="Q2469" i="20" s="1"/>
  <c r="M2470" i="20"/>
  <c r="P2470" i="20"/>
  <c r="Q2470" i="20" s="1"/>
  <c r="M2471" i="20"/>
  <c r="P2471" i="20"/>
  <c r="Q2471" i="20" s="1"/>
  <c r="M2472" i="20"/>
  <c r="P2472" i="20"/>
  <c r="Q2472" i="20" s="1"/>
  <c r="M2473" i="20"/>
  <c r="P2473" i="20"/>
  <c r="Q2473" i="20" s="1"/>
  <c r="M2474" i="20"/>
  <c r="P2474" i="20"/>
  <c r="Q2474" i="20" s="1"/>
  <c r="M2475" i="20"/>
  <c r="P2475" i="20"/>
  <c r="Q2475" i="20" s="1"/>
  <c r="M2476" i="20"/>
  <c r="P2476" i="20"/>
  <c r="Q2476" i="20" s="1"/>
  <c r="M2477" i="20"/>
  <c r="P2477" i="20"/>
  <c r="Q2477" i="20" s="1"/>
  <c r="M2478" i="20"/>
  <c r="P2478" i="20"/>
  <c r="Q2478" i="20" s="1"/>
  <c r="M2479" i="20"/>
  <c r="P2479" i="20"/>
  <c r="Q2479" i="20" s="1"/>
  <c r="M2480" i="20"/>
  <c r="P2480" i="20"/>
  <c r="Q2480" i="20" s="1"/>
  <c r="M2481" i="20"/>
  <c r="P2481" i="20"/>
  <c r="Q2481" i="20" s="1"/>
  <c r="M2482" i="20"/>
  <c r="P2482" i="20"/>
  <c r="Q2482" i="20" s="1"/>
  <c r="M2483" i="20"/>
  <c r="P2483" i="20"/>
  <c r="Q2483" i="20" s="1"/>
  <c r="M2484" i="20"/>
  <c r="P2484" i="20"/>
  <c r="Q2484" i="20" s="1"/>
  <c r="M2485" i="20"/>
  <c r="P2485" i="20"/>
  <c r="Q2485" i="20" s="1"/>
  <c r="M2486" i="20"/>
  <c r="P2486" i="20"/>
  <c r="Q2486" i="20" s="1"/>
  <c r="M2487" i="20"/>
  <c r="P2487" i="20"/>
  <c r="Q2487" i="20" s="1"/>
  <c r="M2488" i="20"/>
  <c r="P2488" i="20"/>
  <c r="Q2488" i="20" s="1"/>
  <c r="M2489" i="20"/>
  <c r="P2489" i="20"/>
  <c r="Q2489" i="20" s="1"/>
  <c r="M2490" i="20"/>
  <c r="P2490" i="20"/>
  <c r="Q2490" i="20" s="1"/>
  <c r="M2491" i="20"/>
  <c r="P2491" i="20"/>
  <c r="Q2491" i="20" s="1"/>
  <c r="M2492" i="20"/>
  <c r="P2492" i="20"/>
  <c r="Q2492" i="20" s="1"/>
  <c r="M2493" i="20"/>
  <c r="P2493" i="20"/>
  <c r="Q2493" i="20" s="1"/>
  <c r="M2494" i="20"/>
  <c r="P2494" i="20"/>
  <c r="Q2494" i="20" s="1"/>
  <c r="M2495" i="20"/>
  <c r="P2495" i="20"/>
  <c r="Q2495" i="20" s="1"/>
  <c r="M2496" i="20"/>
  <c r="P2496" i="20"/>
  <c r="Q2496" i="20" s="1"/>
  <c r="M2497" i="20"/>
  <c r="P2497" i="20"/>
  <c r="Q2497" i="20" s="1"/>
  <c r="M2498" i="20"/>
  <c r="P2498" i="20"/>
  <c r="Q2498" i="20" s="1"/>
  <c r="M2499" i="20"/>
  <c r="P2499" i="20"/>
  <c r="Q2499" i="20" s="1"/>
  <c r="M2500" i="20"/>
  <c r="P2500" i="20"/>
  <c r="Q2500" i="20" s="1"/>
  <c r="P2145" i="20" l="1"/>
  <c r="M2145" i="20"/>
  <c r="P2144" i="20"/>
  <c r="M2144" i="20"/>
  <c r="P2143" i="20"/>
  <c r="M2143" i="20"/>
  <c r="P2142" i="20"/>
  <c r="M2142" i="20"/>
  <c r="P2141" i="20"/>
  <c r="M2141" i="20"/>
  <c r="P2140" i="20"/>
  <c r="M2140" i="20"/>
  <c r="P2139" i="20"/>
  <c r="M2139" i="20"/>
  <c r="P2138" i="20"/>
  <c r="M2138" i="20"/>
  <c r="P2137" i="20"/>
  <c r="M2137" i="20"/>
  <c r="P2136" i="20"/>
  <c r="M2136" i="20"/>
  <c r="P2135" i="20"/>
  <c r="M2135" i="20"/>
  <c r="P2134" i="20"/>
  <c r="M2134" i="20"/>
  <c r="P2133" i="20"/>
  <c r="M2133" i="20"/>
  <c r="P2132" i="20"/>
  <c r="M2132" i="20"/>
  <c r="P2131" i="20"/>
  <c r="M2131" i="20"/>
  <c r="P2130" i="20"/>
  <c r="M2130" i="20"/>
  <c r="P2129" i="20"/>
  <c r="M2129" i="20"/>
  <c r="P2128" i="20"/>
  <c r="M2128" i="20"/>
  <c r="P2127" i="20"/>
  <c r="M2127" i="20"/>
  <c r="P2126" i="20"/>
  <c r="M2126" i="20"/>
  <c r="P2125" i="20"/>
  <c r="M2125" i="20"/>
  <c r="P2124" i="20"/>
  <c r="M2124" i="20"/>
  <c r="P2123" i="20"/>
  <c r="M2123" i="20"/>
  <c r="P2122" i="20"/>
  <c r="M2122" i="20"/>
  <c r="P2121" i="20"/>
  <c r="M2121" i="20"/>
  <c r="P2120" i="20"/>
  <c r="M2120" i="20"/>
  <c r="P2119" i="20"/>
  <c r="M2119" i="20"/>
  <c r="P2118" i="20"/>
  <c r="M2118" i="20"/>
  <c r="P2117" i="20"/>
  <c r="M2117" i="20"/>
  <c r="P2116" i="20"/>
  <c r="M2116" i="20"/>
  <c r="P2115" i="20"/>
  <c r="M2115" i="20"/>
  <c r="P2114" i="20"/>
  <c r="M2114" i="20"/>
  <c r="P2113" i="20"/>
  <c r="M2113" i="20"/>
  <c r="P2112" i="20"/>
  <c r="M2112" i="20"/>
  <c r="P2111" i="20"/>
  <c r="M2111" i="20"/>
  <c r="P2058" i="20"/>
  <c r="M2058" i="20"/>
  <c r="P2057" i="20"/>
  <c r="M2057" i="20"/>
  <c r="P2056" i="20"/>
  <c r="Q2056" i="20" s="1" a="1"/>
  <c r="Q2056" i="20" s="1"/>
  <c r="M2056" i="20"/>
  <c r="P2055" i="20"/>
  <c r="Q2055" i="20" s="1" a="1"/>
  <c r="Q2055" i="20" s="1"/>
  <c r="M2055" i="20"/>
  <c r="P2054" i="20"/>
  <c r="M2054" i="20"/>
  <c r="P2053" i="20"/>
  <c r="Q2053" i="20" s="1" a="1"/>
  <c r="Q2053" i="20" s="1"/>
  <c r="M2053" i="20"/>
  <c r="P2052" i="20"/>
  <c r="Q2052" i="20" s="1" a="1"/>
  <c r="Q2052" i="20" s="1"/>
  <c r="M2052" i="20"/>
  <c r="P2051" i="20"/>
  <c r="Q2051" i="20" s="1" a="1"/>
  <c r="Q2051" i="20" s="1"/>
  <c r="M2051" i="20"/>
  <c r="P2050" i="20"/>
  <c r="M2050" i="20"/>
  <c r="P2049" i="20"/>
  <c r="M2049" i="20"/>
  <c r="P2048" i="20"/>
  <c r="Q2048" i="20" s="1" a="1"/>
  <c r="Q2048" i="20" s="1"/>
  <c r="M2048" i="20"/>
  <c r="P2047" i="20"/>
  <c r="M2047" i="20"/>
  <c r="P2046" i="20"/>
  <c r="Q2046" i="20" s="1" a="1"/>
  <c r="Q2046" i="20" s="1"/>
  <c r="M2046" i="20"/>
  <c r="P2045" i="20"/>
  <c r="M2045" i="20"/>
  <c r="P2044" i="20"/>
  <c r="M2044" i="20"/>
  <c r="P2043" i="20"/>
  <c r="Q2043" i="20" s="1" a="1"/>
  <c r="Q2043" i="20" s="1"/>
  <c r="M2043" i="20"/>
  <c r="P2042" i="20"/>
  <c r="Q2042" i="20" s="1" a="1"/>
  <c r="Q2042" i="20" s="1"/>
  <c r="M2042" i="20"/>
  <c r="P2041" i="20"/>
  <c r="M2041" i="20"/>
  <c r="P2040" i="20"/>
  <c r="M2040" i="20"/>
  <c r="P2039" i="20"/>
  <c r="M2039" i="20"/>
  <c r="P2038" i="20"/>
  <c r="M2038" i="20"/>
  <c r="P2037" i="20"/>
  <c r="M2037" i="20"/>
  <c r="P2036" i="20"/>
  <c r="Q2036" i="20" s="1" a="1"/>
  <c r="Q2036" i="20" s="1"/>
  <c r="M2036" i="20"/>
  <c r="P2035" i="20"/>
  <c r="M2035" i="20"/>
  <c r="P2034" i="20"/>
  <c r="Q2034" i="20" s="1" a="1"/>
  <c r="Q2034" i="20" s="1"/>
  <c r="M2034" i="20"/>
  <c r="P2033" i="20"/>
  <c r="Q2033" i="20" s="1" a="1"/>
  <c r="Q2033" i="20" s="1"/>
  <c r="M2033" i="20"/>
  <c r="P2032" i="20"/>
  <c r="Q2032" i="20" s="1" a="1"/>
  <c r="Q2032" i="20" s="1"/>
  <c r="M2032" i="20"/>
  <c r="P2031" i="20"/>
  <c r="Q2031" i="20" s="1" a="1"/>
  <c r="Q2031" i="20" s="1"/>
  <c r="M2031" i="20"/>
  <c r="P2030" i="20"/>
  <c r="Q2030" i="20" s="1" a="1"/>
  <c r="Q2030" i="20" s="1"/>
  <c r="M2030" i="20"/>
  <c r="P2029" i="20"/>
  <c r="Q2029" i="20" s="1" a="1"/>
  <c r="Q2029" i="20" s="1"/>
  <c r="M2029" i="20"/>
  <c r="P2028" i="20"/>
  <c r="Q2028" i="20" s="1" a="1"/>
  <c r="Q2028" i="20" s="1"/>
  <c r="M2028" i="20"/>
  <c r="P2027" i="20"/>
  <c r="M2027" i="20"/>
  <c r="P2026" i="20"/>
  <c r="Q2026" i="20" s="1" a="1"/>
  <c r="Q2026" i="20" s="1"/>
  <c r="M2026" i="20"/>
  <c r="P2025" i="20"/>
  <c r="M2025" i="20"/>
  <c r="P2024" i="20"/>
  <c r="M2024" i="20"/>
  <c r="P2023" i="20"/>
  <c r="M2023" i="20"/>
  <c r="P2022" i="20"/>
  <c r="Q2022" i="20" s="1" a="1"/>
  <c r="Q2022" i="20" s="1"/>
  <c r="M2022" i="20"/>
  <c r="P2021" i="20"/>
  <c r="Q2021" i="20" s="1" a="1"/>
  <c r="Q2021" i="20" s="1"/>
  <c r="M2021" i="20"/>
  <c r="P2020" i="20"/>
  <c r="Q2020" i="20" s="1" a="1"/>
  <c r="Q2020" i="20" s="1"/>
  <c r="M2020" i="20"/>
  <c r="P2019" i="20"/>
  <c r="Q2019" i="20" s="1" a="1"/>
  <c r="Q2019" i="20" s="1"/>
  <c r="M2019" i="20"/>
  <c r="P2018" i="20"/>
  <c r="M2018" i="20"/>
  <c r="P2017" i="20"/>
  <c r="Q2017" i="20" s="1" a="1"/>
  <c r="Q2017" i="20" s="1"/>
  <c r="M2017" i="20"/>
  <c r="P2016" i="20"/>
  <c r="M2016" i="20"/>
  <c r="P2015" i="20"/>
  <c r="M2015" i="20"/>
  <c r="P2014" i="20"/>
  <c r="Q2014" i="20" s="1" a="1"/>
  <c r="Q2014" i="20" s="1"/>
  <c r="M2014" i="20"/>
  <c r="P2013" i="20"/>
  <c r="Q2013" i="20" s="1" a="1"/>
  <c r="Q2013" i="20" s="1"/>
  <c r="M2013" i="20"/>
  <c r="P2012" i="20"/>
  <c r="Q2012" i="20" s="1" a="1"/>
  <c r="Q2012" i="20" s="1"/>
  <c r="M2012" i="20"/>
  <c r="P2011" i="20"/>
  <c r="M2011" i="20"/>
  <c r="P2010" i="20"/>
  <c r="M2010" i="20"/>
  <c r="P2009" i="20"/>
  <c r="M2009" i="20"/>
  <c r="P2008" i="20"/>
  <c r="M2008" i="20"/>
  <c r="P2007" i="20"/>
  <c r="M2007" i="20"/>
  <c r="P2006" i="20"/>
  <c r="Q2006" i="20" s="1" a="1"/>
  <c r="Q2006" i="20" s="1"/>
  <c r="M2006" i="20"/>
  <c r="P2005" i="20"/>
  <c r="Q2005" i="20" s="1" a="1"/>
  <c r="Q2005" i="20" s="1"/>
  <c r="M2005" i="20"/>
  <c r="P2004" i="20"/>
  <c r="Q2004" i="20" s="1" a="1"/>
  <c r="Q2004" i="20" s="1"/>
  <c r="M2004" i="20"/>
  <c r="P2003" i="20"/>
  <c r="Q2003" i="20" s="1" a="1"/>
  <c r="Q2003" i="20" s="1"/>
  <c r="M2003" i="20"/>
  <c r="P2002" i="20"/>
  <c r="Q2002" i="20" s="1" a="1"/>
  <c r="Q2002" i="20" s="1"/>
  <c r="M2002" i="20"/>
  <c r="P2001" i="20"/>
  <c r="Q2001" i="20" s="1" a="1"/>
  <c r="Q2001" i="20" s="1"/>
  <c r="M2001" i="20"/>
  <c r="P2000" i="20"/>
  <c r="Q2000" i="20" s="1" a="1"/>
  <c r="Q2000" i="20" s="1"/>
  <c r="M2000" i="20"/>
  <c r="P1999" i="20"/>
  <c r="Q1999" i="20" s="1" a="1"/>
  <c r="Q1999" i="20" s="1"/>
  <c r="M1999" i="20"/>
  <c r="P1998" i="20"/>
  <c r="M1998" i="20"/>
  <c r="P1997" i="20"/>
  <c r="Q1997" i="20" s="1" a="1"/>
  <c r="Q1997" i="20" s="1"/>
  <c r="M1997" i="20"/>
  <c r="P1996" i="20"/>
  <c r="M1996" i="20"/>
  <c r="P1995" i="20"/>
  <c r="Q1995" i="20" s="1" a="1"/>
  <c r="Q1995" i="20" s="1"/>
  <c r="M1995" i="20"/>
  <c r="P1994" i="20"/>
  <c r="Q1994" i="20" s="1" a="1"/>
  <c r="Q1994" i="20" s="1"/>
  <c r="M1994" i="20"/>
  <c r="P1993" i="20"/>
  <c r="M1993" i="20"/>
  <c r="P1992" i="20"/>
  <c r="Q1992" i="20" s="1" a="1"/>
  <c r="Q1992" i="20" s="1"/>
  <c r="M1992" i="20"/>
  <c r="P1991" i="20"/>
  <c r="Q1991" i="20" s="1" a="1"/>
  <c r="Q1991" i="20" s="1"/>
  <c r="M1991" i="20"/>
  <c r="P1990" i="20"/>
  <c r="Q1990" i="20" s="1" a="1"/>
  <c r="Q1990" i="20" s="1"/>
  <c r="M1990" i="20"/>
  <c r="P1989" i="20"/>
  <c r="Q1989" i="20" s="1" a="1"/>
  <c r="Q1989" i="20" s="1"/>
  <c r="M1989" i="20"/>
  <c r="P1988" i="20"/>
  <c r="M1988" i="20"/>
  <c r="P1987" i="20"/>
  <c r="M1987" i="20"/>
  <c r="P1986" i="20"/>
  <c r="M1986" i="20"/>
  <c r="P1985" i="20"/>
  <c r="Q1985" i="20" s="1" a="1"/>
  <c r="Q1985" i="20" s="1"/>
  <c r="M1985" i="20"/>
  <c r="Q1984" i="20" a="1"/>
  <c r="Q1984" i="20" s="1"/>
  <c r="M1984" i="20"/>
  <c r="Q1983" i="20" a="1"/>
  <c r="Q1983" i="20" s="1"/>
  <c r="M1983" i="20"/>
  <c r="Q1982" i="20" a="1"/>
  <c r="Q1982" i="20" s="1"/>
  <c r="M1982" i="20"/>
  <c r="Q1981" i="20" a="1"/>
  <c r="Q1981" i="20" s="1"/>
  <c r="M1981" i="20"/>
  <c r="P1980" i="20"/>
  <c r="Q1980" i="20" s="1" a="1"/>
  <c r="Q1980" i="20" s="1"/>
  <c r="M1980" i="20"/>
  <c r="P1979" i="20"/>
  <c r="Q1979" i="20" s="1" a="1"/>
  <c r="Q1979" i="20" s="1"/>
  <c r="M1979" i="20"/>
  <c r="P1978" i="20"/>
  <c r="Q1978" i="20" s="1" a="1"/>
  <c r="Q1978" i="20" s="1"/>
  <c r="M1978" i="20"/>
  <c r="P1977" i="20"/>
  <c r="M1977" i="20"/>
  <c r="P1976" i="20"/>
  <c r="M1976" i="20"/>
  <c r="P1975" i="20"/>
  <c r="M1975" i="20"/>
  <c r="P1974" i="20"/>
  <c r="Q1974" i="20" s="1" a="1"/>
  <c r="Q1974" i="20" s="1"/>
  <c r="M1974" i="20"/>
  <c r="P1973" i="20"/>
  <c r="Q1973" i="20" s="1" a="1"/>
  <c r="Q1973" i="20" s="1"/>
  <c r="M1973" i="20"/>
  <c r="P1972" i="20"/>
  <c r="Q1972" i="20" s="1" a="1"/>
  <c r="Q1972" i="20" s="1"/>
  <c r="M1972" i="20"/>
  <c r="P1971" i="20"/>
  <c r="Q1971" i="20" s="1" a="1"/>
  <c r="Q1971" i="20" s="1"/>
  <c r="M1971" i="20"/>
  <c r="P1970" i="20"/>
  <c r="Q1970" i="20" s="1" a="1"/>
  <c r="Q1970" i="20" s="1"/>
  <c r="M1970" i="20"/>
  <c r="P1969" i="20"/>
  <c r="Q1969" i="20" s="1" a="1"/>
  <c r="Q1969" i="20" s="1"/>
  <c r="M1969" i="20"/>
  <c r="P1968" i="20"/>
  <c r="Q1968" i="20" s="1" a="1"/>
  <c r="Q1968" i="20" s="1"/>
  <c r="M1968" i="20"/>
  <c r="P1967" i="20"/>
  <c r="Q1967" i="20" s="1" a="1"/>
  <c r="Q1967" i="20" s="1"/>
  <c r="M1967" i="20"/>
  <c r="P1966" i="20"/>
  <c r="Q1966" i="20" s="1" a="1"/>
  <c r="Q1966" i="20" s="1"/>
  <c r="M1966" i="20"/>
  <c r="P1965" i="20"/>
  <c r="M1965" i="20"/>
  <c r="P1964" i="20"/>
  <c r="M1964" i="20"/>
  <c r="P1963" i="20"/>
  <c r="M1963" i="20"/>
  <c r="P1962" i="20"/>
  <c r="Q1962" i="20" s="1" a="1"/>
  <c r="Q1962" i="20" s="1"/>
  <c r="M1962" i="20"/>
  <c r="Q1961" i="20" a="1"/>
  <c r="Q1961" i="20" s="1"/>
  <c r="M1961" i="20"/>
  <c r="Q1960" i="20" a="1"/>
  <c r="Q1960" i="20" s="1"/>
  <c r="M1960" i="20"/>
  <c r="P1959" i="20"/>
  <c r="Q1959" i="20" s="1" a="1"/>
  <c r="Q1959" i="20" s="1"/>
  <c r="M1959" i="20"/>
  <c r="P1958" i="20"/>
  <c r="Q1958" i="20" s="1" a="1"/>
  <c r="Q1958" i="20" s="1"/>
  <c r="M1958" i="20"/>
  <c r="P1957" i="20"/>
  <c r="Q1957" i="20" s="1" a="1"/>
  <c r="Q1957" i="20" s="1"/>
  <c r="M1957" i="20"/>
  <c r="P1956" i="20"/>
  <c r="Q1956" i="20" s="1" a="1"/>
  <c r="Q1956" i="20" s="1"/>
  <c r="M1956" i="20"/>
  <c r="P1955" i="20"/>
  <c r="M1955" i="20"/>
  <c r="P1954" i="20"/>
  <c r="M1954" i="20"/>
  <c r="P1953" i="20"/>
  <c r="M1953" i="20"/>
  <c r="P1952" i="20"/>
  <c r="Q1952" i="20" s="1" a="1"/>
  <c r="Q1952" i="20" s="1"/>
  <c r="M1952" i="20"/>
  <c r="P1951" i="20"/>
  <c r="Q1951" i="20" s="1" a="1"/>
  <c r="Q1951" i="20" s="1"/>
  <c r="M1951" i="20"/>
  <c r="P1950" i="20"/>
  <c r="Q1950" i="20" s="1" a="1"/>
  <c r="Q1950" i="20" s="1"/>
  <c r="M1950" i="20"/>
  <c r="P1949" i="20"/>
  <c r="Q1949" i="20" s="1" a="1"/>
  <c r="Q1949" i="20" s="1"/>
  <c r="M1949" i="20"/>
  <c r="P1948" i="20"/>
  <c r="Q1948" i="20" s="1" a="1"/>
  <c r="Q1948" i="20" s="1"/>
  <c r="M1948" i="20"/>
  <c r="P1947" i="20"/>
  <c r="Q1947" i="20" s="1" a="1"/>
  <c r="Q1947" i="20" s="1"/>
  <c r="M1947" i="20"/>
  <c r="P1946" i="20"/>
  <c r="Q1946" i="20" s="1" a="1"/>
  <c r="Q1946" i="20" s="1"/>
  <c r="M1946" i="20"/>
  <c r="P1945" i="20"/>
  <c r="Q1945" i="20" s="1" a="1"/>
  <c r="Q1945" i="20" s="1"/>
  <c r="M1945" i="20"/>
  <c r="P1944" i="20"/>
  <c r="Q1944" i="20" s="1" a="1"/>
  <c r="Q1944" i="20" s="1"/>
  <c r="M1944" i="20"/>
  <c r="P1943" i="20"/>
  <c r="Q1943" i="20" s="1" a="1"/>
  <c r="Q1943" i="20" s="1"/>
  <c r="M1943" i="20"/>
  <c r="P1942" i="20"/>
  <c r="Q1942" i="20" s="1" a="1"/>
  <c r="Q1942" i="20" s="1"/>
  <c r="M1942" i="20"/>
  <c r="M1941" i="20"/>
  <c r="P1940" i="20"/>
  <c r="Q1940" i="20" s="1" a="1"/>
  <c r="Q1940" i="20" s="1"/>
  <c r="M1940" i="20"/>
  <c r="P1939" i="20"/>
  <c r="Q1939" i="20" s="1" a="1"/>
  <c r="Q1939" i="20" s="1"/>
  <c r="M1939" i="20"/>
  <c r="P1938" i="20"/>
  <c r="Q1938" i="20" s="1" a="1"/>
  <c r="Q1938" i="20" s="1"/>
  <c r="M1938" i="20"/>
  <c r="P1937" i="20"/>
  <c r="Q1937" i="20" s="1" a="1"/>
  <c r="Q1937" i="20" s="1"/>
  <c r="M1937" i="20"/>
  <c r="P1936" i="20"/>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Q1927" i="20" s="1" a="1"/>
  <c r="Q1927" i="20" s="1"/>
  <c r="M1927" i="20"/>
  <c r="P1926" i="20"/>
  <c r="Q1926" i="20" s="1" a="1"/>
  <c r="Q1926" i="20" s="1"/>
  <c r="M1926" i="20"/>
  <c r="P1925" i="20"/>
  <c r="Q1925" i="20" s="1" a="1"/>
  <c r="Q1925" i="20" s="1"/>
  <c r="M1925" i="20"/>
  <c r="P1924" i="20"/>
  <c r="Q1924" i="20" s="1" a="1"/>
  <c r="Q1924" i="20" s="1"/>
  <c r="M1924" i="20"/>
  <c r="P1923" i="20"/>
  <c r="Q1923" i="20" s="1" a="1"/>
  <c r="Q1923" i="20" s="1"/>
  <c r="M1923" i="20"/>
  <c r="P1922" i="20"/>
  <c r="Q1922" i="20" s="1" a="1"/>
  <c r="Q1922" i="20" s="1"/>
  <c r="M1922" i="20"/>
  <c r="P1921" i="20"/>
  <c r="Q1921" i="20" s="1" a="1"/>
  <c r="Q1921" i="20" s="1"/>
  <c r="M1921" i="20"/>
  <c r="P1920" i="20"/>
  <c r="Q1920" i="20" s="1" a="1"/>
  <c r="Q1920" i="20" s="1"/>
  <c r="M1920" i="20"/>
  <c r="P1919" i="20"/>
  <c r="Q1919" i="20" s="1" a="1"/>
  <c r="Q1919" i="20" s="1"/>
  <c r="M1919" i="20"/>
  <c r="P1918" i="20"/>
  <c r="Q1918" i="20" s="1" a="1"/>
  <c r="Q1918" i="20" s="1"/>
  <c r="M1918" i="20"/>
  <c r="P1917" i="20"/>
  <c r="Q1917" i="20" s="1" a="1"/>
  <c r="Q1917" i="20" s="1"/>
  <c r="M1917" i="20"/>
  <c r="P1916" i="20"/>
  <c r="Q1916" i="20" s="1" a="1"/>
  <c r="Q1916" i="20" s="1"/>
  <c r="M1916" i="20"/>
  <c r="P1915" i="20"/>
  <c r="Q1915" i="20" s="1" a="1"/>
  <c r="Q1915" i="20" s="1"/>
  <c r="M1915" i="20"/>
  <c r="P1914" i="20"/>
  <c r="Q1914" i="20" s="1" a="1"/>
  <c r="Q1914" i="20" s="1"/>
  <c r="M1914" i="20"/>
  <c r="P1913" i="20"/>
  <c r="Q1913" i="20" s="1" a="1"/>
  <c r="Q1913" i="20" s="1"/>
  <c r="M1913" i="20"/>
  <c r="P1912" i="20"/>
  <c r="M1912" i="20"/>
  <c r="P1911" i="20"/>
  <c r="M1911" i="20"/>
  <c r="P1910" i="20"/>
  <c r="M1910" i="20"/>
  <c r="P1909" i="20"/>
  <c r="Q1909" i="20" s="1" a="1"/>
  <c r="Q1909" i="20" s="1"/>
  <c r="M1909" i="20"/>
  <c r="P1908" i="20"/>
  <c r="Q1908" i="20" s="1" a="1"/>
  <c r="Q1908" i="20" s="1"/>
  <c r="M1908" i="20"/>
  <c r="P1907" i="20"/>
  <c r="Q1907" i="20" s="1" a="1"/>
  <c r="Q1907" i="20" s="1"/>
  <c r="M1907" i="20"/>
  <c r="P1906" i="20"/>
  <c r="Q1906" i="20" s="1" a="1"/>
  <c r="Q1906" i="20" s="1"/>
  <c r="M1906" i="20"/>
  <c r="P1905" i="20"/>
  <c r="Q1905" i="20" s="1" a="1"/>
  <c r="Q1905" i="20" s="1"/>
  <c r="M1905" i="20"/>
  <c r="P1904" i="20"/>
  <c r="Q1904" i="20" s="1" a="1"/>
  <c r="Q1904" i="20" s="1"/>
  <c r="M1904" i="20"/>
  <c r="P1903" i="20"/>
  <c r="M1903" i="20"/>
  <c r="P1902" i="20"/>
  <c r="M1902" i="20"/>
  <c r="P1901" i="20"/>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M1895" i="20"/>
  <c r="P1894" i="20"/>
  <c r="M1894" i="20"/>
  <c r="P1893" i="20"/>
  <c r="M1893" i="20"/>
  <c r="Q1892" i="20" a="1"/>
  <c r="Q1892" i="20" s="1"/>
  <c r="M1892" i="20"/>
  <c r="Q1891" i="20" a="1"/>
  <c r="Q1891" i="20" s="1"/>
  <c r="M1891" i="20"/>
  <c r="Q1890" i="20" a="1"/>
  <c r="Q1890" i="20" s="1"/>
  <c r="M1890" i="20"/>
  <c r="P1889" i="20"/>
  <c r="Q1889" i="20" s="1" a="1"/>
  <c r="Q1889" i="20" s="1"/>
  <c r="M1889" i="20"/>
  <c r="P1888" i="20"/>
  <c r="Q1888" i="20" s="1" a="1"/>
  <c r="Q1888" i="20" s="1"/>
  <c r="M1888" i="20"/>
  <c r="P1887" i="20"/>
  <c r="M1887" i="20"/>
  <c r="P1886" i="20"/>
  <c r="M1886" i="20"/>
  <c r="P1885" i="20"/>
  <c r="M1885" i="20"/>
  <c r="P1884" i="20"/>
  <c r="Q1884" i="20" s="1" a="1"/>
  <c r="Q1884" i="20" s="1"/>
  <c r="M1884" i="20"/>
  <c r="P1883" i="20"/>
  <c r="Q1883" i="20" s="1" a="1"/>
  <c r="Q1883" i="20" s="1"/>
  <c r="M1883" i="20"/>
  <c r="P1882" i="20"/>
  <c r="Q1882" i="20" s="1" a="1"/>
  <c r="Q1882" i="20" s="1"/>
  <c r="M1882" i="20"/>
  <c r="P1881" i="20"/>
  <c r="Q1881" i="20" s="1" a="1"/>
  <c r="Q1881" i="20" s="1"/>
  <c r="M1881" i="20"/>
  <c r="P1880" i="20"/>
  <c r="Q1880" i="20" s="1" a="1"/>
  <c r="Q1880" i="20" s="1"/>
  <c r="M1880" i="20"/>
  <c r="P1879" i="20"/>
  <c r="Q1879" i="20" s="1" a="1"/>
  <c r="Q1879" i="20" s="1"/>
  <c r="M1879" i="20"/>
  <c r="P1878" i="20"/>
  <c r="Q1878" i="20" s="1" a="1"/>
  <c r="Q1878" i="20" s="1"/>
  <c r="M1878" i="20"/>
  <c r="P1877" i="20"/>
  <c r="Q1877" i="20" s="1" a="1"/>
  <c r="Q1877" i="20" s="1"/>
  <c r="M1877" i="20"/>
  <c r="P1876" i="20"/>
  <c r="Q1876" i="20" s="1" a="1"/>
  <c r="Q1876" i="20" s="1"/>
  <c r="M1876" i="20"/>
  <c r="P1875" i="20"/>
  <c r="Q1875" i="20" s="1" a="1"/>
  <c r="Q1875" i="20" s="1"/>
  <c r="M1875" i="20"/>
  <c r="P1874" i="20"/>
  <c r="Q1874" i="20" s="1" a="1"/>
  <c r="Q1874" i="20" s="1"/>
  <c r="M1874" i="20"/>
  <c r="P1873" i="20"/>
  <c r="Q1873" i="20" s="1" a="1"/>
  <c r="Q1873" i="20" s="1"/>
  <c r="M1873" i="20"/>
  <c r="P1872" i="20"/>
  <c r="Q1872" i="20" s="1" a="1"/>
  <c r="Q1872" i="20" s="1"/>
  <c r="M1872" i="20"/>
  <c r="P1871" i="20"/>
  <c r="M1871" i="20"/>
  <c r="P1870" i="20"/>
  <c r="M1870" i="20"/>
  <c r="P1869" i="20"/>
  <c r="M1869" i="20"/>
  <c r="P1868" i="20"/>
  <c r="Q1868" i="20" s="1" a="1"/>
  <c r="Q1868" i="20" s="1"/>
  <c r="M1868" i="20"/>
  <c r="P1867" i="20"/>
  <c r="Q1867" i="20" s="1" a="1"/>
  <c r="Q1867" i="20" s="1"/>
  <c r="M1867" i="20"/>
  <c r="P1866" i="20"/>
  <c r="M1866" i="20"/>
  <c r="P1865" i="20"/>
  <c r="M1865" i="20"/>
  <c r="P1864" i="20"/>
  <c r="M1864" i="20"/>
  <c r="P1863" i="20"/>
  <c r="Q1863" i="20" s="1" a="1"/>
  <c r="Q1863" i="20" s="1"/>
  <c r="M1863" i="20"/>
  <c r="P1862" i="20"/>
  <c r="Q1862" i="20" s="1" a="1"/>
  <c r="Q1862" i="20" s="1"/>
  <c r="M1862" i="20"/>
  <c r="P1861" i="20"/>
  <c r="Q1861" i="20" s="1" a="1"/>
  <c r="Q1861" i="20" s="1"/>
  <c r="M1861" i="20"/>
  <c r="P1860" i="20"/>
  <c r="Q1860" i="20" s="1" a="1"/>
  <c r="Q1860" i="20" s="1"/>
  <c r="M1860" i="20"/>
  <c r="P1859" i="20"/>
  <c r="Q1859" i="20" s="1" a="1"/>
  <c r="Q1859" i="20" s="1"/>
  <c r="M1859" i="20"/>
  <c r="P1858" i="20"/>
  <c r="Q1858" i="20" s="1" a="1"/>
  <c r="Q1858" i="20" s="1"/>
  <c r="M1858" i="20"/>
  <c r="P1857" i="20"/>
  <c r="Q1857" i="20" s="1" a="1"/>
  <c r="Q1857" i="20" s="1"/>
  <c r="M1857" i="20"/>
  <c r="P1856" i="20"/>
  <c r="M1856" i="20"/>
  <c r="P1855" i="20"/>
  <c r="M1855" i="20"/>
  <c r="P1854" i="20"/>
  <c r="M1854" i="20"/>
  <c r="P1853" i="20"/>
  <c r="Q1853" i="20" s="1" a="1"/>
  <c r="Q1853" i="20" s="1"/>
  <c r="M1853" i="20"/>
  <c r="P1852" i="20"/>
  <c r="Q1852" i="20" s="1" a="1"/>
  <c r="Q1852" i="20" s="1"/>
  <c r="M1852" i="20"/>
  <c r="P1851" i="20"/>
  <c r="Q1851" i="20" s="1" a="1"/>
  <c r="Q1851" i="20" s="1"/>
  <c r="M1851" i="20"/>
  <c r="P1850" i="20"/>
  <c r="Q1850" i="20" s="1" a="1"/>
  <c r="Q1850" i="20" s="1"/>
  <c r="M1850" i="20"/>
  <c r="P1849" i="20"/>
  <c r="Q1849" i="20" s="1" a="1"/>
  <c r="Q1849" i="20" s="1"/>
  <c r="M1849" i="20"/>
  <c r="P1848" i="20"/>
  <c r="Q1848" i="20" s="1" a="1"/>
  <c r="Q1848" i="20" s="1"/>
  <c r="M1848" i="20"/>
  <c r="P1847" i="20"/>
  <c r="Q1847" i="20" s="1" a="1"/>
  <c r="Q1847" i="20" s="1"/>
  <c r="M1847" i="20"/>
  <c r="P1846" i="20"/>
  <c r="M1846" i="20"/>
  <c r="P1845" i="20"/>
  <c r="M1845" i="20"/>
  <c r="P1844" i="20"/>
  <c r="M1844" i="20"/>
  <c r="P1843" i="20"/>
  <c r="Q1843" i="20" s="1" a="1"/>
  <c r="Q1843" i="20" s="1"/>
  <c r="M1843" i="20"/>
  <c r="P1842" i="20"/>
  <c r="Q1842" i="20" s="1" a="1"/>
  <c r="Q1842" i="20" s="1"/>
  <c r="M1842" i="20"/>
  <c r="P1841" i="20"/>
  <c r="Q1841" i="20" s="1" a="1"/>
  <c r="Q1841" i="20" s="1"/>
  <c r="M1841" i="20"/>
  <c r="P1840" i="20"/>
  <c r="Q1840" i="20" s="1" a="1"/>
  <c r="Q1840" i="20" s="1"/>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Q1825" i="20" s="1" a="1"/>
  <c r="Q1825" i="20" s="1"/>
  <c r="M1825" i="20"/>
  <c r="P1824" i="20"/>
  <c r="Q1824" i="20" s="1" a="1"/>
  <c r="Q1824" i="20" s="1"/>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Q1815" i="20" s="1" a="1"/>
  <c r="Q1815" i="20" s="1"/>
  <c r="M1815" i="20"/>
  <c r="P1814" i="20"/>
  <c r="Q1814" i="20" s="1" a="1"/>
  <c r="Q1814" i="20" s="1"/>
  <c r="M1814" i="20"/>
  <c r="P1813" i="20"/>
  <c r="Q1813" i="20" s="1" a="1"/>
  <c r="Q1813" i="20" s="1"/>
  <c r="M1813" i="20"/>
  <c r="P1812" i="20"/>
  <c r="M1812" i="20"/>
  <c r="P1811" i="20"/>
  <c r="M1811" i="20"/>
  <c r="P1810" i="20"/>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Q1799" i="20" s="1" a="1"/>
  <c r="Q1799" i="20" s="1"/>
  <c r="M1799" i="20"/>
  <c r="P1798" i="20"/>
  <c r="Q1798" i="20" s="1" a="1"/>
  <c r="Q1798" i="20" s="1"/>
  <c r="M1798" i="20"/>
  <c r="P1797" i="20"/>
  <c r="Q1797" i="20" s="1" a="1"/>
  <c r="Q1797" i="20" s="1"/>
  <c r="M1797" i="20"/>
  <c r="P1796" i="20"/>
  <c r="Q1796" i="20" s="1" a="1"/>
  <c r="Q1796" i="20" s="1"/>
  <c r="M1796" i="20"/>
  <c r="P1795" i="20"/>
  <c r="Q1795" i="20" s="1" a="1"/>
  <c r="Q1795" i="20" s="1"/>
  <c r="M1795" i="20"/>
  <c r="P1794" i="20"/>
  <c r="Q1794" i="20" s="1" a="1"/>
  <c r="Q1794" i="20" s="1"/>
  <c r="M1794" i="20"/>
  <c r="P1793" i="20"/>
  <c r="Q1793" i="20" s="1" a="1"/>
  <c r="Q1793" i="20" s="1"/>
  <c r="M1793" i="20"/>
  <c r="P1792" i="20"/>
  <c r="Q1792" i="20" s="1" a="1"/>
  <c r="Q1792" i="20" s="1"/>
  <c r="M1792" i="20"/>
  <c r="P1791" i="20"/>
  <c r="Q1791" i="20" s="1" a="1"/>
  <c r="Q1791" i="20" s="1"/>
  <c r="M1791" i="20"/>
  <c r="P1790" i="20"/>
  <c r="Q1790" i="20" s="1" a="1"/>
  <c r="Q1790" i="20" s="1"/>
  <c r="M1790" i="20"/>
  <c r="P1789" i="20"/>
  <c r="Q1789" i="20" s="1" a="1"/>
  <c r="Q1789" i="20" s="1"/>
  <c r="M1789" i="20"/>
  <c r="P1788" i="20"/>
  <c r="Q1788" i="20" s="1" a="1"/>
  <c r="Q1788" i="20" s="1"/>
  <c r="M1788" i="20"/>
  <c r="P1787" i="20"/>
  <c r="Q1787" i="20" s="1" a="1"/>
  <c r="Q1787" i="20" s="1"/>
  <c r="M1787" i="20"/>
  <c r="P1786" i="20"/>
  <c r="Q1786" i="20" s="1" a="1"/>
  <c r="Q1786" i="20" s="1"/>
  <c r="M1786" i="20"/>
  <c r="P1785" i="20"/>
  <c r="Q1785" i="20" s="1" a="1"/>
  <c r="Q1785" i="20" s="1"/>
  <c r="M1785" i="20"/>
  <c r="P1784" i="20"/>
  <c r="Q1784" i="20" s="1" a="1"/>
  <c r="Q1784" i="20" s="1"/>
  <c r="M1784" i="20"/>
  <c r="P1783" i="20"/>
  <c r="M1783" i="20"/>
  <c r="P1782" i="20"/>
  <c r="M1782" i="20"/>
  <c r="P1781" i="20"/>
  <c r="M1781" i="20"/>
  <c r="P1780" i="20"/>
  <c r="Q1780" i="20" s="1" a="1"/>
  <c r="Q1780" i="20" s="1"/>
  <c r="M1780" i="20"/>
  <c r="P1779" i="20"/>
  <c r="Q1779" i="20" s="1" a="1"/>
  <c r="Q1779" i="20" s="1"/>
  <c r="M1779" i="20"/>
  <c r="P1778" i="20"/>
  <c r="Q1778" i="20" s="1" a="1"/>
  <c r="Q1778" i="20" s="1"/>
  <c r="M1778" i="20"/>
  <c r="P1777" i="20"/>
  <c r="Q1777" i="20" s="1" a="1"/>
  <c r="Q1777" i="20" s="1"/>
  <c r="M1777" i="20"/>
  <c r="P1776" i="20"/>
  <c r="Q1776" i="20" s="1" a="1"/>
  <c r="Q1776" i="20" s="1"/>
  <c r="M1776" i="20"/>
  <c r="P1775" i="20"/>
  <c r="Q1775" i="20" s="1" a="1"/>
  <c r="Q1775" i="20" s="1"/>
  <c r="M1775" i="20"/>
  <c r="P1774" i="20"/>
  <c r="M1774" i="20"/>
  <c r="P1773" i="20"/>
  <c r="M1773" i="20"/>
  <c r="P1772" i="20"/>
  <c r="M1772" i="20"/>
  <c r="P1771" i="20"/>
  <c r="M1771" i="20"/>
  <c r="P1770" i="20"/>
  <c r="Q1770" i="20" s="1" a="1"/>
  <c r="Q1770" i="20" s="1"/>
  <c r="M1770" i="20"/>
  <c r="P1769" i="20"/>
  <c r="Q1769" i="20" s="1" a="1"/>
  <c r="Q1769" i="20" s="1"/>
  <c r="M1769" i="20"/>
  <c r="P1768" i="20"/>
  <c r="Q1768" i="20" s="1" a="1"/>
  <c r="Q1768" i="20" s="1"/>
  <c r="M1768" i="20"/>
  <c r="P1767" i="20"/>
  <c r="Q1767" i="20" s="1" a="1"/>
  <c r="Q1767" i="20" s="1"/>
  <c r="M1767" i="20"/>
  <c r="P1766" i="20"/>
  <c r="Q1766" i="20" s="1" a="1"/>
  <c r="Q1766" i="20" s="1"/>
  <c r="M1766" i="20"/>
  <c r="P1765" i="20"/>
  <c r="Q1765" i="20" s="1" a="1"/>
  <c r="Q1765" i="20" s="1"/>
  <c r="M1765" i="20"/>
  <c r="P1764" i="20"/>
  <c r="Q1764" i="20" s="1" a="1"/>
  <c r="Q1764" i="20" s="1"/>
  <c r="M1764" i="20"/>
  <c r="P1763" i="20"/>
  <c r="M1763" i="20"/>
  <c r="P1762" i="20"/>
  <c r="Q1762" i="20" s="1" a="1"/>
  <c r="Q1762" i="20" s="1"/>
  <c r="M1762" i="20"/>
  <c r="P1761" i="20"/>
  <c r="Q1761" i="20" s="1" a="1"/>
  <c r="Q1761" i="20" s="1"/>
  <c r="M1761" i="20"/>
  <c r="P1760" i="20"/>
  <c r="Q1760" i="20" s="1" a="1"/>
  <c r="Q1760" i="20" s="1"/>
  <c r="M1760" i="20"/>
  <c r="P1759" i="20"/>
  <c r="Q1759" i="20" s="1" a="1"/>
  <c r="Q1759" i="20" s="1"/>
  <c r="M1759" i="20"/>
  <c r="P1758" i="20"/>
  <c r="M1758" i="20"/>
  <c r="P1757" i="20"/>
  <c r="Q1757" i="20" s="1" a="1"/>
  <c r="Q1757" i="20" s="1"/>
  <c r="M1757" i="20"/>
  <c r="P1756" i="20"/>
  <c r="Q1756" i="20" s="1" a="1"/>
  <c r="Q1756" i="20" s="1"/>
  <c r="M1756" i="20"/>
  <c r="P1755" i="20"/>
  <c r="M1755" i="20"/>
  <c r="P1754" i="20"/>
  <c r="M1754" i="20"/>
  <c r="P1753" i="20"/>
  <c r="M1753" i="20"/>
  <c r="P1752" i="20"/>
  <c r="Q1752" i="20" s="1" a="1"/>
  <c r="Q1752" i="20" s="1"/>
  <c r="M1752" i="20"/>
  <c r="P1751" i="20"/>
  <c r="Q1751" i="20" s="1" a="1"/>
  <c r="Q1751" i="20" s="1"/>
  <c r="M1751" i="20"/>
  <c r="P1750" i="20"/>
  <c r="Q1750" i="20" s="1" a="1"/>
  <c r="Q1750" i="20" s="1"/>
  <c r="M1750" i="20"/>
  <c r="P1749" i="20"/>
  <c r="Q1749" i="20" s="1" a="1"/>
  <c r="Q1749" i="20" s="1"/>
  <c r="M1749" i="20"/>
  <c r="P1748" i="20"/>
  <c r="Q1748" i="20" s="1" a="1"/>
  <c r="Q1748" i="20" s="1"/>
  <c r="M1748" i="20"/>
  <c r="P1747" i="20"/>
  <c r="Q1747" i="20" s="1" a="1"/>
  <c r="Q1747" i="20" s="1"/>
  <c r="M1747" i="20"/>
  <c r="P1746" i="20"/>
  <c r="Q1746" i="20" s="1" a="1"/>
  <c r="Q1746" i="20" s="1"/>
  <c r="M1746" i="20"/>
  <c r="P1745" i="20"/>
  <c r="M1745" i="20"/>
  <c r="P1744" i="20"/>
  <c r="M1744" i="20"/>
  <c r="P1743" i="20"/>
  <c r="Q1743" i="20" s="1" a="1"/>
  <c r="Q1743" i="20" s="1"/>
  <c r="M1743" i="20"/>
  <c r="P1742" i="20"/>
  <c r="M1742" i="20"/>
  <c r="P1741" i="20"/>
  <c r="M1741" i="20"/>
  <c r="P1740" i="20"/>
  <c r="M1740" i="20"/>
  <c r="P1739" i="20"/>
  <c r="M1739" i="20"/>
  <c r="P1738" i="20"/>
  <c r="Q1738" i="20" s="1" a="1"/>
  <c r="Q1738" i="20" s="1"/>
  <c r="M1738" i="20"/>
  <c r="P1737" i="20"/>
  <c r="Q1737" i="20" s="1" a="1"/>
  <c r="Q1737" i="20" s="1"/>
  <c r="M1737" i="20"/>
  <c r="P1736" i="20"/>
  <c r="Q1736" i="20" s="1" a="1"/>
  <c r="Q1736" i="20" s="1"/>
  <c r="M1736" i="20"/>
  <c r="P1735" i="20"/>
  <c r="Q1735" i="20" s="1" a="1"/>
  <c r="Q1735" i="20" s="1"/>
  <c r="M1735" i="20"/>
  <c r="P1734" i="20"/>
  <c r="Q1734" i="20" s="1" a="1"/>
  <c r="Q1734" i="20" s="1"/>
  <c r="M1734" i="20"/>
  <c r="P1733" i="20"/>
  <c r="Q1733" i="20" s="1" a="1"/>
  <c r="Q1733" i="20" s="1"/>
  <c r="M1733" i="20"/>
  <c r="P1732" i="20"/>
  <c r="Q1732" i="20" s="1" a="1"/>
  <c r="Q1732" i="20" s="1"/>
  <c r="M1732" i="20"/>
  <c r="P1731" i="20"/>
  <c r="M1731" i="20"/>
  <c r="P1730" i="20"/>
  <c r="M1730" i="20"/>
  <c r="P1729" i="20"/>
  <c r="M1729" i="20"/>
  <c r="P1728" i="20"/>
  <c r="M1728" i="20"/>
  <c r="P1727" i="20"/>
  <c r="M1727" i="20"/>
  <c r="P1726" i="20"/>
  <c r="Q1726" i="20" s="1" a="1"/>
  <c r="Q1726" i="20" s="1"/>
  <c r="M1726" i="20"/>
  <c r="P1725" i="20"/>
  <c r="M1725" i="20"/>
  <c r="P1724" i="20"/>
  <c r="M1724" i="20"/>
  <c r="P1723" i="20"/>
  <c r="M1723" i="20"/>
  <c r="P1722" i="20"/>
  <c r="M1722" i="20"/>
  <c r="P1721" i="20"/>
  <c r="M1721" i="20"/>
  <c r="P1720" i="20"/>
  <c r="M1720" i="20"/>
  <c r="P1719" i="20"/>
  <c r="Q1719" i="20" s="1" a="1"/>
  <c r="Q1719" i="20" s="1"/>
  <c r="M1719" i="20"/>
  <c r="P1718" i="20"/>
  <c r="Q1718" i="20" s="1" a="1"/>
  <c r="Q1718" i="20" s="1"/>
  <c r="M1718" i="20"/>
  <c r="P1717" i="20"/>
  <c r="M1717" i="20"/>
  <c r="P1716" i="20"/>
  <c r="M1716" i="20"/>
  <c r="P1715" i="20"/>
  <c r="M1715" i="20"/>
  <c r="P1714" i="20"/>
  <c r="M1714" i="20"/>
  <c r="P1713" i="20"/>
  <c r="M1713" i="20"/>
  <c r="P1712" i="20"/>
  <c r="M1712" i="20"/>
  <c r="P1711" i="20"/>
  <c r="M1711" i="20"/>
  <c r="P1710" i="20"/>
  <c r="M1710" i="20"/>
  <c r="P1709" i="20"/>
  <c r="M1709" i="20"/>
  <c r="P1708" i="20"/>
  <c r="M1708" i="20"/>
  <c r="P1707" i="20"/>
  <c r="M1707" i="20"/>
  <c r="P1706" i="20"/>
  <c r="Q1706" i="20" s="1" a="1"/>
  <c r="Q1706" i="20" s="1"/>
  <c r="M1706" i="20"/>
  <c r="P1705" i="20"/>
  <c r="M1705" i="20"/>
  <c r="P1704" i="20"/>
  <c r="M1704" i="20"/>
  <c r="P1703" i="20"/>
  <c r="M1703" i="20"/>
  <c r="P1702" i="20"/>
  <c r="M1702" i="20"/>
  <c r="P1701" i="20"/>
  <c r="M1701" i="20"/>
  <c r="P1700" i="20"/>
  <c r="Q1700" i="20" s="1" a="1"/>
  <c r="Q1700" i="20" s="1"/>
  <c r="M1700" i="20"/>
  <c r="P1699" i="20"/>
  <c r="Q1699" i="20" s="1" a="1"/>
  <c r="Q1699" i="20" s="1"/>
  <c r="M1699" i="20"/>
  <c r="P1698" i="20"/>
  <c r="Q1698" i="20" s="1" a="1"/>
  <c r="Q1698" i="20" s="1"/>
  <c r="M1698" i="20"/>
  <c r="P1697" i="20"/>
  <c r="M1697" i="20"/>
  <c r="P1696" i="20"/>
  <c r="Q1696" i="20" s="1" a="1"/>
  <c r="Q1696" i="20" s="1"/>
  <c r="M1696" i="20"/>
  <c r="P1695" i="20"/>
  <c r="Q1695" i="20" s="1" a="1"/>
  <c r="Q1695" i="20" s="1"/>
  <c r="M1695" i="20"/>
  <c r="P1694" i="20"/>
  <c r="Q1694" i="20" s="1" a="1"/>
  <c r="Q1694" i="20" s="1"/>
  <c r="M1694" i="20"/>
  <c r="P1693" i="20"/>
  <c r="Q1693" i="20" s="1" a="1"/>
  <c r="Q1693" i="20" s="1"/>
  <c r="M1693" i="20"/>
  <c r="P1692" i="20"/>
  <c r="Q1692" i="20" s="1" a="1"/>
  <c r="Q1692" i="20" s="1"/>
  <c r="M1692" i="20"/>
  <c r="P1691" i="20"/>
  <c r="Q1691" i="20" s="1" a="1"/>
  <c r="Q1691" i="20" s="1"/>
  <c r="M1691" i="20"/>
  <c r="P1690" i="20"/>
  <c r="Q1690" i="20" s="1" a="1"/>
  <c r="Q1690" i="20" s="1"/>
  <c r="M1690" i="20"/>
  <c r="P1689" i="20"/>
  <c r="Q1689" i="20" s="1" a="1"/>
  <c r="Q1689" i="20" s="1"/>
  <c r="M1689" i="20"/>
  <c r="P1688" i="20"/>
  <c r="Q1688" i="20" s="1" a="1"/>
  <c r="Q1688" i="20" s="1"/>
  <c r="M1688" i="20"/>
  <c r="P1687" i="20"/>
  <c r="Q1687" i="20" s="1" a="1"/>
  <c r="Q1687" i="20" s="1"/>
  <c r="M1687" i="20"/>
  <c r="P1686" i="20"/>
  <c r="Q1686" i="20" s="1" a="1"/>
  <c r="Q1686" i="20" s="1"/>
  <c r="M1686" i="20"/>
  <c r="P1685" i="20"/>
  <c r="Q1685" i="20" s="1" a="1"/>
  <c r="Q1685" i="20" s="1"/>
  <c r="M1685" i="20"/>
  <c r="P1684" i="20"/>
  <c r="M1684" i="20"/>
  <c r="P1683" i="20"/>
  <c r="M1683" i="20"/>
  <c r="P1682" i="20"/>
  <c r="M1682" i="20"/>
  <c r="P1681" i="20"/>
  <c r="M1681" i="20"/>
  <c r="P1680" i="20"/>
  <c r="Q1680" i="20" s="1" a="1"/>
  <c r="Q1680" i="20" s="1"/>
  <c r="M1680" i="20"/>
  <c r="P1679" i="20"/>
  <c r="Q1679" i="20" s="1" a="1"/>
  <c r="Q1679" i="20" s="1"/>
  <c r="M1679" i="20"/>
  <c r="P1678" i="20"/>
  <c r="Q1678" i="20" s="1" a="1"/>
  <c r="Q1678" i="20" s="1"/>
  <c r="M1678" i="20"/>
  <c r="P1677" i="20"/>
  <c r="Q1677" i="20" s="1" a="1"/>
  <c r="Q1677" i="20" s="1"/>
  <c r="M1677" i="20"/>
  <c r="P1676" i="20"/>
  <c r="Q1676" i="20" s="1" a="1"/>
  <c r="Q1676" i="20" s="1"/>
  <c r="M1676" i="20"/>
  <c r="P1675" i="20"/>
  <c r="Q1675" i="20" s="1" a="1"/>
  <c r="Q1675" i="20" s="1"/>
  <c r="M1675" i="20"/>
  <c r="P1674" i="20"/>
  <c r="Q1674" i="20" s="1" a="1"/>
  <c r="Q1674" i="20" s="1"/>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M1667" i="20"/>
  <c r="P1666" i="20"/>
  <c r="M1666" i="20"/>
  <c r="P1665" i="20"/>
  <c r="M1665" i="20"/>
  <c r="P1664" i="20"/>
  <c r="M1664" i="20"/>
  <c r="P1663" i="20"/>
  <c r="Q1663" i="20" s="1" a="1"/>
  <c r="Q1663" i="20" s="1"/>
  <c r="M1663" i="20"/>
  <c r="P1662" i="20"/>
  <c r="Q1662" i="20" s="1" a="1"/>
  <c r="Q1662" i="20" s="1"/>
  <c r="M1662" i="20"/>
  <c r="P1661" i="20"/>
  <c r="Q1661" i="20" s="1" a="1"/>
  <c r="Q1661" i="20" s="1"/>
  <c r="M1661" i="20"/>
  <c r="P1660" i="20"/>
  <c r="Q1660" i="20" s="1" a="1"/>
  <c r="Q1660" i="20" s="1"/>
  <c r="M1660" i="20"/>
  <c r="P1659" i="20"/>
  <c r="Q1659" i="20" s="1" a="1"/>
  <c r="Q1659" i="20" s="1"/>
  <c r="M1659" i="20"/>
  <c r="P1658" i="20"/>
  <c r="M1658" i="20"/>
  <c r="P1657" i="20"/>
  <c r="M1657" i="20"/>
  <c r="P1656" i="20"/>
  <c r="M1656" i="20"/>
  <c r="P1655" i="20"/>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Q1638" i="20" s="1" a="1"/>
  <c r="Q1638" i="20" s="1"/>
  <c r="M1638" i="20"/>
  <c r="P1637" i="20"/>
  <c r="Q1637" i="20" s="1" a="1"/>
  <c r="Q1637" i="20" s="1"/>
  <c r="M1637" i="20"/>
  <c r="P1636" i="20"/>
  <c r="Q1636" i="20" s="1" a="1"/>
  <c r="Q1636" i="20" s="1"/>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Q1627" i="20" s="1" a="1"/>
  <c r="Q1627" i="20" s="1"/>
  <c r="M1627" i="20"/>
  <c r="P1626" i="20"/>
  <c r="Q1626" i="20" s="1" a="1"/>
  <c r="Q1626" i="20" s="1"/>
  <c r="M1626" i="20"/>
  <c r="P1625" i="20"/>
  <c r="M1625" i="20"/>
  <c r="P1624" i="20"/>
  <c r="Q1624" i="20" s="1" a="1"/>
  <c r="Q1624" i="20" s="1"/>
  <c r="M1624" i="20"/>
  <c r="P1623" i="20"/>
  <c r="Q1623" i="20" s="1" a="1"/>
  <c r="Q1623" i="20" s="1"/>
  <c r="M1623" i="20"/>
  <c r="P1622" i="20"/>
  <c r="Q1622" i="20" s="1" a="1"/>
  <c r="Q1622" i="20" s="1"/>
  <c r="M1622" i="20"/>
  <c r="P1621" i="20"/>
  <c r="Q1621" i="20" s="1" a="1"/>
  <c r="Q1621" i="20" s="1"/>
  <c r="M1621" i="20"/>
  <c r="P1620" i="20"/>
  <c r="M1620" i="20"/>
  <c r="P1619" i="20"/>
  <c r="Q1619" i="20" s="1" a="1"/>
  <c r="Q1619" i="20" s="1"/>
  <c r="M1619" i="20"/>
  <c r="P1618" i="20"/>
  <c r="Q1618" i="20" s="1" a="1"/>
  <c r="Q1618" i="20" s="1"/>
  <c r="M1618" i="20"/>
  <c r="P1617" i="20"/>
  <c r="Q1617" i="20" s="1" a="1"/>
  <c r="Q1617" i="20" s="1"/>
  <c r="M1617" i="20"/>
  <c r="P1616" i="20"/>
  <c r="Q1616" i="20" s="1" a="1"/>
  <c r="Q1616" i="20" s="1"/>
  <c r="M1616" i="20"/>
  <c r="P1615" i="20"/>
  <c r="M1615" i="20"/>
  <c r="P1614" i="20"/>
  <c r="M1614" i="20"/>
  <c r="P1613" i="20"/>
  <c r="M1613" i="20"/>
  <c r="P1612" i="20"/>
  <c r="Q1612" i="20" s="1" a="1"/>
  <c r="Q1612" i="20" s="1"/>
  <c r="M1612" i="20"/>
  <c r="P1611" i="20"/>
  <c r="Q1611" i="20" s="1" a="1"/>
  <c r="Q1611" i="20" s="1"/>
  <c r="M1611" i="20"/>
  <c r="P1610" i="20"/>
  <c r="Q1610" i="20" s="1" a="1"/>
  <c r="Q1610" i="20" s="1"/>
  <c r="M1610" i="20"/>
  <c r="P1609" i="20"/>
  <c r="Q1609" i="20" s="1" a="1"/>
  <c r="Q1609" i="20" s="1"/>
  <c r="M1609" i="20"/>
  <c r="P1608" i="20"/>
  <c r="Q1608" i="20" s="1" a="1"/>
  <c r="Q1608" i="20" s="1"/>
  <c r="M1608" i="20"/>
  <c r="P1607" i="20"/>
  <c r="Q1607" i="20" s="1" a="1"/>
  <c r="Q1607" i="20" s="1"/>
  <c r="M1607" i="20"/>
  <c r="P1606" i="20"/>
  <c r="Q1606" i="20" s="1" a="1"/>
  <c r="Q1606" i="20" s="1"/>
  <c r="M1606" i="20"/>
  <c r="P1605" i="20"/>
  <c r="Q1605" i="20" s="1" a="1"/>
  <c r="Q1605" i="20" s="1"/>
  <c r="M1605" i="20"/>
  <c r="P1604" i="20"/>
  <c r="Q1604" i="20" s="1" a="1"/>
  <c r="Q1604" i="20" s="1"/>
  <c r="M1604" i="20"/>
  <c r="P1603" i="20"/>
  <c r="Q1603" i="20" s="1" a="1"/>
  <c r="Q1603" i="20" s="1"/>
  <c r="M1603" i="20"/>
  <c r="P1602" i="20"/>
  <c r="Q1602" i="20" s="1" a="1"/>
  <c r="Q1602" i="20" s="1"/>
  <c r="M1602" i="20"/>
  <c r="P1601" i="20"/>
  <c r="Q1601" i="20" s="1" a="1"/>
  <c r="Q1601" i="20" s="1"/>
  <c r="M1601" i="20"/>
  <c r="P1600" i="20"/>
  <c r="M1600" i="20"/>
  <c r="P1599" i="20"/>
  <c r="M1599" i="20"/>
  <c r="P1598" i="20"/>
  <c r="M1598" i="20"/>
  <c r="P1597" i="20"/>
  <c r="Q1597" i="20" s="1" a="1"/>
  <c r="Q1597" i="20" s="1"/>
  <c r="M1597" i="20"/>
  <c r="P1596" i="20"/>
  <c r="Q1596" i="20" s="1" a="1"/>
  <c r="Q1596" i="20" s="1"/>
  <c r="M1596" i="20"/>
  <c r="P1595" i="20"/>
  <c r="Q1595" i="20" s="1" a="1"/>
  <c r="Q1595" i="20" s="1"/>
  <c r="M1595" i="20"/>
  <c r="P1594" i="20"/>
  <c r="Q1594" i="20" s="1" a="1"/>
  <c r="Q1594" i="20" s="1"/>
  <c r="P1593" i="20"/>
  <c r="Q1593" i="20" s="1" a="1"/>
  <c r="Q1593" i="20" s="1"/>
  <c r="M1593" i="20"/>
  <c r="P1592" i="20"/>
  <c r="Q1592" i="20" s="1" a="1"/>
  <c r="Q1592" i="20" s="1"/>
  <c r="M1592" i="20"/>
  <c r="P1591" i="20"/>
  <c r="Q1591" i="20" s="1" a="1"/>
  <c r="Q1591" i="20" s="1"/>
  <c r="M1591" i="20"/>
  <c r="P1590" i="20"/>
  <c r="Q1590" i="20" s="1" a="1"/>
  <c r="Q1590" i="20" s="1"/>
  <c r="M1590" i="20"/>
  <c r="P1589" i="20"/>
  <c r="M1589" i="20"/>
  <c r="P1588" i="20"/>
  <c r="M1588" i="20"/>
  <c r="P1587" i="20"/>
  <c r="M1587" i="20"/>
  <c r="P1586" i="20"/>
  <c r="Q1586" i="20" s="1" a="1"/>
  <c r="Q1586" i="20" s="1"/>
  <c r="M1586" i="20"/>
  <c r="P1585" i="20"/>
  <c r="Q1585" i="20" s="1" a="1"/>
  <c r="Q1585" i="20" s="1"/>
  <c r="M1585" i="20"/>
  <c r="P1584" i="20"/>
  <c r="Q1584" i="20" s="1" a="1"/>
  <c r="Q1584" i="20" s="1"/>
  <c r="M1584" i="20"/>
  <c r="P1583" i="20"/>
  <c r="Q1583" i="20" s="1" a="1"/>
  <c r="Q1583" i="20" s="1"/>
  <c r="M1583" i="20"/>
  <c r="P1582" i="20"/>
  <c r="Q1582" i="20" s="1" a="1"/>
  <c r="Q1582" i="20" s="1"/>
  <c r="M1582" i="20"/>
  <c r="P1581" i="20"/>
  <c r="Q1581" i="20" s="1" a="1"/>
  <c r="Q1581" i="20" s="1"/>
  <c r="M1581" i="20"/>
  <c r="P1580" i="20"/>
  <c r="Q1580" i="20" s="1" a="1"/>
  <c r="Q1580" i="20" s="1"/>
  <c r="M1580" i="20"/>
  <c r="P1579" i="20"/>
  <c r="Q1579" i="20" s="1" a="1"/>
  <c r="Q1579" i="20" s="1"/>
  <c r="M1579" i="20"/>
  <c r="P1578" i="20"/>
  <c r="M1578" i="20"/>
  <c r="P1577" i="20"/>
  <c r="M1577" i="20"/>
  <c r="P1576" i="20"/>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M1568" i="20"/>
  <c r="P1567" i="20"/>
  <c r="M1567" i="20"/>
  <c r="P1566" i="20"/>
  <c r="M1566" i="20"/>
  <c r="P1565" i="20"/>
  <c r="Q1565" i="20" s="1" a="1"/>
  <c r="Q1565" i="20" s="1"/>
  <c r="M1565" i="20"/>
  <c r="P1564" i="20"/>
  <c r="Q1564" i="20" s="1" a="1"/>
  <c r="Q1564" i="20" s="1"/>
  <c r="M1564" i="20"/>
  <c r="P1563" i="20"/>
  <c r="Q1563" i="20" s="1" a="1"/>
  <c r="Q1563" i="20" s="1"/>
  <c r="M1563" i="20"/>
  <c r="P1562" i="20"/>
  <c r="Q1562" i="20" s="1" a="1"/>
  <c r="Q1562" i="20" s="1"/>
  <c r="M1562" i="20"/>
  <c r="P1561" i="20"/>
  <c r="Q1561" i="20" s="1" a="1"/>
  <c r="Q1561" i="20" s="1"/>
  <c r="M1561" i="20"/>
  <c r="P1560" i="20"/>
  <c r="Q1560" i="20" s="1" a="1"/>
  <c r="Q1560" i="20" s="1"/>
  <c r="M1560" i="20"/>
  <c r="P1559" i="20"/>
  <c r="Q1559" i="20" s="1" a="1"/>
  <c r="Q1559" i="20" s="1"/>
  <c r="M1559" i="20"/>
  <c r="P1558" i="20"/>
  <c r="M1558" i="20"/>
  <c r="P1557" i="20"/>
  <c r="M1557" i="20"/>
  <c r="P1556" i="20"/>
  <c r="M1556" i="20"/>
  <c r="P1555" i="20"/>
  <c r="Q1555" i="20" s="1" a="1"/>
  <c r="Q1555" i="20" s="1"/>
  <c r="M1555" i="20"/>
  <c r="P1554" i="20"/>
  <c r="Q1554" i="20" s="1" a="1"/>
  <c r="Q1554" i="20" s="1"/>
  <c r="M1554" i="20"/>
  <c r="Q1553" i="20" a="1"/>
  <c r="Q1553" i="20" s="1"/>
  <c r="M1553" i="20"/>
  <c r="P1552" i="20"/>
  <c r="Q1552" i="20" s="1" a="1"/>
  <c r="Q1552" i="20" s="1"/>
  <c r="M1552" i="20"/>
  <c r="P1551" i="20"/>
  <c r="Q1551" i="20" s="1" a="1"/>
  <c r="Q1551" i="20" s="1"/>
  <c r="M1551" i="20"/>
  <c r="P1550" i="20"/>
  <c r="Q1550" i="20" s="1" a="1"/>
  <c r="Q1550" i="20" s="1"/>
  <c r="M1550" i="20"/>
  <c r="P1549" i="20"/>
  <c r="Q1549" i="20" s="1" a="1"/>
  <c r="Q1549" i="20" s="1"/>
  <c r="M1549" i="20"/>
  <c r="P1548" i="20"/>
  <c r="M1548" i="20"/>
  <c r="P1547" i="20"/>
  <c r="M1547" i="20"/>
  <c r="P1546" i="20"/>
  <c r="M1546" i="20"/>
  <c r="P1545" i="20"/>
  <c r="Q1545" i="20" s="1" a="1"/>
  <c r="Q1545" i="20" s="1"/>
  <c r="M1545" i="20"/>
  <c r="P1544" i="20"/>
  <c r="Q1544" i="20" s="1" a="1"/>
  <c r="Q1544" i="20" s="1"/>
  <c r="M1544" i="20"/>
  <c r="P1543" i="20"/>
  <c r="Q1543" i="20" s="1" a="1"/>
  <c r="Q1543" i="20" s="1"/>
  <c r="M1543" i="20"/>
  <c r="P1542" i="20"/>
  <c r="Q1542" i="20" s="1" a="1"/>
  <c r="Q1542" i="20" s="1"/>
  <c r="M1542" i="20"/>
  <c r="P1541" i="20"/>
  <c r="Q1541" i="20" s="1" a="1"/>
  <c r="Q1541" i="20" s="1"/>
  <c r="M1541" i="20"/>
  <c r="P1540" i="20"/>
  <c r="Q1540" i="20" s="1" a="1"/>
  <c r="Q1540" i="20" s="1"/>
  <c r="M1540" i="20"/>
  <c r="P1539" i="20"/>
  <c r="M1539" i="20"/>
  <c r="P1538" i="20"/>
  <c r="M1538" i="20"/>
  <c r="P1537" i="20"/>
  <c r="M1537" i="20"/>
  <c r="P1536" i="20"/>
  <c r="Q1536" i="20" s="1" a="1"/>
  <c r="Q1536" i="20" s="1"/>
  <c r="M1536" i="20"/>
  <c r="P1535" i="20"/>
  <c r="Q1535" i="20" s="1" a="1"/>
  <c r="Q1535" i="20" s="1"/>
  <c r="M1535" i="20"/>
  <c r="P1534" i="20"/>
  <c r="Q1534" i="20" s="1" a="1"/>
  <c r="Q1534" i="20" s="1"/>
  <c r="M1534" i="20"/>
  <c r="P1533" i="20"/>
  <c r="Q1533" i="20" s="1" a="1"/>
  <c r="Q1533" i="20" s="1"/>
  <c r="M1533" i="20"/>
  <c r="P1532" i="20"/>
  <c r="Q1532" i="20" s="1" a="1"/>
  <c r="Q1532" i="20" s="1"/>
  <c r="M1532" i="20"/>
  <c r="P1531" i="20"/>
  <c r="Q1531" i="20" s="1" a="1"/>
  <c r="Q1531" i="20" s="1"/>
  <c r="M1531" i="20"/>
  <c r="P1530" i="20"/>
  <c r="Q1530" i="20" s="1" a="1"/>
  <c r="Q1530" i="20" s="1"/>
  <c r="M1530" i="20"/>
  <c r="P1529" i="20"/>
  <c r="Q1529" i="20" s="1" a="1"/>
  <c r="Q1529" i="20" s="1"/>
  <c r="M1529" i="20"/>
  <c r="P1528" i="20"/>
  <c r="Q1528" i="20" s="1" a="1"/>
  <c r="Q1528" i="20" s="1"/>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M1521" i="20"/>
  <c r="P1520" i="20"/>
  <c r="M1520" i="20"/>
  <c r="P1519" i="20"/>
  <c r="M1519" i="20"/>
  <c r="P1518" i="20"/>
  <c r="Q1518" i="20" s="1" a="1"/>
  <c r="Q1518" i="20" s="1"/>
  <c r="M1518" i="20"/>
  <c r="P1517" i="20"/>
  <c r="Q1517" i="20" s="1" a="1"/>
  <c r="Q1517" i="20" s="1"/>
  <c r="M1517" i="20"/>
  <c r="P1516" i="20"/>
  <c r="Q1516" i="20" s="1" a="1"/>
  <c r="Q1516" i="20" s="1"/>
  <c r="M1516" i="20"/>
  <c r="P1515" i="20"/>
  <c r="Q1515" i="20" s="1" a="1"/>
  <c r="Q1515" i="20" s="1"/>
  <c r="M1515" i="20"/>
  <c r="P1514" i="20"/>
  <c r="Q1514" i="20" s="1" a="1"/>
  <c r="Q1514" i="20" s="1"/>
  <c r="M1514" i="20"/>
  <c r="P1513" i="20"/>
  <c r="Q1513" i="20" s="1" a="1"/>
  <c r="Q1513" i="20" s="1"/>
  <c r="M1513" i="20"/>
  <c r="P1512" i="20"/>
  <c r="Q1512" i="20" s="1" a="1"/>
  <c r="Q1512" i="20" s="1"/>
  <c r="M1512" i="20"/>
  <c r="P1511" i="20"/>
  <c r="Q1511" i="20" s="1" a="1"/>
  <c r="Q1511" i="20" s="1"/>
  <c r="M1511" i="20"/>
  <c r="P1510" i="20"/>
  <c r="Q1510" i="20" s="1" a="1"/>
  <c r="Q1510" i="20" s="1"/>
  <c r="M1510" i="20"/>
  <c r="P1509" i="20"/>
  <c r="Q1509" i="20" s="1" a="1"/>
  <c r="Q1509" i="20" s="1"/>
  <c r="M1509" i="20"/>
  <c r="P1508" i="20"/>
  <c r="Q1508" i="20" s="1" a="1"/>
  <c r="Q1508" i="20" s="1"/>
  <c r="M1508" i="20"/>
  <c r="P1507" i="20"/>
  <c r="M1507" i="20"/>
  <c r="P1506" i="20"/>
  <c r="M1506" i="20"/>
  <c r="P1505" i="20"/>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Q1499" i="20" s="1" a="1"/>
  <c r="Q1499" i="20" s="1"/>
  <c r="M1499" i="20"/>
  <c r="P1498" i="20"/>
  <c r="Q1498" i="20" s="1" a="1"/>
  <c r="Q1498" i="20" s="1"/>
  <c r="M1498" i="20"/>
  <c r="P1497" i="20"/>
  <c r="Q1497" i="20" s="1" a="1"/>
  <c r="Q1497" i="20" s="1"/>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M1489" i="20"/>
  <c r="P1488" i="20"/>
  <c r="Q1488" i="20" s="1" a="1"/>
  <c r="Q1488" i="20" s="1"/>
  <c r="M1488" i="20"/>
  <c r="P1487" i="20"/>
  <c r="M1487" i="20"/>
  <c r="P1486" i="20"/>
  <c r="M1486" i="20"/>
  <c r="P1485" i="20"/>
  <c r="M1485" i="20"/>
  <c r="P1484" i="20"/>
  <c r="Q1484" i="20" s="1" a="1"/>
  <c r="Q1484" i="20" s="1"/>
  <c r="M1484" i="20"/>
  <c r="P1483" i="20"/>
  <c r="Q1483" i="20" s="1" a="1"/>
  <c r="Q1483" i="20" s="1"/>
  <c r="M1483" i="20"/>
  <c r="P1482" i="20"/>
  <c r="Q1482" i="20" s="1" a="1"/>
  <c r="Q1482" i="20" s="1"/>
  <c r="M1482" i="20"/>
  <c r="P1481" i="20"/>
  <c r="Q1481" i="20" s="1" a="1"/>
  <c r="Q1481" i="20" s="1"/>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Q1473" i="20" s="1" a="1"/>
  <c r="Q1473" i="20" s="1"/>
  <c r="M1473" i="20"/>
  <c r="P1472" i="20"/>
  <c r="Q1472" i="20" s="1" a="1"/>
  <c r="Q1472" i="20" s="1"/>
  <c r="M1472" i="20"/>
  <c r="P1471" i="20"/>
  <c r="Q1471" i="20" s="1" a="1"/>
  <c r="Q1471" i="20" s="1"/>
  <c r="M1471" i="20"/>
  <c r="P1470" i="20"/>
  <c r="Q1470" i="20" s="1" a="1"/>
  <c r="Q1470" i="20" s="1"/>
  <c r="M1470" i="20"/>
  <c r="P1469" i="20"/>
  <c r="Q1469" i="20" s="1" a="1"/>
  <c r="Q1469" i="20" s="1"/>
  <c r="M1469" i="20"/>
  <c r="P1468" i="20"/>
  <c r="Q1468" i="20" s="1" a="1"/>
  <c r="Q1468" i="20" s="1"/>
  <c r="M1468" i="20"/>
  <c r="P1467" i="20"/>
  <c r="Q1467" i="20" s="1" a="1"/>
  <c r="Q1467" i="20" s="1"/>
  <c r="M1467" i="20"/>
  <c r="P1466" i="20"/>
  <c r="Q1466" i="20" s="1" a="1"/>
  <c r="Q1466" i="20" s="1"/>
  <c r="M1466" i="20"/>
  <c r="P1465" i="20"/>
  <c r="Q1465" i="20" s="1" a="1"/>
  <c r="Q1465" i="20" s="1"/>
  <c r="M1465" i="20"/>
  <c r="P1464" i="20"/>
  <c r="Q1464" i="20" s="1" a="1"/>
  <c r="Q1464" i="20" s="1"/>
  <c r="M1464" i="20"/>
  <c r="P1463" i="20"/>
  <c r="Q1463" i="20" s="1" a="1"/>
  <c r="Q1463" i="20" s="1"/>
  <c r="M1463" i="20"/>
  <c r="P1462" i="20"/>
  <c r="Q1462" i="20" s="1" a="1"/>
  <c r="Q1462" i="20" s="1"/>
  <c r="M1462" i="20"/>
  <c r="P1461" i="20"/>
  <c r="Q1461" i="20" s="1" a="1"/>
  <c r="Q1461" i="20" s="1"/>
  <c r="M1461" i="20"/>
  <c r="P1460" i="20"/>
  <c r="Q1460" i="20" s="1" a="1"/>
  <c r="Q1460" i="20" s="1"/>
  <c r="M1460" i="20"/>
  <c r="P1459" i="20"/>
  <c r="Q1459" i="20" s="1" a="1"/>
  <c r="Q1459" i="20" s="1"/>
  <c r="M1459" i="20"/>
  <c r="P1458" i="20"/>
  <c r="Q1458" i="20" s="1" a="1"/>
  <c r="Q1458" i="20" s="1"/>
  <c r="M1458" i="20"/>
  <c r="P1457" i="20"/>
  <c r="Q1457" i="20" s="1" a="1"/>
  <c r="Q1457" i="20" s="1"/>
  <c r="M1457" i="20"/>
  <c r="P1456" i="20"/>
  <c r="Q1456" i="20" s="1" a="1"/>
  <c r="Q1456" i="20" s="1"/>
  <c r="M1456" i="20"/>
  <c r="P1455" i="20"/>
  <c r="M1455" i="20"/>
  <c r="P1454" i="20"/>
  <c r="M1454" i="20"/>
  <c r="P1453" i="20"/>
  <c r="M1453" i="20"/>
  <c r="P1452" i="20"/>
  <c r="Q1452" i="20" s="1" a="1"/>
  <c r="Q1452" i="20" s="1"/>
  <c r="M1452" i="20"/>
  <c r="P1451" i="20"/>
  <c r="Q1451" i="20" s="1" a="1"/>
  <c r="Q1451" i="20" s="1"/>
  <c r="M1451" i="20"/>
  <c r="P1450" i="20"/>
  <c r="Q1450" i="20" s="1" a="1"/>
  <c r="Q1450" i="20" s="1"/>
  <c r="M1450" i="20"/>
  <c r="P1449" i="20"/>
  <c r="Q1449" i="20" s="1" a="1"/>
  <c r="Q1449" i="20" s="1"/>
  <c r="M1449" i="20"/>
  <c r="P1448" i="20"/>
  <c r="Q1448" i="20" s="1" a="1"/>
  <c r="Q1448" i="20" s="1"/>
  <c r="M1448" i="20"/>
  <c r="P1447" i="20"/>
  <c r="Q1447" i="20" s="1" a="1"/>
  <c r="Q1447" i="20" s="1"/>
  <c r="M1447" i="20"/>
  <c r="P1446" i="20"/>
  <c r="Q1446" i="20" s="1" a="1"/>
  <c r="Q1446" i="20" s="1"/>
  <c r="M1446" i="20"/>
  <c r="P1445" i="20"/>
  <c r="Q1445" i="20" s="1" a="1"/>
  <c r="Q1445" i="20" s="1"/>
  <c r="M1445" i="20"/>
  <c r="P1444" i="20"/>
  <c r="Q1444" i="20" s="1" a="1"/>
  <c r="Q1444" i="20" s="1"/>
  <c r="M1444" i="20"/>
  <c r="P1443" i="20"/>
  <c r="Q1443" i="20" s="1" a="1"/>
  <c r="Q1443" i="20" s="1"/>
  <c r="M1443" i="20"/>
  <c r="P1442" i="20"/>
  <c r="Q1442" i="20" s="1" a="1"/>
  <c r="Q1442" i="20" s="1"/>
  <c r="M1442" i="20"/>
  <c r="P1441" i="20"/>
  <c r="Q1441" i="20" s="1" a="1"/>
  <c r="Q1441" i="20" s="1"/>
  <c r="M1441" i="20"/>
  <c r="P1440" i="20"/>
  <c r="Q1440" i="20" s="1" a="1"/>
  <c r="Q1440" i="20" s="1"/>
  <c r="M1440" i="20"/>
  <c r="P1439" i="20"/>
  <c r="Q1439" i="20" s="1" a="1"/>
  <c r="Q1439" i="20" s="1"/>
  <c r="M1439" i="20"/>
  <c r="P1438" i="20"/>
  <c r="Q1438" i="20" s="1" a="1"/>
  <c r="Q1438" i="20" s="1"/>
  <c r="M1438" i="20"/>
  <c r="P1437" i="20"/>
  <c r="Q1437" i="20" s="1" a="1"/>
  <c r="Q1437" i="20" s="1"/>
  <c r="M1437" i="20"/>
  <c r="P1436" i="20"/>
  <c r="Q1436" i="20" s="1" a="1"/>
  <c r="Q1436" i="20" s="1"/>
  <c r="M1436" i="20"/>
  <c r="P1435" i="20"/>
  <c r="Q1435" i="20" s="1" a="1"/>
  <c r="Q1435" i="20" s="1"/>
  <c r="M1435" i="20"/>
  <c r="P1434" i="20"/>
  <c r="Q1434" i="20" s="1" a="1"/>
  <c r="Q1434" i="20" s="1"/>
  <c r="M1434" i="20"/>
  <c r="P1433" i="20"/>
  <c r="Q1433" i="20" s="1" a="1"/>
  <c r="Q1433" i="20" s="1"/>
  <c r="M1433" i="20"/>
  <c r="P1432" i="20"/>
  <c r="Q1432" i="20" s="1" a="1"/>
  <c r="Q1432" i="20" s="1"/>
  <c r="M1432" i="20"/>
  <c r="P1431" i="20"/>
  <c r="Q1431" i="20" s="1" a="1"/>
  <c r="Q1431" i="20" s="1"/>
  <c r="M1431" i="20"/>
  <c r="P1430" i="20"/>
  <c r="Q1430" i="20" s="1" a="1"/>
  <c r="Q1430" i="20" s="1"/>
  <c r="M1430" i="20"/>
  <c r="P1429" i="20"/>
  <c r="Q1429" i="20" s="1" a="1"/>
  <c r="Q1429" i="20" s="1"/>
  <c r="M1429" i="20"/>
  <c r="P1428" i="20"/>
  <c r="Q1428" i="20" s="1" a="1"/>
  <c r="Q1428" i="20" s="1"/>
  <c r="M1428" i="20"/>
  <c r="P1427" i="20"/>
  <c r="Q1427" i="20" s="1" a="1"/>
  <c r="Q1427" i="20" s="1"/>
  <c r="M1427" i="20"/>
  <c r="P1426" i="20"/>
  <c r="Q1426" i="20" s="1" a="1"/>
  <c r="Q1426" i="20" s="1"/>
  <c r="M1426" i="20"/>
  <c r="P1425" i="20"/>
  <c r="Q1425" i="20" s="1" a="1"/>
  <c r="Q1425" i="20" s="1"/>
  <c r="M1425" i="20"/>
  <c r="P1424" i="20"/>
  <c r="Q1424" i="20" s="1" a="1"/>
  <c r="Q1424" i="20" s="1"/>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Q1415" i="20" s="1" a="1"/>
  <c r="Q1415" i="20" s="1"/>
  <c r="M1415" i="20"/>
  <c r="P1414" i="20"/>
  <c r="M1414" i="20"/>
  <c r="P1413" i="20"/>
  <c r="M1413" i="20"/>
  <c r="P1412" i="20"/>
  <c r="M1412" i="20"/>
  <c r="P1411" i="20"/>
  <c r="Q1411" i="20" s="1" a="1"/>
  <c r="Q1411" i="20" s="1"/>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M1404" i="20"/>
  <c r="P1403" i="20"/>
  <c r="M1403" i="20"/>
  <c r="P1402" i="20"/>
  <c r="Q1402" i="20" s="1" a="1"/>
  <c r="Q1402" i="20" s="1"/>
  <c r="M1402" i="20"/>
  <c r="P1401" i="20"/>
  <c r="Q1401" i="20" s="1" a="1"/>
  <c r="Q1401" i="20" s="1"/>
  <c r="M1401" i="20"/>
  <c r="P1400" i="20"/>
  <c r="Q1400" i="20" s="1" a="1"/>
  <c r="Q1400" i="20" s="1"/>
  <c r="M1400" i="20"/>
  <c r="P1399" i="20"/>
  <c r="Q1399" i="20" s="1" a="1"/>
  <c r="Q1399" i="20" s="1"/>
  <c r="M1399" i="20"/>
  <c r="P1398" i="20"/>
  <c r="Q1398" i="20" s="1" a="1"/>
  <c r="Q1398" i="20" s="1"/>
  <c r="M1398" i="20"/>
  <c r="P1397" i="20"/>
  <c r="Q1397" i="20" s="1" a="1"/>
  <c r="Q1397" i="20" s="1"/>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Q1391" i="20" s="1" a="1"/>
  <c r="Q1391" i="20" s="1"/>
  <c r="M1391" i="20"/>
  <c r="P1390" i="20"/>
  <c r="Q1390" i="20" s="1" a="1"/>
  <c r="Q1390" i="20" s="1"/>
  <c r="M1390" i="20"/>
  <c r="P1389" i="20"/>
  <c r="Q1389" i="20" s="1" a="1"/>
  <c r="Q1389" i="20" s="1"/>
  <c r="M1389" i="20"/>
  <c r="P1388" i="20"/>
  <c r="Q1388" i="20" s="1" a="1"/>
  <c r="Q1388" i="20" s="1"/>
  <c r="M1388" i="20"/>
  <c r="P1387" i="20"/>
  <c r="Q1387" i="20" s="1" a="1"/>
  <c r="Q1387" i="20" s="1"/>
  <c r="M1387" i="20"/>
  <c r="P1386" i="20"/>
  <c r="Q1386" i="20" s="1" a="1"/>
  <c r="Q1386" i="20" s="1"/>
  <c r="M1386" i="20"/>
  <c r="P1385" i="20"/>
  <c r="Q1385" i="20" s="1" a="1"/>
  <c r="Q1385" i="20" s="1"/>
  <c r="M1385" i="20"/>
  <c r="P1384" i="20"/>
  <c r="Q1384" i="20" s="1" a="1"/>
  <c r="Q1384" i="20" s="1"/>
  <c r="M1384" i="20"/>
  <c r="P1383" i="20"/>
  <c r="Q1383" i="20" s="1" a="1"/>
  <c r="Q1383" i="20" s="1"/>
  <c r="M1383" i="20"/>
  <c r="P1382" i="20"/>
  <c r="Q1382" i="20" s="1" a="1"/>
  <c r="Q1382" i="20" s="1"/>
  <c r="M1382" i="20"/>
  <c r="P1381" i="20"/>
  <c r="Q1381" i="20" s="1" a="1"/>
  <c r="Q1381" i="20" s="1"/>
  <c r="M1381" i="20"/>
  <c r="P1380" i="20"/>
  <c r="Q1380" i="20" s="1" a="1"/>
  <c r="Q1380" i="20" s="1"/>
  <c r="M1380" i="20"/>
  <c r="P1379" i="20"/>
  <c r="Q1379" i="20" s="1" a="1"/>
  <c r="Q1379" i="20" s="1"/>
  <c r="M1379" i="20"/>
  <c r="P1378" i="20"/>
  <c r="Q1378" i="20" s="1" a="1"/>
  <c r="Q1378" i="20" s="1"/>
  <c r="M1378" i="20"/>
  <c r="P1377" i="20"/>
  <c r="Q1377" i="20" s="1" a="1"/>
  <c r="Q1377" i="20" s="1"/>
  <c r="M1377" i="20"/>
  <c r="P1376" i="20"/>
  <c r="Q1376" i="20" s="1"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Q1371" i="20" s="1" a="1"/>
  <c r="Q1371" i="20" s="1"/>
  <c r="M1371" i="20"/>
  <c r="P1370" i="20"/>
  <c r="Q1370" i="20" s="1" a="1"/>
  <c r="Q1370" i="20" s="1"/>
  <c r="M1370" i="20"/>
  <c r="P1369" i="20"/>
  <c r="Q1369" i="20" s="1" a="1"/>
  <c r="Q1369" i="20" s="1"/>
  <c r="M1369" i="20"/>
  <c r="P1368" i="20"/>
  <c r="Q1368" i="20" s="1" a="1"/>
  <c r="Q1368" i="20" s="1"/>
  <c r="M1368" i="20"/>
  <c r="P1367" i="20"/>
  <c r="Q1367" i="20" s="1" a="1"/>
  <c r="Q1367" i="20" s="1"/>
  <c r="M1367" i="20"/>
  <c r="P1366" i="20"/>
  <c r="Q1366" i="20" s="1" a="1"/>
  <c r="Q1366" i="20" s="1"/>
  <c r="M1366" i="20"/>
  <c r="P1365" i="20"/>
  <c r="Q1365" i="20" s="1" a="1"/>
  <c r="Q1365" i="20" s="1"/>
  <c r="M1365" i="20"/>
  <c r="P1364" i="20"/>
  <c r="Q1364" i="20" s="1" a="1"/>
  <c r="Q1364" i="20" s="1"/>
  <c r="M1364" i="20"/>
  <c r="P1363" i="20"/>
  <c r="Q1363" i="20" s="1" a="1"/>
  <c r="Q1363" i="20" s="1"/>
  <c r="M1363" i="20"/>
  <c r="P1362" i="20"/>
  <c r="Q1362" i="20" s="1" a="1"/>
  <c r="Q1362" i="20" s="1"/>
  <c r="M1362" i="20"/>
  <c r="P1361" i="20"/>
  <c r="Q1361" i="20" s="1" a="1"/>
  <c r="Q1361" i="20" s="1"/>
  <c r="M1361" i="20"/>
  <c r="P1360" i="20"/>
  <c r="Q1360" i="20" s="1" a="1"/>
  <c r="Q1360" i="20" s="1"/>
  <c r="M1360" i="20"/>
  <c r="P1359" i="20"/>
  <c r="Q1359" i="20" s="1" a="1"/>
  <c r="Q1359" i="20" s="1"/>
  <c r="M1359" i="20"/>
  <c r="P1358" i="20"/>
  <c r="Q1358" i="20" s="1" a="1"/>
  <c r="Q1358" i="20" s="1"/>
  <c r="M1358" i="20"/>
  <c r="P1357" i="20"/>
  <c r="Q1357" i="20" s="1" a="1"/>
  <c r="Q1357" i="20" s="1"/>
  <c r="M1357" i="20"/>
  <c r="P1356" i="20"/>
  <c r="Q1356" i="20" s="1" a="1"/>
  <c r="Q1356" i="20" s="1"/>
  <c r="M1356" i="20"/>
  <c r="P1355" i="20"/>
  <c r="Q1355" i="20" s="1" a="1"/>
  <c r="Q1355" i="20" s="1"/>
  <c r="M1355" i="20"/>
  <c r="P1354" i="20"/>
  <c r="Q1354" i="20" s="1" a="1"/>
  <c r="Q1354" i="20" s="1"/>
  <c r="M1354" i="20"/>
  <c r="P1353" i="20"/>
  <c r="Q1353" i="20" s="1" a="1"/>
  <c r="Q1353" i="20" s="1"/>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Q1347" i="20" s="1" a="1"/>
  <c r="Q1347" i="20" s="1"/>
  <c r="M1347" i="20"/>
  <c r="P1346" i="20"/>
  <c r="Q1346" i="20" s="1" a="1"/>
  <c r="Q1346" i="20" s="1"/>
  <c r="M1346" i="20"/>
  <c r="P1345" i="20"/>
  <c r="Q1345" i="20" s="1" a="1"/>
  <c r="Q1345" i="20" s="1"/>
  <c r="M1345" i="20"/>
  <c r="P1344" i="20"/>
  <c r="Q1344" i="20" s="1" a="1"/>
  <c r="Q1344" i="20" s="1"/>
  <c r="M1344" i="20"/>
  <c r="P1343" i="20"/>
  <c r="Q1343" i="20" s="1" a="1"/>
  <c r="Q1343" i="20" s="1"/>
  <c r="M1343" i="20"/>
  <c r="P1342" i="20"/>
  <c r="Q1342" i="20" s="1" a="1"/>
  <c r="Q1342" i="20" s="1"/>
  <c r="M1342" i="20"/>
  <c r="P1341" i="20"/>
  <c r="Q1341" i="20" s="1" a="1"/>
  <c r="Q1341" i="20" s="1"/>
  <c r="M1341" i="20"/>
  <c r="P1340" i="20"/>
  <c r="Q1340" i="20" s="1" a="1"/>
  <c r="Q1340" i="20" s="1"/>
  <c r="M1340" i="20"/>
  <c r="P1339" i="20"/>
  <c r="Q1339" i="20" s="1" a="1"/>
  <c r="Q1339" i="20" s="1"/>
  <c r="M1339" i="20"/>
  <c r="P1338" i="20"/>
  <c r="Q1338" i="20" s="1" a="1"/>
  <c r="Q1338" i="20" s="1"/>
  <c r="M1338" i="20"/>
  <c r="P1337" i="20"/>
  <c r="Q1337" i="20" s="1" a="1"/>
  <c r="Q1337" i="20" s="1"/>
  <c r="M1337" i="20"/>
  <c r="P1336" i="20"/>
  <c r="Q1336" i="20" s="1" a="1"/>
  <c r="Q1336" i="20" s="1"/>
  <c r="M1336" i="20"/>
  <c r="P1335" i="20"/>
  <c r="Q1335" i="20" s="1" a="1"/>
  <c r="Q1335" i="20" s="1"/>
  <c r="M1335" i="20"/>
  <c r="P1334" i="20"/>
  <c r="Q1334" i="20" s="1" a="1"/>
  <c r="Q1334" i="20" s="1"/>
  <c r="M1334" i="20"/>
  <c r="P1333" i="20"/>
  <c r="Q1333" i="20" s="1" a="1"/>
  <c r="Q1333" i="20" s="1"/>
  <c r="M1333" i="20"/>
  <c r="P1332" i="20"/>
  <c r="Q1332" i="20" s="1" a="1"/>
  <c r="Q1332" i="20" s="1"/>
  <c r="M1332" i="20"/>
  <c r="P1331" i="20"/>
  <c r="Q1331" i="20" s="1" a="1"/>
  <c r="Q1331" i="20" s="1"/>
  <c r="M1331" i="20"/>
  <c r="P1330" i="20"/>
  <c r="Q1330" i="20" s="1" a="1"/>
  <c r="Q1330" i="20" s="1"/>
  <c r="M1330" i="20"/>
  <c r="P1329" i="20"/>
  <c r="Q1329" i="20" s="1" a="1"/>
  <c r="Q1329" i="20" s="1"/>
  <c r="M1329" i="20"/>
  <c r="P1328" i="20"/>
  <c r="Q1328" i="20" s="1" a="1"/>
  <c r="Q1328" i="20" s="1"/>
  <c r="M1328" i="20"/>
  <c r="P1327" i="20"/>
  <c r="Q1327" i="20" s="1" a="1"/>
  <c r="Q1327" i="20" s="1"/>
  <c r="M1327" i="20"/>
  <c r="P1326" i="20"/>
  <c r="Q1326" i="20" s="1" a="1"/>
  <c r="Q1326" i="20" s="1"/>
  <c r="M1326" i="20"/>
  <c r="P1325" i="20"/>
  <c r="Q1325" i="20" s="1" a="1"/>
  <c r="Q1325" i="20" s="1"/>
  <c r="M1325" i="20"/>
  <c r="P1324" i="20"/>
  <c r="Q1324" i="20" s="1" a="1"/>
  <c r="Q1324" i="20" s="1"/>
  <c r="M1324" i="20"/>
  <c r="P1323" i="20"/>
  <c r="Q1323" i="20" s="1" a="1"/>
  <c r="Q1323" i="20" s="1"/>
  <c r="M1323" i="20"/>
  <c r="P1322" i="20"/>
  <c r="Q1322" i="20" s="1" a="1"/>
  <c r="Q1322" i="20" s="1"/>
  <c r="M1322" i="20"/>
  <c r="P1321" i="20"/>
  <c r="Q1321" i="20" s="1" a="1"/>
  <c r="Q1321" i="20" s="1"/>
  <c r="M1321" i="20"/>
  <c r="P1320" i="20"/>
  <c r="Q1320" i="20" s="1" a="1"/>
  <c r="Q1320" i="20" s="1"/>
  <c r="M1320" i="20"/>
  <c r="P1319" i="20"/>
  <c r="Q1319" i="20" s="1" a="1"/>
  <c r="Q1319" i="20" s="1"/>
  <c r="M1319" i="20"/>
  <c r="P1318" i="20"/>
  <c r="Q1318" i="20" s="1" a="1"/>
  <c r="Q1318" i="20" s="1"/>
  <c r="M1318" i="20"/>
  <c r="P1317" i="20"/>
  <c r="Q1317" i="20" s="1" a="1"/>
  <c r="Q1317" i="20" s="1"/>
  <c r="M1317" i="20"/>
  <c r="P1316" i="20"/>
  <c r="Q1316" i="20" s="1" a="1"/>
  <c r="Q1316" i="20" s="1"/>
  <c r="M1316" i="20"/>
  <c r="P1315" i="20"/>
  <c r="Q1315" i="20" s="1" a="1"/>
  <c r="Q1315" i="20" s="1"/>
  <c r="M1315" i="20"/>
  <c r="P1314" i="20"/>
  <c r="Q1314" i="20" s="1" a="1"/>
  <c r="Q1314" i="20" s="1"/>
  <c r="M1314" i="20"/>
  <c r="P1313" i="20"/>
  <c r="Q1313" i="20" s="1" a="1"/>
  <c r="Q1313" i="20" s="1"/>
  <c r="M1313" i="20"/>
  <c r="P1312" i="20"/>
  <c r="Q1312" i="20" s="1" a="1"/>
  <c r="Q1312" i="20" s="1"/>
  <c r="M1312" i="20"/>
  <c r="P1311" i="20"/>
  <c r="Q1311" i="20" s="1" a="1"/>
  <c r="Q1311" i="20" s="1"/>
  <c r="M1311" i="20"/>
  <c r="P1310" i="20"/>
  <c r="Q1310" i="20" s="1" a="1"/>
  <c r="Q1310" i="20" s="1"/>
  <c r="M1310" i="20"/>
  <c r="P1309" i="20"/>
  <c r="Q1309" i="20" s="1" a="1"/>
  <c r="Q1309" i="20" s="1"/>
  <c r="M1309" i="20"/>
  <c r="P1308" i="20"/>
  <c r="Q1308" i="20" s="1" a="1"/>
  <c r="Q1308" i="20" s="1"/>
  <c r="M1308" i="20"/>
  <c r="P1307" i="20"/>
  <c r="Q1307" i="20" s="1" a="1"/>
  <c r="Q1307" i="20" s="1"/>
  <c r="M1307" i="20"/>
  <c r="P1306" i="20"/>
  <c r="Q1306" i="20" s="1" a="1"/>
  <c r="Q1306" i="20" s="1"/>
  <c r="M1306" i="20"/>
  <c r="P1305" i="20"/>
  <c r="Q1305" i="20" s="1" a="1"/>
  <c r="Q1305" i="20" s="1"/>
  <c r="M1305" i="20"/>
  <c r="P1304" i="20"/>
  <c r="Q1304" i="20" s="1" a="1"/>
  <c r="Q1304" i="20" s="1"/>
  <c r="M1304" i="20"/>
  <c r="P1303" i="20"/>
  <c r="Q1303" i="20" s="1" a="1"/>
  <c r="Q1303" i="20" s="1"/>
  <c r="M1303" i="20"/>
  <c r="P1302" i="20"/>
  <c r="Q1302" i="20" s="1" a="1"/>
  <c r="Q1302" i="20" s="1"/>
  <c r="M1302" i="20"/>
  <c r="P1301" i="20"/>
  <c r="Q1301" i="20" s="1" a="1"/>
  <c r="Q1301" i="20" s="1"/>
  <c r="M1301" i="20"/>
  <c r="P1300" i="20"/>
  <c r="Q1300" i="20" s="1" a="1"/>
  <c r="Q1300" i="20" s="1"/>
  <c r="M1300" i="20"/>
  <c r="P1299" i="20"/>
  <c r="Q1299" i="20" s="1" a="1"/>
  <c r="Q1299" i="20" s="1"/>
  <c r="M1299" i="20"/>
  <c r="P1298" i="20"/>
  <c r="Q1298" i="20" s="1" a="1"/>
  <c r="Q1298" i="20" s="1"/>
  <c r="M1298" i="20"/>
  <c r="P1297" i="20"/>
  <c r="Q1297" i="20" s="1" a="1"/>
  <c r="Q1297" i="20" s="1"/>
  <c r="M1297" i="20"/>
  <c r="P1296" i="20"/>
  <c r="Q1296" i="20" s="1" a="1"/>
  <c r="Q1296" i="20" s="1"/>
  <c r="M1296" i="20"/>
  <c r="P1295" i="20"/>
  <c r="Q1295" i="20" s="1" a="1"/>
  <c r="Q1295" i="20" s="1"/>
  <c r="M1295" i="20"/>
  <c r="P1294" i="20"/>
  <c r="Q1294" i="20" s="1" a="1"/>
  <c r="Q1294" i="20" s="1"/>
  <c r="M1294" i="20"/>
  <c r="P1293" i="20"/>
  <c r="Q1293" i="20" s="1" a="1"/>
  <c r="Q1293" i="20" s="1"/>
  <c r="M1293" i="20"/>
  <c r="P1292" i="20"/>
  <c r="Q1292" i="20" s="1" a="1"/>
  <c r="Q1292" i="20" s="1"/>
  <c r="M1292" i="20"/>
  <c r="P1291" i="20"/>
  <c r="Q1291" i="20" s="1" a="1"/>
  <c r="Q1291" i="20" s="1"/>
  <c r="M1291" i="20"/>
  <c r="P1290" i="20"/>
  <c r="Q1290" i="20" s="1" a="1"/>
  <c r="Q1290" i="20" s="1"/>
  <c r="M1290" i="20"/>
  <c r="P1289" i="20"/>
  <c r="Q1289" i="20" s="1" a="1"/>
  <c r="Q1289" i="20" s="1"/>
  <c r="M1289" i="20"/>
  <c r="P1288" i="20"/>
  <c r="Q1288" i="20" s="1" a="1"/>
  <c r="Q1288" i="20" s="1"/>
  <c r="M1288" i="20"/>
  <c r="P1287" i="20"/>
  <c r="Q1287" i="20" s="1" a="1"/>
  <c r="Q1287" i="20" s="1"/>
  <c r="M1287" i="20"/>
  <c r="P1286" i="20"/>
  <c r="Q1286" i="20" s="1" a="1"/>
  <c r="Q1286" i="20" s="1"/>
  <c r="M1286" i="20"/>
  <c r="P1285" i="20"/>
  <c r="Q1285" i="20" s="1" a="1"/>
  <c r="Q1285" i="20" s="1"/>
  <c r="M1285" i="20"/>
  <c r="P1284" i="20"/>
  <c r="Q1284" i="20" s="1" a="1"/>
  <c r="Q1284" i="20" s="1"/>
  <c r="M1284" i="20"/>
  <c r="P1283" i="20"/>
  <c r="Q1283" i="20" s="1" a="1"/>
  <c r="Q1283" i="20" s="1"/>
  <c r="M1283" i="20"/>
  <c r="P1282" i="20"/>
  <c r="Q1282" i="20" s="1" a="1"/>
  <c r="Q1282" i="20" s="1"/>
  <c r="M1282" i="20"/>
  <c r="P1281" i="20"/>
  <c r="Q1281" i="20" s="1" a="1"/>
  <c r="Q1281" i="20" s="1"/>
  <c r="M1281" i="20"/>
  <c r="P1280" i="20"/>
  <c r="Q1280" i="20" s="1" a="1"/>
  <c r="Q1280" i="20" s="1"/>
  <c r="M1280" i="20"/>
  <c r="P1279" i="20"/>
  <c r="Q1279" i="20" s="1" a="1"/>
  <c r="Q1279" i="20" s="1"/>
  <c r="M1279" i="20"/>
  <c r="P1278" i="20"/>
  <c r="Q1278" i="20" s="1" a="1"/>
  <c r="Q1278" i="20" s="1"/>
  <c r="M1278" i="20"/>
  <c r="P1277" i="20"/>
  <c r="Q1277" i="20" s="1" a="1"/>
  <c r="Q1277" i="20" s="1"/>
  <c r="M1277" i="20"/>
  <c r="P1276" i="20"/>
  <c r="Q1276" i="20" s="1" a="1"/>
  <c r="Q1276" i="20" s="1"/>
  <c r="M1276" i="20"/>
  <c r="P1275" i="20"/>
  <c r="Q1275" i="20" s="1" a="1"/>
  <c r="Q1275" i="20" s="1"/>
  <c r="M1275" i="20"/>
  <c r="P1274" i="20"/>
  <c r="Q1274" i="20" s="1" a="1"/>
  <c r="Q1274" i="20" s="1"/>
  <c r="M1274" i="20"/>
  <c r="P1273" i="20"/>
  <c r="Q1273" i="20" s="1" a="1"/>
  <c r="Q1273" i="20" s="1"/>
  <c r="M1273" i="20"/>
  <c r="P1272" i="20"/>
  <c r="Q1272" i="20" s="1" a="1"/>
  <c r="Q1272" i="20" s="1"/>
  <c r="M1272" i="20"/>
  <c r="P1271" i="20"/>
  <c r="Q1271" i="20" s="1" a="1"/>
  <c r="Q1271" i="20" s="1"/>
  <c r="M1271" i="20"/>
  <c r="P1270" i="20"/>
  <c r="Q1270" i="20" s="1" a="1"/>
  <c r="Q1270" i="20" s="1"/>
  <c r="M1270" i="20"/>
  <c r="P1269" i="20"/>
  <c r="Q1269" i="20" s="1" a="1"/>
  <c r="Q1269" i="20" s="1"/>
  <c r="M1269" i="20"/>
  <c r="P1268" i="20"/>
  <c r="Q1268" i="20" s="1" a="1"/>
  <c r="Q1268" i="20" s="1"/>
  <c r="M1268" i="20"/>
  <c r="P1267" i="20"/>
  <c r="Q1267" i="20" s="1" a="1"/>
  <c r="Q1267" i="20" s="1"/>
  <c r="M1267" i="20"/>
  <c r="P1266" i="20"/>
  <c r="Q1266" i="20" s="1" a="1"/>
  <c r="Q1266" i="20" s="1"/>
  <c r="M1266" i="20"/>
  <c r="P1265" i="20"/>
  <c r="Q1265" i="20" s="1" a="1"/>
  <c r="Q1265" i="20" s="1"/>
  <c r="M1265" i="20"/>
  <c r="P1264" i="20"/>
  <c r="Q1264" i="20" s="1" a="1"/>
  <c r="Q1264" i="20" s="1"/>
  <c r="M1264" i="20"/>
  <c r="P1263" i="20"/>
  <c r="Q1263" i="20" s="1" a="1"/>
  <c r="Q1263" i="20" s="1"/>
  <c r="M1263" i="20"/>
  <c r="P1262" i="20"/>
  <c r="Q1262" i="20" s="1" a="1"/>
  <c r="Q1262" i="20" s="1"/>
  <c r="M1262" i="20"/>
  <c r="P1261" i="20"/>
  <c r="Q1261" i="20" s="1" a="1"/>
  <c r="Q1261" i="20" s="1"/>
  <c r="M1261" i="20"/>
  <c r="P1260" i="20"/>
  <c r="Q1260" i="20" s="1" a="1"/>
  <c r="Q1260" i="20" s="1"/>
  <c r="M1260" i="20"/>
  <c r="P1259" i="20"/>
  <c r="Q1259" i="20" s="1" a="1"/>
  <c r="Q1259" i="20" s="1"/>
  <c r="M1259" i="20"/>
  <c r="P1258" i="20"/>
  <c r="Q1258" i="20" s="1" a="1"/>
  <c r="Q1258" i="20" s="1"/>
  <c r="M1258" i="20"/>
  <c r="P1257" i="20"/>
  <c r="Q1257" i="20" s="1" a="1"/>
  <c r="Q1257" i="20" s="1"/>
  <c r="M1257" i="20"/>
  <c r="P1256" i="20"/>
  <c r="Q1256" i="20" s="1" a="1"/>
  <c r="Q1256" i="20" s="1"/>
  <c r="M1256" i="20"/>
  <c r="P1255" i="20"/>
  <c r="Q1255" i="20" s="1" a="1"/>
  <c r="Q1255" i="20" s="1"/>
  <c r="M1255" i="20"/>
  <c r="P1254" i="20"/>
  <c r="Q1254" i="20" s="1" a="1"/>
  <c r="Q1254" i="20" s="1"/>
  <c r="M1254" i="20"/>
  <c r="P1253" i="20"/>
  <c r="Q1253" i="20" s="1" a="1"/>
  <c r="Q1253" i="20" s="1"/>
  <c r="M1253" i="20"/>
  <c r="P1252" i="20"/>
  <c r="Q1252" i="20" s="1" a="1"/>
  <c r="Q1252" i="20" s="1"/>
  <c r="M1252" i="20"/>
  <c r="P1251" i="20"/>
  <c r="Q1251" i="20" s="1" a="1"/>
  <c r="Q1251" i="20" s="1"/>
  <c r="M1251" i="20"/>
  <c r="P1250" i="20"/>
  <c r="Q1250" i="20" s="1" a="1"/>
  <c r="Q1250" i="20" s="1"/>
  <c r="M1250" i="20"/>
  <c r="P1249" i="20"/>
  <c r="Q1249" i="20" s="1" a="1"/>
  <c r="Q1249" i="20" s="1"/>
  <c r="M1249" i="20"/>
  <c r="P1248" i="20"/>
  <c r="Q1248" i="20" s="1" a="1"/>
  <c r="Q1248" i="20" s="1"/>
  <c r="M1248" i="20"/>
  <c r="P1247" i="20"/>
  <c r="Q1247" i="20" s="1" a="1"/>
  <c r="Q1247" i="20" s="1"/>
  <c r="M1247" i="20"/>
  <c r="P1246" i="20"/>
  <c r="Q1246" i="20" s="1" a="1"/>
  <c r="Q1246" i="20" s="1"/>
  <c r="M1246" i="20"/>
  <c r="P1245" i="20"/>
  <c r="Q1245" i="20" s="1" a="1"/>
  <c r="Q1245" i="20" s="1"/>
  <c r="M1245" i="20"/>
  <c r="P1244" i="20"/>
  <c r="Q1244" i="20" s="1" a="1"/>
  <c r="Q1244" i="20" s="1"/>
  <c r="M1244" i="20"/>
  <c r="P1243" i="20"/>
  <c r="Q1243" i="20" s="1" a="1"/>
  <c r="Q1243" i="20" s="1"/>
  <c r="M1243" i="20"/>
  <c r="P1242" i="20"/>
  <c r="Q1242" i="20" s="1" a="1"/>
  <c r="Q1242" i="20" s="1"/>
  <c r="M1242" i="20"/>
  <c r="P1241" i="20"/>
  <c r="M1241" i="20"/>
  <c r="P1240" i="20"/>
  <c r="M1240" i="20"/>
  <c r="P1239" i="20"/>
  <c r="M1239" i="20"/>
  <c r="P1238" i="20"/>
  <c r="Q1238" i="20" s="1" a="1"/>
  <c r="Q1238" i="20" s="1"/>
  <c r="M1238" i="20"/>
  <c r="P1237" i="20"/>
  <c r="Q1237" i="20" s="1" a="1"/>
  <c r="Q1237" i="20" s="1"/>
  <c r="M1237" i="20"/>
  <c r="P1236" i="20"/>
  <c r="Q1236" i="20" s="1" a="1"/>
  <c r="Q1236" i="20" s="1"/>
  <c r="M1236" i="20"/>
  <c r="P1235" i="20"/>
  <c r="Q1235" i="20" s="1" a="1"/>
  <c r="Q1235" i="20" s="1"/>
  <c r="M1235" i="20"/>
  <c r="P1234" i="20"/>
  <c r="Q1234" i="20" s="1" a="1"/>
  <c r="Q1234" i="20" s="1"/>
  <c r="M1234" i="20"/>
  <c r="P1233" i="20"/>
  <c r="Q1233" i="20" s="1" a="1"/>
  <c r="Q1233" i="20" s="1"/>
  <c r="M1233" i="20"/>
  <c r="P1232" i="20"/>
  <c r="Q1232" i="20" s="1" a="1"/>
  <c r="Q1232" i="20" s="1"/>
  <c r="M1232" i="20"/>
  <c r="P1231" i="20"/>
  <c r="Q1231" i="20" s="1" a="1"/>
  <c r="Q1231" i="20" s="1"/>
  <c r="M1231" i="20"/>
  <c r="P1230" i="20"/>
  <c r="Q1230" i="20" s="1" a="1"/>
  <c r="Q1230" i="20" s="1"/>
  <c r="M1230" i="20"/>
  <c r="P1229" i="20"/>
  <c r="Q1229" i="20" s="1" a="1"/>
  <c r="Q1229" i="20" s="1"/>
  <c r="M1229" i="20"/>
  <c r="P1228" i="20"/>
  <c r="Q1228" i="20" s="1" a="1"/>
  <c r="Q1228" i="20" s="1"/>
  <c r="M1228" i="20"/>
  <c r="P1227" i="20"/>
  <c r="Q1227" i="20" s="1" a="1"/>
  <c r="Q1227" i="20" s="1"/>
  <c r="M1227" i="20"/>
  <c r="P1226" i="20"/>
  <c r="M1226" i="20"/>
  <c r="P1225" i="20"/>
  <c r="Q1225" i="20" s="1" a="1"/>
  <c r="Q1225" i="20" s="1"/>
  <c r="M1225" i="20"/>
  <c r="P1224" i="20"/>
  <c r="Q1224" i="20" s="1" a="1"/>
  <c r="Q1224" i="20" s="1"/>
  <c r="M1224" i="20"/>
  <c r="P1223" i="20"/>
  <c r="Q1223" i="20" s="1" a="1"/>
  <c r="Q1223" i="20" s="1"/>
  <c r="M1223" i="20"/>
  <c r="P1222" i="20"/>
  <c r="Q1222" i="20" s="1" a="1"/>
  <c r="Q1222" i="20" s="1"/>
  <c r="M1222" i="20"/>
  <c r="P1221" i="20"/>
  <c r="Q1221" i="20" s="1" a="1"/>
  <c r="Q1221" i="20" s="1"/>
  <c r="M1221" i="20"/>
  <c r="P1220" i="20"/>
  <c r="Q1220" i="20" s="1" a="1"/>
  <c r="Q1220" i="20" s="1"/>
  <c r="M1220" i="20"/>
  <c r="P1219" i="20"/>
  <c r="Q1219" i="20" s="1" a="1"/>
  <c r="Q1219" i="20" s="1"/>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M1213" i="20"/>
  <c r="P1212" i="20"/>
  <c r="M1212" i="20"/>
  <c r="P1211" i="20"/>
  <c r="M1211" i="20"/>
  <c r="P1210" i="20"/>
  <c r="M1210" i="20"/>
  <c r="P1209" i="20"/>
  <c r="Q1209" i="20" s="1" a="1"/>
  <c r="Q1209" i="20" s="1"/>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Q1202" i="20" s="1" a="1"/>
  <c r="Q1202" i="20" s="1"/>
  <c r="M1202" i="20"/>
  <c r="P1201" i="20"/>
  <c r="Q1201" i="20" s="1" a="1"/>
  <c r="Q1201" i="20" s="1"/>
  <c r="M1201" i="20"/>
  <c r="P1200" i="20"/>
  <c r="Q1200" i="20" s="1" a="1"/>
  <c r="Q1200" i="20" s="1"/>
  <c r="M1200" i="20"/>
  <c r="P1199" i="20"/>
  <c r="Q1199" i="20" s="1" a="1"/>
  <c r="Q1199" i="20" s="1"/>
  <c r="M1199" i="20"/>
  <c r="P1198" i="20"/>
  <c r="Q1198" i="20" s="1" a="1"/>
  <c r="Q1198" i="20" s="1"/>
  <c r="M1198" i="20"/>
  <c r="P1197" i="20"/>
  <c r="Q1197" i="20" s="1" a="1"/>
  <c r="Q1197" i="20" s="1"/>
  <c r="M1197" i="20"/>
  <c r="P1196" i="20"/>
  <c r="Q1196" i="20" s="1" a="1"/>
  <c r="Q1196" i="20" s="1"/>
  <c r="M1196" i="20"/>
  <c r="P1195" i="20"/>
  <c r="Q1195" i="20" s="1" a="1"/>
  <c r="Q1195" i="20" s="1"/>
  <c r="M1195" i="20"/>
  <c r="P1194" i="20"/>
  <c r="Q1194" i="20" s="1" a="1"/>
  <c r="Q1194" i="20" s="1"/>
  <c r="M1194" i="20"/>
  <c r="P1193" i="20"/>
  <c r="Q1193" i="20" s="1" a="1"/>
  <c r="Q1193" i="20" s="1"/>
  <c r="M1193" i="20"/>
  <c r="P1192" i="20"/>
  <c r="Q1192" i="20" s="1" a="1"/>
  <c r="Q1192" i="20" s="1"/>
  <c r="M1192" i="20"/>
  <c r="P1191" i="20"/>
  <c r="Q1191" i="20" s="1" a="1"/>
  <c r="Q1191" i="20" s="1"/>
  <c r="M1191" i="20"/>
  <c r="P1190" i="20"/>
  <c r="Q1190" i="20" s="1" a="1"/>
  <c r="Q1190" i="20" s="1"/>
  <c r="M1190" i="20"/>
  <c r="P1189" i="20"/>
  <c r="Q1189" i="20" s="1" a="1"/>
  <c r="Q1189" i="20" s="1"/>
  <c r="M1189" i="20"/>
  <c r="W324" i="17" l="1"/>
  <c r="Z324" i="17"/>
  <c r="AA324" i="17"/>
  <c r="AB324" i="17"/>
  <c r="AC324" i="17"/>
  <c r="AD324" i="17"/>
  <c r="AF324" i="17"/>
  <c r="AG324" i="17"/>
  <c r="W325" i="17"/>
  <c r="Z325" i="17"/>
  <c r="AA325" i="17"/>
  <c r="AB325" i="17"/>
  <c r="AC325" i="17"/>
  <c r="AD325" i="17"/>
  <c r="AF325" i="17"/>
  <c r="AG325" i="17"/>
  <c r="W326" i="17"/>
  <c r="Z326" i="17"/>
  <c r="AA326" i="17"/>
  <c r="AB326" i="17"/>
  <c r="AC326" i="17"/>
  <c r="AD326" i="17"/>
  <c r="AF326" i="17"/>
  <c r="AG326" i="17"/>
  <c r="W327" i="17"/>
  <c r="Z327" i="17"/>
  <c r="AA327" i="17"/>
  <c r="AB327" i="17"/>
  <c r="AC327" i="17"/>
  <c r="AD327" i="17"/>
  <c r="AF327" i="17"/>
  <c r="AG327" i="17"/>
  <c r="W328" i="17"/>
  <c r="Z328" i="17"/>
  <c r="AA328" i="17"/>
  <c r="AB328" i="17"/>
  <c r="AC328" i="17"/>
  <c r="AD328" i="17"/>
  <c r="AF328" i="17"/>
  <c r="AG328" i="17"/>
  <c r="W329" i="17"/>
  <c r="Z329" i="17"/>
  <c r="AA329" i="17"/>
  <c r="AB329" i="17"/>
  <c r="AC329" i="17"/>
  <c r="AD329" i="17"/>
  <c r="AF329" i="17"/>
  <c r="AG329" i="17"/>
  <c r="W330" i="17"/>
  <c r="Z330" i="17"/>
  <c r="AA330" i="17"/>
  <c r="AB330" i="17"/>
  <c r="AC330" i="17"/>
  <c r="AD330" i="17"/>
  <c r="AF330" i="17"/>
  <c r="AG330" i="17"/>
  <c r="W331" i="17"/>
  <c r="Z331" i="17"/>
  <c r="AA331" i="17"/>
  <c r="AB331" i="17"/>
  <c r="AC331" i="17"/>
  <c r="AD331" i="17"/>
  <c r="AF331" i="17"/>
  <c r="AG331" i="17"/>
  <c r="W332" i="17"/>
  <c r="Z332" i="17"/>
  <c r="AA332" i="17"/>
  <c r="AB332" i="17"/>
  <c r="AC332" i="17"/>
  <c r="AD332" i="17"/>
  <c r="AF332" i="17"/>
  <c r="AG332" i="17"/>
  <c r="W333" i="17"/>
  <c r="Z333" i="17"/>
  <c r="AA333" i="17"/>
  <c r="AB333" i="17"/>
  <c r="AC333" i="17"/>
  <c r="AD333" i="17"/>
  <c r="AF333" i="17"/>
  <c r="AG333" i="17"/>
  <c r="W334" i="17"/>
  <c r="Z334" i="17"/>
  <c r="AA334" i="17"/>
  <c r="AB334" i="17"/>
  <c r="AC334" i="17"/>
  <c r="AD334" i="17"/>
  <c r="AF334" i="17"/>
  <c r="AG334" i="17"/>
  <c r="W335" i="17"/>
  <c r="Z335" i="17"/>
  <c r="AA335" i="17"/>
  <c r="AB335" i="17"/>
  <c r="AC335" i="17"/>
  <c r="AD335" i="17"/>
  <c r="AF335" i="17"/>
  <c r="AG335" i="17"/>
  <c r="W336" i="17"/>
  <c r="Z336" i="17"/>
  <c r="AA336" i="17"/>
  <c r="AB336" i="17"/>
  <c r="AC336" i="17"/>
  <c r="AD336" i="17"/>
  <c r="AF336" i="17"/>
  <c r="AG336" i="17"/>
  <c r="W337" i="17"/>
  <c r="Z337" i="17"/>
  <c r="AA337" i="17"/>
  <c r="AB337" i="17"/>
  <c r="AC337" i="17"/>
  <c r="AD337" i="17"/>
  <c r="AF337" i="17"/>
  <c r="AG337" i="17"/>
  <c r="W338" i="17"/>
  <c r="Z338" i="17"/>
  <c r="AA338" i="17"/>
  <c r="AB338" i="17"/>
  <c r="AC338" i="17"/>
  <c r="AD338" i="17"/>
  <c r="AF338" i="17"/>
  <c r="AG338" i="17"/>
  <c r="W339" i="17"/>
  <c r="Z339" i="17"/>
  <c r="AA339" i="17"/>
  <c r="AB339" i="17"/>
  <c r="AC339" i="17"/>
  <c r="AD339" i="17"/>
  <c r="AF339" i="17"/>
  <c r="AG339" i="17"/>
  <c r="W340" i="17"/>
  <c r="Z340" i="17"/>
  <c r="AA340" i="17"/>
  <c r="AB340" i="17"/>
  <c r="AC340" i="17"/>
  <c r="AD340" i="17"/>
  <c r="AF340" i="17"/>
  <c r="AG340" i="17"/>
  <c r="W341" i="17"/>
  <c r="Z341" i="17"/>
  <c r="AA341" i="17"/>
  <c r="AB341" i="17"/>
  <c r="AC341" i="17"/>
  <c r="AD341" i="17"/>
  <c r="AF341" i="17"/>
  <c r="AG341" i="17"/>
  <c r="W342" i="17"/>
  <c r="Z342" i="17"/>
  <c r="AA342" i="17"/>
  <c r="AB342" i="17"/>
  <c r="AC342" i="17"/>
  <c r="AD342" i="17"/>
  <c r="AF342" i="17"/>
  <c r="AG342" i="17"/>
  <c r="W343" i="17"/>
  <c r="Z343" i="17"/>
  <c r="AA343" i="17"/>
  <c r="AB343" i="17"/>
  <c r="AC343" i="17"/>
  <c r="AD343" i="17"/>
  <c r="AF343" i="17"/>
  <c r="AG343" i="17"/>
  <c r="W344" i="17"/>
  <c r="Z344" i="17"/>
  <c r="AA344" i="17"/>
  <c r="AB344" i="17"/>
  <c r="AC344" i="17"/>
  <c r="AD344" i="17"/>
  <c r="AF344" i="17"/>
  <c r="AG344" i="17"/>
  <c r="W345" i="17"/>
  <c r="Z345" i="17"/>
  <c r="AA345" i="17"/>
  <c r="AB345" i="17"/>
  <c r="AC345" i="17"/>
  <c r="AD345" i="17"/>
  <c r="AF345" i="17"/>
  <c r="AG345" i="17"/>
  <c r="W346" i="17"/>
  <c r="Z346" i="17"/>
  <c r="AA346" i="17"/>
  <c r="AB346" i="17"/>
  <c r="AC346" i="17"/>
  <c r="AD346" i="17"/>
  <c r="AF346" i="17"/>
  <c r="AG346" i="17"/>
  <c r="W347" i="17"/>
  <c r="Z347" i="17"/>
  <c r="AA347" i="17"/>
  <c r="AB347" i="17"/>
  <c r="AC347" i="17"/>
  <c r="AD347" i="17"/>
  <c r="AF347" i="17"/>
  <c r="AG347" i="17"/>
  <c r="W348" i="17"/>
  <c r="Z348" i="17"/>
  <c r="AA348" i="17"/>
  <c r="AB348" i="17"/>
  <c r="AC348" i="17"/>
  <c r="AD348" i="17"/>
  <c r="AF348" i="17"/>
  <c r="AG348" i="17"/>
  <c r="W349" i="17"/>
  <c r="Z349" i="17"/>
  <c r="AA349" i="17"/>
  <c r="AB349" i="17"/>
  <c r="AC349" i="17"/>
  <c r="AD349" i="17"/>
  <c r="AF349" i="17"/>
  <c r="AG349" i="17"/>
  <c r="W350" i="17"/>
  <c r="Z350" i="17"/>
  <c r="AA350" i="17"/>
  <c r="AB350" i="17"/>
  <c r="AC350" i="17"/>
  <c r="AD350" i="17"/>
  <c r="AF350" i="17"/>
  <c r="AG350" i="17"/>
  <c r="W351" i="17"/>
  <c r="Z351" i="17"/>
  <c r="AA351" i="17"/>
  <c r="AB351" i="17"/>
  <c r="AC351" i="17"/>
  <c r="AD351" i="17"/>
  <c r="AF351" i="17"/>
  <c r="AG351" i="17"/>
  <c r="W352" i="17"/>
  <c r="Z352" i="17"/>
  <c r="AA352" i="17"/>
  <c r="AB352" i="17"/>
  <c r="AC352" i="17"/>
  <c r="AD352" i="17"/>
  <c r="AF352" i="17"/>
  <c r="AG352" i="17"/>
  <c r="W353" i="17"/>
  <c r="Z353" i="17"/>
  <c r="AA353" i="17"/>
  <c r="AB353" i="17"/>
  <c r="AC353" i="17"/>
  <c r="AD353" i="17"/>
  <c r="AF353" i="17"/>
  <c r="AG353" i="17"/>
  <c r="W354" i="17"/>
  <c r="Z354" i="17"/>
  <c r="AA354" i="17"/>
  <c r="AB354" i="17"/>
  <c r="AC354" i="17"/>
  <c r="AD354" i="17"/>
  <c r="AF354" i="17"/>
  <c r="AG354" i="17"/>
  <c r="W355" i="17"/>
  <c r="Z355" i="17"/>
  <c r="AA355" i="17"/>
  <c r="AB355" i="17"/>
  <c r="AC355" i="17"/>
  <c r="AD355" i="17"/>
  <c r="AF355" i="17"/>
  <c r="AG355" i="17"/>
  <c r="W356" i="17"/>
  <c r="Z356" i="17"/>
  <c r="AA356" i="17"/>
  <c r="AB356" i="17"/>
  <c r="AC356" i="17"/>
  <c r="AD356" i="17"/>
  <c r="AF356" i="17"/>
  <c r="AG356" i="17"/>
  <c r="W357" i="17"/>
  <c r="Z357" i="17"/>
  <c r="AA357" i="17"/>
  <c r="AB357" i="17"/>
  <c r="AC357" i="17"/>
  <c r="AD357" i="17"/>
  <c r="AF357" i="17"/>
  <c r="AG357" i="17"/>
  <c r="W358" i="17"/>
  <c r="Z358" i="17"/>
  <c r="AA358" i="17"/>
  <c r="AB358" i="17"/>
  <c r="AC358" i="17"/>
  <c r="AD358" i="17"/>
  <c r="AF358" i="17"/>
  <c r="AG358" i="17"/>
  <c r="W359" i="17"/>
  <c r="Z359" i="17"/>
  <c r="AA359" i="17"/>
  <c r="AB359" i="17"/>
  <c r="AC359" i="17"/>
  <c r="AD359" i="17"/>
  <c r="AF359" i="17"/>
  <c r="AG359" i="17"/>
  <c r="W360" i="17"/>
  <c r="Z360" i="17"/>
  <c r="AA360" i="17"/>
  <c r="AB360" i="17"/>
  <c r="AC360" i="17"/>
  <c r="AD360" i="17"/>
  <c r="AF360" i="17"/>
  <c r="AG360" i="17"/>
  <c r="W361" i="17"/>
  <c r="Z361" i="17"/>
  <c r="AA361" i="17"/>
  <c r="AB361" i="17"/>
  <c r="AC361" i="17"/>
  <c r="AD361" i="17"/>
  <c r="AF361" i="17"/>
  <c r="AG361" i="17"/>
  <c r="W362" i="17"/>
  <c r="Z362" i="17"/>
  <c r="AA362" i="17"/>
  <c r="AB362" i="17"/>
  <c r="AC362" i="17"/>
  <c r="AD362" i="17"/>
  <c r="AF362" i="17"/>
  <c r="AG362" i="17"/>
  <c r="W363" i="17"/>
  <c r="Z363" i="17"/>
  <c r="AA363" i="17"/>
  <c r="AB363" i="17"/>
  <c r="AC363" i="17"/>
  <c r="AD363" i="17"/>
  <c r="AF363" i="17"/>
  <c r="AG363" i="17"/>
  <c r="W364" i="17"/>
  <c r="Z364" i="17"/>
  <c r="AA364" i="17"/>
  <c r="AB364" i="17"/>
  <c r="AC364" i="17"/>
  <c r="AD364" i="17"/>
  <c r="AF364" i="17"/>
  <c r="AG364" i="17"/>
  <c r="W365" i="17"/>
  <c r="Z365" i="17"/>
  <c r="AA365" i="17"/>
  <c r="AB365" i="17"/>
  <c r="AC365" i="17"/>
  <c r="AD365" i="17"/>
  <c r="AF365" i="17"/>
  <c r="AG365" i="17"/>
  <c r="W366" i="17"/>
  <c r="Z366" i="17"/>
  <c r="AA366" i="17"/>
  <c r="AB366" i="17"/>
  <c r="AC366" i="17"/>
  <c r="AD366" i="17"/>
  <c r="AF366" i="17"/>
  <c r="AG366" i="17"/>
  <c r="W367" i="17"/>
  <c r="Z367" i="17"/>
  <c r="AA367" i="17"/>
  <c r="AB367" i="17"/>
  <c r="AC367" i="17"/>
  <c r="AD367" i="17"/>
  <c r="AF367" i="17"/>
  <c r="AG367" i="17"/>
  <c r="W368" i="17"/>
  <c r="Z368" i="17"/>
  <c r="AA368" i="17"/>
  <c r="AB368" i="17"/>
  <c r="AC368" i="17"/>
  <c r="AD368" i="17"/>
  <c r="AF368" i="17"/>
  <c r="AG368" i="17"/>
  <c r="W369" i="17"/>
  <c r="Z369" i="17"/>
  <c r="AA369" i="17"/>
  <c r="AB369" i="17"/>
  <c r="AC369" i="17"/>
  <c r="AD369" i="17"/>
  <c r="AF369" i="17"/>
  <c r="AG369" i="17"/>
  <c r="W370" i="17"/>
  <c r="Z370" i="17"/>
  <c r="AA370" i="17"/>
  <c r="AB370" i="17"/>
  <c r="AC370" i="17"/>
  <c r="AD370" i="17"/>
  <c r="AF370" i="17"/>
  <c r="AG370" i="17"/>
  <c r="W371" i="17"/>
  <c r="Z371" i="17"/>
  <c r="AA371" i="17"/>
  <c r="AB371" i="17"/>
  <c r="AC371" i="17"/>
  <c r="AD371" i="17"/>
  <c r="AF371" i="17"/>
  <c r="AG371" i="17"/>
  <c r="W372" i="17"/>
  <c r="Z372" i="17"/>
  <c r="AA372" i="17"/>
  <c r="AB372" i="17"/>
  <c r="AC372" i="17"/>
  <c r="AD372" i="17"/>
  <c r="AF372" i="17"/>
  <c r="AG372" i="17"/>
  <c r="W373" i="17"/>
  <c r="Z373" i="17"/>
  <c r="AA373" i="17"/>
  <c r="AB373" i="17"/>
  <c r="AC373" i="17"/>
  <c r="AD373" i="17"/>
  <c r="AF373" i="17"/>
  <c r="AG373" i="17"/>
  <c r="W374" i="17"/>
  <c r="Z374" i="17"/>
  <c r="AA374" i="17"/>
  <c r="AB374" i="17"/>
  <c r="AC374" i="17"/>
  <c r="AD374" i="17"/>
  <c r="AF374" i="17"/>
  <c r="AG374" i="17"/>
  <c r="W375" i="17"/>
  <c r="Z375" i="17"/>
  <c r="AA375" i="17"/>
  <c r="AB375" i="17"/>
  <c r="AC375" i="17"/>
  <c r="AD375" i="17"/>
  <c r="AF375" i="17"/>
  <c r="AG375" i="17"/>
  <c r="W376" i="17"/>
  <c r="Z376" i="17"/>
  <c r="AA376" i="17"/>
  <c r="AB376" i="17"/>
  <c r="AC376" i="17"/>
  <c r="AD376" i="17"/>
  <c r="AF376" i="17"/>
  <c r="AG376" i="17"/>
  <c r="AE349" i="17" l="1"/>
  <c r="AE337" i="17"/>
  <c r="AE333" i="17"/>
  <c r="AE338" i="17"/>
  <c r="AE330" i="17"/>
  <c r="AE376" i="17"/>
  <c r="AE368" i="17"/>
  <c r="AE360" i="17"/>
  <c r="AE356" i="17"/>
  <c r="AE339" i="17"/>
  <c r="AE336" i="17"/>
  <c r="AE325" i="17"/>
  <c r="AE324" i="17"/>
  <c r="AE365" i="17"/>
  <c r="AE357" i="17"/>
  <c r="AE348" i="17"/>
  <c r="AE352" i="17"/>
  <c r="AE335" i="17"/>
  <c r="AE331" i="17"/>
  <c r="AE326" i="17"/>
  <c r="AE375" i="17"/>
  <c r="AE371" i="17"/>
  <c r="AE367" i="17"/>
  <c r="AE363" i="17"/>
  <c r="AE359" i="17"/>
  <c r="AE355" i="17"/>
  <c r="AE351" i="17"/>
  <c r="AE347" i="17"/>
  <c r="AE343" i="17"/>
  <c r="AE327" i="17"/>
  <c r="AE344" i="17"/>
  <c r="AE328" i="17"/>
  <c r="AE329" i="17"/>
  <c r="AE340" i="17"/>
  <c r="AE374" i="17"/>
  <c r="AE370" i="17"/>
  <c r="AE366" i="17"/>
  <c r="AE362" i="17"/>
  <c r="AE358" i="17"/>
  <c r="AE354" i="17"/>
  <c r="AE350" i="17"/>
  <c r="AE346" i="17"/>
  <c r="AE342" i="17"/>
  <c r="AE334" i="17"/>
  <c r="AE373" i="17"/>
  <c r="AE369" i="17"/>
  <c r="AE361" i="17"/>
  <c r="AE353" i="17"/>
  <c r="AE345" i="17"/>
  <c r="AE341" i="17"/>
  <c r="AE332" i="17"/>
  <c r="AE372" i="17"/>
  <c r="AE364" i="17"/>
  <c r="P1188" i="20" l="1"/>
  <c r="Q1188" i="20" s="1"/>
  <c r="M1188" i="20"/>
  <c r="P1187" i="20"/>
  <c r="Q1187" i="20" s="1"/>
  <c r="M1187" i="20"/>
  <c r="P1186" i="20"/>
  <c r="Q1186" i="20" s="1"/>
  <c r="M1186" i="20"/>
  <c r="P1185" i="20"/>
  <c r="Q1185" i="20" s="1"/>
  <c r="M1185" i="20"/>
  <c r="P1184" i="20"/>
  <c r="Q1184" i="20" s="1"/>
  <c r="M1184" i="20"/>
  <c r="P1183" i="20"/>
  <c r="Q1183" i="20" s="1"/>
  <c r="M1183" i="20"/>
  <c r="P1182" i="20"/>
  <c r="Q1182" i="20" s="1"/>
  <c r="M1182" i="20"/>
  <c r="P1181" i="20"/>
  <c r="Q1181" i="20" s="1"/>
  <c r="M1181" i="20"/>
  <c r="P1180" i="20"/>
  <c r="Q1180" i="20" s="1"/>
  <c r="M1180" i="20"/>
  <c r="P1179" i="20"/>
  <c r="Q1179" i="20" s="1"/>
  <c r="M1179" i="20"/>
  <c r="P1178" i="20"/>
  <c r="Q1178" i="20" s="1"/>
  <c r="M1178" i="20"/>
  <c r="P1177" i="20"/>
  <c r="Q1177" i="20" s="1"/>
  <c r="M1177" i="20"/>
  <c r="P1176" i="20"/>
  <c r="Q1176" i="20" s="1"/>
  <c r="M1176" i="20"/>
  <c r="P1175" i="20"/>
  <c r="Q1175" i="20" s="1"/>
  <c r="M1175" i="20"/>
  <c r="P1174" i="20"/>
  <c r="Q1174" i="20" s="1"/>
  <c r="M1174" i="20"/>
  <c r="P1173" i="20"/>
  <c r="Q1173" i="20" s="1"/>
  <c r="M1173" i="20"/>
  <c r="P1172" i="20"/>
  <c r="Q1172" i="20" s="1"/>
  <c r="M1172" i="20"/>
  <c r="P1171" i="20"/>
  <c r="Q1171" i="20" s="1"/>
  <c r="M1171" i="20"/>
  <c r="P1170" i="20"/>
  <c r="Q1170" i="20" s="1"/>
  <c r="M1170" i="20"/>
  <c r="P1169" i="20"/>
  <c r="Q1169" i="20" s="1"/>
  <c r="M1169" i="20"/>
  <c r="P1168" i="20"/>
  <c r="Q1168" i="20" s="1"/>
  <c r="M1168" i="20"/>
  <c r="P1167" i="20"/>
  <c r="Q1167" i="20" s="1"/>
  <c r="M1167" i="20"/>
  <c r="P1166" i="20"/>
  <c r="Q1166" i="20" s="1"/>
  <c r="M1166" i="20"/>
  <c r="P1165" i="20"/>
  <c r="Q1165" i="20" s="1"/>
  <c r="M1165" i="20"/>
  <c r="P1164" i="20"/>
  <c r="Q1164" i="20" s="1"/>
  <c r="M1164" i="20"/>
  <c r="P1163" i="20"/>
  <c r="Q1163" i="20" s="1"/>
  <c r="M1163" i="20"/>
  <c r="P1162" i="20"/>
  <c r="Q1162" i="20" s="1"/>
  <c r="M1162" i="20"/>
  <c r="P1161" i="20"/>
  <c r="Q1161" i="20" s="1"/>
  <c r="M1161" i="20"/>
  <c r="P1160" i="20"/>
  <c r="Q1160" i="20" s="1"/>
  <c r="M1160" i="20"/>
  <c r="P1159" i="20"/>
  <c r="Q1159" i="20" s="1"/>
  <c r="M1159" i="20"/>
  <c r="P1158" i="20"/>
  <c r="Q1158" i="20" s="1"/>
  <c r="M1158" i="20"/>
  <c r="P1157" i="20"/>
  <c r="Q1157" i="20" s="1"/>
  <c r="M1157" i="20"/>
  <c r="P1156" i="20"/>
  <c r="Q1156" i="20" s="1"/>
  <c r="M1156" i="20"/>
  <c r="P1155" i="20"/>
  <c r="Q1155" i="20" s="1"/>
  <c r="M1155" i="20"/>
  <c r="P1154" i="20"/>
  <c r="Q1154" i="20" s="1"/>
  <c r="M1154" i="20"/>
  <c r="P1153" i="20"/>
  <c r="Q1153" i="20" s="1"/>
  <c r="M1153" i="20"/>
  <c r="P1152" i="20"/>
  <c r="Q1152" i="20" s="1"/>
  <c r="M1152" i="20"/>
  <c r="P1151" i="20"/>
  <c r="Q1151" i="20" s="1"/>
  <c r="M1151" i="20"/>
  <c r="P1150" i="20"/>
  <c r="Q1150" i="20" s="1"/>
  <c r="M1150" i="20"/>
  <c r="P1149" i="20"/>
  <c r="Q1149" i="20" s="1"/>
  <c r="M1149" i="20"/>
  <c r="P1148" i="20"/>
  <c r="Q1148" i="20" s="1"/>
  <c r="M1148" i="20"/>
  <c r="P1147" i="20"/>
  <c r="Q1147" i="20" s="1"/>
  <c r="M1147" i="20"/>
  <c r="P1146" i="20"/>
  <c r="Q1146" i="20" s="1"/>
  <c r="M1146" i="20"/>
  <c r="P1145" i="20"/>
  <c r="Q1145" i="20" s="1"/>
  <c r="M1145" i="20"/>
  <c r="P1144" i="20"/>
  <c r="Q1144" i="20" s="1"/>
  <c r="M1144" i="20"/>
  <c r="P1143" i="20"/>
  <c r="Q1143" i="20" s="1"/>
  <c r="M1143" i="20"/>
  <c r="P1142" i="20"/>
  <c r="Q1142" i="20" s="1"/>
  <c r="M1142" i="20"/>
  <c r="P1141" i="20"/>
  <c r="Q1141" i="20" s="1"/>
  <c r="M1141" i="20"/>
  <c r="P1140" i="20"/>
  <c r="Q1140" i="20" s="1"/>
  <c r="M1140" i="20"/>
  <c r="P1139" i="20"/>
  <c r="Q1139" i="20" s="1"/>
  <c r="M1139" i="20"/>
  <c r="P1138" i="20"/>
  <c r="Q1138" i="20" s="1"/>
  <c r="M1138" i="20"/>
  <c r="P1137" i="20"/>
  <c r="Q1137" i="20" s="1"/>
  <c r="M1137" i="20"/>
  <c r="P1136" i="20"/>
  <c r="Q1136" i="20" s="1"/>
  <c r="M1136" i="20"/>
  <c r="P1135" i="20"/>
  <c r="Q1135" i="20" s="1"/>
  <c r="M1135" i="20"/>
  <c r="P1134" i="20"/>
  <c r="Q1134" i="20" s="1"/>
  <c r="M1134" i="20"/>
  <c r="P1133" i="20"/>
  <c r="Q1133" i="20" s="1"/>
  <c r="M1133" i="20"/>
  <c r="P1132" i="20"/>
  <c r="Q1132" i="20" s="1"/>
  <c r="M1132" i="20"/>
  <c r="P1131" i="20"/>
  <c r="Q1131" i="20" s="1"/>
  <c r="M1131" i="20"/>
  <c r="P1130" i="20"/>
  <c r="Q1130" i="20" s="1"/>
  <c r="M1130" i="20"/>
  <c r="P1129" i="20"/>
  <c r="Q1129" i="20" s="1"/>
  <c r="M1129" i="20"/>
  <c r="P1128" i="20"/>
  <c r="Q1128" i="20" s="1"/>
  <c r="M1128" i="20"/>
  <c r="P1127" i="20"/>
  <c r="Q1127" i="20" s="1"/>
  <c r="M1127" i="20"/>
  <c r="P1126" i="20"/>
  <c r="Q1126" i="20" s="1"/>
  <c r="M1126" i="20"/>
  <c r="P1125" i="20"/>
  <c r="Q1125" i="20" s="1"/>
  <c r="M1125" i="20"/>
  <c r="P1124" i="20"/>
  <c r="Q1124" i="20" s="1"/>
  <c r="M1124" i="20"/>
  <c r="P1123" i="20"/>
  <c r="Q1123" i="20" s="1"/>
  <c r="M1123" i="20"/>
  <c r="P1122" i="20"/>
  <c r="Q1122" i="20" s="1"/>
  <c r="M1122" i="20"/>
  <c r="P1121" i="20"/>
  <c r="Q1121" i="20" s="1"/>
  <c r="M1121" i="20"/>
  <c r="P1120" i="20"/>
  <c r="Q1120" i="20" s="1"/>
  <c r="M1120" i="20"/>
  <c r="P1119" i="20"/>
  <c r="Q1119" i="20" s="1"/>
  <c r="M1119" i="20"/>
  <c r="P1118" i="20"/>
  <c r="Q1118" i="20" s="1"/>
  <c r="M1118" i="20"/>
  <c r="P1117" i="20"/>
  <c r="Q1117" i="20" s="1"/>
  <c r="M1117" i="20"/>
  <c r="P1116" i="20"/>
  <c r="Q1116" i="20" s="1"/>
  <c r="M1116" i="20"/>
  <c r="P1115" i="20"/>
  <c r="Q1115" i="20" s="1"/>
  <c r="M1115" i="20"/>
  <c r="P1114" i="20"/>
  <c r="Q1114" i="20" s="1"/>
  <c r="M1114" i="20"/>
  <c r="P1113" i="20"/>
  <c r="Q1113" i="20" s="1"/>
  <c r="M1113" i="20"/>
  <c r="P1112" i="20"/>
  <c r="Q1112" i="20" s="1"/>
  <c r="M1112" i="20"/>
  <c r="P1111" i="20"/>
  <c r="Q1111" i="20" s="1"/>
  <c r="M1111" i="20"/>
  <c r="P1110" i="20"/>
  <c r="Q1110" i="20" s="1"/>
  <c r="M1110" i="20"/>
  <c r="P1109" i="20"/>
  <c r="Q1109" i="20" s="1"/>
  <c r="M1109" i="20"/>
  <c r="P1108" i="20"/>
  <c r="Q1108" i="20" s="1"/>
  <c r="M1108" i="20"/>
  <c r="P1107" i="20"/>
  <c r="Q1107" i="20" s="1"/>
  <c r="M1107" i="20"/>
  <c r="P1106" i="20"/>
  <c r="Q1106" i="20" s="1"/>
  <c r="M1106" i="20"/>
  <c r="P1105" i="20"/>
  <c r="Q1105" i="20" s="1"/>
  <c r="M1105" i="20"/>
  <c r="P1104" i="20"/>
  <c r="Q1104" i="20" s="1"/>
  <c r="M1104" i="20"/>
  <c r="P1103" i="20"/>
  <c r="Q1103" i="20" s="1"/>
  <c r="M1103" i="20"/>
  <c r="P1102" i="20"/>
  <c r="Q1102" i="20" s="1"/>
  <c r="M1102" i="20"/>
  <c r="P1101" i="20"/>
  <c r="Q1101" i="20" s="1"/>
  <c r="M1101" i="20"/>
  <c r="P1100" i="20"/>
  <c r="Q1100" i="20" s="1"/>
  <c r="M1100" i="20"/>
  <c r="P1099" i="20"/>
  <c r="Q1099" i="20" s="1"/>
  <c r="M1099" i="20"/>
  <c r="P1098" i="20"/>
  <c r="Q1098" i="20" s="1"/>
  <c r="M1098" i="20"/>
  <c r="P1097" i="20"/>
  <c r="Q1097" i="20" s="1"/>
  <c r="M1097" i="20"/>
  <c r="P1096" i="20"/>
  <c r="Q1096" i="20" s="1"/>
  <c r="M1096" i="20"/>
  <c r="P1095" i="20"/>
  <c r="Q1095" i="20" s="1"/>
  <c r="M1095" i="20"/>
  <c r="P1094" i="20"/>
  <c r="Q1094" i="20" s="1"/>
  <c r="M1094" i="20"/>
  <c r="P1093" i="20"/>
  <c r="Q1093" i="20" s="1"/>
  <c r="M1093" i="20"/>
  <c r="P1092" i="20"/>
  <c r="Q1092" i="20" s="1"/>
  <c r="M1092" i="20"/>
  <c r="P1091" i="20"/>
  <c r="Q1091" i="20" s="1"/>
  <c r="M1091" i="20"/>
  <c r="P1090" i="20"/>
  <c r="Q1090" i="20" s="1"/>
  <c r="M1090" i="20"/>
  <c r="P1089" i="20"/>
  <c r="Q1089" i="20" s="1"/>
  <c r="M1089" i="20"/>
  <c r="P1088" i="20"/>
  <c r="Q1088" i="20" s="1"/>
  <c r="M1088" i="20"/>
  <c r="P1087" i="20"/>
  <c r="Q1087" i="20" s="1"/>
  <c r="M1087" i="20"/>
  <c r="P1086" i="20"/>
  <c r="Q1086" i="20" s="1"/>
  <c r="M1086" i="20"/>
  <c r="P1085" i="20"/>
  <c r="Q1085" i="20" s="1"/>
  <c r="M1085" i="20"/>
  <c r="P1084" i="20"/>
  <c r="Q1084" i="20" s="1"/>
  <c r="M1084" i="20"/>
  <c r="P1083" i="20"/>
  <c r="Q1083" i="20" s="1"/>
  <c r="M1083" i="20"/>
  <c r="P1082" i="20"/>
  <c r="Q1082" i="20" s="1"/>
  <c r="M1082" i="20"/>
  <c r="P1081" i="20"/>
  <c r="Q1081" i="20" s="1"/>
  <c r="M1081" i="20"/>
  <c r="P1080" i="20"/>
  <c r="Q1080" i="20" s="1"/>
  <c r="M1080" i="20"/>
  <c r="P1079" i="20"/>
  <c r="Q1079" i="20" s="1"/>
  <c r="M1079" i="20"/>
  <c r="P1078" i="20"/>
  <c r="Q1078" i="20" s="1"/>
  <c r="M1078" i="20"/>
  <c r="P1077" i="20"/>
  <c r="Q1077" i="20" s="1"/>
  <c r="M1077" i="20"/>
  <c r="P1076" i="20"/>
  <c r="Q1076" i="20" s="1"/>
  <c r="M1076" i="20"/>
  <c r="P1075" i="20"/>
  <c r="Q1075" i="20" s="1"/>
  <c r="M1075" i="20"/>
  <c r="P1074" i="20"/>
  <c r="Q1074" i="20" s="1"/>
  <c r="M1074" i="20"/>
  <c r="P1073" i="20"/>
  <c r="Q1073" i="20" s="1"/>
  <c r="M1073" i="20"/>
  <c r="P1072" i="20"/>
  <c r="Q1072" i="20" s="1"/>
  <c r="M1072" i="20"/>
  <c r="P1071" i="20"/>
  <c r="Q1071" i="20" s="1"/>
  <c r="M1071" i="20"/>
  <c r="P1070" i="20"/>
  <c r="Q1070" i="20" s="1"/>
  <c r="M1070" i="20"/>
  <c r="P1069" i="20"/>
  <c r="Q1069" i="20" s="1"/>
  <c r="M1069" i="20"/>
  <c r="P1068" i="20"/>
  <c r="Q1068" i="20" s="1"/>
  <c r="M1068" i="20"/>
  <c r="P1067" i="20"/>
  <c r="Q1067" i="20" s="1"/>
  <c r="M1067" i="20"/>
  <c r="P1066" i="20"/>
  <c r="Q1066" i="20" s="1"/>
  <c r="M1066" i="20"/>
  <c r="P1065" i="20"/>
  <c r="Q1065" i="20" s="1"/>
  <c r="M1065" i="20"/>
  <c r="P1064" i="20"/>
  <c r="Q1064" i="20" s="1"/>
  <c r="M1064" i="20"/>
  <c r="P1063" i="20"/>
  <c r="Q1063" i="20" s="1"/>
  <c r="M1063" i="20"/>
  <c r="P1062" i="20"/>
  <c r="Q1062" i="20" s="1"/>
  <c r="M1062" i="20"/>
  <c r="P1061" i="20"/>
  <c r="Q1061" i="20" s="1"/>
  <c r="M1061" i="20"/>
  <c r="P1060" i="20"/>
  <c r="Q1060" i="20" s="1"/>
  <c r="M1060" i="20"/>
  <c r="P1059" i="20"/>
  <c r="Q1059" i="20" s="1"/>
  <c r="M1059" i="20"/>
  <c r="P1058" i="20"/>
  <c r="Q1058" i="20" s="1"/>
  <c r="M1058" i="20"/>
  <c r="P1057" i="20"/>
  <c r="Q1057" i="20" s="1"/>
  <c r="M1057" i="20"/>
  <c r="P1056" i="20"/>
  <c r="Q1056" i="20" s="1"/>
  <c r="M1056" i="20"/>
  <c r="P1055" i="20"/>
  <c r="Q1055" i="20" s="1"/>
  <c r="M1055" i="20"/>
  <c r="P1054" i="20"/>
  <c r="Q1054" i="20" s="1"/>
  <c r="M1054" i="20"/>
  <c r="P1053" i="20"/>
  <c r="Q1053" i="20" s="1"/>
  <c r="M1053" i="20"/>
  <c r="P1052" i="20"/>
  <c r="Q1052" i="20" s="1"/>
  <c r="M1052" i="20"/>
  <c r="P1051" i="20"/>
  <c r="Q1051" i="20" s="1"/>
  <c r="M1051" i="20"/>
  <c r="P1050" i="20"/>
  <c r="Q1050" i="20" s="1"/>
  <c r="M1050" i="20"/>
  <c r="P1049" i="20"/>
  <c r="Q1049" i="20" s="1"/>
  <c r="M1049" i="20"/>
  <c r="P1048" i="20"/>
  <c r="Q1048" i="20" s="1"/>
  <c r="M1048" i="20"/>
  <c r="P1047" i="20"/>
  <c r="Q1047" i="20" s="1"/>
  <c r="M1047" i="20"/>
  <c r="P1046" i="20"/>
  <c r="Q1046" i="20" s="1"/>
  <c r="M1046" i="20"/>
  <c r="P1045" i="20"/>
  <c r="Q1045" i="20" s="1"/>
  <c r="M1045" i="20"/>
  <c r="P1044" i="20"/>
  <c r="Q1044" i="20" s="1"/>
  <c r="M1044" i="20"/>
  <c r="P1043" i="20"/>
  <c r="Q1043" i="20" s="1"/>
  <c r="M1043" i="20"/>
  <c r="P1042" i="20"/>
  <c r="Q1042" i="20" s="1"/>
  <c r="M1042" i="20"/>
  <c r="P1041" i="20"/>
  <c r="Q1041" i="20" s="1"/>
  <c r="M1041" i="20"/>
  <c r="P1040" i="20"/>
  <c r="Q1040" i="20" s="1"/>
  <c r="M1040" i="20"/>
  <c r="P1039" i="20"/>
  <c r="Q1039" i="20" s="1"/>
  <c r="M1039" i="20"/>
  <c r="P1038" i="20"/>
  <c r="Q1038" i="20" s="1"/>
  <c r="M1038" i="20"/>
  <c r="P1037" i="20"/>
  <c r="Q1037" i="20" s="1"/>
  <c r="M1037" i="20"/>
  <c r="P1036" i="20"/>
  <c r="Q1036" i="20" s="1"/>
  <c r="M1036" i="20"/>
  <c r="P1035" i="20"/>
  <c r="Q1035" i="20" s="1"/>
  <c r="M1035" i="20"/>
  <c r="P1034" i="20"/>
  <c r="Q1034" i="20" s="1"/>
  <c r="M1034" i="20"/>
  <c r="P1033" i="20"/>
  <c r="Q1033" i="20" s="1"/>
  <c r="M1033" i="20"/>
  <c r="P1032" i="20"/>
  <c r="Q1032" i="20" s="1"/>
  <c r="M1032" i="20"/>
  <c r="P1031" i="20"/>
  <c r="Q1031" i="20" s="1"/>
  <c r="M1031" i="20"/>
  <c r="P1030" i="20"/>
  <c r="Q1030" i="20" s="1"/>
  <c r="M1030" i="20"/>
  <c r="P1029" i="20"/>
  <c r="Q1029" i="20" s="1"/>
  <c r="M1029" i="20"/>
  <c r="P1028" i="20"/>
  <c r="Q1028" i="20" s="1"/>
  <c r="M1028" i="20"/>
  <c r="P1027" i="20"/>
  <c r="Q1027" i="20" s="1"/>
  <c r="M1027" i="20"/>
  <c r="P1026" i="20"/>
  <c r="Q1026" i="20" s="1"/>
  <c r="M1026" i="20"/>
  <c r="P1025" i="20"/>
  <c r="Q1025" i="20" s="1"/>
  <c r="M1025" i="20"/>
  <c r="P1024" i="20"/>
  <c r="Q1024" i="20" s="1"/>
  <c r="M1024" i="20"/>
  <c r="P1023" i="20"/>
  <c r="Q1023" i="20" s="1"/>
  <c r="M1023" i="20"/>
  <c r="P1022" i="20"/>
  <c r="Q1022" i="20" s="1"/>
  <c r="M1022" i="20"/>
  <c r="P1021" i="20"/>
  <c r="Q1021" i="20" s="1"/>
  <c r="M1021" i="20"/>
  <c r="P1020" i="20"/>
  <c r="Q1020" i="20" s="1"/>
  <c r="M1020" i="20"/>
  <c r="P1019" i="20"/>
  <c r="Q1019" i="20" s="1"/>
  <c r="M1019" i="20"/>
  <c r="P1018" i="20"/>
  <c r="Q1018" i="20" s="1"/>
  <c r="M1018" i="20"/>
  <c r="P1017" i="20"/>
  <c r="Q1017" i="20" s="1"/>
  <c r="M1017" i="20"/>
  <c r="P1016" i="20"/>
  <c r="Q1016" i="20" s="1"/>
  <c r="M1016" i="20"/>
  <c r="P1015" i="20"/>
  <c r="Q1015" i="20" s="1"/>
  <c r="M1015" i="20"/>
  <c r="P1014" i="20"/>
  <c r="Q1014" i="20" s="1"/>
  <c r="M1014" i="20"/>
  <c r="P1013" i="20"/>
  <c r="Q1013" i="20" s="1"/>
  <c r="M1013" i="20"/>
  <c r="P1012" i="20"/>
  <c r="Q1012" i="20" s="1"/>
  <c r="M1012" i="20"/>
  <c r="P1011" i="20"/>
  <c r="Q1011" i="20" s="1"/>
  <c r="M1011" i="20"/>
  <c r="P1010" i="20"/>
  <c r="Q1010" i="20" s="1"/>
  <c r="M1010" i="20"/>
  <c r="P1009" i="20"/>
  <c r="Q1009" i="20" s="1"/>
  <c r="M1009" i="20"/>
  <c r="P1008" i="20"/>
  <c r="Q1008" i="20" s="1"/>
  <c r="M1008" i="20"/>
  <c r="P1007" i="20"/>
  <c r="Q1007" i="20" s="1"/>
  <c r="M1007" i="20"/>
  <c r="P1006" i="20"/>
  <c r="Q1006" i="20" s="1"/>
  <c r="M1006" i="20"/>
  <c r="P1005" i="20"/>
  <c r="Q1005" i="20" s="1"/>
  <c r="M1005" i="20"/>
  <c r="P1004" i="20"/>
  <c r="Q1004" i="20" s="1"/>
  <c r="M1004" i="20"/>
  <c r="P1003" i="20"/>
  <c r="Q1003" i="20" s="1"/>
  <c r="M1003" i="20"/>
  <c r="P1002" i="20"/>
  <c r="Q1002" i="20" s="1"/>
  <c r="M1002" i="20"/>
  <c r="P1001" i="20"/>
  <c r="Q1001" i="20" s="1"/>
  <c r="M1001" i="20"/>
  <c r="P1000" i="20"/>
  <c r="Q1000" i="20" s="1"/>
  <c r="M1000" i="20"/>
  <c r="P999" i="20"/>
  <c r="Q999" i="20" s="1"/>
  <c r="M999" i="20"/>
  <c r="P998" i="20"/>
  <c r="Q998" i="20" s="1"/>
  <c r="M998" i="20"/>
  <c r="P997" i="20"/>
  <c r="Q997" i="20" s="1"/>
  <c r="M997" i="20"/>
  <c r="P996" i="20"/>
  <c r="Q996" i="20" s="1"/>
  <c r="M996" i="20"/>
  <c r="P995" i="20"/>
  <c r="Q995" i="20" s="1"/>
  <c r="M995" i="20"/>
  <c r="P994" i="20"/>
  <c r="Q994" i="20" s="1"/>
  <c r="M994" i="20"/>
  <c r="P993" i="20"/>
  <c r="Q993" i="20" s="1"/>
  <c r="M993" i="20"/>
  <c r="P992" i="20"/>
  <c r="Q992" i="20" s="1"/>
  <c r="M992" i="20"/>
  <c r="P991" i="20"/>
  <c r="Q991" i="20" s="1"/>
  <c r="M991" i="20"/>
  <c r="P990" i="20"/>
  <c r="Q990" i="20" s="1"/>
  <c r="M990" i="20"/>
  <c r="P989" i="20"/>
  <c r="Q989" i="20" s="1"/>
  <c r="M989" i="20"/>
  <c r="P988" i="20"/>
  <c r="Q988" i="20" s="1"/>
  <c r="M988" i="20"/>
  <c r="P987" i="20"/>
  <c r="Q987" i="20" s="1"/>
  <c r="M987" i="20"/>
  <c r="P986" i="20"/>
  <c r="Q986" i="20" s="1"/>
  <c r="M986" i="20"/>
  <c r="P985" i="20"/>
  <c r="Q985" i="20" s="1"/>
  <c r="M985" i="20"/>
  <c r="P984" i="20"/>
  <c r="Q984" i="20" s="1"/>
  <c r="M984" i="20"/>
  <c r="P983" i="20"/>
  <c r="Q983" i="20" s="1"/>
  <c r="M983" i="20"/>
  <c r="P982" i="20"/>
  <c r="Q982" i="20" s="1"/>
  <c r="M982" i="20"/>
  <c r="P981" i="20"/>
  <c r="Q981" i="20" s="1"/>
  <c r="M981" i="20"/>
  <c r="P980" i="20"/>
  <c r="Q980" i="20" s="1"/>
  <c r="M980" i="20"/>
  <c r="P979" i="20"/>
  <c r="Q979" i="20" s="1"/>
  <c r="M979" i="20"/>
  <c r="P978" i="20"/>
  <c r="Q978" i="20" s="1"/>
  <c r="M978" i="20"/>
  <c r="P977" i="20"/>
  <c r="Q977" i="20" s="1"/>
  <c r="M977" i="20"/>
  <c r="P976" i="20"/>
  <c r="Q976" i="20" s="1"/>
  <c r="M976" i="20"/>
  <c r="P975" i="20"/>
  <c r="Q975" i="20" s="1"/>
  <c r="M975" i="20"/>
  <c r="P974" i="20"/>
  <c r="Q974" i="20" s="1"/>
  <c r="M974" i="20"/>
  <c r="P973" i="20"/>
  <c r="Q973" i="20" s="1"/>
  <c r="M973" i="20"/>
  <c r="P972" i="20"/>
  <c r="Q972" i="20" s="1"/>
  <c r="M972" i="20"/>
  <c r="P971" i="20"/>
  <c r="Q971" i="20" s="1"/>
  <c r="M971" i="20"/>
  <c r="P970" i="20"/>
  <c r="Q970" i="20" s="1"/>
  <c r="M970" i="20"/>
  <c r="P969" i="20"/>
  <c r="Q969" i="20" s="1"/>
  <c r="M969" i="20"/>
  <c r="P968" i="20"/>
  <c r="Q968" i="20" s="1"/>
  <c r="M968" i="20"/>
  <c r="P967" i="20"/>
  <c r="Q967" i="20" s="1"/>
  <c r="M967" i="20"/>
  <c r="P966" i="20"/>
  <c r="Q966" i="20" s="1"/>
  <c r="M966" i="20"/>
  <c r="P965" i="20"/>
  <c r="Q965" i="20" s="1"/>
  <c r="M965" i="20"/>
  <c r="P964" i="20"/>
  <c r="Q964" i="20" s="1"/>
  <c r="M964" i="20"/>
  <c r="P963" i="20"/>
  <c r="Q963" i="20" s="1"/>
  <c r="M963" i="20"/>
  <c r="P962" i="20"/>
  <c r="Q962" i="20" s="1"/>
  <c r="M962" i="20"/>
  <c r="P961" i="20"/>
  <c r="Q961" i="20" s="1"/>
  <c r="M961" i="20"/>
  <c r="P960" i="20"/>
  <c r="Q960" i="20" s="1"/>
  <c r="M960" i="20"/>
  <c r="P959" i="20"/>
  <c r="Q959" i="20" s="1"/>
  <c r="M959" i="20"/>
  <c r="P958" i="20"/>
  <c r="Q958" i="20" s="1"/>
  <c r="M958" i="20"/>
  <c r="P957" i="20"/>
  <c r="Q957" i="20" s="1"/>
  <c r="M957" i="20"/>
  <c r="P956" i="20"/>
  <c r="Q956" i="20" s="1"/>
  <c r="M956" i="20"/>
  <c r="P955" i="20"/>
  <c r="Q955" i="20" s="1"/>
  <c r="M955" i="20"/>
  <c r="P954" i="20"/>
  <c r="Q954" i="20" s="1"/>
  <c r="M954" i="20"/>
  <c r="P953" i="20"/>
  <c r="Q953" i="20" s="1"/>
  <c r="M953" i="20"/>
  <c r="P952" i="20"/>
  <c r="Q952" i="20" s="1"/>
  <c r="M952" i="20"/>
  <c r="P951" i="20"/>
  <c r="Q951" i="20" s="1"/>
  <c r="M951" i="20"/>
  <c r="P950" i="20"/>
  <c r="Q950" i="20" s="1"/>
  <c r="M950" i="20"/>
  <c r="P949" i="20"/>
  <c r="Q949" i="20" s="1"/>
  <c r="M949" i="20"/>
  <c r="P948" i="20"/>
  <c r="Q948" i="20" s="1"/>
  <c r="M948" i="20"/>
  <c r="P947" i="20"/>
  <c r="Q947" i="20" s="1"/>
  <c r="M947" i="20"/>
  <c r="P946" i="20"/>
  <c r="Q946" i="20" s="1"/>
  <c r="M946" i="20"/>
  <c r="P945" i="20"/>
  <c r="Q945" i="20" s="1"/>
  <c r="M945" i="20"/>
  <c r="P944" i="20"/>
  <c r="Q944" i="20" s="1"/>
  <c r="M944" i="20"/>
  <c r="P943" i="20"/>
  <c r="Q943" i="20" s="1"/>
  <c r="M943" i="20"/>
  <c r="P942" i="20"/>
  <c r="Q942" i="20" s="1"/>
  <c r="M942" i="20"/>
  <c r="P941" i="20"/>
  <c r="Q941" i="20" s="1"/>
  <c r="M941" i="20"/>
  <c r="P940" i="20"/>
  <c r="Q940" i="20" s="1"/>
  <c r="M940" i="20"/>
  <c r="P939" i="20"/>
  <c r="Q939" i="20" s="1"/>
  <c r="M939" i="20"/>
  <c r="P938" i="20"/>
  <c r="Q938" i="20" s="1"/>
  <c r="M938" i="20"/>
  <c r="P937" i="20"/>
  <c r="Q937" i="20" s="1"/>
  <c r="M937" i="20"/>
  <c r="P936" i="20"/>
  <c r="Q936" i="20" s="1"/>
  <c r="M936" i="20"/>
  <c r="P935" i="20"/>
  <c r="Q935" i="20" s="1"/>
  <c r="M935" i="20"/>
  <c r="P934" i="20"/>
  <c r="Q934" i="20" s="1"/>
  <c r="M934" i="20"/>
  <c r="P933" i="20"/>
  <c r="Q933" i="20" s="1"/>
  <c r="M933" i="20"/>
  <c r="P932" i="20"/>
  <c r="Q932" i="20" s="1"/>
  <c r="M932" i="20"/>
  <c r="P931" i="20"/>
  <c r="Q931" i="20" s="1"/>
  <c r="M931" i="20"/>
  <c r="P930" i="20"/>
  <c r="Q930" i="20" s="1"/>
  <c r="M930" i="20"/>
  <c r="P929" i="20"/>
  <c r="Q929" i="20" s="1"/>
  <c r="M929" i="20"/>
  <c r="P928" i="20"/>
  <c r="Q928" i="20" s="1"/>
  <c r="M928" i="20"/>
  <c r="P927" i="20"/>
  <c r="Q927" i="20" s="1"/>
  <c r="M927" i="20"/>
  <c r="P926" i="20"/>
  <c r="Q926" i="20" s="1"/>
  <c r="M926" i="20"/>
  <c r="P925" i="20"/>
  <c r="Q925" i="20" s="1"/>
  <c r="M925" i="20"/>
  <c r="P924" i="20"/>
  <c r="Q924" i="20" s="1"/>
  <c r="M924" i="20"/>
  <c r="P923" i="20"/>
  <c r="Q923" i="20" s="1"/>
  <c r="M923" i="20"/>
  <c r="P922" i="20"/>
  <c r="Q922" i="20" s="1"/>
  <c r="M922" i="20"/>
  <c r="P921" i="20"/>
  <c r="Q921" i="20" s="1"/>
  <c r="M921" i="20"/>
  <c r="P920" i="20"/>
  <c r="Q920" i="20" s="1"/>
  <c r="M920" i="20"/>
  <c r="P919" i="20"/>
  <c r="Q919" i="20" s="1"/>
  <c r="M919" i="20"/>
  <c r="P918" i="20"/>
  <c r="Q918" i="20" s="1"/>
  <c r="M918" i="20"/>
  <c r="P917" i="20"/>
  <c r="Q917" i="20" s="1"/>
  <c r="M917" i="20"/>
  <c r="P916" i="20"/>
  <c r="Q916" i="20" s="1"/>
  <c r="M916" i="20"/>
  <c r="P915" i="20"/>
  <c r="Q915" i="20" s="1"/>
  <c r="M915" i="20"/>
  <c r="P914" i="20"/>
  <c r="Q914" i="20" s="1"/>
  <c r="M914" i="20"/>
  <c r="P913" i="20"/>
  <c r="Q913" i="20" s="1"/>
  <c r="M913" i="20"/>
  <c r="P912" i="20"/>
  <c r="Q912" i="20" s="1"/>
  <c r="M912" i="20"/>
  <c r="P911" i="20"/>
  <c r="Q911" i="20" s="1"/>
  <c r="M911" i="20"/>
  <c r="P910" i="20"/>
  <c r="Q910" i="20" s="1"/>
  <c r="M910" i="20"/>
  <c r="P909" i="20"/>
  <c r="Q909" i="20" s="1"/>
  <c r="M909" i="20"/>
  <c r="P908" i="20"/>
  <c r="Q908" i="20" s="1"/>
  <c r="M908" i="20"/>
  <c r="P907" i="20"/>
  <c r="Q907" i="20" s="1"/>
  <c r="M907" i="20"/>
  <c r="P906" i="20"/>
  <c r="Q906" i="20" s="1"/>
  <c r="M906" i="20"/>
  <c r="P905" i="20"/>
  <c r="Q905" i="20" s="1"/>
  <c r="M905" i="20"/>
  <c r="P904" i="20"/>
  <c r="Q904" i="20" s="1"/>
  <c r="M904" i="20"/>
  <c r="P903" i="20"/>
  <c r="Q903" i="20" s="1"/>
  <c r="M903" i="20"/>
  <c r="P902" i="20"/>
  <c r="Q902" i="20" s="1"/>
  <c r="M902" i="20"/>
  <c r="P901" i="20"/>
  <c r="Q901" i="20" s="1"/>
  <c r="M901" i="20"/>
  <c r="P900" i="20"/>
  <c r="Q900" i="20" s="1"/>
  <c r="M900" i="20"/>
  <c r="P899" i="20"/>
  <c r="Q899" i="20" s="1"/>
  <c r="M899" i="20"/>
  <c r="P898" i="20"/>
  <c r="Q898" i="20" s="1"/>
  <c r="M898" i="20"/>
  <c r="P897" i="20"/>
  <c r="Q897" i="20" s="1"/>
  <c r="M897" i="20"/>
  <c r="P896" i="20"/>
  <c r="Q896" i="20" s="1"/>
  <c r="M896" i="20"/>
  <c r="P895" i="20"/>
  <c r="Q895" i="20" s="1"/>
  <c r="M895" i="20"/>
  <c r="P894" i="20"/>
  <c r="Q894" i="20" s="1"/>
  <c r="M894" i="20"/>
  <c r="P893" i="20"/>
  <c r="Q893" i="20" s="1"/>
  <c r="M893" i="20"/>
  <c r="P892" i="20"/>
  <c r="Q892" i="20" s="1"/>
  <c r="M892" i="20"/>
  <c r="P891" i="20"/>
  <c r="Q891" i="20" s="1"/>
  <c r="M891" i="20"/>
  <c r="P890" i="20"/>
  <c r="Q890" i="20" s="1"/>
  <c r="M890" i="20"/>
  <c r="P889" i="20"/>
  <c r="Q889" i="20" s="1"/>
  <c r="M889" i="20"/>
  <c r="P888" i="20"/>
  <c r="Q888" i="20" s="1"/>
  <c r="M888" i="20"/>
  <c r="P887" i="20"/>
  <c r="Q887" i="20" s="1"/>
  <c r="M887" i="20"/>
  <c r="P886" i="20"/>
  <c r="Q886" i="20" s="1"/>
  <c r="M886" i="20"/>
  <c r="P885" i="20"/>
  <c r="Q885" i="20" s="1"/>
  <c r="M885" i="20"/>
  <c r="P884" i="20"/>
  <c r="Q884" i="20" s="1"/>
  <c r="M884" i="20"/>
  <c r="P883" i="20"/>
  <c r="Q883" i="20" s="1"/>
  <c r="M883" i="20"/>
  <c r="P882" i="20"/>
  <c r="Q882" i="20" s="1"/>
  <c r="M882" i="20"/>
  <c r="P881" i="20"/>
  <c r="Q881" i="20" s="1"/>
  <c r="M881" i="20"/>
  <c r="P880" i="20"/>
  <c r="Q880" i="20" s="1"/>
  <c r="M880" i="20"/>
  <c r="P879" i="20"/>
  <c r="Q879" i="20" s="1"/>
  <c r="M879" i="20"/>
  <c r="P878" i="20"/>
  <c r="Q878" i="20" s="1"/>
  <c r="M878" i="20"/>
  <c r="P877" i="20"/>
  <c r="Q877" i="20" s="1"/>
  <c r="M877" i="20"/>
  <c r="P876" i="20"/>
  <c r="Q876" i="20" s="1"/>
  <c r="M876" i="20"/>
  <c r="P875" i="20"/>
  <c r="Q875" i="20" s="1"/>
  <c r="M875" i="20"/>
  <c r="P874" i="20"/>
  <c r="Q874" i="20" s="1"/>
  <c r="M874" i="20"/>
  <c r="P873" i="20"/>
  <c r="Q873" i="20" s="1"/>
  <c r="M873" i="20"/>
  <c r="P872" i="20"/>
  <c r="Q872" i="20" s="1"/>
  <c r="M872" i="20"/>
  <c r="P871" i="20"/>
  <c r="Q871" i="20" s="1"/>
  <c r="M871" i="20"/>
  <c r="P870" i="20"/>
  <c r="Q870" i="20" s="1"/>
  <c r="M870" i="20"/>
  <c r="P869" i="20"/>
  <c r="Q869" i="20" s="1"/>
  <c r="M869" i="20"/>
  <c r="P868" i="20"/>
  <c r="Q868" i="20" s="1"/>
  <c r="M868" i="20"/>
  <c r="P867" i="20"/>
  <c r="Q867" i="20" s="1"/>
  <c r="M867" i="20"/>
  <c r="P866" i="20"/>
  <c r="Q866" i="20" s="1"/>
  <c r="M866" i="20"/>
  <c r="P865" i="20"/>
  <c r="Q865" i="20" s="1"/>
  <c r="M865" i="20"/>
  <c r="P864" i="20"/>
  <c r="Q864" i="20" s="1"/>
  <c r="M864" i="20"/>
  <c r="P863" i="20"/>
  <c r="Q863" i="20" s="1"/>
  <c r="M863" i="20"/>
  <c r="P862" i="20"/>
  <c r="Q862" i="20" s="1"/>
  <c r="M862" i="20"/>
  <c r="P861" i="20"/>
  <c r="Q861" i="20" s="1"/>
  <c r="M861" i="20"/>
  <c r="P860" i="20"/>
  <c r="Q860" i="20" s="1"/>
  <c r="M860" i="20"/>
  <c r="P859" i="20"/>
  <c r="Q859" i="20" s="1"/>
  <c r="M859" i="20"/>
  <c r="P858" i="20"/>
  <c r="Q858" i="20" s="1"/>
  <c r="M858" i="20"/>
  <c r="P857" i="20"/>
  <c r="Q857" i="20" s="1"/>
  <c r="M857" i="20"/>
  <c r="P856" i="20"/>
  <c r="Q856" i="20" s="1"/>
  <c r="M856" i="20"/>
  <c r="P855" i="20"/>
  <c r="Q855" i="20" s="1"/>
  <c r="M855" i="20"/>
  <c r="P854" i="20"/>
  <c r="Q854" i="20" s="1"/>
  <c r="M854" i="20"/>
  <c r="P853" i="20"/>
  <c r="Q853" i="20" s="1"/>
  <c r="M853" i="20"/>
  <c r="P852" i="20"/>
  <c r="Q852" i="20" s="1"/>
  <c r="M852" i="20"/>
  <c r="P851" i="20"/>
  <c r="Q851" i="20" s="1"/>
  <c r="M851" i="20"/>
  <c r="P850" i="20"/>
  <c r="Q850" i="20" s="1"/>
  <c r="M850" i="20"/>
  <c r="P849" i="20"/>
  <c r="Q849" i="20" s="1"/>
  <c r="M849" i="20"/>
  <c r="P848" i="20"/>
  <c r="Q848" i="20" s="1"/>
  <c r="M848" i="20"/>
  <c r="P847" i="20"/>
  <c r="Q847" i="20" s="1"/>
  <c r="M847" i="20"/>
  <c r="P846" i="20"/>
  <c r="Q846" i="20" s="1"/>
  <c r="M846" i="20"/>
  <c r="P845" i="20"/>
  <c r="Q845" i="20" s="1"/>
  <c r="M845" i="20"/>
  <c r="P844" i="20"/>
  <c r="Q844" i="20" s="1"/>
  <c r="M844" i="20"/>
  <c r="P843" i="20"/>
  <c r="Q843" i="20" s="1"/>
  <c r="M843" i="20"/>
  <c r="P842" i="20"/>
  <c r="Q842" i="20" s="1"/>
  <c r="M842" i="20"/>
  <c r="P841" i="20"/>
  <c r="Q841" i="20" s="1"/>
  <c r="M841" i="20"/>
  <c r="P840" i="20"/>
  <c r="Q840" i="20" s="1"/>
  <c r="M840" i="20"/>
  <c r="P839" i="20"/>
  <c r="Q839" i="20" s="1"/>
  <c r="M839" i="20"/>
  <c r="P838" i="20"/>
  <c r="Q838" i="20" s="1"/>
  <c r="M838" i="20"/>
  <c r="P837" i="20"/>
  <c r="Q837" i="20" s="1"/>
  <c r="M837" i="20"/>
  <c r="P836" i="20"/>
  <c r="Q836" i="20" s="1"/>
  <c r="M836" i="20"/>
  <c r="P835" i="20"/>
  <c r="Q835" i="20" s="1"/>
  <c r="M835" i="20"/>
  <c r="P834" i="20"/>
  <c r="Q834" i="20" s="1"/>
  <c r="M834" i="20"/>
  <c r="P833" i="20"/>
  <c r="Q833" i="20" s="1"/>
  <c r="M833" i="20"/>
  <c r="P832" i="20"/>
  <c r="Q832" i="20" s="1"/>
  <c r="M832" i="20"/>
  <c r="P831" i="20"/>
  <c r="Q831" i="20" s="1"/>
  <c r="M831" i="20"/>
  <c r="P830" i="20"/>
  <c r="Q830" i="20" s="1"/>
  <c r="M830" i="20"/>
  <c r="P829" i="20"/>
  <c r="Q829" i="20" s="1"/>
  <c r="M829" i="20"/>
  <c r="P828" i="20"/>
  <c r="Q828" i="20" s="1"/>
  <c r="M828" i="20"/>
  <c r="P827" i="20"/>
  <c r="Q827" i="20" s="1"/>
  <c r="M827" i="20"/>
  <c r="P826" i="20"/>
  <c r="Q826" i="20" s="1"/>
  <c r="M826" i="20"/>
  <c r="P825" i="20"/>
  <c r="Q825" i="20" s="1"/>
  <c r="M825" i="20"/>
  <c r="P824" i="20"/>
  <c r="Q824" i="20" s="1"/>
  <c r="M824" i="20"/>
  <c r="P823" i="20"/>
  <c r="Q823" i="20" s="1"/>
  <c r="M823" i="20"/>
  <c r="P822" i="20"/>
  <c r="Q822" i="20" s="1"/>
  <c r="M822" i="20"/>
  <c r="P821" i="20"/>
  <c r="Q821" i="20" s="1"/>
  <c r="M821" i="20"/>
  <c r="P820" i="20"/>
  <c r="Q820" i="20" s="1"/>
  <c r="M820" i="20"/>
  <c r="P819" i="20"/>
  <c r="Q819" i="20" s="1"/>
  <c r="M819" i="20"/>
  <c r="P818" i="20"/>
  <c r="Q818" i="20" s="1"/>
  <c r="M818" i="20"/>
  <c r="P817" i="20"/>
  <c r="Q817" i="20" s="1"/>
  <c r="M817" i="20"/>
  <c r="P816" i="20"/>
  <c r="Q816" i="20" s="1"/>
  <c r="M816" i="20"/>
  <c r="P815" i="20"/>
  <c r="Q815" i="20" s="1"/>
  <c r="M815" i="20"/>
  <c r="P814" i="20"/>
  <c r="Q814" i="20" s="1"/>
  <c r="M814" i="20"/>
  <c r="P813" i="20"/>
  <c r="Q813" i="20" s="1"/>
  <c r="M813" i="20"/>
  <c r="P812" i="20"/>
  <c r="Q812" i="20" s="1"/>
  <c r="M812" i="20"/>
  <c r="P811" i="20"/>
  <c r="Q811" i="20" s="1"/>
  <c r="M811" i="20"/>
  <c r="P810" i="20"/>
  <c r="Q810" i="20" s="1"/>
  <c r="M810" i="20"/>
  <c r="P809" i="20"/>
  <c r="Q809" i="20" s="1"/>
  <c r="M809" i="20"/>
  <c r="P808" i="20"/>
  <c r="Q808" i="20" s="1"/>
  <c r="M808" i="20"/>
  <c r="P807" i="20"/>
  <c r="Q807" i="20" s="1"/>
  <c r="M807" i="20"/>
  <c r="P806" i="20"/>
  <c r="Q806" i="20" s="1"/>
  <c r="M806" i="20"/>
  <c r="P805" i="20"/>
  <c r="Q805" i="20" s="1"/>
  <c r="M805" i="20"/>
  <c r="P804" i="20"/>
  <c r="Q804" i="20" s="1"/>
  <c r="M804" i="20"/>
  <c r="P803" i="20"/>
  <c r="Q803" i="20" s="1"/>
  <c r="M803" i="20"/>
  <c r="P802" i="20"/>
  <c r="Q802" i="20" s="1"/>
  <c r="M802" i="20"/>
  <c r="P801" i="20"/>
  <c r="Q801" i="20" s="1"/>
  <c r="M801" i="20"/>
  <c r="P800" i="20"/>
  <c r="Q800" i="20" s="1"/>
  <c r="M800" i="20"/>
  <c r="P799" i="20"/>
  <c r="Q799" i="20" s="1"/>
  <c r="M799" i="20"/>
  <c r="P798" i="20"/>
  <c r="Q798" i="20" s="1"/>
  <c r="M798" i="20"/>
  <c r="P797" i="20"/>
  <c r="Q797" i="20" s="1"/>
  <c r="M797" i="20"/>
  <c r="P796" i="20"/>
  <c r="Q796" i="20" s="1"/>
  <c r="M796" i="20"/>
  <c r="P795" i="20"/>
  <c r="Q795" i="20" s="1"/>
  <c r="M795" i="20"/>
  <c r="P794" i="20"/>
  <c r="Q794" i="20" s="1"/>
  <c r="M794" i="20"/>
  <c r="P793" i="20"/>
  <c r="Q793" i="20" s="1"/>
  <c r="M793" i="20"/>
  <c r="P792" i="20"/>
  <c r="Q792" i="20" s="1"/>
  <c r="M792" i="20"/>
  <c r="P791" i="20"/>
  <c r="Q791" i="20" s="1"/>
  <c r="M791" i="20"/>
  <c r="P790" i="20"/>
  <c r="Q790" i="20" s="1"/>
  <c r="M790" i="20"/>
  <c r="P789" i="20"/>
  <c r="Q789" i="20" s="1"/>
  <c r="M789" i="20"/>
  <c r="P788" i="20"/>
  <c r="Q788" i="20" s="1"/>
  <c r="M788" i="20"/>
  <c r="P787" i="20"/>
  <c r="Q787" i="20" s="1"/>
  <c r="M787" i="20"/>
  <c r="P786" i="20"/>
  <c r="Q786" i="20" s="1"/>
  <c r="M786" i="20"/>
  <c r="P785" i="20"/>
  <c r="Q785" i="20" s="1"/>
  <c r="M785" i="20"/>
  <c r="P784" i="20"/>
  <c r="Q784" i="20" s="1"/>
  <c r="M784" i="20"/>
  <c r="P783" i="20"/>
  <c r="Q783" i="20" s="1"/>
  <c r="M783" i="20"/>
  <c r="P782" i="20"/>
  <c r="Q782" i="20" s="1"/>
  <c r="M782" i="20"/>
  <c r="P781" i="20"/>
  <c r="Q781" i="20" s="1"/>
  <c r="M781" i="20"/>
  <c r="P780" i="20"/>
  <c r="Q780" i="20" s="1"/>
  <c r="M780" i="20"/>
  <c r="P779" i="20"/>
  <c r="Q779" i="20" s="1"/>
  <c r="M779" i="20"/>
  <c r="P778" i="20"/>
  <c r="Q778" i="20" s="1"/>
  <c r="M778" i="20"/>
  <c r="P777" i="20"/>
  <c r="Q777" i="20" s="1"/>
  <c r="M777" i="20"/>
  <c r="P776" i="20"/>
  <c r="Q776" i="20" s="1"/>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642" i="20"/>
  <c r="Q642" i="20" s="1"/>
  <c r="M642" i="20"/>
  <c r="P641" i="20"/>
  <c r="Q641" i="20" s="1"/>
  <c r="M641" i="20"/>
  <c r="P640" i="20"/>
  <c r="Q640" i="20" s="1"/>
  <c r="M640" i="20"/>
  <c r="P639" i="20"/>
  <c r="Q639" i="20" s="1"/>
  <c r="M639" i="20"/>
  <c r="P638" i="20"/>
  <c r="Q638" i="20" s="1"/>
  <c r="M638" i="20"/>
  <c r="P637" i="20"/>
  <c r="Q637" i="20" s="1"/>
  <c r="M637" i="20"/>
  <c r="P636" i="20"/>
  <c r="Q636" i="20" s="1"/>
  <c r="M636" i="20"/>
  <c r="P635" i="20"/>
  <c r="Q635" i="20" s="1"/>
  <c r="M635" i="20"/>
  <c r="P634" i="20"/>
  <c r="Q634" i="20" s="1"/>
  <c r="M634" i="20"/>
  <c r="P633" i="20"/>
  <c r="Q633" i="20" s="1"/>
  <c r="M633" i="20"/>
  <c r="P632" i="20"/>
  <c r="Q632" i="20" s="1"/>
  <c r="M632" i="20"/>
  <c r="P631" i="20"/>
  <c r="Q631" i="20" s="1"/>
  <c r="M631" i="20"/>
  <c r="P630" i="20"/>
  <c r="Q630" i="20" s="1"/>
  <c r="M630" i="20"/>
  <c r="P629" i="20"/>
  <c r="Q629" i="20" s="1"/>
  <c r="M629" i="20"/>
  <c r="P628" i="20"/>
  <c r="Q628" i="20" s="1"/>
  <c r="M628" i="20"/>
  <c r="P627" i="20"/>
  <c r="Q627" i="20" s="1"/>
  <c r="M627" i="20"/>
  <c r="P626" i="20"/>
  <c r="Q626" i="20" s="1"/>
  <c r="M626" i="20"/>
  <c r="P625" i="20"/>
  <c r="Q625" i="20" s="1"/>
  <c r="M625" i="20"/>
  <c r="P624" i="20"/>
  <c r="Q624" i="20" s="1"/>
  <c r="M624" i="20"/>
  <c r="P623" i="20"/>
  <c r="Q623" i="20" s="1"/>
  <c r="M623" i="20"/>
  <c r="P622" i="20"/>
  <c r="Q622" i="20" s="1"/>
  <c r="M622" i="20"/>
  <c r="P621" i="20"/>
  <c r="Q621" i="20" s="1"/>
  <c r="M621" i="20"/>
  <c r="P620" i="20"/>
  <c r="Q620" i="20" s="1"/>
  <c r="M620" i="20"/>
  <c r="P619" i="20"/>
  <c r="Q619" i="20" s="1"/>
  <c r="M619" i="20"/>
  <c r="P618" i="20"/>
  <c r="Q618" i="20" s="1"/>
  <c r="M618" i="20"/>
  <c r="P617" i="20"/>
  <c r="Q617" i="20" s="1"/>
  <c r="M617" i="20"/>
  <c r="P616" i="20"/>
  <c r="Q616" i="20" s="1"/>
  <c r="M616" i="20"/>
  <c r="P615" i="20"/>
  <c r="Q615" i="20" s="1"/>
  <c r="M615" i="20"/>
  <c r="P614" i="20"/>
  <c r="Q614" i="20" s="1"/>
  <c r="M614" i="20"/>
  <c r="P613" i="20"/>
  <c r="Q613" i="20" s="1"/>
  <c r="M613" i="20"/>
  <c r="P612" i="20"/>
  <c r="Q612" i="20" s="1"/>
  <c r="M612" i="20"/>
  <c r="P611" i="20"/>
  <c r="Q611" i="20" s="1"/>
  <c r="M611" i="20"/>
  <c r="P610" i="20"/>
  <c r="Q610" i="20" s="1"/>
  <c r="M610" i="20"/>
  <c r="P609" i="20"/>
  <c r="Q609" i="20" s="1"/>
  <c r="M609" i="20"/>
  <c r="P608" i="20"/>
  <c r="Q608" i="20" s="1"/>
  <c r="M608" i="20"/>
  <c r="P607" i="20"/>
  <c r="Q607" i="20" s="1"/>
  <c r="M607" i="20"/>
  <c r="P606" i="20"/>
  <c r="Q606" i="20" s="1"/>
  <c r="M606" i="20"/>
  <c r="P605" i="20"/>
  <c r="Q605" i="20" s="1"/>
  <c r="M605" i="20"/>
  <c r="P604" i="20"/>
  <c r="Q604" i="20" s="1"/>
  <c r="M604" i="20"/>
  <c r="P603" i="20"/>
  <c r="Q603" i="20" s="1"/>
  <c r="M603" i="20"/>
  <c r="P602" i="20"/>
  <c r="Q602" i="20" s="1"/>
  <c r="M602" i="20"/>
  <c r="P601" i="20"/>
  <c r="Q601" i="20" s="1"/>
  <c r="M601" i="20"/>
  <c r="P600" i="20"/>
  <c r="Q600" i="20" s="1"/>
  <c r="M600" i="20"/>
  <c r="P599" i="20"/>
  <c r="Q599" i="20" s="1"/>
  <c r="M599" i="20"/>
  <c r="P598" i="20"/>
  <c r="Q598" i="20" s="1"/>
  <c r="M598" i="20"/>
  <c r="P597" i="20"/>
  <c r="Q597" i="20" s="1"/>
  <c r="M597" i="20"/>
  <c r="P596" i="20"/>
  <c r="Q596" i="20" s="1"/>
  <c r="M596" i="20"/>
  <c r="P595" i="20"/>
  <c r="Q595" i="20" s="1"/>
  <c r="M595" i="20"/>
  <c r="P594" i="20"/>
  <c r="Q594" i="20" s="1"/>
  <c r="M594" i="20"/>
  <c r="P593" i="20"/>
  <c r="Q593" i="20" s="1"/>
  <c r="M593" i="20"/>
  <c r="P592" i="20"/>
  <c r="Q592" i="20" s="1"/>
  <c r="M592" i="20"/>
  <c r="P591" i="20"/>
  <c r="Q591" i="20" s="1"/>
  <c r="M591" i="20"/>
  <c r="P590" i="20"/>
  <c r="Q590" i="20" s="1"/>
  <c r="M590" i="20"/>
  <c r="P589" i="20"/>
  <c r="Q589" i="20" s="1"/>
  <c r="M589" i="20"/>
  <c r="P588" i="20"/>
  <c r="Q588" i="20" s="1"/>
  <c r="M588" i="20"/>
  <c r="P587" i="20"/>
  <c r="Q587" i="20" s="1"/>
  <c r="M587" i="20"/>
  <c r="P586" i="20"/>
  <c r="Q586" i="20" s="1"/>
  <c r="M586" i="20"/>
  <c r="P585" i="20"/>
  <c r="Q585" i="20" s="1"/>
  <c r="M585" i="20"/>
  <c r="P584" i="20"/>
  <c r="Q584" i="20" s="1"/>
  <c r="M584" i="20"/>
  <c r="P583" i="20"/>
  <c r="Q583" i="20" s="1"/>
  <c r="M583" i="20"/>
  <c r="P582" i="20"/>
  <c r="Q582" i="20" s="1"/>
  <c r="M582" i="20"/>
  <c r="P581" i="20"/>
  <c r="Q581" i="20" s="1"/>
  <c r="M581" i="20"/>
  <c r="P580" i="20"/>
  <c r="Q580" i="20" s="1"/>
  <c r="M580" i="20"/>
  <c r="P579" i="20"/>
  <c r="Q579" i="20" s="1"/>
  <c r="M579" i="20"/>
  <c r="P578" i="20"/>
  <c r="Q578" i="20" s="1"/>
  <c r="M578" i="20"/>
  <c r="P577" i="20"/>
  <c r="Q577" i="20" s="1"/>
  <c r="M577" i="20"/>
  <c r="P576" i="20"/>
  <c r="Q576" i="20" s="1"/>
  <c r="M576" i="20"/>
  <c r="P575" i="20"/>
  <c r="Q575" i="20" s="1"/>
  <c r="M575" i="20"/>
  <c r="P574" i="20"/>
  <c r="Q574" i="20" s="1"/>
  <c r="M574" i="20"/>
  <c r="P573" i="20"/>
  <c r="Q573" i="20" s="1"/>
  <c r="M573" i="20"/>
  <c r="P572" i="20"/>
  <c r="Q572" i="20" s="1"/>
  <c r="M572" i="20"/>
  <c r="P571" i="20"/>
  <c r="Q571" i="20" s="1"/>
  <c r="M571" i="20"/>
  <c r="P570" i="20"/>
  <c r="Q570" i="20" s="1"/>
  <c r="M570" i="20"/>
  <c r="P569" i="20"/>
  <c r="Q569" i="20" s="1"/>
  <c r="M569" i="20"/>
  <c r="P568" i="20"/>
  <c r="Q568" i="20" s="1"/>
  <c r="M568" i="20"/>
  <c r="P567" i="20"/>
  <c r="Q567" i="20" s="1"/>
  <c r="M567" i="20"/>
  <c r="P566" i="20"/>
  <c r="Q566" i="20" s="1"/>
  <c r="M566" i="20"/>
  <c r="P565" i="20"/>
  <c r="Q565" i="20" s="1"/>
  <c r="M565" i="20"/>
  <c r="P564" i="20"/>
  <c r="Q564" i="20" s="1"/>
  <c r="M564" i="20"/>
  <c r="P563" i="20"/>
  <c r="Q563" i="20" s="1"/>
  <c r="M563" i="20"/>
  <c r="P562" i="20"/>
  <c r="Q562" i="20" s="1"/>
  <c r="M562" i="20"/>
  <c r="P561" i="20"/>
  <c r="Q561" i="20" s="1"/>
  <c r="M561" i="20"/>
  <c r="P560" i="20"/>
  <c r="Q560" i="20" s="1"/>
  <c r="M560" i="20"/>
  <c r="P559" i="20"/>
  <c r="Q559" i="20" s="1"/>
  <c r="M559" i="20"/>
  <c r="P558" i="20"/>
  <c r="Q558" i="20" s="1"/>
  <c r="M558" i="20"/>
  <c r="P557" i="20"/>
  <c r="Q557" i="20" s="1"/>
  <c r="M557" i="20"/>
  <c r="P556" i="20"/>
  <c r="Q556" i="20" s="1"/>
  <c r="M556" i="20"/>
  <c r="P555" i="20"/>
  <c r="Q555" i="20" s="1"/>
  <c r="M555" i="20"/>
  <c r="P554" i="20"/>
  <c r="Q554" i="20" s="1"/>
  <c r="M554" i="20"/>
  <c r="P553" i="20"/>
  <c r="Q553" i="20" s="1"/>
  <c r="M553" i="20"/>
  <c r="P552" i="20"/>
  <c r="Q552" i="20" s="1"/>
  <c r="M552" i="20"/>
  <c r="P551" i="20"/>
  <c r="Q551" i="20" s="1"/>
  <c r="M551" i="20"/>
  <c r="P550" i="20"/>
  <c r="Q550" i="20" s="1"/>
  <c r="M550" i="20"/>
  <c r="P549" i="20"/>
  <c r="Q549" i="20" s="1"/>
  <c r="M549" i="20"/>
  <c r="P548" i="20"/>
  <c r="Q548" i="20" s="1"/>
  <c r="M548" i="20"/>
  <c r="P547" i="20"/>
  <c r="Q547" i="20" s="1"/>
  <c r="M547" i="20"/>
  <c r="P546" i="20"/>
  <c r="Q546" i="20" s="1"/>
  <c r="M546" i="20"/>
  <c r="P545" i="20"/>
  <c r="Q545" i="20" s="1"/>
  <c r="M545" i="20"/>
  <c r="P544" i="20"/>
  <c r="Q544" i="20" s="1"/>
  <c r="M544" i="20"/>
  <c r="P543" i="20"/>
  <c r="Q543" i="20" s="1"/>
  <c r="M543" i="20"/>
  <c r="P542" i="20"/>
  <c r="Q542" i="20" s="1"/>
  <c r="M542" i="20"/>
  <c r="P541" i="20"/>
  <c r="Q541" i="20" s="1"/>
  <c r="M541" i="20"/>
  <c r="P540" i="20"/>
  <c r="Q540" i="20" s="1"/>
  <c r="M540" i="20"/>
  <c r="P539" i="20"/>
  <c r="Q539" i="20" s="1"/>
  <c r="M539" i="20"/>
  <c r="P538" i="20"/>
  <c r="Q538" i="20" s="1"/>
  <c r="M538" i="20"/>
  <c r="P537" i="20"/>
  <c r="Q537" i="20" s="1"/>
  <c r="M537" i="20"/>
  <c r="P536" i="20"/>
  <c r="Q536" i="20" s="1"/>
  <c r="M536" i="20"/>
  <c r="P535" i="20"/>
  <c r="Q535" i="20" s="1"/>
  <c r="M535" i="20"/>
  <c r="P534" i="20"/>
  <c r="Q534" i="20" s="1"/>
  <c r="M534" i="20"/>
  <c r="P533" i="20"/>
  <c r="Q533" i="20" s="1"/>
  <c r="M533" i="20"/>
  <c r="P532" i="20"/>
  <c r="Q532" i="20" s="1"/>
  <c r="M532" i="20"/>
  <c r="P531" i="20"/>
  <c r="Q531" i="20" s="1"/>
  <c r="M531" i="20"/>
  <c r="P530" i="20"/>
  <c r="Q530" i="20" s="1"/>
  <c r="M530" i="20"/>
  <c r="P529" i="20"/>
  <c r="Q529" i="20" s="1"/>
  <c r="M529" i="20"/>
  <c r="P528" i="20"/>
  <c r="Q528" i="20" s="1"/>
  <c r="M528" i="20"/>
  <c r="P527" i="20"/>
  <c r="Q527" i="20" s="1"/>
  <c r="M527" i="20"/>
  <c r="P526" i="20"/>
  <c r="Q526" i="20" s="1"/>
  <c r="M526" i="20"/>
  <c r="P525" i="20"/>
  <c r="Q525" i="20" s="1"/>
  <c r="M525" i="20"/>
  <c r="P524" i="20"/>
  <c r="Q524" i="20" s="1"/>
  <c r="M524" i="20"/>
  <c r="P523" i="20"/>
  <c r="Q523" i="20" s="1"/>
  <c r="M523" i="20"/>
  <c r="P522" i="20"/>
  <c r="Q522" i="20" s="1"/>
  <c r="M522" i="20"/>
  <c r="P521" i="20"/>
  <c r="Q521" i="20" s="1"/>
  <c r="M521" i="20"/>
  <c r="P520" i="20"/>
  <c r="Q520" i="20" s="1"/>
  <c r="M520" i="20"/>
  <c r="P519" i="20"/>
  <c r="Q519" i="20" s="1"/>
  <c r="M519" i="20"/>
  <c r="P518" i="20"/>
  <c r="Q518" i="20" s="1"/>
  <c r="M518" i="20"/>
  <c r="P517" i="20"/>
  <c r="Q517" i="20" s="1"/>
  <c r="M517" i="20"/>
  <c r="P516" i="20"/>
  <c r="Q516" i="20" s="1"/>
  <c r="M516" i="20"/>
  <c r="P515" i="20"/>
  <c r="Q515" i="20" s="1"/>
  <c r="M515" i="20"/>
  <c r="P514" i="20"/>
  <c r="Q514" i="20" s="1"/>
  <c r="M514" i="20"/>
  <c r="P513" i="20"/>
  <c r="Q513" i="20" s="1"/>
  <c r="M513" i="20"/>
  <c r="P512" i="20"/>
  <c r="Q512" i="20" s="1"/>
  <c r="M512" i="20"/>
  <c r="P511" i="20"/>
  <c r="Q511" i="20" s="1"/>
  <c r="M511" i="20"/>
  <c r="P510" i="20"/>
  <c r="Q510" i="20" s="1"/>
  <c r="M510" i="20"/>
  <c r="P509" i="20"/>
  <c r="Q509" i="20" s="1"/>
  <c r="M509" i="20"/>
  <c r="P508" i="20"/>
  <c r="Q508" i="20" s="1"/>
  <c r="M508" i="20"/>
  <c r="P507" i="20"/>
  <c r="Q507" i="20" s="1"/>
  <c r="M507" i="20"/>
  <c r="P506" i="20"/>
  <c r="Q506" i="20" s="1"/>
  <c r="M506" i="20"/>
  <c r="P505" i="20"/>
  <c r="Q505" i="20" s="1"/>
  <c r="M505" i="20"/>
  <c r="P504" i="20"/>
  <c r="Q504" i="20" s="1"/>
  <c r="M504" i="20"/>
  <c r="P503" i="20"/>
  <c r="Q503" i="20" s="1"/>
  <c r="M503" i="20"/>
  <c r="P502" i="20"/>
  <c r="Q502" i="20" s="1"/>
  <c r="M502" i="20"/>
  <c r="P501" i="20"/>
  <c r="Q501" i="20" s="1"/>
  <c r="M501" i="20"/>
  <c r="P500" i="20"/>
  <c r="Q500" i="20" s="1"/>
  <c r="M500" i="20"/>
  <c r="P499" i="20"/>
  <c r="Q499" i="20" s="1"/>
  <c r="M499" i="20"/>
  <c r="P498" i="20"/>
  <c r="Q498" i="20" s="1"/>
  <c r="M498" i="20"/>
  <c r="P497" i="20"/>
  <c r="Q497" i="20" s="1"/>
  <c r="M497" i="20"/>
  <c r="P496" i="20"/>
  <c r="Q496" i="20" s="1"/>
  <c r="M496" i="20"/>
  <c r="P495" i="20"/>
  <c r="Q495" i="20" s="1"/>
  <c r="M495" i="20"/>
  <c r="P494" i="20"/>
  <c r="Q494" i="20" s="1"/>
  <c r="M494" i="20"/>
  <c r="P493" i="20"/>
  <c r="Q493" i="20" s="1"/>
  <c r="M493" i="20"/>
  <c r="P492" i="20"/>
  <c r="Q492" i="20" s="1"/>
  <c r="M492" i="20"/>
  <c r="P491" i="20"/>
  <c r="Q491" i="20" s="1"/>
  <c r="M491" i="20"/>
  <c r="P490" i="20"/>
  <c r="Q490" i="20" s="1"/>
  <c r="M490" i="20"/>
  <c r="P489" i="20"/>
  <c r="Q489" i="20" s="1"/>
  <c r="M489" i="20"/>
  <c r="P488" i="20"/>
  <c r="Q488" i="20" s="1"/>
  <c r="M488" i="20"/>
  <c r="P487" i="20"/>
  <c r="Q487" i="20" s="1"/>
  <c r="M487" i="20"/>
  <c r="P486" i="20"/>
  <c r="Q486" i="20" s="1"/>
  <c r="M486" i="20"/>
  <c r="P485" i="20"/>
  <c r="Q485" i="20" s="1"/>
  <c r="M485" i="20"/>
  <c r="P484" i="20"/>
  <c r="Q484" i="20" s="1"/>
  <c r="M484" i="20"/>
  <c r="P483" i="20"/>
  <c r="Q483" i="20" s="1"/>
  <c r="M483" i="20"/>
  <c r="P482" i="20"/>
  <c r="Q482" i="20" s="1"/>
  <c r="M482" i="20"/>
  <c r="P481" i="20"/>
  <c r="Q481" i="20" s="1"/>
  <c r="M481" i="20"/>
  <c r="P480" i="20"/>
  <c r="Q480" i="20" s="1"/>
  <c r="M480" i="20"/>
  <c r="P479" i="20"/>
  <c r="Q479" i="20" s="1"/>
  <c r="M479" i="20"/>
  <c r="P478" i="20"/>
  <c r="Q478" i="20" s="1"/>
  <c r="M478" i="20"/>
  <c r="P477" i="20"/>
  <c r="Q477" i="20" s="1"/>
  <c r="M477" i="20"/>
  <c r="P476" i="20"/>
  <c r="Q476" i="20" s="1"/>
  <c r="M476" i="20"/>
  <c r="P475" i="20"/>
  <c r="Q475" i="20" s="1"/>
  <c r="M475" i="20"/>
  <c r="P474" i="20"/>
  <c r="Q474" i="20" s="1"/>
  <c r="M474" i="20"/>
  <c r="P473" i="20"/>
  <c r="Q473" i="20" s="1"/>
  <c r="M473" i="20"/>
  <c r="P472" i="20"/>
  <c r="Q472" i="20" s="1"/>
  <c r="M472" i="20"/>
  <c r="P471" i="20"/>
  <c r="Q471" i="20" s="1"/>
  <c r="M471" i="20"/>
  <c r="P470" i="20"/>
  <c r="Q470" i="20" s="1"/>
  <c r="M470" i="20"/>
  <c r="P469" i="20"/>
  <c r="Q469" i="20" s="1"/>
  <c r="M469" i="20"/>
  <c r="P468" i="20"/>
  <c r="Q468" i="20" s="1"/>
  <c r="M468" i="20"/>
  <c r="P467" i="20"/>
  <c r="Q467" i="20" s="1"/>
  <c r="M467" i="20"/>
  <c r="P466" i="20"/>
  <c r="Q466" i="20" s="1"/>
  <c r="M466" i="20"/>
  <c r="P465" i="20"/>
  <c r="Q465" i="20" s="1"/>
  <c r="M465" i="20"/>
  <c r="P464" i="20"/>
  <c r="Q464" i="20" s="1"/>
  <c r="M464" i="20"/>
  <c r="P463" i="20"/>
  <c r="Q463" i="20" s="1"/>
  <c r="M463" i="20"/>
  <c r="P462" i="20"/>
  <c r="Q462" i="20" s="1"/>
  <c r="M462" i="20"/>
  <c r="P461" i="20"/>
  <c r="Q461" i="20" s="1"/>
  <c r="M461" i="20"/>
  <c r="P460" i="20"/>
  <c r="Q460" i="20" s="1"/>
  <c r="M460" i="20"/>
  <c r="P459" i="20"/>
  <c r="Q459" i="20" s="1"/>
  <c r="M459" i="20"/>
  <c r="P458" i="20"/>
  <c r="Q458" i="20" s="1"/>
  <c r="M458" i="20"/>
  <c r="P457" i="20"/>
  <c r="Q457" i="20" s="1"/>
  <c r="M457" i="20"/>
  <c r="P456" i="20"/>
  <c r="Q456" i="20" s="1"/>
  <c r="M456" i="20"/>
  <c r="P455" i="20"/>
  <c r="Q455" i="20" s="1"/>
  <c r="M455" i="20"/>
  <c r="P454" i="20"/>
  <c r="Q454" i="20" s="1"/>
  <c r="M454" i="20"/>
  <c r="P453" i="20"/>
  <c r="Q453" i="20" s="1"/>
  <c r="M453" i="20"/>
  <c r="P452" i="20"/>
  <c r="Q452" i="20" s="1"/>
  <c r="M452" i="20"/>
  <c r="P451" i="20"/>
  <c r="Q451" i="20" s="1"/>
  <c r="M451" i="20"/>
  <c r="P450" i="20"/>
  <c r="Q450" i="20" s="1"/>
  <c r="M450" i="20"/>
  <c r="P449" i="20"/>
  <c r="Q449" i="20" s="1"/>
  <c r="M449" i="20"/>
  <c r="P448" i="20"/>
  <c r="Q448" i="20" s="1"/>
  <c r="M448" i="20"/>
  <c r="P447" i="20"/>
  <c r="Q447" i="20" s="1"/>
  <c r="M447" i="20"/>
  <c r="P446" i="20"/>
  <c r="Q446" i="20" s="1"/>
  <c r="M446" i="20"/>
  <c r="P445" i="20"/>
  <c r="Q445" i="20" s="1"/>
  <c r="M445" i="20"/>
  <c r="P444" i="20"/>
  <c r="Q444" i="20" s="1"/>
  <c r="M444" i="20"/>
  <c r="P443" i="20"/>
  <c r="Q443" i="20" s="1"/>
  <c r="M443" i="20"/>
  <c r="P442" i="20"/>
  <c r="Q442" i="20" s="1"/>
  <c r="M442" i="20"/>
  <c r="P441" i="20"/>
  <c r="Q441" i="20" s="1"/>
  <c r="M441" i="20"/>
  <c r="P440" i="20"/>
  <c r="Q440" i="20" s="1"/>
  <c r="M440" i="20"/>
  <c r="P439" i="20"/>
  <c r="Q439" i="20" s="1"/>
  <c r="M439" i="20"/>
  <c r="P438" i="20"/>
  <c r="Q438" i="20" s="1"/>
  <c r="M438" i="20"/>
  <c r="P437" i="20"/>
  <c r="Q437" i="20" s="1"/>
  <c r="M437" i="20"/>
  <c r="P436" i="20"/>
  <c r="Q436" i="20" s="1"/>
  <c r="M436" i="20"/>
  <c r="P435" i="20"/>
  <c r="Q435" i="20" s="1"/>
  <c r="M435" i="20"/>
  <c r="P434" i="20"/>
  <c r="Q434" i="20" s="1"/>
  <c r="M434" i="20"/>
  <c r="P433" i="20"/>
  <c r="Q433" i="20" s="1"/>
  <c r="M433" i="20"/>
  <c r="P432" i="20"/>
  <c r="Q432" i="20" s="1"/>
  <c r="M432" i="20"/>
  <c r="P431" i="20"/>
  <c r="Q431" i="20" s="1"/>
  <c r="M431" i="20"/>
  <c r="P430" i="20"/>
  <c r="Q430" i="20" s="1"/>
  <c r="M430" i="20"/>
  <c r="P429" i="20"/>
  <c r="Q429" i="20" s="1"/>
  <c r="M429" i="20"/>
  <c r="P428" i="20"/>
  <c r="Q428" i="20" s="1"/>
  <c r="M428" i="20"/>
  <c r="P427" i="20"/>
  <c r="Q427" i="20" s="1"/>
  <c r="M427" i="20"/>
  <c r="P426" i="20"/>
  <c r="Q426" i="20" s="1"/>
  <c r="M426" i="20"/>
  <c r="P425" i="20"/>
  <c r="Q425" i="20" s="1"/>
  <c r="M425" i="20"/>
  <c r="P424" i="20"/>
  <c r="Q424" i="20" s="1"/>
  <c r="M424" i="20"/>
  <c r="P423" i="20"/>
  <c r="Q423" i="20" s="1"/>
  <c r="M423" i="20"/>
  <c r="P422" i="20"/>
  <c r="Q422" i="20" s="1"/>
  <c r="M422" i="20"/>
  <c r="P421" i="20"/>
  <c r="Q421" i="20" s="1"/>
  <c r="M421" i="20"/>
  <c r="P420" i="20"/>
  <c r="Q420" i="20" s="1"/>
  <c r="M420" i="20"/>
  <c r="P419" i="20"/>
  <c r="Q419" i="20" s="1"/>
  <c r="M419" i="20"/>
  <c r="P418" i="20"/>
  <c r="Q418" i="20" s="1"/>
  <c r="M418" i="20"/>
  <c r="P417" i="20"/>
  <c r="Q417" i="20" s="1"/>
  <c r="M417" i="20"/>
  <c r="P416" i="20"/>
  <c r="Q416" i="20" s="1"/>
  <c r="M416" i="20"/>
  <c r="P415" i="20"/>
  <c r="Q415" i="20" s="1"/>
  <c r="M415" i="20"/>
  <c r="P414" i="20"/>
  <c r="Q414" i="20" s="1"/>
  <c r="M414" i="20"/>
  <c r="P413" i="20"/>
  <c r="Q413" i="20" s="1"/>
  <c r="M413" i="20"/>
  <c r="P412" i="20"/>
  <c r="Q412" i="20" s="1"/>
  <c r="M412" i="20"/>
  <c r="P411" i="20"/>
  <c r="Q411" i="20" s="1"/>
  <c r="M411" i="20"/>
  <c r="P410" i="20"/>
  <c r="Q410" i="20" s="1"/>
  <c r="M410" i="20"/>
  <c r="P409" i="20"/>
  <c r="Q409" i="20" s="1"/>
  <c r="M409" i="20"/>
  <c r="P408" i="20"/>
  <c r="Q408" i="20" s="1"/>
  <c r="M408" i="20"/>
  <c r="P407" i="20"/>
  <c r="Q407" i="20" s="1"/>
  <c r="M407" i="20"/>
  <c r="P406" i="20"/>
  <c r="Q406" i="20" s="1"/>
  <c r="M406" i="20"/>
  <c r="P405" i="20"/>
  <c r="Q405" i="20" s="1"/>
  <c r="M405" i="20"/>
  <c r="P404" i="20"/>
  <c r="Q404" i="20" s="1"/>
  <c r="M404" i="20"/>
  <c r="P403" i="20"/>
  <c r="Q403" i="20" s="1"/>
  <c r="M403" i="20"/>
  <c r="P402" i="20"/>
  <c r="Q402" i="20" s="1"/>
  <c r="M402" i="20"/>
  <c r="P401" i="20"/>
  <c r="Q401" i="20" s="1"/>
  <c r="M401" i="20"/>
  <c r="P400" i="20"/>
  <c r="Q400" i="20" s="1"/>
  <c r="M400" i="20"/>
  <c r="P399" i="20"/>
  <c r="Q399" i="20" s="1"/>
  <c r="M399" i="20"/>
  <c r="P398" i="20"/>
  <c r="Q398" i="20" s="1"/>
  <c r="M398" i="20"/>
  <c r="P397" i="20"/>
  <c r="Q397" i="20" s="1"/>
  <c r="M397" i="20"/>
  <c r="P396" i="20"/>
  <c r="Q396" i="20" s="1"/>
  <c r="M396" i="20"/>
  <c r="P395" i="20"/>
  <c r="Q395" i="20" s="1"/>
  <c r="M395" i="20"/>
  <c r="P394" i="20"/>
  <c r="Q394" i="20" s="1"/>
  <c r="M394" i="20"/>
  <c r="P393" i="20"/>
  <c r="Q393" i="20" s="1"/>
  <c r="M393" i="20"/>
  <c r="P392" i="20"/>
  <c r="Q392" i="20" s="1"/>
  <c r="M392" i="20"/>
  <c r="P391" i="20"/>
  <c r="Q391" i="20" s="1"/>
  <c r="M391" i="20"/>
  <c r="P390" i="20"/>
  <c r="Q390" i="20" s="1"/>
  <c r="M390" i="20"/>
  <c r="P389" i="20"/>
  <c r="Q389" i="20" s="1"/>
  <c r="M389" i="20"/>
  <c r="P388" i="20"/>
  <c r="Q388" i="20" s="1"/>
  <c r="M388" i="20"/>
  <c r="P387" i="20"/>
  <c r="Q387" i="20" s="1"/>
  <c r="M387" i="20"/>
  <c r="P386" i="20"/>
  <c r="Q386" i="20" s="1"/>
  <c r="M386" i="20"/>
  <c r="P385" i="20"/>
  <c r="Q385" i="20" s="1"/>
  <c r="M385" i="20"/>
  <c r="P384" i="20"/>
  <c r="Q384" i="20" s="1"/>
  <c r="M384" i="20"/>
  <c r="P383" i="20"/>
  <c r="Q383" i="20" s="1"/>
  <c r="M383" i="20"/>
  <c r="P382" i="20"/>
  <c r="Q382" i="20" s="1"/>
  <c r="M382" i="20"/>
  <c r="P381" i="20"/>
  <c r="Q381" i="20" s="1"/>
  <c r="M381" i="20"/>
  <c r="P380" i="20"/>
  <c r="Q380" i="20" s="1"/>
  <c r="M380" i="20"/>
  <c r="P379" i="20"/>
  <c r="Q379" i="20" s="1"/>
  <c r="M379" i="20"/>
  <c r="P378" i="20"/>
  <c r="Q378" i="20" s="1"/>
  <c r="M378" i="20"/>
  <c r="P377" i="20"/>
  <c r="Q377" i="20" s="1"/>
  <c r="M377" i="20"/>
  <c r="P376" i="20"/>
  <c r="Q376" i="20" s="1"/>
  <c r="M376" i="20"/>
  <c r="P375" i="20"/>
  <c r="Q375" i="20" s="1"/>
  <c r="M375" i="20"/>
  <c r="P374" i="20"/>
  <c r="Q374" i="20" s="1"/>
  <c r="M374" i="20"/>
  <c r="P373" i="20"/>
  <c r="Q373" i="20" s="1"/>
  <c r="M373" i="20"/>
  <c r="P372" i="20"/>
  <c r="Q372" i="20" s="1"/>
  <c r="M372" i="20"/>
  <c r="P371" i="20"/>
  <c r="Q371" i="20" s="1"/>
  <c r="M371" i="20"/>
  <c r="P370" i="20"/>
  <c r="Q370" i="20" s="1"/>
  <c r="M370" i="20"/>
  <c r="P369" i="20"/>
  <c r="Q369" i="20" s="1"/>
  <c r="M369" i="20"/>
  <c r="P368" i="20"/>
  <c r="Q368" i="20" s="1"/>
  <c r="M368" i="20"/>
  <c r="P367" i="20"/>
  <c r="Q367" i="20" s="1"/>
  <c r="M367" i="20"/>
  <c r="P366" i="20"/>
  <c r="Q366" i="20" s="1"/>
  <c r="M366" i="20"/>
  <c r="P365" i="20"/>
  <c r="Q365" i="20" s="1"/>
  <c r="M365" i="20"/>
  <c r="P364" i="20"/>
  <c r="Q364" i="20" s="1"/>
  <c r="M364" i="20"/>
  <c r="P363" i="20"/>
  <c r="Q363" i="20" s="1"/>
  <c r="M363" i="20"/>
  <c r="P362" i="20"/>
  <c r="Q362" i="20" s="1"/>
  <c r="M362" i="20"/>
  <c r="P361" i="20"/>
  <c r="Q361" i="20" s="1"/>
  <c r="M361" i="20"/>
  <c r="P360" i="20"/>
  <c r="Q360" i="20" s="1"/>
  <c r="M360" i="20"/>
  <c r="P359" i="20"/>
  <c r="Q359" i="20" s="1"/>
  <c r="M359" i="20"/>
  <c r="P358" i="20"/>
  <c r="Q358" i="20" s="1"/>
  <c r="M358" i="20"/>
  <c r="P357" i="20"/>
  <c r="Q357" i="20" s="1"/>
  <c r="M357" i="20"/>
  <c r="P356" i="20"/>
  <c r="Q356" i="20" s="1"/>
  <c r="M356" i="20"/>
  <c r="P355" i="20"/>
  <c r="Q355" i="20" s="1"/>
  <c r="M355" i="20"/>
  <c r="P354" i="20"/>
  <c r="Q354" i="20" s="1"/>
  <c r="M354" i="20"/>
  <c r="P353" i="20"/>
  <c r="Q353" i="20" s="1"/>
  <c r="M353" i="20"/>
  <c r="P352" i="20"/>
  <c r="Q352" i="20" s="1"/>
  <c r="M352" i="20"/>
  <c r="P351" i="20"/>
  <c r="Q351" i="20" s="1"/>
  <c r="M351" i="20"/>
  <c r="P350" i="20"/>
  <c r="Q350" i="20" s="1"/>
  <c r="M350" i="20"/>
  <c r="P349" i="20"/>
  <c r="Q349" i="20" s="1"/>
  <c r="M349" i="20"/>
  <c r="P348" i="20"/>
  <c r="Q348" i="20" s="1"/>
  <c r="M348" i="20"/>
  <c r="P347" i="20"/>
  <c r="Q347" i="20" s="1"/>
  <c r="M347" i="20"/>
  <c r="P346" i="20"/>
  <c r="Q346" i="20" s="1"/>
  <c r="M346" i="20"/>
  <c r="P345" i="20"/>
  <c r="Q345" i="20" s="1"/>
  <c r="M345" i="20"/>
  <c r="P344" i="20"/>
  <c r="Q344" i="20" s="1"/>
  <c r="M344" i="20"/>
  <c r="P343" i="20"/>
  <c r="Q343" i="20" s="1"/>
  <c r="M343" i="20"/>
  <c r="P342" i="20"/>
  <c r="Q342" i="20" s="1"/>
  <c r="M342" i="20"/>
  <c r="P341" i="20"/>
  <c r="Q341" i="20" s="1"/>
  <c r="M341" i="20"/>
  <c r="P340" i="20"/>
  <c r="Q340" i="20" s="1"/>
  <c r="M340" i="20"/>
  <c r="P339" i="20"/>
  <c r="Q339" i="20" s="1"/>
  <c r="M339" i="20"/>
  <c r="P338" i="20"/>
  <c r="Q338" i="20" s="1"/>
  <c r="M338" i="20"/>
  <c r="P337" i="20"/>
  <c r="Q337" i="20" s="1"/>
  <c r="M337" i="20"/>
  <c r="P336" i="20"/>
  <c r="Q336" i="20" s="1"/>
  <c r="M336" i="20"/>
  <c r="P335" i="20"/>
  <c r="Q335" i="20" s="1"/>
  <c r="M335" i="20"/>
  <c r="P334" i="20"/>
  <c r="Q334" i="20" s="1"/>
  <c r="M334" i="20"/>
  <c r="P333" i="20"/>
  <c r="Q333" i="20" s="1"/>
  <c r="M333" i="20"/>
  <c r="P332" i="20"/>
  <c r="Q332" i="20" s="1"/>
  <c r="M332" i="20"/>
  <c r="P331" i="20"/>
  <c r="Q331" i="20" s="1"/>
  <c r="M331" i="20"/>
  <c r="P330" i="20"/>
  <c r="Q330" i="20" s="1"/>
  <c r="M330" i="20"/>
  <c r="P329" i="20"/>
  <c r="Q329" i="20" s="1"/>
  <c r="M329" i="20"/>
  <c r="P328" i="20"/>
  <c r="Q328" i="20" s="1"/>
  <c r="M328" i="20"/>
  <c r="P327" i="20"/>
  <c r="Q327" i="20" s="1"/>
  <c r="M327" i="20"/>
  <c r="P326" i="20"/>
  <c r="Q326" i="20" s="1"/>
  <c r="M326" i="20"/>
  <c r="P325" i="20"/>
  <c r="Q325" i="20" s="1"/>
  <c r="M325" i="20"/>
  <c r="P324" i="20"/>
  <c r="Q324" i="20" s="1"/>
  <c r="M324" i="20"/>
  <c r="P323" i="20"/>
  <c r="Q323" i="20" s="1"/>
  <c r="M323" i="20"/>
  <c r="P322" i="20"/>
  <c r="Q322" i="20" s="1"/>
  <c r="M322" i="20"/>
  <c r="P321" i="20"/>
  <c r="Q321" i="20" s="1"/>
  <c r="M321" i="20"/>
  <c r="P320" i="20"/>
  <c r="Q320" i="20" s="1"/>
  <c r="M320" i="20"/>
  <c r="P319" i="20"/>
  <c r="Q319" i="20" s="1"/>
  <c r="M319" i="20"/>
  <c r="P318" i="20"/>
  <c r="Q318" i="20" s="1"/>
  <c r="M318" i="20"/>
  <c r="P317" i="20"/>
  <c r="Q317" i="20" s="1"/>
  <c r="M317" i="20"/>
  <c r="P316" i="20"/>
  <c r="Q316" i="20" s="1"/>
  <c r="M316" i="20"/>
  <c r="P315" i="20"/>
  <c r="Q315" i="20" s="1"/>
  <c r="M315" i="20"/>
  <c r="P314" i="20"/>
  <c r="Q314" i="20" s="1"/>
  <c r="M314" i="20"/>
  <c r="P313" i="20"/>
  <c r="Q313" i="20" s="1"/>
  <c r="M313" i="20"/>
  <c r="P312" i="20"/>
  <c r="Q312" i="20" s="1"/>
  <c r="M312" i="20"/>
  <c r="P311" i="20"/>
  <c r="Q311" i="20" s="1"/>
  <c r="M311" i="20"/>
  <c r="P310" i="20"/>
  <c r="Q310" i="20" s="1"/>
  <c r="M310" i="20"/>
  <c r="P309" i="20"/>
  <c r="Q309" i="20" s="1"/>
  <c r="M309" i="20"/>
  <c r="P308" i="20"/>
  <c r="Q308" i="20" s="1"/>
  <c r="M308" i="20"/>
  <c r="P307" i="20"/>
  <c r="Q307" i="20" s="1"/>
  <c r="M307" i="20"/>
  <c r="P306" i="20"/>
  <c r="Q306" i="20" s="1"/>
  <c r="M306" i="20"/>
  <c r="P305" i="20"/>
  <c r="Q305" i="20" s="1"/>
  <c r="M305" i="20"/>
  <c r="P304" i="20"/>
  <c r="Q304" i="20" s="1"/>
  <c r="M304" i="20"/>
  <c r="P303" i="20"/>
  <c r="Q303" i="20" s="1"/>
  <c r="M303" i="20"/>
  <c r="P302" i="20"/>
  <c r="Q302" i="20" s="1"/>
  <c r="M302" i="20"/>
  <c r="P301" i="20"/>
  <c r="Q301" i="20" s="1"/>
  <c r="M301" i="20"/>
  <c r="P300" i="20"/>
  <c r="Q300" i="20" s="1"/>
  <c r="M300" i="20"/>
  <c r="P299" i="20"/>
  <c r="Q299" i="20" s="1"/>
  <c r="M299" i="20"/>
  <c r="P298" i="20"/>
  <c r="Q298" i="20" s="1"/>
  <c r="M298" i="20"/>
  <c r="P297" i="20"/>
  <c r="Q297" i="20" s="1"/>
  <c r="M297" i="20"/>
  <c r="P296" i="20"/>
  <c r="Q296" i="20" s="1"/>
  <c r="M296" i="20"/>
  <c r="P295" i="20"/>
  <c r="Q295" i="20" s="1"/>
  <c r="M295" i="20"/>
  <c r="P294" i="20"/>
  <c r="Q294" i="20" s="1"/>
  <c r="M294" i="20"/>
  <c r="P293" i="20"/>
  <c r="Q293" i="20" s="1"/>
  <c r="M293" i="20"/>
  <c r="P292" i="20"/>
  <c r="Q292" i="20" s="1"/>
  <c r="M292" i="20"/>
  <c r="P291" i="20"/>
  <c r="Q291" i="20" s="1"/>
  <c r="M291" i="20"/>
  <c r="P290" i="20"/>
  <c r="Q290" i="20" s="1"/>
  <c r="M290" i="20"/>
  <c r="P289" i="20"/>
  <c r="Q289" i="20" s="1"/>
  <c r="M289" i="20"/>
  <c r="P288" i="20"/>
  <c r="Q288" i="20" s="1"/>
  <c r="M288" i="20"/>
  <c r="P287" i="20"/>
  <c r="Q287" i="20" s="1"/>
  <c r="M287" i="20"/>
  <c r="P286" i="20"/>
  <c r="Q286" i="20" s="1"/>
  <c r="M286" i="20"/>
  <c r="P285" i="20"/>
  <c r="Q285" i="20" s="1"/>
  <c r="M285" i="20"/>
  <c r="P284" i="20"/>
  <c r="Q284" i="20" s="1"/>
  <c r="M284" i="20"/>
  <c r="P283" i="20"/>
  <c r="Q283" i="20" s="1"/>
  <c r="M283" i="20"/>
  <c r="P282" i="20"/>
  <c r="Q282" i="20" s="1"/>
  <c r="M282" i="20"/>
  <c r="P281" i="20"/>
  <c r="Q281" i="20" s="1"/>
  <c r="M281" i="20"/>
  <c r="P280" i="20"/>
  <c r="Q280" i="20" s="1"/>
  <c r="M280" i="20"/>
  <c r="P279" i="20"/>
  <c r="Q279" i="20" s="1"/>
  <c r="M279" i="20"/>
  <c r="P278" i="20"/>
  <c r="Q278" i="20" s="1"/>
  <c r="M278" i="20"/>
  <c r="P277" i="20"/>
  <c r="Q277" i="20" s="1"/>
  <c r="M277" i="20"/>
  <c r="P276" i="20"/>
  <c r="Q276" i="20" s="1"/>
  <c r="M276" i="20"/>
  <c r="P275" i="20"/>
  <c r="Q275" i="20" s="1"/>
  <c r="M275" i="20"/>
  <c r="P274" i="20"/>
  <c r="Q274" i="20" s="1"/>
  <c r="M274" i="20"/>
  <c r="P273" i="20"/>
  <c r="Q273" i="20" s="1"/>
  <c r="M273" i="20"/>
  <c r="P272" i="20"/>
  <c r="Q272" i="20" s="1"/>
  <c r="M272" i="20"/>
  <c r="P271" i="20"/>
  <c r="Q271" i="20" s="1"/>
  <c r="M271" i="20"/>
  <c r="P270" i="20"/>
  <c r="Q270" i="20" s="1"/>
  <c r="M270" i="20"/>
  <c r="P269" i="20"/>
  <c r="Q269" i="20" s="1"/>
  <c r="M269" i="20"/>
  <c r="P268" i="20"/>
  <c r="Q268" i="20" s="1"/>
  <c r="M268" i="20"/>
  <c r="P267" i="20"/>
  <c r="Q267" i="20" s="1"/>
  <c r="M267" i="20"/>
  <c r="P266" i="20"/>
  <c r="Q266" i="20" s="1"/>
  <c r="M266" i="20"/>
  <c r="P265" i="20"/>
  <c r="Q265" i="20" s="1"/>
  <c r="M265" i="20"/>
  <c r="P264" i="20"/>
  <c r="Q264" i="20" s="1"/>
  <c r="M264" i="20"/>
  <c r="P263" i="20"/>
  <c r="Q263" i="20" s="1"/>
  <c r="M263" i="20"/>
  <c r="P262" i="20"/>
  <c r="Q262" i="20" s="1"/>
  <c r="M262" i="20"/>
  <c r="P261" i="20"/>
  <c r="Q261" i="20" s="1"/>
  <c r="M261" i="20"/>
  <c r="P260" i="20"/>
  <c r="Q260" i="20" s="1"/>
  <c r="M260" i="20"/>
  <c r="P259" i="20"/>
  <c r="Q259" i="20" s="1"/>
  <c r="M259" i="20"/>
  <c r="P258" i="20"/>
  <c r="Q258" i="20" s="1"/>
  <c r="M258" i="20"/>
  <c r="P257" i="20"/>
  <c r="Q257" i="20" s="1"/>
  <c r="M257" i="20"/>
  <c r="P256" i="20"/>
  <c r="Q256" i="20" s="1"/>
  <c r="M256" i="20"/>
  <c r="P255" i="20"/>
  <c r="Q255" i="20" s="1"/>
  <c r="M255" i="20"/>
  <c r="P254" i="20"/>
  <c r="Q254" i="20" s="1"/>
  <c r="M254" i="20"/>
  <c r="P253" i="20"/>
  <c r="Q253" i="20" s="1"/>
  <c r="M253" i="20"/>
  <c r="P252" i="20"/>
  <c r="Q252" i="20" s="1"/>
  <c r="M252" i="20"/>
  <c r="P251" i="20"/>
  <c r="Q251" i="20" s="1"/>
  <c r="M251" i="20"/>
  <c r="P250" i="20"/>
  <c r="Q250" i="20" s="1"/>
  <c r="M250" i="20"/>
  <c r="P249" i="20"/>
  <c r="Q249" i="20" s="1"/>
  <c r="M249" i="20"/>
  <c r="P248" i="20"/>
  <c r="Q248" i="20" s="1"/>
  <c r="M248" i="20"/>
  <c r="P247" i="20"/>
  <c r="Q247" i="20" s="1"/>
  <c r="M247" i="20"/>
  <c r="P246" i="20"/>
  <c r="Q246" i="20" s="1"/>
  <c r="M246" i="20"/>
  <c r="P245" i="20"/>
  <c r="Q245" i="20" s="1"/>
  <c r="M245" i="20"/>
  <c r="P244" i="20"/>
  <c r="Q244" i="20" s="1"/>
  <c r="M244" i="20"/>
  <c r="P243" i="20"/>
  <c r="Q243" i="20" s="1"/>
  <c r="M243" i="20"/>
  <c r="P242" i="20"/>
  <c r="Q242" i="20" s="1"/>
  <c r="M242" i="20"/>
  <c r="P241" i="20"/>
  <c r="Q241" i="20" s="1"/>
  <c r="M241" i="20"/>
  <c r="P240" i="20"/>
  <c r="Q240" i="20" s="1"/>
  <c r="M240" i="20"/>
  <c r="P239" i="20"/>
  <c r="Q239" i="20" s="1"/>
  <c r="M239" i="20"/>
  <c r="P238" i="20"/>
  <c r="Q238" i="20" s="1"/>
  <c r="M238" i="20"/>
  <c r="P237" i="20"/>
  <c r="Q237" i="20" s="1"/>
  <c r="M237" i="20"/>
  <c r="P236" i="20"/>
  <c r="Q236" i="20" s="1"/>
  <c r="M236" i="20"/>
  <c r="P235" i="20"/>
  <c r="Q235" i="20" s="1"/>
  <c r="M235" i="20"/>
  <c r="P234" i="20"/>
  <c r="Q234" i="20" s="1"/>
  <c r="M234" i="20"/>
  <c r="P233" i="20"/>
  <c r="Q233" i="20" s="1"/>
  <c r="M233" i="20"/>
  <c r="P232" i="20"/>
  <c r="Q232" i="20" s="1"/>
  <c r="M232" i="20"/>
  <c r="P231" i="20"/>
  <c r="Q231" i="20" s="1"/>
  <c r="M231" i="20"/>
  <c r="P230" i="20"/>
  <c r="Q230" i="20" s="1"/>
  <c r="M230" i="20"/>
  <c r="P229" i="20"/>
  <c r="Q229" i="20" s="1"/>
  <c r="M229" i="20"/>
  <c r="P228" i="20"/>
  <c r="Q228" i="20" s="1"/>
  <c r="M228" i="20"/>
  <c r="P227" i="20"/>
  <c r="Q227" i="20" s="1"/>
  <c r="M227" i="20"/>
  <c r="P226" i="20"/>
  <c r="Q226" i="20" s="1"/>
  <c r="M226" i="20"/>
  <c r="P225" i="20"/>
  <c r="Q225" i="20" s="1"/>
  <c r="M225" i="20"/>
  <c r="P224" i="20"/>
  <c r="Q224" i="20" s="1"/>
  <c r="M224" i="20"/>
  <c r="P223" i="20"/>
  <c r="Q223" i="20" s="1"/>
  <c r="M223" i="20"/>
  <c r="P222" i="20"/>
  <c r="Q222" i="20" s="1"/>
  <c r="M222" i="20"/>
  <c r="P221" i="20"/>
  <c r="Q221" i="20" s="1"/>
  <c r="M221" i="20"/>
  <c r="P220" i="20"/>
  <c r="Q220" i="20" s="1"/>
  <c r="M220" i="20"/>
  <c r="P219" i="20"/>
  <c r="Q219" i="20" s="1"/>
  <c r="M219" i="20"/>
  <c r="P218" i="20"/>
  <c r="Q218" i="20" s="1"/>
  <c r="M218" i="20"/>
  <c r="P217" i="20"/>
  <c r="Q217" i="20" s="1"/>
  <c r="M217" i="20"/>
  <c r="P216" i="20"/>
  <c r="Q216" i="20" s="1"/>
  <c r="M216" i="20"/>
  <c r="P215" i="20"/>
  <c r="Q215" i="20" s="1"/>
  <c r="M215" i="20"/>
  <c r="P214" i="20"/>
  <c r="Q214" i="20" s="1"/>
  <c r="M214" i="20"/>
  <c r="P213" i="20"/>
  <c r="Q213" i="20" s="1"/>
  <c r="M213" i="20"/>
  <c r="P212" i="20"/>
  <c r="Q212" i="20" s="1"/>
  <c r="M212" i="20"/>
  <c r="P211" i="20"/>
  <c r="Q211" i="20" s="1"/>
  <c r="M211" i="20"/>
  <c r="P210" i="20"/>
  <c r="Q210" i="20" s="1"/>
  <c r="M210" i="20"/>
  <c r="P209" i="20"/>
  <c r="Q209" i="20" s="1"/>
  <c r="M209" i="20"/>
  <c r="P208" i="20"/>
  <c r="Q208" i="20" s="1"/>
  <c r="M208" i="20"/>
  <c r="P207" i="20"/>
  <c r="Q207" i="20" s="1"/>
  <c r="M207" i="20"/>
  <c r="P206" i="20"/>
  <c r="Q206" i="20" s="1"/>
  <c r="M206" i="20"/>
  <c r="P205" i="20"/>
  <c r="Q205" i="20" s="1"/>
  <c r="M205" i="20"/>
  <c r="P204" i="20"/>
  <c r="Q204" i="20" s="1"/>
  <c r="M204" i="20"/>
  <c r="P203" i="20"/>
  <c r="Q203" i="20" s="1"/>
  <c r="M203" i="20"/>
  <c r="P202" i="20"/>
  <c r="Q202" i="20" s="1"/>
  <c r="M202" i="20"/>
  <c r="P201" i="20"/>
  <c r="Q201" i="20" s="1"/>
  <c r="M201" i="20"/>
  <c r="P200" i="20"/>
  <c r="Q200" i="20" s="1"/>
  <c r="M200" i="20"/>
  <c r="P199" i="20"/>
  <c r="Q199" i="20" s="1"/>
  <c r="M199" i="20"/>
  <c r="P198" i="20"/>
  <c r="Q198" i="20" s="1"/>
  <c r="M198" i="20"/>
  <c r="P197" i="20"/>
  <c r="Q197" i="20" s="1"/>
  <c r="M197" i="20"/>
  <c r="P196" i="20"/>
  <c r="Q196" i="20" s="1"/>
  <c r="M196" i="20"/>
  <c r="P195" i="20"/>
  <c r="Q195" i="20" s="1"/>
  <c r="M195" i="20"/>
  <c r="P194" i="20"/>
  <c r="Q194" i="20" s="1"/>
  <c r="M194" i="20"/>
  <c r="P193" i="20"/>
  <c r="Q193" i="20" s="1"/>
  <c r="M193" i="20"/>
  <c r="P192" i="20"/>
  <c r="Q192" i="20" s="1"/>
  <c r="M192" i="20"/>
  <c r="P191" i="20"/>
  <c r="Q191" i="20" s="1"/>
  <c r="M191" i="20"/>
  <c r="P190" i="20"/>
  <c r="Q190" i="20" s="1"/>
  <c r="M190" i="20"/>
  <c r="P189" i="20"/>
  <c r="Q189" i="20" s="1"/>
  <c r="M189" i="20"/>
  <c r="P188" i="20"/>
  <c r="Q188" i="20" s="1"/>
  <c r="M188" i="20"/>
  <c r="P187" i="20"/>
  <c r="Q187" i="20" s="1"/>
  <c r="M187" i="20"/>
  <c r="P186" i="20"/>
  <c r="Q186" i="20" s="1"/>
  <c r="M186" i="20"/>
  <c r="P185" i="20"/>
  <c r="Q185" i="20" s="1"/>
  <c r="M185" i="20"/>
  <c r="P184" i="20"/>
  <c r="Q184" i="20" s="1"/>
  <c r="M184" i="20"/>
  <c r="P183" i="20"/>
  <c r="Q183" i="20" s="1"/>
  <c r="M183" i="20"/>
  <c r="P182" i="20"/>
  <c r="Q182" i="20" s="1"/>
  <c r="M182" i="20"/>
  <c r="P181" i="20"/>
  <c r="Q181" i="20" s="1"/>
  <c r="M181" i="20"/>
  <c r="P180" i="20"/>
  <c r="Q180" i="20" s="1"/>
  <c r="M180" i="20"/>
  <c r="P179" i="20"/>
  <c r="Q179" i="20" s="1"/>
  <c r="M179" i="20"/>
  <c r="P178" i="20"/>
  <c r="Q178" i="20" s="1"/>
  <c r="M178" i="20"/>
  <c r="P177" i="20"/>
  <c r="Q177" i="20" s="1"/>
  <c r="M177" i="20"/>
  <c r="P176" i="20"/>
  <c r="Q176" i="20" s="1"/>
  <c r="M176" i="20"/>
  <c r="P175" i="20"/>
  <c r="Q175" i="20" s="1"/>
  <c r="M175" i="20"/>
  <c r="P174" i="20"/>
  <c r="Q174" i="20" s="1"/>
  <c r="M174" i="20"/>
  <c r="P173" i="20"/>
  <c r="Q173" i="20" s="1"/>
  <c r="M173" i="20"/>
  <c r="P172" i="20"/>
  <c r="Q172" i="20" s="1"/>
  <c r="M172" i="20"/>
  <c r="P171" i="20"/>
  <c r="Q171" i="20" s="1"/>
  <c r="M171" i="20"/>
  <c r="P170" i="20"/>
  <c r="Q170" i="20" s="1"/>
  <c r="M170" i="20"/>
  <c r="P169" i="20"/>
  <c r="Q169" i="20" s="1"/>
  <c r="M169" i="20"/>
  <c r="P168" i="20"/>
  <c r="Q168" i="20" s="1"/>
  <c r="M168" i="20"/>
  <c r="P167" i="20"/>
  <c r="Q167" i="20" s="1"/>
  <c r="M167" i="20"/>
  <c r="P166" i="20"/>
  <c r="Q166" i="20" s="1"/>
  <c r="M166" i="20"/>
  <c r="P165" i="20"/>
  <c r="Q165" i="20" s="1"/>
  <c r="M165" i="20"/>
  <c r="P164" i="20"/>
  <c r="Q164" i="20" s="1"/>
  <c r="M164" i="20"/>
  <c r="P163" i="20"/>
  <c r="Q163" i="20" s="1"/>
  <c r="M163" i="20"/>
  <c r="P162" i="20"/>
  <c r="Q162" i="20" s="1"/>
  <c r="M162" i="20"/>
  <c r="P161" i="20"/>
  <c r="Q161" i="20" s="1"/>
  <c r="M161" i="20"/>
  <c r="P160" i="20"/>
  <c r="Q160" i="20" s="1"/>
  <c r="M160" i="20"/>
  <c r="P159" i="20"/>
  <c r="Q159" i="20" s="1"/>
  <c r="M159" i="20"/>
  <c r="P158" i="20"/>
  <c r="Q158" i="20" s="1"/>
  <c r="M158" i="20"/>
  <c r="P157" i="20"/>
  <c r="Q157" i="20" s="1"/>
  <c r="M157" i="20"/>
  <c r="P156" i="20"/>
  <c r="Q156" i="20" s="1"/>
  <c r="M156" i="20"/>
  <c r="P155" i="20"/>
  <c r="Q155" i="20" s="1"/>
  <c r="M155" i="20"/>
  <c r="P154" i="20"/>
  <c r="Q154" i="20" s="1"/>
  <c r="M154" i="20"/>
  <c r="P153" i="20"/>
  <c r="Q153" i="20" s="1"/>
  <c r="M153" i="20"/>
  <c r="P152" i="20"/>
  <c r="Q152" i="20" s="1"/>
  <c r="M152" i="20"/>
  <c r="P151" i="20"/>
  <c r="Q151" i="20" s="1"/>
  <c r="M151" i="20"/>
  <c r="P150" i="20"/>
  <c r="Q150" i="20" s="1"/>
  <c r="M150" i="20"/>
  <c r="P149" i="20"/>
  <c r="Q149" i="20" s="1"/>
  <c r="M149" i="20"/>
  <c r="P148" i="20"/>
  <c r="Q148" i="20" s="1"/>
  <c r="M148" i="20"/>
  <c r="P147" i="20"/>
  <c r="Q147" i="20" s="1"/>
  <c r="M147" i="20"/>
  <c r="P146" i="20"/>
  <c r="Q146" i="20" s="1"/>
  <c r="M146" i="20"/>
  <c r="P145" i="20"/>
  <c r="Q145" i="20" s="1"/>
  <c r="M145" i="20"/>
  <c r="P144" i="20"/>
  <c r="Q144" i="20" s="1"/>
  <c r="M144" i="20"/>
  <c r="P143" i="20"/>
  <c r="Q143" i="20" s="1"/>
  <c r="M143" i="20"/>
  <c r="P142" i="20"/>
  <c r="Q142" i="20" s="1"/>
  <c r="M142" i="20"/>
  <c r="P141" i="20"/>
  <c r="Q141" i="20" s="1"/>
  <c r="M141" i="20"/>
  <c r="P140" i="20"/>
  <c r="Q140" i="20" s="1"/>
  <c r="M140" i="20"/>
  <c r="P139" i="20"/>
  <c r="Q139" i="20" s="1"/>
  <c r="M139" i="20"/>
  <c r="P138" i="20"/>
  <c r="Q138" i="20" s="1"/>
  <c r="M138" i="20"/>
  <c r="P137" i="20"/>
  <c r="Q137" i="20" s="1"/>
  <c r="M137" i="20"/>
  <c r="P136" i="20"/>
  <c r="Q136" i="20" s="1"/>
  <c r="M136" i="20"/>
  <c r="P135" i="20"/>
  <c r="Q135" i="20" s="1"/>
  <c r="M135" i="20"/>
  <c r="P134" i="20"/>
  <c r="Q134" i="20" s="1"/>
  <c r="M134" i="20"/>
  <c r="P133" i="20"/>
  <c r="Q133" i="20" s="1"/>
  <c r="M133" i="20"/>
  <c r="P132" i="20"/>
  <c r="Q132" i="20" s="1"/>
  <c r="M132" i="20"/>
  <c r="P131" i="20"/>
  <c r="Q131" i="20" s="1"/>
  <c r="M131" i="20"/>
  <c r="P130" i="20"/>
  <c r="Q130" i="20" s="1"/>
  <c r="M130" i="20"/>
  <c r="P129" i="20"/>
  <c r="Q129" i="20" s="1"/>
  <c r="M129" i="20"/>
  <c r="P128" i="20"/>
  <c r="Q128" i="20" s="1"/>
  <c r="M128" i="20"/>
  <c r="P127" i="20"/>
  <c r="Q127" i="20" s="1"/>
  <c r="M127" i="20"/>
  <c r="P126" i="20"/>
  <c r="Q126" i="20" s="1"/>
  <c r="M126" i="20"/>
  <c r="P125" i="20"/>
  <c r="Q125" i="20" s="1"/>
  <c r="M125" i="20"/>
  <c r="P124" i="20"/>
  <c r="Q124" i="20" s="1"/>
  <c r="M124" i="20"/>
  <c r="P123" i="20"/>
  <c r="Q123" i="20" s="1"/>
  <c r="M123" i="20"/>
  <c r="P122" i="20"/>
  <c r="Q122" i="20" s="1"/>
  <c r="M122" i="20"/>
  <c r="P121" i="20"/>
  <c r="Q121" i="20" s="1"/>
  <c r="M121" i="20"/>
  <c r="P120" i="20"/>
  <c r="Q120" i="20" s="1"/>
  <c r="M120" i="20"/>
  <c r="P119" i="20"/>
  <c r="Q119" i="20" s="1"/>
  <c r="M119" i="20"/>
  <c r="P118" i="20"/>
  <c r="Q118" i="20" s="1"/>
  <c r="M118" i="20"/>
  <c r="P117" i="20"/>
  <c r="Q117" i="20" s="1"/>
  <c r="M117" i="20"/>
  <c r="P116" i="20"/>
  <c r="Q116" i="20" s="1"/>
  <c r="M116" i="20"/>
  <c r="P115" i="20"/>
  <c r="Q115" i="20" s="1"/>
  <c r="M115" i="20"/>
  <c r="P114" i="20"/>
  <c r="Q114" i="20" s="1"/>
  <c r="M114" i="20"/>
  <c r="P113" i="20"/>
  <c r="Q113" i="20" s="1"/>
  <c r="M113" i="20"/>
  <c r="P112" i="20"/>
  <c r="Q112" i="20" s="1"/>
  <c r="M112" i="20"/>
  <c r="P111" i="20"/>
  <c r="Q111" i="20" s="1"/>
  <c r="M111" i="20"/>
  <c r="P110" i="20"/>
  <c r="Q110" i="20" s="1"/>
  <c r="M110" i="20"/>
  <c r="P109" i="20"/>
  <c r="Q109" i="20" s="1"/>
  <c r="M109" i="20"/>
  <c r="P108" i="20"/>
  <c r="Q108" i="20" s="1"/>
  <c r="M108" i="20"/>
  <c r="P107" i="20"/>
  <c r="Q107" i="20" s="1"/>
  <c r="M107" i="20"/>
  <c r="P106" i="20"/>
  <c r="Q106" i="20" s="1"/>
  <c r="M106" i="20"/>
  <c r="P105" i="20"/>
  <c r="Q105" i="20" s="1"/>
  <c r="M105" i="20"/>
  <c r="P104" i="20"/>
  <c r="Q104" i="20" s="1"/>
  <c r="M104" i="20"/>
  <c r="P103" i="20"/>
  <c r="Q103" i="20" s="1"/>
  <c r="M103" i="20"/>
  <c r="P102" i="20"/>
  <c r="Q102" i="20" s="1"/>
  <c r="M102" i="20"/>
  <c r="P101" i="20"/>
  <c r="Q101" i="20" s="1"/>
  <c r="M101" i="20"/>
  <c r="P100" i="20"/>
  <c r="Q100" i="20" s="1"/>
  <c r="M100" i="20"/>
  <c r="P99" i="20"/>
  <c r="Q99" i="20" s="1"/>
  <c r="M99" i="20"/>
  <c r="P98" i="20"/>
  <c r="Q98" i="20" s="1"/>
  <c r="M98" i="20"/>
  <c r="P97" i="20"/>
  <c r="Q97" i="20" s="1"/>
  <c r="M97" i="20"/>
  <c r="P96" i="20"/>
  <c r="Q96" i="20" s="1"/>
  <c r="M96" i="20"/>
  <c r="P95" i="20"/>
  <c r="Q95" i="20" s="1"/>
  <c r="M95" i="20"/>
  <c r="P94" i="20"/>
  <c r="Q94" i="20" s="1"/>
  <c r="M94" i="20"/>
  <c r="P93" i="20"/>
  <c r="Q93" i="20" s="1"/>
  <c r="M93" i="20"/>
  <c r="P92" i="20"/>
  <c r="Q92" i="20" s="1"/>
  <c r="M92" i="20"/>
  <c r="P91" i="20"/>
  <c r="Q91" i="20" s="1"/>
  <c r="M91" i="20"/>
  <c r="P90" i="20"/>
  <c r="Q90" i="20" s="1"/>
  <c r="M90" i="20"/>
  <c r="P89" i="20"/>
  <c r="Q89" i="20" s="1"/>
  <c r="M89" i="20"/>
  <c r="P88" i="20"/>
  <c r="Q88" i="20" s="1"/>
  <c r="M88" i="20"/>
  <c r="P87" i="20"/>
  <c r="Q87" i="20" s="1"/>
  <c r="M87" i="20"/>
  <c r="P86" i="20"/>
  <c r="Q86" i="20" s="1"/>
  <c r="M86" i="20"/>
  <c r="P85" i="20"/>
  <c r="Q85" i="20" s="1"/>
  <c r="M85" i="20"/>
  <c r="P84" i="20"/>
  <c r="Q84" i="20" s="1"/>
  <c r="M84" i="20"/>
  <c r="P83" i="20"/>
  <c r="Q83" i="20" s="1"/>
  <c r="M83" i="20"/>
  <c r="P82" i="20"/>
  <c r="Q82" i="20" s="1"/>
  <c r="M82" i="20"/>
  <c r="P81" i="20"/>
  <c r="Q81" i="20" s="1"/>
  <c r="M81" i="20"/>
  <c r="P80" i="20"/>
  <c r="Q80" i="20" s="1"/>
  <c r="M80" i="20"/>
  <c r="P79" i="20"/>
  <c r="Q79" i="20" s="1"/>
  <c r="M79" i="20"/>
  <c r="P78" i="20"/>
  <c r="Q78" i="20" s="1"/>
  <c r="M78" i="20"/>
  <c r="P77" i="20"/>
  <c r="Q77" i="20" s="1"/>
  <c r="M77" i="20"/>
  <c r="P76" i="20"/>
  <c r="Q76" i="20" s="1"/>
  <c r="M76" i="20"/>
  <c r="P75" i="20"/>
  <c r="Q75" i="20" s="1"/>
  <c r="M75" i="20"/>
  <c r="P74" i="20"/>
  <c r="Q74" i="20" s="1"/>
  <c r="M74" i="20"/>
  <c r="P73" i="20"/>
  <c r="Q73" i="20" s="1"/>
  <c r="M73" i="20"/>
  <c r="P72" i="20"/>
  <c r="Q72" i="20" s="1"/>
  <c r="M72" i="20"/>
  <c r="P71" i="20"/>
  <c r="Q71" i="20" s="1"/>
  <c r="M71" i="20"/>
  <c r="P70" i="20"/>
  <c r="Q70" i="20" s="1"/>
  <c r="M70" i="20"/>
  <c r="P69" i="20"/>
  <c r="Q69" i="20" s="1"/>
  <c r="M69" i="20"/>
  <c r="P68" i="20"/>
  <c r="Q68" i="20" s="1"/>
  <c r="M68" i="20"/>
  <c r="P67" i="20"/>
  <c r="Q67" i="20" s="1"/>
  <c r="M67" i="20"/>
  <c r="P66" i="20"/>
  <c r="Q66" i="20" s="1"/>
  <c r="M66" i="20"/>
  <c r="P65" i="20"/>
  <c r="Q65" i="20" s="1"/>
  <c r="M65" i="20"/>
  <c r="P64" i="20"/>
  <c r="Q64" i="20" s="1"/>
  <c r="M64" i="20"/>
  <c r="P63" i="20"/>
  <c r="Q63" i="20" s="1"/>
  <c r="M63" i="20"/>
  <c r="P62" i="20"/>
  <c r="Q62" i="20" s="1"/>
  <c r="M62" i="20"/>
  <c r="P61" i="20"/>
  <c r="Q61" i="20" s="1"/>
  <c r="M61" i="20"/>
  <c r="P60" i="20"/>
  <c r="Q60" i="20" s="1"/>
  <c r="M60" i="20"/>
  <c r="P59" i="20"/>
  <c r="Q59" i="20" s="1"/>
  <c r="M59" i="20"/>
  <c r="P58" i="20"/>
  <c r="Q58" i="20" s="1"/>
  <c r="M58" i="20"/>
  <c r="P57" i="20"/>
  <c r="Q57" i="20" s="1"/>
  <c r="M57" i="20"/>
  <c r="P56" i="20"/>
  <c r="Q56" i="20" s="1"/>
  <c r="M56" i="20"/>
  <c r="P55" i="20"/>
  <c r="Q55" i="20" s="1"/>
  <c r="M55" i="20"/>
  <c r="P54" i="20"/>
  <c r="Q54" i="20" s="1"/>
  <c r="M54" i="20"/>
  <c r="P53" i="20"/>
  <c r="Q53" i="20" s="1"/>
  <c r="M53" i="20"/>
  <c r="P52" i="20"/>
  <c r="Q52" i="20" s="1"/>
  <c r="M52" i="20"/>
  <c r="P51" i="20"/>
  <c r="Q51" i="20" s="1"/>
  <c r="M51" i="20"/>
  <c r="P50" i="20"/>
  <c r="Q50" i="20" s="1"/>
  <c r="M50" i="20"/>
  <c r="P49" i="20"/>
  <c r="Q49" i="20" s="1"/>
  <c r="M49" i="20"/>
  <c r="P48" i="20"/>
  <c r="Q48" i="20" s="1"/>
  <c r="M48" i="20"/>
  <c r="P47" i="20"/>
  <c r="Q47" i="20" s="1"/>
  <c r="M47" i="20"/>
  <c r="P46" i="20"/>
  <c r="Q46" i="20" s="1"/>
  <c r="M46" i="20"/>
  <c r="P45" i="20"/>
  <c r="Q45" i="20" s="1"/>
  <c r="M45" i="20"/>
  <c r="P44" i="20"/>
  <c r="Q44" i="20" s="1"/>
  <c r="M44" i="20"/>
  <c r="P43" i="20"/>
  <c r="Q43" i="20" s="1"/>
  <c r="M43" i="20"/>
  <c r="P42" i="20"/>
  <c r="Q42" i="20" s="1"/>
  <c r="M42" i="20"/>
  <c r="P41" i="20"/>
  <c r="Q41" i="20" s="1"/>
  <c r="M41" i="20"/>
  <c r="P40" i="20"/>
  <c r="Q40" i="20" s="1"/>
  <c r="M40" i="20"/>
  <c r="P39" i="20"/>
  <c r="Q39" i="20" s="1"/>
  <c r="M39" i="20"/>
  <c r="P38" i="20"/>
  <c r="Q38" i="20" s="1"/>
  <c r="M38" i="20"/>
  <c r="P37" i="20"/>
  <c r="Q37" i="20" s="1"/>
  <c r="M37" i="20"/>
  <c r="P36" i="20"/>
  <c r="Q36" i="20" s="1"/>
  <c r="M36" i="20"/>
  <c r="P35" i="20"/>
  <c r="Q35" i="20" s="1"/>
  <c r="M35" i="20"/>
  <c r="P34" i="20"/>
  <c r="Q34" i="20" s="1"/>
  <c r="M34" i="20"/>
  <c r="P33" i="20"/>
  <c r="Q33" i="20" s="1"/>
  <c r="M33" i="20"/>
  <c r="P32" i="20"/>
  <c r="Q32" i="20" s="1"/>
  <c r="M32" i="20"/>
  <c r="P31" i="20"/>
  <c r="Q31" i="20" s="1"/>
  <c r="M31" i="20"/>
  <c r="P30" i="20"/>
  <c r="Q30" i="20" s="1"/>
  <c r="M30" i="20"/>
  <c r="P29" i="20"/>
  <c r="Q29" i="20" s="1"/>
  <c r="M29" i="20"/>
  <c r="P28" i="20"/>
  <c r="Q28" i="20" s="1"/>
  <c r="M28" i="20"/>
  <c r="P27" i="20"/>
  <c r="Q27" i="20" s="1"/>
  <c r="M27" i="20"/>
  <c r="P26" i="20"/>
  <c r="Q26" i="20" s="1"/>
  <c r="M26" i="20"/>
  <c r="P25" i="20"/>
  <c r="Q25" i="20" s="1"/>
  <c r="M25" i="20"/>
  <c r="P24" i="20"/>
  <c r="Q24" i="20" s="1"/>
  <c r="M24" i="20"/>
  <c r="P23" i="20"/>
  <c r="Q23" i="20" s="1"/>
  <c r="M23" i="20"/>
  <c r="P22" i="20"/>
  <c r="Q22" i="20" s="1"/>
  <c r="M22" i="20"/>
  <c r="P21" i="20"/>
  <c r="Q21" i="20" s="1"/>
  <c r="M21" i="20"/>
  <c r="P20" i="20"/>
  <c r="Q20" i="20" s="1"/>
  <c r="M20" i="20"/>
  <c r="P19" i="20"/>
  <c r="Q19" i="20" s="1"/>
  <c r="M19" i="20"/>
  <c r="P18" i="20"/>
  <c r="Q18" i="20" s="1"/>
  <c r="M18" i="20"/>
  <c r="P17" i="20"/>
  <c r="Q17" i="20" s="1"/>
  <c r="M17" i="20"/>
  <c r="P16" i="20"/>
  <c r="Q16" i="20" s="1"/>
  <c r="M16" i="20"/>
  <c r="P15" i="20"/>
  <c r="Q15" i="20" s="1"/>
  <c r="M15" i="20"/>
  <c r="P14" i="20"/>
  <c r="Q14" i="20" s="1"/>
  <c r="M14" i="20"/>
  <c r="P13" i="20"/>
  <c r="Q13" i="20" s="1"/>
  <c r="M13" i="20"/>
  <c r="P12" i="20"/>
  <c r="Q12" i="20" s="1"/>
  <c r="M12" i="20"/>
  <c r="P11" i="20"/>
  <c r="Q11" i="20" s="1"/>
  <c r="M11" i="20"/>
  <c r="P10" i="20"/>
  <c r="Q10" i="20" s="1"/>
  <c r="M10" i="20"/>
  <c r="P1189" i="16"/>
  <c r="Q1189" i="16" s="1"/>
  <c r="M1189" i="16"/>
  <c r="P1188" i="16"/>
  <c r="Q1188" i="16" s="1"/>
  <c r="M1188" i="16"/>
  <c r="P1187" i="16"/>
  <c r="Q1187" i="16" s="1"/>
  <c r="M1187" i="16"/>
  <c r="Q1186" i="16"/>
  <c r="P1186" i="16"/>
  <c r="M1186" i="16"/>
  <c r="P1185" i="16"/>
  <c r="Q1185" i="16" s="1"/>
  <c r="M1185" i="16"/>
  <c r="Q1184" i="16"/>
  <c r="P1184" i="16"/>
  <c r="M1184" i="16"/>
  <c r="P1183" i="16"/>
  <c r="Q1183" i="16" s="1"/>
  <c r="M1183" i="16"/>
  <c r="Q1182" i="16"/>
  <c r="P1182" i="16"/>
  <c r="M1182" i="16"/>
  <c r="P1181" i="16"/>
  <c r="Q1181" i="16" s="1"/>
  <c r="M1181" i="16"/>
  <c r="P1180" i="16"/>
  <c r="Q1180" i="16" s="1"/>
  <c r="M1180" i="16"/>
  <c r="P1179" i="16"/>
  <c r="Q1179" i="16" s="1"/>
  <c r="M1179" i="16"/>
  <c r="Q1178" i="16"/>
  <c r="P1178" i="16"/>
  <c r="M1178" i="16"/>
  <c r="P1177" i="16"/>
  <c r="Q1177" i="16" s="1"/>
  <c r="M1177" i="16"/>
  <c r="Q1176" i="16"/>
  <c r="P1176" i="16"/>
  <c r="M1176" i="16"/>
  <c r="P1175" i="16"/>
  <c r="Q1175" i="16" s="1"/>
  <c r="M1175" i="16"/>
  <c r="Q1174" i="16"/>
  <c r="P1174" i="16"/>
  <c r="M1174" i="16"/>
  <c r="P1173" i="16"/>
  <c r="Q1173" i="16" s="1"/>
  <c r="M1173" i="16"/>
  <c r="P1172" i="16"/>
  <c r="Q1172" i="16" s="1"/>
  <c r="M1172" i="16"/>
  <c r="P1171" i="16"/>
  <c r="Q1171" i="16" s="1"/>
  <c r="M1171" i="16"/>
  <c r="Q1170" i="16"/>
  <c r="P1170" i="16"/>
  <c r="M1170" i="16"/>
  <c r="P1169" i="16"/>
  <c r="Q1169" i="16" s="1"/>
  <c r="M1169" i="16"/>
  <c r="Q1168" i="16"/>
  <c r="P1168" i="16"/>
  <c r="M1168" i="16"/>
  <c r="P1167" i="16"/>
  <c r="Q1167" i="16" s="1"/>
  <c r="M1167" i="16"/>
  <c r="Q1166" i="16"/>
  <c r="P1166" i="16"/>
  <c r="M1166" i="16"/>
  <c r="P1165" i="16"/>
  <c r="Q1165" i="16" s="1"/>
  <c r="M1165" i="16"/>
  <c r="P1164" i="16"/>
  <c r="Q1164" i="16" s="1"/>
  <c r="M1164" i="16"/>
  <c r="P1163" i="16"/>
  <c r="Q1163" i="16" s="1"/>
  <c r="M1163" i="16"/>
  <c r="Q1162" i="16"/>
  <c r="P1162" i="16"/>
  <c r="M1162" i="16"/>
  <c r="P1161" i="16"/>
  <c r="Q1161" i="16" s="1"/>
  <c r="M1161" i="16"/>
  <c r="Q1160" i="16"/>
  <c r="P1160" i="16"/>
  <c r="M1160" i="16"/>
  <c r="P1159" i="16"/>
  <c r="Q1159" i="16" s="1"/>
  <c r="M1159" i="16"/>
  <c r="Q1158" i="16"/>
  <c r="P1158" i="16"/>
  <c r="M1158" i="16"/>
  <c r="P1157" i="16"/>
  <c r="Q1157" i="16" s="1"/>
  <c r="M1157" i="16"/>
  <c r="P1156" i="16"/>
  <c r="Q1156" i="16" s="1"/>
  <c r="M1156" i="16"/>
  <c r="P1155" i="16"/>
  <c r="Q1155" i="16" s="1"/>
  <c r="M1155" i="16"/>
  <c r="Q1154" i="16"/>
  <c r="P1154" i="16"/>
  <c r="M1154" i="16"/>
  <c r="P1153" i="16"/>
  <c r="Q1153" i="16" s="1"/>
  <c r="M1153" i="16"/>
  <c r="Q1152" i="16"/>
  <c r="P1152" i="16"/>
  <c r="M1152" i="16"/>
  <c r="P1151" i="16"/>
  <c r="Q1151" i="16" s="1"/>
  <c r="M1151" i="16"/>
  <c r="Q1150" i="16"/>
  <c r="P1150" i="16"/>
  <c r="M1150" i="16"/>
  <c r="P1149" i="16"/>
  <c r="Q1149" i="16" s="1"/>
  <c r="M1149" i="16"/>
  <c r="P1148" i="16"/>
  <c r="Q1148" i="16" s="1"/>
  <c r="M1148" i="16"/>
  <c r="P1147" i="16"/>
  <c r="Q1147" i="16" s="1"/>
  <c r="M1147" i="16"/>
  <c r="Q1146" i="16"/>
  <c r="P1146" i="16"/>
  <c r="M1146" i="16"/>
  <c r="P1145" i="16"/>
  <c r="Q1145" i="16" s="1"/>
  <c r="M1145" i="16"/>
  <c r="Q1144" i="16"/>
  <c r="P1144" i="16"/>
  <c r="M1144" i="16"/>
  <c r="P1143" i="16"/>
  <c r="Q1143" i="16" s="1"/>
  <c r="M1143" i="16"/>
  <c r="Q1142" i="16"/>
  <c r="P1142" i="16"/>
  <c r="M1142" i="16"/>
  <c r="P1141" i="16"/>
  <c r="Q1141" i="16" s="1"/>
  <c r="M1141" i="16"/>
  <c r="P1140" i="16"/>
  <c r="Q1140" i="16" s="1"/>
  <c r="M1140" i="16"/>
  <c r="P1139" i="16"/>
  <c r="Q1139" i="16" s="1"/>
  <c r="M1139" i="16"/>
  <c r="Q1138" i="16"/>
  <c r="P1138" i="16"/>
  <c r="M1138" i="16"/>
  <c r="P1137" i="16"/>
  <c r="Q1137" i="16" s="1"/>
  <c r="M1137" i="16"/>
  <c r="Q1136" i="16"/>
  <c r="P1136" i="16"/>
  <c r="M1136" i="16"/>
  <c r="P1135" i="16"/>
  <c r="Q1135" i="16" s="1"/>
  <c r="M1135" i="16"/>
  <c r="Q1134" i="16"/>
  <c r="P1134" i="16"/>
  <c r="M1134" i="16"/>
  <c r="P1133" i="16"/>
  <c r="Q1133" i="16" s="1"/>
  <c r="M1133" i="16"/>
  <c r="P1132" i="16"/>
  <c r="Q1132" i="16" s="1"/>
  <c r="M1132" i="16"/>
  <c r="P1131" i="16"/>
  <c r="Q1131" i="16" s="1"/>
  <c r="M1131" i="16"/>
  <c r="Q1130" i="16"/>
  <c r="P1130" i="16"/>
  <c r="M1130" i="16"/>
  <c r="P1129" i="16"/>
  <c r="Q1129" i="16" s="1"/>
  <c r="M1129" i="16"/>
  <c r="Q1128" i="16"/>
  <c r="P1128" i="16"/>
  <c r="M1128" i="16"/>
  <c r="P1127" i="16"/>
  <c r="Q1127" i="16" s="1"/>
  <c r="M1127" i="16"/>
  <c r="Q1126" i="16"/>
  <c r="P1126" i="16"/>
  <c r="M1126" i="16"/>
  <c r="P1125" i="16"/>
  <c r="Q1125" i="16" s="1"/>
  <c r="M1125" i="16"/>
  <c r="Q1124" i="16"/>
  <c r="P1124" i="16"/>
  <c r="M1124" i="16"/>
  <c r="P1123" i="16"/>
  <c r="Q1123" i="16" s="1"/>
  <c r="M1123" i="16"/>
  <c r="Q1122" i="16"/>
  <c r="P1122" i="16"/>
  <c r="M1122" i="16"/>
  <c r="P1121" i="16"/>
  <c r="Q1121" i="16" s="1"/>
  <c r="M1121" i="16"/>
  <c r="Q1120" i="16"/>
  <c r="P1120" i="16"/>
  <c r="M1120" i="16"/>
  <c r="P1119" i="16"/>
  <c r="Q1119" i="16" s="1"/>
  <c r="M1119" i="16"/>
  <c r="Q1118" i="16"/>
  <c r="P1118" i="16"/>
  <c r="M1118" i="16"/>
  <c r="P1117" i="16"/>
  <c r="Q1117" i="16" s="1"/>
  <c r="M1117" i="16"/>
  <c r="Q1116" i="16"/>
  <c r="P1116" i="16"/>
  <c r="M1116" i="16"/>
  <c r="P1115" i="16"/>
  <c r="Q1115" i="16" s="1"/>
  <c r="M1115" i="16"/>
  <c r="Q1114" i="16"/>
  <c r="P1114" i="16"/>
  <c r="M1114" i="16"/>
  <c r="P1113" i="16"/>
  <c r="Q1113" i="16" s="1"/>
  <c r="M1113" i="16"/>
  <c r="Q1112" i="16"/>
  <c r="P1112" i="16"/>
  <c r="M1112" i="16"/>
  <c r="P1111" i="16"/>
  <c r="Q1111" i="16" s="1"/>
  <c r="M1111" i="16"/>
  <c r="Q1110" i="16"/>
  <c r="P1110" i="16"/>
  <c r="M1110" i="16"/>
  <c r="P1109" i="16"/>
  <c r="Q1109" i="16" s="1"/>
  <c r="M1109" i="16"/>
  <c r="Q1108" i="16"/>
  <c r="P1108" i="16"/>
  <c r="M1108" i="16"/>
  <c r="P1107" i="16"/>
  <c r="Q1107" i="16" s="1"/>
  <c r="M1107" i="16"/>
  <c r="Q1106" i="16"/>
  <c r="P1106" i="16"/>
  <c r="M1106" i="16"/>
  <c r="P1105" i="16"/>
  <c r="Q1105" i="16" s="1"/>
  <c r="M1105" i="16"/>
  <c r="Q1104" i="16"/>
  <c r="P1104" i="16"/>
  <c r="M1104" i="16"/>
  <c r="P1103" i="16"/>
  <c r="Q1103" i="16" s="1"/>
  <c r="M1103" i="16"/>
  <c r="Q1102" i="16"/>
  <c r="P1102" i="16"/>
  <c r="M1102" i="16"/>
  <c r="P1101" i="16"/>
  <c r="Q1101" i="16" s="1"/>
  <c r="M1101" i="16"/>
  <c r="Q1100" i="16"/>
  <c r="P1100" i="16"/>
  <c r="M1100" i="16"/>
  <c r="P1099" i="16"/>
  <c r="Q1099" i="16" s="1"/>
  <c r="M1099" i="16"/>
  <c r="Q1098" i="16"/>
  <c r="P1098" i="16"/>
  <c r="M1098" i="16"/>
  <c r="P1097" i="16"/>
  <c r="Q1097" i="16" s="1"/>
  <c r="M1097" i="16"/>
  <c r="Q1096" i="16"/>
  <c r="P1096" i="16"/>
  <c r="M1096" i="16"/>
  <c r="P1095" i="16"/>
  <c r="Q1095" i="16" s="1"/>
  <c r="M1095" i="16"/>
  <c r="Q1094" i="16"/>
  <c r="P1094" i="16"/>
  <c r="M1094" i="16"/>
  <c r="P1093" i="16"/>
  <c r="Q1093" i="16" s="1"/>
  <c r="M1093" i="16"/>
  <c r="Q1092" i="16"/>
  <c r="P1092" i="16"/>
  <c r="M1092" i="16"/>
  <c r="P1091" i="16"/>
  <c r="Q1091" i="16" s="1"/>
  <c r="M1091" i="16"/>
  <c r="Q1090" i="16"/>
  <c r="P1090" i="16"/>
  <c r="M1090" i="16"/>
  <c r="P1089" i="16"/>
  <c r="Q1089" i="16" s="1"/>
  <c r="M1089" i="16"/>
  <c r="Q1088" i="16"/>
  <c r="P1088" i="16"/>
  <c r="M1088" i="16"/>
  <c r="P1087" i="16"/>
  <c r="Q1087" i="16" s="1"/>
  <c r="M1087" i="16"/>
  <c r="Q1086" i="16"/>
  <c r="P1086" i="16"/>
  <c r="M1086" i="16"/>
  <c r="P1085" i="16"/>
  <c r="Q1085" i="16" s="1"/>
  <c r="M1085" i="16"/>
  <c r="Q1084" i="16"/>
  <c r="P1084" i="16"/>
  <c r="M1084" i="16"/>
  <c r="P1083" i="16"/>
  <c r="Q1083" i="16" s="1"/>
  <c r="M1083" i="16"/>
  <c r="Q1082" i="16"/>
  <c r="P1082" i="16"/>
  <c r="M1082" i="16"/>
  <c r="P1081" i="16"/>
  <c r="Q1081" i="16" s="1"/>
  <c r="M1081" i="16"/>
  <c r="Q1080" i="16"/>
  <c r="P1080" i="16"/>
  <c r="M1080" i="16"/>
  <c r="P1079" i="16"/>
  <c r="Q1079" i="16" s="1"/>
  <c r="M1079" i="16"/>
  <c r="Q1078" i="16"/>
  <c r="P1078" i="16"/>
  <c r="M1078" i="16"/>
  <c r="P1077" i="16"/>
  <c r="Q1077" i="16" s="1"/>
  <c r="M1077" i="16"/>
  <c r="Q1076" i="16"/>
  <c r="P1076" i="16"/>
  <c r="M1076" i="16"/>
  <c r="P1075" i="16"/>
  <c r="Q1075" i="16" s="1"/>
  <c r="M1075" i="16"/>
  <c r="Q1074" i="16"/>
  <c r="P1074" i="16"/>
  <c r="M1074" i="16"/>
  <c r="P1073" i="16"/>
  <c r="Q1073" i="16" s="1"/>
  <c r="M1073" i="16"/>
  <c r="Q1072" i="16"/>
  <c r="P1072" i="16"/>
  <c r="M1072" i="16"/>
  <c r="P1071" i="16"/>
  <c r="Q1071" i="16" s="1"/>
  <c r="M1071" i="16"/>
  <c r="Q1070" i="16"/>
  <c r="P1070" i="16"/>
  <c r="M1070" i="16"/>
  <c r="P1069" i="16"/>
  <c r="Q1069" i="16" s="1"/>
  <c r="M1069" i="16"/>
  <c r="Q1068" i="16"/>
  <c r="P1068" i="16"/>
  <c r="M1068" i="16"/>
  <c r="P1067" i="16"/>
  <c r="Q1067" i="16" s="1"/>
  <c r="M1067" i="16"/>
  <c r="Q1066" i="16"/>
  <c r="P1066" i="16"/>
  <c r="M1066" i="16"/>
  <c r="P1065" i="16"/>
  <c r="Q1065" i="16" s="1"/>
  <c r="M1065" i="16"/>
  <c r="Q1064" i="16"/>
  <c r="P1064" i="16"/>
  <c r="M1064" i="16"/>
  <c r="P1063" i="16"/>
  <c r="Q1063" i="16" s="1"/>
  <c r="M1063" i="16"/>
  <c r="Q1062" i="16"/>
  <c r="P1062" i="16"/>
  <c r="M1062" i="16"/>
  <c r="P1061" i="16"/>
  <c r="Q1061" i="16" s="1"/>
  <c r="M1061" i="16"/>
  <c r="Q1060" i="16"/>
  <c r="P1060" i="16"/>
  <c r="M1060" i="16"/>
  <c r="P1059" i="16"/>
  <c r="Q1059" i="16" s="1"/>
  <c r="M1059" i="16"/>
  <c r="Q1058" i="16"/>
  <c r="P1058" i="16"/>
  <c r="M1058" i="16"/>
  <c r="P1057" i="16"/>
  <c r="Q1057" i="16" s="1"/>
  <c r="M1057" i="16"/>
  <c r="Q1056" i="16"/>
  <c r="P1056" i="16"/>
  <c r="M1056" i="16"/>
  <c r="P1055" i="16"/>
  <c r="Q1055" i="16" s="1"/>
  <c r="M1055" i="16"/>
  <c r="Q1054" i="16"/>
  <c r="P1054" i="16"/>
  <c r="M1054" i="16"/>
  <c r="P1053" i="16"/>
  <c r="Q1053" i="16" s="1"/>
  <c r="M1053" i="16"/>
  <c r="Q1052" i="16"/>
  <c r="P1052" i="16"/>
  <c r="M1052" i="16"/>
  <c r="P1051" i="16"/>
  <c r="Q1051" i="16" s="1"/>
  <c r="M1051" i="16"/>
  <c r="Q1050" i="16"/>
  <c r="P1050" i="16"/>
  <c r="M1050" i="16"/>
  <c r="P1049" i="16"/>
  <c r="Q1049" i="16" s="1"/>
  <c r="M1049" i="16"/>
  <c r="Q1048" i="16"/>
  <c r="P1048" i="16"/>
  <c r="M1048" i="16"/>
  <c r="P1047" i="16"/>
  <c r="Q1047" i="16" s="1"/>
  <c r="M1047" i="16"/>
  <c r="Q1046" i="16"/>
  <c r="P1046" i="16"/>
  <c r="M1046" i="16"/>
  <c r="P1045" i="16"/>
  <c r="Q1045" i="16" s="1"/>
  <c r="M1045" i="16"/>
  <c r="Q1044" i="16"/>
  <c r="P1044" i="16"/>
  <c r="M1044" i="16"/>
  <c r="P1043" i="16"/>
  <c r="Q1043" i="16" s="1"/>
  <c r="M1043" i="16"/>
  <c r="Q1042" i="16"/>
  <c r="P1042" i="16"/>
  <c r="M1042" i="16"/>
  <c r="P1041" i="16"/>
  <c r="Q1041" i="16" s="1"/>
  <c r="M1041" i="16"/>
  <c r="Q1040" i="16"/>
  <c r="P1040" i="16"/>
  <c r="M1040" i="16"/>
  <c r="P1039" i="16"/>
  <c r="Q1039" i="16" s="1"/>
  <c r="M1039" i="16"/>
  <c r="Q1038" i="16"/>
  <c r="P1038" i="16"/>
  <c r="M1038" i="16"/>
  <c r="P1037" i="16"/>
  <c r="Q1037" i="16" s="1"/>
  <c r="M1037" i="16"/>
  <c r="Q1036" i="16"/>
  <c r="P1036" i="16"/>
  <c r="M1036" i="16"/>
  <c r="P1035" i="16"/>
  <c r="Q1035" i="16" s="1"/>
  <c r="M1035" i="16"/>
  <c r="Q1034" i="16"/>
  <c r="P1034" i="16"/>
  <c r="M1034" i="16"/>
  <c r="P1033" i="16"/>
  <c r="Q1033" i="16" s="1"/>
  <c r="M1033" i="16"/>
  <c r="Q1032" i="16"/>
  <c r="P1032" i="16"/>
  <c r="M1032" i="16"/>
  <c r="P1031" i="16"/>
  <c r="Q1031" i="16" s="1"/>
  <c r="M1031" i="16"/>
  <c r="Q1030" i="16"/>
  <c r="P1030" i="16"/>
  <c r="M1030" i="16"/>
  <c r="P1029" i="16"/>
  <c r="Q1029" i="16" s="1"/>
  <c r="M1029" i="16"/>
  <c r="Q1028" i="16"/>
  <c r="P1028" i="16"/>
  <c r="M1028" i="16"/>
  <c r="P1027" i="16"/>
  <c r="Q1027" i="16" s="1"/>
  <c r="M1027" i="16"/>
  <c r="Q1026" i="16"/>
  <c r="P1026" i="16"/>
  <c r="M1026" i="16"/>
  <c r="P1025" i="16"/>
  <c r="Q1025" i="16" s="1"/>
  <c r="M1025" i="16"/>
  <c r="Q1024" i="16"/>
  <c r="P1024" i="16"/>
  <c r="M1024" i="16"/>
  <c r="P1023" i="16"/>
  <c r="Q1023" i="16" s="1"/>
  <c r="M1023" i="16"/>
  <c r="Q1022" i="16"/>
  <c r="P1022" i="16"/>
  <c r="M1022" i="16"/>
  <c r="P1021" i="16"/>
  <c r="Q1021" i="16" s="1"/>
  <c r="M1021" i="16"/>
  <c r="Q1020" i="16"/>
  <c r="P1020" i="16"/>
  <c r="M1020" i="16"/>
  <c r="P1019" i="16"/>
  <c r="Q1019" i="16" s="1"/>
  <c r="M1019" i="16"/>
  <c r="Q1018" i="16"/>
  <c r="P1018" i="16"/>
  <c r="M1018" i="16"/>
  <c r="P1017" i="16"/>
  <c r="Q1017" i="16" s="1"/>
  <c r="M1017" i="16"/>
  <c r="Q1016" i="16"/>
  <c r="P1016" i="16"/>
  <c r="M1016" i="16"/>
  <c r="P1015" i="16"/>
  <c r="Q1015" i="16" s="1"/>
  <c r="M1015" i="16"/>
  <c r="Q1014" i="16"/>
  <c r="P1014" i="16"/>
  <c r="M1014" i="16"/>
  <c r="P1013" i="16"/>
  <c r="Q1013" i="16" s="1"/>
  <c r="M1013" i="16"/>
  <c r="Q1012" i="16"/>
  <c r="P1012" i="16"/>
  <c r="M1012" i="16"/>
  <c r="P1011" i="16"/>
  <c r="Q1011" i="16" s="1"/>
  <c r="M1011" i="16"/>
  <c r="Q1010" i="16"/>
  <c r="P1010" i="16"/>
  <c r="M1010" i="16"/>
  <c r="P1009" i="16"/>
  <c r="Q1009" i="16" s="1"/>
  <c r="M1009" i="16"/>
  <c r="Q1008" i="16"/>
  <c r="P1008" i="16"/>
  <c r="M1008" i="16"/>
  <c r="P1007" i="16"/>
  <c r="Q1007" i="16" s="1"/>
  <c r="M1007" i="16"/>
  <c r="Q1006" i="16"/>
  <c r="P1006" i="16"/>
  <c r="M1006" i="16"/>
  <c r="P1005" i="16"/>
  <c r="Q1005" i="16" s="1"/>
  <c r="M1005" i="16"/>
  <c r="Q1004" i="16"/>
  <c r="P1004" i="16"/>
  <c r="M1004" i="16"/>
  <c r="P1003" i="16"/>
  <c r="Q1003" i="16" s="1"/>
  <c r="M1003" i="16"/>
  <c r="Q1002" i="16"/>
  <c r="P1002" i="16"/>
  <c r="M1002" i="16"/>
  <c r="P1001" i="16"/>
  <c r="Q1001" i="16" s="1"/>
  <c r="M1001" i="16"/>
  <c r="Q1000" i="16"/>
  <c r="P1000" i="16"/>
  <c r="M1000" i="16"/>
  <c r="P999" i="16"/>
  <c r="Q999" i="16" s="1"/>
  <c r="M999" i="16"/>
  <c r="Q998" i="16"/>
  <c r="P998" i="16"/>
  <c r="M998" i="16"/>
  <c r="P997" i="16"/>
  <c r="Q997" i="16" s="1"/>
  <c r="M997" i="16"/>
  <c r="Q996" i="16"/>
  <c r="P996" i="16"/>
  <c r="M996" i="16"/>
  <c r="P995" i="16"/>
  <c r="Q995" i="16" s="1"/>
  <c r="M995" i="16"/>
  <c r="Q994" i="16"/>
  <c r="P994" i="16"/>
  <c r="M994" i="16"/>
  <c r="P993" i="16"/>
  <c r="Q993" i="16" s="1"/>
  <c r="M993" i="16"/>
  <c r="Q992" i="16"/>
  <c r="P992" i="16"/>
  <c r="M992" i="16"/>
  <c r="P991" i="16"/>
  <c r="Q991" i="16" s="1"/>
  <c r="M991" i="16"/>
  <c r="Q990" i="16"/>
  <c r="P990" i="16"/>
  <c r="M990" i="16"/>
  <c r="P989" i="16"/>
  <c r="Q989" i="16" s="1"/>
  <c r="M989" i="16"/>
  <c r="Q988" i="16"/>
  <c r="P988" i="16"/>
  <c r="M988" i="16"/>
  <c r="P987" i="16"/>
  <c r="Q987" i="16" s="1"/>
  <c r="M987" i="16"/>
  <c r="Q986" i="16"/>
  <c r="P986" i="16"/>
  <c r="M986" i="16"/>
  <c r="P985" i="16"/>
  <c r="Q985" i="16" s="1"/>
  <c r="M985" i="16"/>
  <c r="Q984" i="16"/>
  <c r="P984" i="16"/>
  <c r="M984" i="16"/>
  <c r="P983" i="16"/>
  <c r="Q983" i="16" s="1"/>
  <c r="M983" i="16"/>
  <c r="Q982" i="16"/>
  <c r="P982" i="16"/>
  <c r="M982" i="16"/>
  <c r="P981" i="16"/>
  <c r="Q981" i="16" s="1"/>
  <c r="M981" i="16"/>
  <c r="Q980" i="16"/>
  <c r="P980" i="16"/>
  <c r="M980" i="16"/>
  <c r="P979" i="16"/>
  <c r="Q979" i="16" s="1"/>
  <c r="M979" i="16"/>
  <c r="Q978" i="16"/>
  <c r="P978" i="16"/>
  <c r="M978" i="16"/>
  <c r="P977" i="16"/>
  <c r="Q977" i="16" s="1"/>
  <c r="M977" i="16"/>
  <c r="Q976" i="16"/>
  <c r="P976" i="16"/>
  <c r="M976" i="16"/>
  <c r="P975" i="16"/>
  <c r="Q975" i="16" s="1"/>
  <c r="M975" i="16"/>
  <c r="Q974" i="16"/>
  <c r="P974" i="16"/>
  <c r="M974" i="16"/>
  <c r="P973" i="16"/>
  <c r="Q973" i="16" s="1"/>
  <c r="M973" i="16"/>
  <c r="Q972" i="16"/>
  <c r="P972" i="16"/>
  <c r="M972" i="16"/>
  <c r="P971" i="16"/>
  <c r="Q971" i="16" s="1"/>
  <c r="M971" i="16"/>
  <c r="Q970" i="16"/>
  <c r="P970" i="16"/>
  <c r="M970" i="16"/>
  <c r="P969" i="16"/>
  <c r="Q969" i="16" s="1"/>
  <c r="M969" i="16"/>
  <c r="Q968" i="16"/>
  <c r="P968" i="16"/>
  <c r="M968" i="16"/>
  <c r="P967" i="16"/>
  <c r="Q967" i="16" s="1"/>
  <c r="M967" i="16"/>
  <c r="Q966" i="16"/>
  <c r="P966" i="16"/>
  <c r="M966" i="16"/>
  <c r="P965" i="16"/>
  <c r="Q965" i="16" s="1"/>
  <c r="M965" i="16"/>
  <c r="Q964" i="16"/>
  <c r="P964" i="16"/>
  <c r="M964" i="16"/>
  <c r="P963" i="16"/>
  <c r="Q963" i="16" s="1"/>
  <c r="M963" i="16"/>
  <c r="Q962" i="16"/>
  <c r="P962" i="16"/>
  <c r="M962" i="16"/>
  <c r="P961" i="16"/>
  <c r="Q961" i="16" s="1"/>
  <c r="M961" i="16"/>
  <c r="Q960" i="16"/>
  <c r="P960" i="16"/>
  <c r="M960" i="16"/>
  <c r="P959" i="16"/>
  <c r="Q959" i="16" s="1"/>
  <c r="M959" i="16"/>
  <c r="Q958" i="16"/>
  <c r="P958" i="16"/>
  <c r="M958" i="16"/>
  <c r="P957" i="16"/>
  <c r="Q957" i="16" s="1"/>
  <c r="M957" i="16"/>
  <c r="Q956" i="16"/>
  <c r="P956" i="16"/>
  <c r="M956" i="16"/>
  <c r="P955" i="16"/>
  <c r="Q955" i="16" s="1"/>
  <c r="M955" i="16"/>
  <c r="Q954" i="16"/>
  <c r="P954" i="16"/>
  <c r="M954" i="16"/>
  <c r="P953" i="16"/>
  <c r="Q953" i="16" s="1"/>
  <c r="M953" i="16"/>
  <c r="Q952" i="16"/>
  <c r="P952" i="16"/>
  <c r="M952" i="16"/>
  <c r="P951" i="16"/>
  <c r="Q951" i="16" s="1"/>
  <c r="M951" i="16"/>
  <c r="Q950" i="16"/>
  <c r="P950" i="16"/>
  <c r="M950" i="16"/>
  <c r="P949" i="16"/>
  <c r="Q949" i="16" s="1"/>
  <c r="M949" i="16"/>
  <c r="Q948" i="16"/>
  <c r="P948" i="16"/>
  <c r="M948" i="16"/>
  <c r="P947" i="16"/>
  <c r="Q947" i="16" s="1"/>
  <c r="M947" i="16"/>
  <c r="Q946" i="16"/>
  <c r="P946" i="16"/>
  <c r="M946" i="16"/>
  <c r="P945" i="16"/>
  <c r="Q945" i="16" s="1"/>
  <c r="M945" i="16"/>
  <c r="Q944" i="16"/>
  <c r="P944" i="16"/>
  <c r="M944" i="16"/>
  <c r="P943" i="16"/>
  <c r="Q943" i="16" s="1"/>
  <c r="M943" i="16"/>
  <c r="Q942" i="16"/>
  <c r="P942" i="16"/>
  <c r="M942" i="16"/>
  <c r="P941" i="16"/>
  <c r="Q941" i="16" s="1"/>
  <c r="M941" i="16"/>
  <c r="Q940" i="16"/>
  <c r="P940" i="16"/>
  <c r="M940" i="16"/>
  <c r="P939" i="16"/>
  <c r="Q939" i="16" s="1"/>
  <c r="M939" i="16"/>
  <c r="Q938" i="16"/>
  <c r="P938" i="16"/>
  <c r="M938" i="16"/>
  <c r="P937" i="16"/>
  <c r="Q937" i="16" s="1"/>
  <c r="M937" i="16"/>
  <c r="Q936" i="16"/>
  <c r="P936" i="16"/>
  <c r="M936" i="16"/>
  <c r="P935" i="16"/>
  <c r="Q935" i="16" s="1"/>
  <c r="M935" i="16"/>
  <c r="Q934" i="16"/>
  <c r="P934" i="16"/>
  <c r="M934" i="16"/>
  <c r="P933" i="16"/>
  <c r="Q933" i="16" s="1"/>
  <c r="M933" i="16"/>
  <c r="Q932" i="16"/>
  <c r="P932" i="16"/>
  <c r="M932" i="16"/>
  <c r="P931" i="16"/>
  <c r="Q931" i="16" s="1"/>
  <c r="M931" i="16"/>
  <c r="Q930" i="16"/>
  <c r="P930" i="16"/>
  <c r="M930" i="16"/>
  <c r="P929" i="16"/>
  <c r="Q929" i="16" s="1"/>
  <c r="M929" i="16"/>
  <c r="Q928" i="16"/>
  <c r="P928" i="16"/>
  <c r="M928" i="16"/>
  <c r="P927" i="16"/>
  <c r="Q927" i="16" s="1"/>
  <c r="M927" i="16"/>
  <c r="Q926" i="16"/>
  <c r="P926" i="16"/>
  <c r="M926" i="16"/>
  <c r="P925" i="16"/>
  <c r="Q925" i="16" s="1"/>
  <c r="M925" i="16"/>
  <c r="Q924" i="16"/>
  <c r="P924" i="16"/>
  <c r="M924" i="16"/>
  <c r="P923" i="16"/>
  <c r="Q923" i="16" s="1"/>
  <c r="M923" i="16"/>
  <c r="Q922" i="16"/>
  <c r="P922" i="16"/>
  <c r="M922" i="16"/>
  <c r="P921" i="16"/>
  <c r="Q921" i="16" s="1"/>
  <c r="M921" i="16"/>
  <c r="Q920" i="16"/>
  <c r="P920" i="16"/>
  <c r="M920" i="16"/>
  <c r="P919" i="16"/>
  <c r="Q919" i="16" s="1"/>
  <c r="M919" i="16"/>
  <c r="Q918" i="16"/>
  <c r="P918" i="16"/>
  <c r="M918" i="16"/>
  <c r="P917" i="16"/>
  <c r="Q917" i="16" s="1"/>
  <c r="M917" i="16"/>
  <c r="Q916" i="16"/>
  <c r="P916" i="16"/>
  <c r="M916" i="16"/>
  <c r="P915" i="16"/>
  <c r="Q915" i="16" s="1"/>
  <c r="M915" i="16"/>
  <c r="Q914" i="16"/>
  <c r="P914" i="16"/>
  <c r="M914" i="16"/>
  <c r="P913" i="16"/>
  <c r="Q913" i="16" s="1"/>
  <c r="M913" i="16"/>
  <c r="Q912" i="16"/>
  <c r="P912" i="16"/>
  <c r="M912" i="16"/>
  <c r="P911" i="16"/>
  <c r="Q911" i="16" s="1"/>
  <c r="M911" i="16"/>
  <c r="Q910" i="16"/>
  <c r="P910" i="16"/>
  <c r="M910" i="16"/>
  <c r="P909" i="16"/>
  <c r="Q909" i="16" s="1"/>
  <c r="M909" i="16"/>
  <c r="Q908" i="16"/>
  <c r="P908" i="16"/>
  <c r="M908" i="16"/>
  <c r="P907" i="16"/>
  <c r="Q907" i="16" s="1"/>
  <c r="M907" i="16"/>
  <c r="Q906" i="16"/>
  <c r="P906" i="16"/>
  <c r="M906" i="16"/>
  <c r="P905" i="16"/>
  <c r="Q905" i="16" s="1"/>
  <c r="M905" i="16"/>
  <c r="Q904" i="16"/>
  <c r="P904" i="16"/>
  <c r="M904" i="16"/>
  <c r="P903" i="16"/>
  <c r="Q903" i="16" s="1"/>
  <c r="M903" i="16"/>
  <c r="Q902" i="16"/>
  <c r="P902" i="16"/>
  <c r="M902" i="16"/>
  <c r="P901" i="16"/>
  <c r="Q901" i="16" s="1"/>
  <c r="M901" i="16"/>
  <c r="Q900" i="16"/>
  <c r="P900" i="16"/>
  <c r="M900" i="16"/>
  <c r="P899" i="16"/>
  <c r="Q899" i="16" s="1"/>
  <c r="M899" i="16"/>
  <c r="Q898" i="16"/>
  <c r="P898" i="16"/>
  <c r="M898" i="16"/>
  <c r="P897" i="16"/>
  <c r="Q897" i="16" s="1"/>
  <c r="M897" i="16"/>
  <c r="Q896" i="16"/>
  <c r="P896" i="16"/>
  <c r="M896" i="16"/>
  <c r="P895" i="16"/>
  <c r="Q895" i="16" s="1"/>
  <c r="M895" i="16"/>
  <c r="Q894" i="16"/>
  <c r="P894" i="16"/>
  <c r="M894" i="16"/>
  <c r="P893" i="16"/>
  <c r="Q893" i="16" s="1"/>
  <c r="M893" i="16"/>
  <c r="Q892" i="16"/>
  <c r="P892" i="16"/>
  <c r="M892" i="16"/>
  <c r="P891" i="16"/>
  <c r="Q891" i="16" s="1"/>
  <c r="M891" i="16"/>
  <c r="Q890" i="16"/>
  <c r="P890" i="16"/>
  <c r="M890" i="16"/>
  <c r="P889" i="16"/>
  <c r="Q889" i="16" s="1"/>
  <c r="M889" i="16"/>
  <c r="Q888" i="16"/>
  <c r="P888" i="16"/>
  <c r="M888" i="16"/>
  <c r="P887" i="16"/>
  <c r="Q887" i="16" s="1"/>
  <c r="M887" i="16"/>
  <c r="Q886" i="16"/>
  <c r="P886" i="16"/>
  <c r="M886" i="16"/>
  <c r="P885" i="16"/>
  <c r="Q885" i="16" s="1"/>
  <c r="M885" i="16"/>
  <c r="Q884" i="16"/>
  <c r="P884" i="16"/>
  <c r="M884" i="16"/>
  <c r="P883" i="16"/>
  <c r="Q883" i="16" s="1"/>
  <c r="M883" i="16"/>
  <c r="Q882" i="16"/>
  <c r="P882" i="16"/>
  <c r="M882" i="16"/>
  <c r="P881" i="16"/>
  <c r="Q881" i="16" s="1"/>
  <c r="M881" i="16"/>
  <c r="Q880" i="16"/>
  <c r="P880" i="16"/>
  <c r="M880" i="16"/>
  <c r="P879" i="16"/>
  <c r="Q879" i="16" s="1"/>
  <c r="M879" i="16"/>
  <c r="Q878" i="16"/>
  <c r="P878" i="16"/>
  <c r="M878" i="16"/>
  <c r="P877" i="16"/>
  <c r="Q877" i="16" s="1"/>
  <c r="M877" i="16"/>
  <c r="Q876" i="16"/>
  <c r="P876" i="16"/>
  <c r="M876" i="16"/>
  <c r="P875" i="16"/>
  <c r="Q875" i="16" s="1"/>
  <c r="M875" i="16"/>
  <c r="Q874" i="16"/>
  <c r="P874" i="16"/>
  <c r="M874" i="16"/>
  <c r="P873" i="16"/>
  <c r="Q873" i="16" s="1"/>
  <c r="M873" i="16"/>
  <c r="Q872" i="16"/>
  <c r="P872" i="16"/>
  <c r="M872" i="16"/>
  <c r="P871" i="16"/>
  <c r="Q871" i="16" s="1"/>
  <c r="M871" i="16"/>
  <c r="Q870" i="16"/>
  <c r="P870" i="16"/>
  <c r="M870" i="16"/>
  <c r="P869" i="16"/>
  <c r="Q869" i="16" s="1"/>
  <c r="M869" i="16"/>
  <c r="Q868" i="16"/>
  <c r="P868" i="16"/>
  <c r="M868" i="16"/>
  <c r="P867" i="16"/>
  <c r="Q867" i="16" s="1"/>
  <c r="M867" i="16"/>
  <c r="Q866" i="16"/>
  <c r="P866" i="16"/>
  <c r="M866" i="16"/>
  <c r="P865" i="16"/>
  <c r="Q865" i="16" s="1"/>
  <c r="M865" i="16"/>
  <c r="Q864" i="16"/>
  <c r="P864" i="16"/>
  <c r="M864" i="16"/>
  <c r="P863" i="16"/>
  <c r="Q863" i="16" s="1"/>
  <c r="M863" i="16"/>
  <c r="Q862" i="16"/>
  <c r="P862" i="16"/>
  <c r="M862" i="16"/>
  <c r="P861" i="16"/>
  <c r="Q861" i="16" s="1"/>
  <c r="M861" i="16"/>
  <c r="Q860" i="16"/>
  <c r="P860" i="16"/>
  <c r="M860" i="16"/>
  <c r="P859" i="16"/>
  <c r="Q859" i="16" s="1"/>
  <c r="M859" i="16"/>
  <c r="Q858" i="16"/>
  <c r="P858" i="16"/>
  <c r="M858" i="16"/>
  <c r="P857" i="16"/>
  <c r="Q857" i="16" s="1"/>
  <c r="M857" i="16"/>
  <c r="Q856" i="16"/>
  <c r="P856" i="16"/>
  <c r="M856" i="16"/>
  <c r="P855" i="16"/>
  <c r="Q855" i="16" s="1"/>
  <c r="M855" i="16"/>
  <c r="Q854" i="16"/>
  <c r="P854" i="16"/>
  <c r="M854" i="16"/>
  <c r="P853" i="16"/>
  <c r="Q853" i="16" s="1"/>
  <c r="M853" i="16"/>
  <c r="Q852" i="16"/>
  <c r="P852" i="16"/>
  <c r="M852" i="16"/>
  <c r="P851" i="16"/>
  <c r="Q851" i="16" s="1"/>
  <c r="M851" i="16"/>
  <c r="Q850" i="16"/>
  <c r="P850" i="16"/>
  <c r="M850" i="16"/>
  <c r="P849" i="16"/>
  <c r="Q849" i="16" s="1"/>
  <c r="M849" i="16"/>
  <c r="Q848" i="16"/>
  <c r="P848" i="16"/>
  <c r="M848" i="16"/>
  <c r="P847" i="16"/>
  <c r="Q847" i="16" s="1"/>
  <c r="M847" i="16"/>
  <c r="Q846" i="16"/>
  <c r="P846" i="16"/>
  <c r="M846" i="16"/>
  <c r="P845" i="16"/>
  <c r="Q845" i="16" s="1"/>
  <c r="M845" i="16"/>
  <c r="Q844" i="16"/>
  <c r="P844" i="16"/>
  <c r="M844" i="16"/>
  <c r="P843" i="16"/>
  <c r="Q843" i="16" s="1"/>
  <c r="M843" i="16"/>
  <c r="Q842" i="16"/>
  <c r="P842" i="16"/>
  <c r="M842" i="16"/>
  <c r="P841" i="16"/>
  <c r="Q841" i="16" s="1"/>
  <c r="M841" i="16"/>
  <c r="Q840" i="16"/>
  <c r="P840" i="16"/>
  <c r="M840" i="16"/>
  <c r="P839" i="16"/>
  <c r="Q839" i="16" s="1"/>
  <c r="M839" i="16"/>
  <c r="Q838" i="16"/>
  <c r="P838" i="16"/>
  <c r="M838" i="16"/>
  <c r="P837" i="16"/>
  <c r="Q837" i="16" s="1"/>
  <c r="M837" i="16"/>
  <c r="Q836" i="16"/>
  <c r="P836" i="16"/>
  <c r="M836" i="16"/>
  <c r="P835" i="16"/>
  <c r="Q835" i="16" s="1"/>
  <c r="M835" i="16"/>
  <c r="Q834" i="16"/>
  <c r="P834" i="16"/>
  <c r="M834" i="16"/>
  <c r="P833" i="16"/>
  <c r="Q833" i="16" s="1"/>
  <c r="M833" i="16"/>
  <c r="Q832" i="16"/>
  <c r="P832" i="16"/>
  <c r="M832" i="16"/>
  <c r="P831" i="16"/>
  <c r="Q831" i="16" s="1"/>
  <c r="M831" i="16"/>
  <c r="Q830" i="16"/>
  <c r="P830" i="16"/>
  <c r="M830" i="16"/>
  <c r="P829" i="16"/>
  <c r="Q829" i="16" s="1"/>
  <c r="M829" i="16"/>
  <c r="Q828" i="16"/>
  <c r="P828" i="16"/>
  <c r="M828" i="16"/>
  <c r="P827" i="16"/>
  <c r="Q827" i="16" s="1"/>
  <c r="M827" i="16"/>
  <c r="Q826" i="16"/>
  <c r="P826" i="16"/>
  <c r="M826" i="16"/>
  <c r="P825" i="16"/>
  <c r="Q825" i="16" s="1"/>
  <c r="M825" i="16"/>
  <c r="Q824" i="16"/>
  <c r="P824" i="16"/>
  <c r="M824" i="16"/>
  <c r="P823" i="16"/>
  <c r="Q823" i="16" s="1"/>
  <c r="M823" i="16"/>
  <c r="Q822" i="16"/>
  <c r="P822" i="16"/>
  <c r="M822" i="16"/>
  <c r="P821" i="16"/>
  <c r="Q821" i="16" s="1"/>
  <c r="M821" i="16"/>
  <c r="Q820" i="16"/>
  <c r="P820" i="16"/>
  <c r="M820" i="16"/>
  <c r="P819" i="16"/>
  <c r="Q819" i="16" s="1"/>
  <c r="M819" i="16"/>
  <c r="Q818" i="16"/>
  <c r="P818" i="16"/>
  <c r="M818" i="16"/>
  <c r="P817" i="16"/>
  <c r="Q817" i="16" s="1"/>
  <c r="M817" i="16"/>
  <c r="Q816" i="16"/>
  <c r="P816" i="16"/>
  <c r="M816" i="16"/>
  <c r="P815" i="16"/>
  <c r="Q815" i="16" s="1"/>
  <c r="M815" i="16"/>
  <c r="Q814" i="16"/>
  <c r="P814" i="16"/>
  <c r="M814" i="16"/>
  <c r="P813" i="16"/>
  <c r="Q813" i="16" s="1"/>
  <c r="M813" i="16"/>
  <c r="Q812" i="16"/>
  <c r="P812" i="16"/>
  <c r="M812" i="16"/>
  <c r="P811" i="16"/>
  <c r="Q811" i="16" s="1"/>
  <c r="M811" i="16"/>
  <c r="Q810" i="16"/>
  <c r="P810" i="16"/>
  <c r="M810" i="16"/>
  <c r="P809" i="16"/>
  <c r="Q809" i="16" s="1"/>
  <c r="M809" i="16"/>
  <c r="Q808" i="16"/>
  <c r="P808" i="16"/>
  <c r="M808" i="16"/>
  <c r="P807" i="16"/>
  <c r="Q807" i="16" s="1"/>
  <c r="M807" i="16"/>
  <c r="Q806" i="16"/>
  <c r="P806" i="16"/>
  <c r="M806" i="16"/>
  <c r="P805" i="16"/>
  <c r="Q805" i="16" s="1"/>
  <c r="M805" i="16"/>
  <c r="Q804" i="16"/>
  <c r="P804" i="16"/>
  <c r="M804" i="16"/>
  <c r="P803" i="16"/>
  <c r="Q803" i="16" s="1"/>
  <c r="M803" i="16"/>
  <c r="Q802" i="16"/>
  <c r="P802" i="16"/>
  <c r="M802" i="16"/>
  <c r="P801" i="16"/>
  <c r="Q801" i="16" s="1"/>
  <c r="M801" i="16"/>
  <c r="Q800" i="16"/>
  <c r="P800" i="16"/>
  <c r="M800" i="16"/>
  <c r="P799" i="16"/>
  <c r="Q799" i="16" s="1"/>
  <c r="M799" i="16"/>
  <c r="Q798" i="16"/>
  <c r="P798" i="16"/>
  <c r="M798" i="16"/>
  <c r="P797" i="16"/>
  <c r="Q797" i="16" s="1"/>
  <c r="M797" i="16"/>
  <c r="Q796" i="16"/>
  <c r="P796" i="16"/>
  <c r="M796" i="16"/>
  <c r="P795" i="16"/>
  <c r="Q795" i="16" s="1"/>
  <c r="M795" i="16"/>
  <c r="Q794" i="16"/>
  <c r="P794" i="16"/>
  <c r="M794" i="16"/>
  <c r="P793" i="16"/>
  <c r="Q793" i="16" s="1"/>
  <c r="M793" i="16"/>
  <c r="Q792" i="16"/>
  <c r="P792" i="16"/>
  <c r="M792" i="16"/>
  <c r="P791" i="16"/>
  <c r="Q791" i="16" s="1"/>
  <c r="M791" i="16"/>
  <c r="Q790" i="16"/>
  <c r="P790" i="16"/>
  <c r="M790" i="16"/>
  <c r="P789" i="16"/>
  <c r="Q789" i="16" s="1"/>
  <c r="M789" i="16"/>
  <c r="Q788" i="16"/>
  <c r="P788" i="16"/>
  <c r="M788" i="16"/>
  <c r="P787" i="16"/>
  <c r="Q787" i="16" s="1"/>
  <c r="M787" i="16"/>
  <c r="Q786" i="16"/>
  <c r="P786" i="16"/>
  <c r="M786" i="16"/>
  <c r="P785" i="16"/>
  <c r="Q785" i="16" s="1"/>
  <c r="M785" i="16"/>
  <c r="Q784" i="16"/>
  <c r="P784" i="16"/>
  <c r="M784" i="16"/>
  <c r="P783" i="16"/>
  <c r="Q783" i="16" s="1"/>
  <c r="M783" i="16"/>
  <c r="Q782" i="16"/>
  <c r="P782" i="16"/>
  <c r="M782" i="16"/>
  <c r="P781" i="16"/>
  <c r="Q781" i="16" s="1"/>
  <c r="M781" i="16"/>
  <c r="Q780" i="16"/>
  <c r="P780" i="16"/>
  <c r="M780" i="16"/>
  <c r="P779" i="16"/>
  <c r="Q779" i="16" s="1"/>
  <c r="M779" i="16"/>
  <c r="Q778" i="16"/>
  <c r="P778" i="16"/>
  <c r="M778" i="16"/>
  <c r="P777" i="16"/>
  <c r="Q777" i="16" s="1"/>
  <c r="M777" i="16"/>
  <c r="Q776" i="16"/>
  <c r="P776" i="16"/>
  <c r="M776" i="16"/>
  <c r="P775" i="16"/>
  <c r="Q775" i="16" s="1"/>
  <c r="M775" i="16"/>
  <c r="Q774" i="16"/>
  <c r="P774" i="16"/>
  <c r="M774" i="16"/>
  <c r="P773" i="16"/>
  <c r="Q773" i="16" s="1"/>
  <c r="M773" i="16"/>
  <c r="Q772" i="16"/>
  <c r="P772" i="16"/>
  <c r="M772" i="16"/>
  <c r="P771" i="16"/>
  <c r="Q771" i="16" s="1"/>
  <c r="M771" i="16"/>
  <c r="Q770" i="16"/>
  <c r="P770" i="16"/>
  <c r="M770" i="16"/>
  <c r="P769" i="16"/>
  <c r="Q769" i="16" s="1"/>
  <c r="M769" i="16"/>
  <c r="Q768" i="16"/>
  <c r="P768" i="16"/>
  <c r="M768" i="16"/>
  <c r="P767" i="16"/>
  <c r="Q767" i="16" s="1"/>
  <c r="M767" i="16"/>
  <c r="Q766" i="16"/>
  <c r="P766" i="16"/>
  <c r="M766" i="16"/>
  <c r="P765" i="16"/>
  <c r="Q765" i="16" s="1"/>
  <c r="M765" i="16"/>
  <c r="Q764" i="16"/>
  <c r="P764" i="16"/>
  <c r="M764" i="16"/>
  <c r="P763" i="16"/>
  <c r="Q763" i="16" s="1"/>
  <c r="M763" i="16"/>
  <c r="Q762" i="16"/>
  <c r="P762" i="16"/>
  <c r="M762" i="16"/>
  <c r="P761" i="16"/>
  <c r="Q761" i="16" s="1"/>
  <c r="M761" i="16"/>
  <c r="Q760" i="16"/>
  <c r="P760" i="16"/>
  <c r="M760" i="16"/>
  <c r="P759" i="16"/>
  <c r="Q759" i="16" s="1"/>
  <c r="M759" i="16"/>
  <c r="Q758" i="16"/>
  <c r="P758" i="16"/>
  <c r="M758" i="16"/>
  <c r="P757" i="16"/>
  <c r="Q757" i="16" s="1"/>
  <c r="M757" i="16"/>
  <c r="Q756" i="16"/>
  <c r="P756" i="16"/>
  <c r="M756" i="16"/>
  <c r="P755" i="16"/>
  <c r="Q755" i="16" s="1"/>
  <c r="M755" i="16"/>
  <c r="Q754" i="16"/>
  <c r="P754" i="16"/>
  <c r="M754" i="16"/>
  <c r="P753" i="16"/>
  <c r="Q753" i="16" s="1"/>
  <c r="M753" i="16"/>
  <c r="Q752" i="16"/>
  <c r="P752" i="16"/>
  <c r="M752" i="16"/>
  <c r="P751" i="16"/>
  <c r="Q751" i="16" s="1"/>
  <c r="M751" i="16"/>
  <c r="Q750" i="16"/>
  <c r="P750" i="16"/>
  <c r="M750" i="16"/>
  <c r="P749" i="16"/>
  <c r="Q749" i="16" s="1"/>
  <c r="M749" i="16"/>
  <c r="Q748" i="16"/>
  <c r="P748" i="16"/>
  <c r="M748" i="16"/>
  <c r="P747" i="16"/>
  <c r="Q747" i="16" s="1"/>
  <c r="M747" i="16"/>
  <c r="Q746" i="16"/>
  <c r="P746" i="16"/>
  <c r="M746" i="16"/>
  <c r="P745" i="16"/>
  <c r="Q745" i="16" s="1"/>
  <c r="M745" i="16"/>
  <c r="Q744" i="16"/>
  <c r="P744" i="16"/>
  <c r="M744" i="16"/>
  <c r="P743" i="16"/>
  <c r="Q743" i="16" s="1"/>
  <c r="M743" i="16"/>
  <c r="Q742" i="16"/>
  <c r="P742" i="16"/>
  <c r="M742" i="16"/>
  <c r="P741" i="16"/>
  <c r="Q741" i="16" s="1"/>
  <c r="M741" i="16"/>
  <c r="Q740" i="16"/>
  <c r="P740" i="16"/>
  <c r="M740" i="16"/>
  <c r="P739" i="16"/>
  <c r="Q739" i="16" s="1"/>
  <c r="M739" i="16"/>
  <c r="Q738" i="16"/>
  <c r="P738" i="16"/>
  <c r="M738" i="16"/>
  <c r="P737" i="16"/>
  <c r="Q737" i="16" s="1"/>
  <c r="M737" i="16"/>
  <c r="Q736" i="16"/>
  <c r="P736" i="16"/>
  <c r="M736" i="16"/>
  <c r="P735" i="16"/>
  <c r="Q735" i="16" s="1"/>
  <c r="M735" i="16"/>
  <c r="Q734" i="16"/>
  <c r="P734" i="16"/>
  <c r="M734" i="16"/>
  <c r="P733" i="16"/>
  <c r="Q733" i="16" s="1"/>
  <c r="M733" i="16"/>
  <c r="Q732" i="16"/>
  <c r="P732" i="16"/>
  <c r="M732" i="16"/>
  <c r="P731" i="16"/>
  <c r="Q731" i="16" s="1"/>
  <c r="M731" i="16"/>
  <c r="Q730" i="16"/>
  <c r="P730" i="16"/>
  <c r="M730" i="16"/>
  <c r="P729" i="16"/>
  <c r="Q729" i="16" s="1"/>
  <c r="M729" i="16"/>
  <c r="Q728" i="16"/>
  <c r="P728" i="16"/>
  <c r="M728" i="16"/>
  <c r="P727" i="16"/>
  <c r="Q727" i="16" s="1"/>
  <c r="M727" i="16"/>
  <c r="Q726" i="16"/>
  <c r="P726" i="16"/>
  <c r="M726" i="16"/>
  <c r="P725" i="16"/>
  <c r="Q725" i="16" s="1"/>
  <c r="M725" i="16"/>
  <c r="Q724" i="16"/>
  <c r="P724" i="16"/>
  <c r="M724" i="16"/>
  <c r="P723" i="16"/>
  <c r="Q723" i="16" s="1"/>
  <c r="M723" i="16"/>
  <c r="Q722" i="16"/>
  <c r="P722" i="16"/>
  <c r="M722" i="16"/>
  <c r="P721" i="16"/>
  <c r="Q721" i="16" s="1"/>
  <c r="M721" i="16"/>
  <c r="Q720" i="16"/>
  <c r="P720" i="16"/>
  <c r="M720" i="16"/>
  <c r="P719" i="16"/>
  <c r="Q719" i="16" s="1"/>
  <c r="M719" i="16"/>
  <c r="Q718" i="16"/>
  <c r="P718" i="16"/>
  <c r="M718" i="16"/>
  <c r="P717" i="16"/>
  <c r="Q717" i="16" s="1"/>
  <c r="M717" i="16"/>
  <c r="Q716" i="16"/>
  <c r="P716" i="16"/>
  <c r="M716" i="16"/>
  <c r="P715" i="16"/>
  <c r="Q715" i="16" s="1"/>
  <c r="M715" i="16"/>
  <c r="Q714" i="16"/>
  <c r="P714" i="16"/>
  <c r="M714" i="16"/>
  <c r="P713" i="16"/>
  <c r="Q713" i="16" s="1"/>
  <c r="M713" i="16"/>
  <c r="Q712" i="16"/>
  <c r="P712" i="16"/>
  <c r="M712" i="16"/>
  <c r="P711" i="16"/>
  <c r="Q711" i="16" s="1"/>
  <c r="M711" i="16"/>
  <c r="Q710" i="16"/>
  <c r="P710" i="16"/>
  <c r="M710" i="16"/>
  <c r="P709" i="16"/>
  <c r="Q709" i="16" s="1"/>
  <c r="M709" i="16"/>
  <c r="Q708" i="16"/>
  <c r="P708" i="16"/>
  <c r="M708" i="16"/>
  <c r="P707" i="16"/>
  <c r="Q707" i="16" s="1"/>
  <c r="M707" i="16"/>
  <c r="Q706" i="16"/>
  <c r="P706" i="16"/>
  <c r="M706" i="16"/>
  <c r="P705" i="16"/>
  <c r="Q705" i="16" s="1"/>
  <c r="M705" i="16"/>
  <c r="Q704" i="16"/>
  <c r="P704" i="16"/>
  <c r="M704" i="16"/>
  <c r="P703" i="16"/>
  <c r="Q703" i="16" s="1"/>
  <c r="M703" i="16"/>
  <c r="Q702" i="16"/>
  <c r="P702" i="16"/>
  <c r="M702" i="16"/>
  <c r="P701" i="16"/>
  <c r="Q701" i="16" s="1"/>
  <c r="M701" i="16"/>
  <c r="Q700" i="16"/>
  <c r="P700" i="16"/>
  <c r="M700" i="16"/>
  <c r="P699" i="16"/>
  <c r="Q699" i="16" s="1"/>
  <c r="M699" i="16"/>
  <c r="Q698" i="16"/>
  <c r="P698" i="16"/>
  <c r="M698" i="16"/>
  <c r="P697" i="16"/>
  <c r="Q697" i="16" s="1"/>
  <c r="M697" i="16"/>
  <c r="Q696" i="16"/>
  <c r="P696" i="16"/>
  <c r="M696" i="16"/>
  <c r="P695" i="16"/>
  <c r="Q695" i="16" s="1"/>
  <c r="M695" i="16"/>
  <c r="Q694" i="16"/>
  <c r="P694" i="16"/>
  <c r="M694" i="16"/>
  <c r="P693" i="16"/>
  <c r="Q693" i="16" s="1"/>
  <c r="M693" i="16"/>
  <c r="Q692" i="16"/>
  <c r="P692" i="16"/>
  <c r="M692" i="16"/>
  <c r="P691" i="16"/>
  <c r="Q691" i="16" s="1"/>
  <c r="M691" i="16"/>
  <c r="Q690" i="16"/>
  <c r="P690" i="16"/>
  <c r="M690" i="16"/>
  <c r="P689" i="16"/>
  <c r="Q689" i="16" s="1"/>
  <c r="M689" i="16"/>
  <c r="Q688" i="16"/>
  <c r="P688" i="16"/>
  <c r="M688" i="16"/>
  <c r="P687" i="16"/>
  <c r="Q687" i="16" s="1"/>
  <c r="M687" i="16"/>
  <c r="Q686" i="16"/>
  <c r="P686" i="16"/>
  <c r="M686" i="16"/>
  <c r="P685" i="16"/>
  <c r="Q685" i="16" s="1"/>
  <c r="M685" i="16"/>
  <c r="Q684" i="16"/>
  <c r="P684" i="16"/>
  <c r="M684" i="16"/>
  <c r="P683" i="16"/>
  <c r="Q683" i="16" s="1"/>
  <c r="M683" i="16"/>
  <c r="Q682" i="16"/>
  <c r="P682" i="16"/>
  <c r="M682" i="16"/>
  <c r="P681" i="16"/>
  <c r="Q681" i="16" s="1"/>
  <c r="M681" i="16"/>
  <c r="Q680" i="16"/>
  <c r="P680" i="16"/>
  <c r="M680" i="16"/>
  <c r="P679" i="16"/>
  <c r="Q679" i="16" s="1"/>
  <c r="M679" i="16"/>
  <c r="Q678" i="16"/>
  <c r="P678" i="16"/>
  <c r="M678" i="16"/>
  <c r="P677" i="16"/>
  <c r="Q677" i="16" s="1"/>
  <c r="M677" i="16"/>
  <c r="Q676" i="16"/>
  <c r="P676" i="16"/>
  <c r="M676" i="16"/>
  <c r="P675" i="16"/>
  <c r="Q675" i="16" s="1"/>
  <c r="M675" i="16"/>
  <c r="Q674" i="16"/>
  <c r="P674" i="16"/>
  <c r="M674" i="16"/>
  <c r="P673" i="16"/>
  <c r="Q673" i="16" s="1"/>
  <c r="M673" i="16"/>
  <c r="Q672" i="16"/>
  <c r="P672" i="16"/>
  <c r="M672" i="16"/>
  <c r="P671" i="16"/>
  <c r="Q671" i="16" s="1"/>
  <c r="M671" i="16"/>
  <c r="Q670" i="16"/>
  <c r="P670" i="16"/>
  <c r="M670" i="16"/>
  <c r="P669" i="16"/>
  <c r="Q669" i="16" s="1"/>
  <c r="M669" i="16"/>
  <c r="Q668" i="16"/>
  <c r="P668" i="16"/>
  <c r="M668" i="16"/>
  <c r="P667" i="16"/>
  <c r="Q667" i="16" s="1"/>
  <c r="M667" i="16"/>
  <c r="Q666" i="16"/>
  <c r="P666" i="16"/>
  <c r="M666" i="16"/>
  <c r="P665" i="16"/>
  <c r="Q665" i="16" s="1"/>
  <c r="M665" i="16"/>
  <c r="Q664" i="16"/>
  <c r="P664" i="16"/>
  <c r="M664" i="16"/>
  <c r="P663" i="16"/>
  <c r="Q663" i="16" s="1"/>
  <c r="M663" i="16"/>
  <c r="Q662" i="16"/>
  <c r="P662" i="16"/>
  <c r="M662" i="16"/>
  <c r="P661" i="16"/>
  <c r="Q661" i="16" s="1"/>
  <c r="M661" i="16"/>
  <c r="Q660" i="16"/>
  <c r="P660" i="16"/>
  <c r="M660" i="16"/>
  <c r="P659" i="16"/>
  <c r="Q659" i="16" s="1"/>
  <c r="M659" i="16"/>
  <c r="Q658" i="16"/>
  <c r="P658" i="16"/>
  <c r="M658" i="16"/>
  <c r="P657" i="16"/>
  <c r="Q657" i="16" s="1"/>
  <c r="M657" i="16"/>
  <c r="Q656" i="16"/>
  <c r="P656" i="16"/>
  <c r="M656" i="16"/>
  <c r="P655" i="16"/>
  <c r="Q655" i="16" s="1"/>
  <c r="M655" i="16"/>
  <c r="Q654" i="16"/>
  <c r="P654" i="16"/>
  <c r="M654" i="16"/>
  <c r="P653" i="16"/>
  <c r="Q653" i="16" s="1"/>
  <c r="M653" i="16"/>
  <c r="Q652" i="16"/>
  <c r="P652" i="16"/>
  <c r="M652" i="16"/>
  <c r="P651" i="16"/>
  <c r="Q651" i="16" s="1"/>
  <c r="M651" i="16"/>
  <c r="Q650" i="16"/>
  <c r="P650" i="16"/>
  <c r="M650" i="16"/>
  <c r="P649" i="16"/>
  <c r="Q649" i="16" s="1"/>
  <c r="M649" i="16"/>
  <c r="Q648" i="16"/>
  <c r="P648" i="16"/>
  <c r="M648" i="16"/>
  <c r="P647" i="16"/>
  <c r="Q647" i="16" s="1"/>
  <c r="M647" i="16"/>
  <c r="Q646" i="16"/>
  <c r="P646" i="16"/>
  <c r="M646" i="16"/>
  <c r="P645" i="16"/>
  <c r="Q645" i="16" s="1"/>
  <c r="M645" i="16"/>
  <c r="Q644" i="16"/>
  <c r="P644" i="16"/>
  <c r="M644" i="16"/>
  <c r="P643" i="16"/>
  <c r="Q643" i="16" s="1"/>
  <c r="M643" i="16"/>
  <c r="Q642" i="16"/>
  <c r="P642" i="16"/>
  <c r="M642" i="16"/>
  <c r="P641" i="16"/>
  <c r="Q641" i="16" s="1"/>
  <c r="M641" i="16"/>
  <c r="Q640" i="16"/>
  <c r="P640" i="16"/>
  <c r="M640" i="16"/>
  <c r="P639" i="16"/>
  <c r="Q639" i="16" s="1"/>
  <c r="M639" i="16"/>
  <c r="Q638" i="16"/>
  <c r="P638" i="16"/>
  <c r="M638" i="16"/>
  <c r="P637" i="16"/>
  <c r="Q637" i="16" s="1"/>
  <c r="M637" i="16"/>
  <c r="Q636" i="16"/>
  <c r="P636" i="16"/>
  <c r="M636" i="16"/>
  <c r="P635" i="16"/>
  <c r="Q635" i="16" s="1"/>
  <c r="M635" i="16"/>
  <c r="Q634" i="16"/>
  <c r="P634" i="16"/>
  <c r="M634" i="16"/>
  <c r="P633" i="16"/>
  <c r="Q633" i="16" s="1"/>
  <c r="M633" i="16"/>
  <c r="Q632" i="16"/>
  <c r="P632" i="16"/>
  <c r="M632" i="16"/>
  <c r="P631" i="16"/>
  <c r="Q631" i="16" s="1"/>
  <c r="M631" i="16"/>
  <c r="Q630" i="16"/>
  <c r="P630" i="16"/>
  <c r="M630" i="16"/>
  <c r="P629" i="16"/>
  <c r="Q629" i="16" s="1"/>
  <c r="M629" i="16"/>
  <c r="Q628" i="16"/>
  <c r="P628" i="16"/>
  <c r="M628" i="16"/>
  <c r="P627" i="16"/>
  <c r="Q627" i="16" s="1"/>
  <c r="M627" i="16"/>
  <c r="Q626" i="16"/>
  <c r="P626" i="16"/>
  <c r="M626" i="16"/>
  <c r="P625" i="16"/>
  <c r="Q625" i="16" s="1"/>
  <c r="M625" i="16"/>
  <c r="Q624" i="16"/>
  <c r="P624" i="16"/>
  <c r="M624" i="16"/>
  <c r="P623" i="16"/>
  <c r="Q623" i="16" s="1"/>
  <c r="M623" i="16"/>
  <c r="Q622" i="16"/>
  <c r="P622" i="16"/>
  <c r="M622" i="16"/>
  <c r="P621" i="16"/>
  <c r="Q621" i="16" s="1"/>
  <c r="M621" i="16"/>
  <c r="Q620" i="16"/>
  <c r="P620" i="16"/>
  <c r="M620" i="16"/>
  <c r="P619" i="16"/>
  <c r="Q619" i="16" s="1"/>
  <c r="M619" i="16"/>
  <c r="Q618" i="16"/>
  <c r="P618" i="16"/>
  <c r="M618" i="16"/>
  <c r="P617" i="16"/>
  <c r="Q617" i="16" s="1"/>
  <c r="M617" i="16"/>
  <c r="Q616" i="16"/>
  <c r="P616" i="16"/>
  <c r="M616" i="16"/>
  <c r="P615" i="16"/>
  <c r="Q615" i="16" s="1"/>
  <c r="M615" i="16"/>
  <c r="Q614" i="16"/>
  <c r="P614" i="16"/>
  <c r="M614" i="16"/>
  <c r="P613" i="16"/>
  <c r="Q613" i="16" s="1"/>
  <c r="M613" i="16"/>
  <c r="Q612" i="16"/>
  <c r="P612" i="16"/>
  <c r="M612" i="16"/>
  <c r="P611" i="16"/>
  <c r="Q611" i="16" s="1"/>
  <c r="M611" i="16"/>
  <c r="Q610" i="16"/>
  <c r="P610" i="16"/>
  <c r="M610" i="16"/>
  <c r="P609" i="16"/>
  <c r="Q609" i="16" s="1"/>
  <c r="M609" i="16"/>
  <c r="Q608" i="16"/>
  <c r="P608" i="16"/>
  <c r="M608" i="16"/>
  <c r="P607" i="16"/>
  <c r="Q607" i="16" s="1"/>
  <c r="M607" i="16"/>
  <c r="Q606" i="16"/>
  <c r="P606" i="16"/>
  <c r="M606" i="16"/>
  <c r="P605" i="16"/>
  <c r="Q605" i="16" s="1"/>
  <c r="M605" i="16"/>
  <c r="Q604" i="16"/>
  <c r="P604" i="16"/>
  <c r="M604" i="16"/>
  <c r="P603" i="16"/>
  <c r="Q603" i="16" s="1"/>
  <c r="M603" i="16"/>
  <c r="Q602" i="16"/>
  <c r="P602" i="16"/>
  <c r="M602" i="16"/>
  <c r="P601" i="16"/>
  <c r="Q601" i="16" s="1"/>
  <c r="M601" i="16"/>
  <c r="Q600" i="16"/>
  <c r="P600" i="16"/>
  <c r="M600" i="16"/>
  <c r="P599" i="16"/>
  <c r="Q599" i="16" s="1"/>
  <c r="M599" i="16"/>
  <c r="Q598" i="16"/>
  <c r="P598" i="16"/>
  <c r="M598" i="16"/>
  <c r="P597" i="16"/>
  <c r="Q597" i="16" s="1"/>
  <c r="M597" i="16"/>
  <c r="Q596" i="16"/>
  <c r="P596" i="16"/>
  <c r="M596" i="16"/>
  <c r="P595" i="16"/>
  <c r="Q595" i="16" s="1"/>
  <c r="M595" i="16"/>
  <c r="Q594" i="16"/>
  <c r="P594" i="16"/>
  <c r="M594" i="16"/>
  <c r="P593" i="16"/>
  <c r="Q593" i="16" s="1"/>
  <c r="M593" i="16"/>
  <c r="Q592" i="16"/>
  <c r="P592" i="16"/>
  <c r="M592" i="16"/>
  <c r="P591" i="16"/>
  <c r="Q591" i="16" s="1"/>
  <c r="M591" i="16"/>
  <c r="Q590" i="16"/>
  <c r="P590" i="16"/>
  <c r="M590" i="16"/>
  <c r="P589" i="16"/>
  <c r="Q589" i="16" s="1"/>
  <c r="M589" i="16"/>
  <c r="P588" i="16"/>
  <c r="Q588" i="16" s="1"/>
  <c r="M588" i="16"/>
  <c r="P587" i="16"/>
  <c r="Q587" i="16" s="1"/>
  <c r="M587" i="16"/>
  <c r="Q586" i="16"/>
  <c r="P586" i="16"/>
  <c r="M586" i="16"/>
  <c r="P585" i="16"/>
  <c r="Q585" i="16" s="1"/>
  <c r="M585" i="16"/>
  <c r="Q584" i="16"/>
  <c r="P584" i="16"/>
  <c r="M584" i="16"/>
  <c r="P583" i="16"/>
  <c r="Q583" i="16" s="1"/>
  <c r="M583" i="16"/>
  <c r="Q582" i="16"/>
  <c r="P582" i="16"/>
  <c r="M582" i="16"/>
  <c r="P581" i="16"/>
  <c r="Q581" i="16" s="1"/>
  <c r="M581" i="16"/>
  <c r="P580" i="16"/>
  <c r="Q580" i="16" s="1"/>
  <c r="M580" i="16"/>
  <c r="P579" i="16"/>
  <c r="Q579" i="16" s="1"/>
  <c r="M579" i="16"/>
  <c r="Q578" i="16"/>
  <c r="P578" i="16"/>
  <c r="M578" i="16"/>
  <c r="P577" i="16"/>
  <c r="Q577" i="16" s="1"/>
  <c r="M577" i="16"/>
  <c r="Q576" i="16"/>
  <c r="P576" i="16"/>
  <c r="M576" i="16"/>
  <c r="P575" i="16"/>
  <c r="Q575" i="16" s="1"/>
  <c r="M575" i="16"/>
  <c r="Q574" i="16"/>
  <c r="P574" i="16"/>
  <c r="M574" i="16"/>
  <c r="P573" i="16"/>
  <c r="Q573" i="16" s="1"/>
  <c r="M573" i="16"/>
  <c r="P572" i="16"/>
  <c r="Q572" i="16" s="1"/>
  <c r="M572" i="16"/>
  <c r="P571" i="16"/>
  <c r="Q571" i="16" s="1"/>
  <c r="M571" i="16"/>
  <c r="Q570" i="16"/>
  <c r="P570" i="16"/>
  <c r="M570" i="16"/>
  <c r="P569" i="16"/>
  <c r="Q569" i="16" s="1"/>
  <c r="M569" i="16"/>
  <c r="Q568" i="16"/>
  <c r="P568" i="16"/>
  <c r="M568" i="16"/>
  <c r="P567" i="16"/>
  <c r="Q567" i="16" s="1"/>
  <c r="M567" i="16"/>
  <c r="Q566" i="16"/>
  <c r="P566" i="16"/>
  <c r="M566" i="16"/>
  <c r="P565" i="16"/>
  <c r="Q565" i="16" s="1"/>
  <c r="M565" i="16"/>
  <c r="P564" i="16"/>
  <c r="Q564" i="16" s="1"/>
  <c r="M564" i="16"/>
  <c r="P563" i="16"/>
  <c r="Q563" i="16" s="1"/>
  <c r="M563" i="16"/>
  <c r="Q562" i="16"/>
  <c r="P562" i="16"/>
  <c r="M562" i="16"/>
  <c r="P561" i="16"/>
  <c r="Q561" i="16" s="1"/>
  <c r="M561" i="16"/>
  <c r="Q560" i="16"/>
  <c r="P560" i="16"/>
  <c r="M560" i="16"/>
  <c r="P559" i="16"/>
  <c r="Q559" i="16" s="1"/>
  <c r="M559" i="16"/>
  <c r="Q558" i="16"/>
  <c r="P558" i="16"/>
  <c r="M558" i="16"/>
  <c r="P557" i="16"/>
  <c r="Q557" i="16" s="1"/>
  <c r="M557" i="16"/>
  <c r="Q556" i="16"/>
  <c r="P556" i="16"/>
  <c r="M556" i="16"/>
  <c r="P555" i="16"/>
  <c r="Q555" i="16" s="1"/>
  <c r="M555" i="16"/>
  <c r="Q554" i="16"/>
  <c r="P554" i="16"/>
  <c r="M554" i="16"/>
  <c r="Q553" i="16"/>
  <c r="P553" i="16"/>
  <c r="M553" i="16"/>
  <c r="Q552" i="16"/>
  <c r="P552" i="16"/>
  <c r="M552" i="16"/>
  <c r="P551" i="16"/>
  <c r="Q551" i="16" s="1"/>
  <c r="M551" i="16"/>
  <c r="Q550" i="16"/>
  <c r="P550" i="16"/>
  <c r="M550" i="16"/>
  <c r="P549" i="16"/>
  <c r="Q549" i="16" s="1"/>
  <c r="M549" i="16"/>
  <c r="Q548" i="16"/>
  <c r="P548" i="16"/>
  <c r="M548" i="16"/>
  <c r="P547" i="16"/>
  <c r="Q547" i="16" s="1"/>
  <c r="M547" i="16"/>
  <c r="Q546" i="16"/>
  <c r="P546" i="16"/>
  <c r="M546" i="16"/>
  <c r="Q545" i="16"/>
  <c r="P545" i="16"/>
  <c r="M545" i="16"/>
  <c r="Q544" i="16"/>
  <c r="P544" i="16"/>
  <c r="M544" i="16"/>
  <c r="P543" i="16"/>
  <c r="Q543" i="16" s="1"/>
  <c r="M543" i="16"/>
  <c r="Q542" i="16"/>
  <c r="P542" i="16"/>
  <c r="M542" i="16"/>
  <c r="P541" i="16"/>
  <c r="Q541" i="16" s="1"/>
  <c r="M541" i="16"/>
  <c r="P540" i="16"/>
  <c r="Q540" i="16" s="1"/>
  <c r="M540" i="16"/>
  <c r="P539" i="16"/>
  <c r="Q539" i="16" s="1"/>
  <c r="M539" i="16"/>
  <c r="Q538" i="16"/>
  <c r="P538" i="16"/>
  <c r="M538" i="16"/>
  <c r="P537" i="16"/>
  <c r="Q537" i="16" s="1"/>
  <c r="M537" i="16"/>
  <c r="Q536" i="16"/>
  <c r="P536" i="16"/>
  <c r="M536" i="16"/>
  <c r="P535" i="16"/>
  <c r="Q535" i="16" s="1"/>
  <c r="M535" i="16"/>
  <c r="Q534" i="16"/>
  <c r="P534" i="16"/>
  <c r="M534" i="16"/>
  <c r="P533" i="16"/>
  <c r="Q533" i="16" s="1"/>
  <c r="M533" i="16"/>
  <c r="Q532" i="16"/>
  <c r="P532" i="16"/>
  <c r="M532" i="16"/>
  <c r="P531" i="16"/>
  <c r="Q531" i="16" s="1"/>
  <c r="M531" i="16"/>
  <c r="Q530" i="16"/>
  <c r="P530" i="16"/>
  <c r="M530" i="16"/>
  <c r="Q529" i="16"/>
  <c r="P529" i="16"/>
  <c r="M529" i="16"/>
  <c r="Q528" i="16"/>
  <c r="P528" i="16"/>
  <c r="M528" i="16"/>
  <c r="P527" i="16"/>
  <c r="Q527" i="16" s="1"/>
  <c r="M527" i="16"/>
  <c r="Q526" i="16"/>
  <c r="P526" i="16"/>
  <c r="M526" i="16"/>
  <c r="P525" i="16"/>
  <c r="Q525" i="16" s="1"/>
  <c r="M525" i="16"/>
  <c r="P524" i="16"/>
  <c r="Q524" i="16" s="1"/>
  <c r="M524" i="16"/>
  <c r="P523" i="16"/>
  <c r="Q523" i="16" s="1"/>
  <c r="M523" i="16"/>
  <c r="Q522" i="16"/>
  <c r="P522" i="16"/>
  <c r="M522" i="16"/>
  <c r="P521" i="16"/>
  <c r="Q521" i="16" s="1"/>
  <c r="M521" i="16"/>
  <c r="Q520" i="16"/>
  <c r="P520" i="16"/>
  <c r="M520" i="16"/>
  <c r="P519" i="16"/>
  <c r="Q519" i="16" s="1"/>
  <c r="M519" i="16"/>
  <c r="Q518" i="16"/>
  <c r="P518" i="16"/>
  <c r="M518" i="16"/>
  <c r="P517" i="16"/>
  <c r="Q517" i="16" s="1"/>
  <c r="M517" i="16"/>
  <c r="P516" i="16"/>
  <c r="Q516" i="16" s="1"/>
  <c r="M516" i="16"/>
  <c r="P515" i="16"/>
  <c r="Q515" i="16" s="1"/>
  <c r="M515" i="16"/>
  <c r="P514" i="16"/>
  <c r="Q514" i="16" s="1"/>
  <c r="M514" i="16"/>
  <c r="P513" i="16"/>
  <c r="Q513" i="16" s="1"/>
  <c r="M513" i="16"/>
  <c r="P512" i="16"/>
  <c r="Q512" i="16" s="1"/>
  <c r="M512" i="16"/>
  <c r="Q511" i="16"/>
  <c r="P511" i="16"/>
  <c r="M511" i="16"/>
  <c r="P510" i="16"/>
  <c r="Q510" i="16" s="1"/>
  <c r="M510" i="16"/>
  <c r="Q509" i="16"/>
  <c r="P509" i="16"/>
  <c r="M509" i="16"/>
  <c r="Q508" i="16"/>
  <c r="P508" i="16"/>
  <c r="M508" i="16"/>
  <c r="P507" i="16"/>
  <c r="Q507" i="16" s="1"/>
  <c r="M507" i="16"/>
  <c r="P506" i="16"/>
  <c r="Q506" i="16" s="1"/>
  <c r="M506" i="16"/>
  <c r="P505" i="16"/>
  <c r="Q505" i="16" s="1"/>
  <c r="M505" i="16"/>
  <c r="Q504" i="16"/>
  <c r="P504" i="16"/>
  <c r="M504" i="16"/>
  <c r="Q503" i="16"/>
  <c r="P503" i="16"/>
  <c r="M503" i="16"/>
  <c r="P502" i="16"/>
  <c r="Q502" i="16" s="1"/>
  <c r="M502" i="16"/>
  <c r="Q501" i="16"/>
  <c r="P501" i="16"/>
  <c r="M501" i="16"/>
  <c r="Q500" i="16"/>
  <c r="P500" i="16"/>
  <c r="M500" i="16"/>
  <c r="P499" i="16"/>
  <c r="Q499" i="16" s="1"/>
  <c r="M499" i="16"/>
  <c r="P498" i="16"/>
  <c r="Q498" i="16" s="1"/>
  <c r="M498" i="16"/>
  <c r="P497" i="16"/>
  <c r="Q497" i="16" s="1"/>
  <c r="M497" i="16"/>
  <c r="P496" i="16"/>
  <c r="Q496" i="16" s="1"/>
  <c r="M496" i="16"/>
  <c r="Q495" i="16"/>
  <c r="P495" i="16"/>
  <c r="M495" i="16"/>
  <c r="P494" i="16"/>
  <c r="Q494" i="16" s="1"/>
  <c r="M494" i="16"/>
  <c r="Q493" i="16"/>
  <c r="P493" i="16"/>
  <c r="M493" i="16"/>
  <c r="Q492" i="16"/>
  <c r="P492" i="16"/>
  <c r="M492" i="16"/>
  <c r="P491" i="16"/>
  <c r="Q491" i="16" s="1"/>
  <c r="M491" i="16"/>
  <c r="P490" i="16"/>
  <c r="Q490" i="16" s="1"/>
  <c r="M490" i="16"/>
  <c r="P489" i="16"/>
  <c r="Q489" i="16" s="1"/>
  <c r="M489" i="16"/>
  <c r="Q488" i="16"/>
  <c r="P488" i="16"/>
  <c r="M488" i="16"/>
  <c r="Q487" i="16"/>
  <c r="P487" i="16"/>
  <c r="M487" i="16"/>
  <c r="P486" i="16"/>
  <c r="Q486" i="16" s="1"/>
  <c r="M486" i="16"/>
  <c r="Q485" i="16"/>
  <c r="P485" i="16"/>
  <c r="M485" i="16"/>
  <c r="Q484" i="16"/>
  <c r="P484" i="16"/>
  <c r="M484" i="16"/>
  <c r="P483" i="16"/>
  <c r="Q483" i="16" s="1"/>
  <c r="M483" i="16"/>
  <c r="P482" i="16"/>
  <c r="Q482" i="16" s="1"/>
  <c r="M482" i="16"/>
  <c r="P481" i="16"/>
  <c r="Q481" i="16" s="1"/>
  <c r="M481" i="16"/>
  <c r="P480" i="16"/>
  <c r="Q480" i="16" s="1"/>
  <c r="M480" i="16"/>
  <c r="Q479" i="16"/>
  <c r="P479" i="16"/>
  <c r="M479" i="16"/>
  <c r="P478" i="16"/>
  <c r="Q478" i="16" s="1"/>
  <c r="M478" i="16"/>
  <c r="Q477" i="16"/>
  <c r="P477" i="16"/>
  <c r="M477" i="16"/>
  <c r="Q476" i="16"/>
  <c r="P476" i="16"/>
  <c r="M476" i="16"/>
  <c r="P475" i="16"/>
  <c r="Q475" i="16" s="1"/>
  <c r="M475" i="16"/>
  <c r="P474" i="16"/>
  <c r="Q474" i="16" s="1"/>
  <c r="M474" i="16"/>
  <c r="P473" i="16"/>
  <c r="Q473" i="16" s="1"/>
  <c r="M473" i="16"/>
  <c r="Q472" i="16"/>
  <c r="P472" i="16"/>
  <c r="M472" i="16"/>
  <c r="Q471" i="16"/>
  <c r="P471" i="16"/>
  <c r="M471" i="16"/>
  <c r="P470" i="16"/>
  <c r="Q470" i="16" s="1"/>
  <c r="M470" i="16"/>
  <c r="Q469" i="16"/>
  <c r="P469" i="16"/>
  <c r="M469" i="16"/>
  <c r="Q468" i="16"/>
  <c r="P468" i="16"/>
  <c r="M468" i="16"/>
  <c r="P467" i="16"/>
  <c r="Q467" i="16" s="1"/>
  <c r="M467" i="16"/>
  <c r="P466" i="16"/>
  <c r="Q466" i="16" s="1"/>
  <c r="M466" i="16"/>
  <c r="P465" i="16"/>
  <c r="Q465" i="16" s="1"/>
  <c r="M465" i="16"/>
  <c r="P464" i="16"/>
  <c r="Q464" i="16" s="1"/>
  <c r="M464" i="16"/>
  <c r="Q463" i="16"/>
  <c r="P463" i="16"/>
  <c r="M463" i="16"/>
  <c r="P462" i="16"/>
  <c r="Q462" i="16" s="1"/>
  <c r="M462" i="16"/>
  <c r="Q461" i="16"/>
  <c r="P461" i="16"/>
  <c r="M461" i="16"/>
  <c r="Q460" i="16"/>
  <c r="P460" i="16"/>
  <c r="M460" i="16"/>
  <c r="P459" i="16"/>
  <c r="Q459" i="16" s="1"/>
  <c r="M459" i="16"/>
  <c r="P458" i="16"/>
  <c r="Q458" i="16" s="1"/>
  <c r="M458" i="16"/>
  <c r="P457" i="16"/>
  <c r="Q457" i="16" s="1"/>
  <c r="M457" i="16"/>
  <c r="Q456" i="16"/>
  <c r="P456" i="16"/>
  <c r="M456" i="16"/>
  <c r="Q455" i="16"/>
  <c r="P455" i="16"/>
  <c r="M455" i="16"/>
  <c r="P454" i="16"/>
  <c r="Q454" i="16" s="1"/>
  <c r="M454" i="16"/>
  <c r="Q453" i="16"/>
  <c r="P453" i="16"/>
  <c r="M453" i="16"/>
  <c r="Q452" i="16"/>
  <c r="P452" i="16"/>
  <c r="M452" i="16"/>
  <c r="P451" i="16"/>
  <c r="Q451" i="16" s="1"/>
  <c r="M451" i="16"/>
  <c r="P450" i="16"/>
  <c r="Q450" i="16" s="1"/>
  <c r="M450" i="16"/>
  <c r="P449" i="16"/>
  <c r="Q449" i="16" s="1"/>
  <c r="M449" i="16"/>
  <c r="P448" i="16"/>
  <c r="Q448" i="16" s="1"/>
  <c r="M448" i="16"/>
  <c r="Q447" i="16"/>
  <c r="P447" i="16"/>
  <c r="M447" i="16"/>
  <c r="P446" i="16"/>
  <c r="Q446" i="16" s="1"/>
  <c r="M446" i="16"/>
  <c r="Q445" i="16"/>
  <c r="P445" i="16"/>
  <c r="M445" i="16"/>
  <c r="Q444" i="16"/>
  <c r="P444" i="16"/>
  <c r="M444" i="16"/>
  <c r="P443" i="16"/>
  <c r="Q443" i="16" s="1"/>
  <c r="M443" i="16"/>
  <c r="P442" i="16"/>
  <c r="Q442" i="16" s="1"/>
  <c r="M442" i="16"/>
  <c r="P441" i="16"/>
  <c r="Q441" i="16" s="1"/>
  <c r="M441" i="16"/>
  <c r="Q440" i="16"/>
  <c r="P440" i="16"/>
  <c r="M440" i="16"/>
  <c r="Q439" i="16"/>
  <c r="P439" i="16"/>
  <c r="M439" i="16"/>
  <c r="P438" i="16"/>
  <c r="Q438" i="16" s="1"/>
  <c r="M438" i="16"/>
  <c r="Q437" i="16"/>
  <c r="P437" i="16"/>
  <c r="M437" i="16"/>
  <c r="Q436" i="16"/>
  <c r="P436" i="16"/>
  <c r="M436" i="16"/>
  <c r="P435" i="16"/>
  <c r="Q435" i="16" s="1"/>
  <c r="M435" i="16"/>
  <c r="P434" i="16"/>
  <c r="Q434" i="16" s="1"/>
  <c r="M434" i="16"/>
  <c r="P433" i="16"/>
  <c r="Q433" i="16" s="1"/>
  <c r="M433" i="16"/>
  <c r="P432" i="16"/>
  <c r="Q432" i="16" s="1"/>
  <c r="M432" i="16"/>
  <c r="Q431" i="16"/>
  <c r="P431" i="16"/>
  <c r="M431" i="16"/>
  <c r="P430" i="16"/>
  <c r="Q430" i="16" s="1"/>
  <c r="M430" i="16"/>
  <c r="Q429" i="16"/>
  <c r="P429" i="16"/>
  <c r="M429" i="16"/>
  <c r="Q428" i="16"/>
  <c r="P428" i="16"/>
  <c r="M428" i="16"/>
  <c r="P427" i="16"/>
  <c r="Q427" i="16" s="1"/>
  <c r="M427" i="16"/>
  <c r="P426" i="16"/>
  <c r="Q426" i="16" s="1"/>
  <c r="M426" i="16"/>
  <c r="P425" i="16"/>
  <c r="Q425" i="16" s="1"/>
  <c r="M425" i="16"/>
  <c r="Q424" i="16"/>
  <c r="P424" i="16"/>
  <c r="M424" i="16"/>
  <c r="Q423" i="16"/>
  <c r="P423" i="16"/>
  <c r="M423" i="16"/>
  <c r="P422" i="16"/>
  <c r="Q422" i="16" s="1"/>
  <c r="M422" i="16"/>
  <c r="Q421" i="16"/>
  <c r="P421" i="16"/>
  <c r="M421" i="16"/>
  <c r="Q420" i="16"/>
  <c r="P420" i="16"/>
  <c r="M420" i="16"/>
  <c r="P419" i="16"/>
  <c r="Q419" i="16" s="1"/>
  <c r="M419" i="16"/>
  <c r="P418" i="16"/>
  <c r="Q418" i="16" s="1"/>
  <c r="M418" i="16"/>
  <c r="P417" i="16"/>
  <c r="Q417" i="16" s="1"/>
  <c r="M417" i="16"/>
  <c r="Q416" i="16"/>
  <c r="P416" i="16"/>
  <c r="M416" i="16"/>
  <c r="Q415" i="16"/>
  <c r="P415" i="16"/>
  <c r="M415" i="16"/>
  <c r="P414" i="16"/>
  <c r="Q414" i="16" s="1"/>
  <c r="M414" i="16"/>
  <c r="Q413" i="16"/>
  <c r="P413" i="16"/>
  <c r="M413" i="16"/>
  <c r="Q412" i="16"/>
  <c r="P412" i="16"/>
  <c r="M412" i="16"/>
  <c r="P411" i="16"/>
  <c r="Q411" i="16" s="1"/>
  <c r="M411" i="16"/>
  <c r="P410" i="16"/>
  <c r="Q410" i="16" s="1"/>
  <c r="M410" i="16"/>
  <c r="P409" i="16"/>
  <c r="Q409" i="16" s="1"/>
  <c r="M409" i="16"/>
  <c r="Q408" i="16"/>
  <c r="P408" i="16"/>
  <c r="M408" i="16"/>
  <c r="Q407" i="16"/>
  <c r="P407" i="16"/>
  <c r="M407" i="16"/>
  <c r="P406" i="16"/>
  <c r="Q406" i="16" s="1"/>
  <c r="M406" i="16"/>
  <c r="Q405" i="16"/>
  <c r="P405" i="16"/>
  <c r="M405" i="16"/>
  <c r="Q404" i="16"/>
  <c r="P404" i="16"/>
  <c r="M404" i="16"/>
  <c r="P403" i="16"/>
  <c r="Q403" i="16" s="1"/>
  <c r="M403" i="16"/>
  <c r="P402" i="16"/>
  <c r="Q402" i="16" s="1"/>
  <c r="M402" i="16"/>
  <c r="P401" i="16"/>
  <c r="Q401" i="16" s="1"/>
  <c r="M401" i="16"/>
  <c r="Q400" i="16"/>
  <c r="P400" i="16"/>
  <c r="M400" i="16"/>
  <c r="Q399" i="16"/>
  <c r="P399" i="16"/>
  <c r="M399" i="16"/>
  <c r="P398" i="16"/>
  <c r="Q398" i="16" s="1"/>
  <c r="M398" i="16"/>
  <c r="Q397" i="16"/>
  <c r="P397" i="16"/>
  <c r="M397" i="16"/>
  <c r="Q396" i="16"/>
  <c r="P396" i="16"/>
  <c r="M396" i="16"/>
  <c r="P395" i="16"/>
  <c r="Q395" i="16" s="1"/>
  <c r="M395" i="16"/>
  <c r="P394" i="16"/>
  <c r="Q394" i="16" s="1"/>
  <c r="M394" i="16"/>
  <c r="P393" i="16"/>
  <c r="Q393" i="16" s="1"/>
  <c r="M393" i="16"/>
  <c r="Q392" i="16"/>
  <c r="P392" i="16"/>
  <c r="M392" i="16"/>
  <c r="Q391" i="16"/>
  <c r="P391" i="16"/>
  <c r="M391" i="16"/>
  <c r="P390" i="16"/>
  <c r="Q390" i="16" s="1"/>
  <c r="M390" i="16"/>
  <c r="Q389" i="16"/>
  <c r="P389" i="16"/>
  <c r="M389" i="16"/>
  <c r="Q388" i="16"/>
  <c r="P388" i="16"/>
  <c r="M388" i="16"/>
  <c r="P387" i="16"/>
  <c r="Q387" i="16" s="1"/>
  <c r="M387" i="16"/>
  <c r="P386" i="16"/>
  <c r="Q386" i="16" s="1"/>
  <c r="M386" i="16"/>
  <c r="P385" i="16"/>
  <c r="Q385" i="16" s="1"/>
  <c r="M385" i="16"/>
  <c r="Q384" i="16"/>
  <c r="P384" i="16"/>
  <c r="M384" i="16"/>
  <c r="Q383" i="16"/>
  <c r="P383" i="16"/>
  <c r="M383" i="16"/>
  <c r="P382" i="16"/>
  <c r="Q382" i="16" s="1"/>
  <c r="M382" i="16"/>
  <c r="Q381" i="16"/>
  <c r="P381" i="16"/>
  <c r="M381" i="16"/>
  <c r="Q380" i="16"/>
  <c r="P380" i="16"/>
  <c r="M380" i="16"/>
  <c r="P379" i="16"/>
  <c r="Q379" i="16" s="1"/>
  <c r="M379" i="16"/>
  <c r="P378" i="16"/>
  <c r="Q378" i="16" s="1"/>
  <c r="M378" i="16"/>
  <c r="P377" i="16"/>
  <c r="Q377" i="16" s="1"/>
  <c r="M377" i="16"/>
  <c r="Q376" i="16"/>
  <c r="P376" i="16"/>
  <c r="M376" i="16"/>
  <c r="Q375" i="16"/>
  <c r="P375" i="16"/>
  <c r="M375" i="16"/>
  <c r="P374" i="16"/>
  <c r="Q374" i="16" s="1"/>
  <c r="M374" i="16"/>
  <c r="Q373" i="16"/>
  <c r="P373" i="16"/>
  <c r="M373" i="16"/>
  <c r="Q372" i="16"/>
  <c r="P372" i="16"/>
  <c r="M372" i="16"/>
  <c r="P371" i="16"/>
  <c r="Q371" i="16" s="1"/>
  <c r="M371" i="16"/>
  <c r="P370" i="16"/>
  <c r="Q370" i="16" s="1"/>
  <c r="M370" i="16"/>
  <c r="P369" i="16"/>
  <c r="Q369" i="16" s="1"/>
  <c r="M369" i="16"/>
  <c r="Q368" i="16"/>
  <c r="P368" i="16"/>
  <c r="M368" i="16"/>
  <c r="Q367" i="16"/>
  <c r="P367" i="16"/>
  <c r="M367" i="16"/>
  <c r="P366" i="16"/>
  <c r="Q366" i="16" s="1"/>
  <c r="M366" i="16"/>
  <c r="Q365" i="16"/>
  <c r="P365" i="16"/>
  <c r="M365" i="16"/>
  <c r="Q364" i="16"/>
  <c r="P364" i="16"/>
  <c r="M364" i="16"/>
  <c r="P363" i="16"/>
  <c r="Q363" i="16" s="1"/>
  <c r="M363" i="16"/>
  <c r="P362" i="16"/>
  <c r="Q362" i="16" s="1"/>
  <c r="M362" i="16"/>
  <c r="P361" i="16"/>
  <c r="Q361" i="16" s="1"/>
  <c r="M361" i="16"/>
  <c r="Q360" i="16"/>
  <c r="P360" i="16"/>
  <c r="M360" i="16"/>
  <c r="Q359" i="16"/>
  <c r="P359" i="16"/>
  <c r="M359" i="16"/>
  <c r="P358" i="16"/>
  <c r="Q358" i="16" s="1"/>
  <c r="M358" i="16"/>
  <c r="Q357" i="16"/>
  <c r="P357" i="16"/>
  <c r="M357" i="16"/>
  <c r="Q356" i="16"/>
  <c r="P356" i="16"/>
  <c r="M356" i="16"/>
  <c r="P355" i="16"/>
  <c r="Q355" i="16" s="1"/>
  <c r="M355" i="16"/>
  <c r="P354" i="16"/>
  <c r="Q354" i="16" s="1"/>
  <c r="M354" i="16"/>
  <c r="P353" i="16"/>
  <c r="Q353" i="16" s="1"/>
  <c r="M353" i="16"/>
  <c r="Q352" i="16"/>
  <c r="P352" i="16"/>
  <c r="M352" i="16"/>
  <c r="P351" i="16"/>
  <c r="Q351" i="16" s="1"/>
  <c r="M351" i="16"/>
  <c r="P350" i="16"/>
  <c r="Q350" i="16" s="1"/>
  <c r="M350" i="16"/>
  <c r="Q349" i="16"/>
  <c r="P349" i="16"/>
  <c r="M349" i="16"/>
  <c r="Q348" i="16"/>
  <c r="P348" i="16"/>
  <c r="M348" i="16"/>
  <c r="P347" i="16"/>
  <c r="Q347" i="16" s="1"/>
  <c r="M347" i="16"/>
  <c r="P346" i="16"/>
  <c r="Q346" i="16" s="1"/>
  <c r="M346" i="16"/>
  <c r="P345" i="16"/>
  <c r="Q345" i="16" s="1"/>
  <c r="M345" i="16"/>
  <c r="P344" i="16"/>
  <c r="Q344" i="16" s="1"/>
  <c r="M344" i="16"/>
  <c r="P343" i="16"/>
  <c r="Q343" i="16" s="1"/>
  <c r="M343" i="16"/>
  <c r="P342" i="16"/>
  <c r="Q342" i="16" s="1"/>
  <c r="M342" i="16"/>
  <c r="Q341" i="16"/>
  <c r="P341" i="16"/>
  <c r="M341" i="16"/>
  <c r="Q340" i="16"/>
  <c r="P340" i="16"/>
  <c r="M340" i="16"/>
  <c r="P339" i="16"/>
  <c r="Q339" i="16" s="1"/>
  <c r="M339" i="16"/>
  <c r="P338" i="16"/>
  <c r="Q338" i="16" s="1"/>
  <c r="M338" i="16"/>
  <c r="P337" i="16"/>
  <c r="Q337" i="16" s="1"/>
  <c r="M337" i="16"/>
  <c r="Q336" i="16"/>
  <c r="P336" i="16"/>
  <c r="M336" i="16"/>
  <c r="P335" i="16"/>
  <c r="Q335" i="16" s="1"/>
  <c r="M335" i="16"/>
  <c r="P334" i="16"/>
  <c r="Q334" i="16" s="1"/>
  <c r="M334" i="16"/>
  <c r="Q333" i="16"/>
  <c r="P333" i="16"/>
  <c r="M333" i="16"/>
  <c r="Q332" i="16"/>
  <c r="P332" i="16"/>
  <c r="M332" i="16"/>
  <c r="P331" i="16"/>
  <c r="Q331" i="16" s="1"/>
  <c r="M331" i="16"/>
  <c r="P330" i="16"/>
  <c r="Q330" i="16" s="1"/>
  <c r="M330" i="16"/>
  <c r="P329" i="16"/>
  <c r="Q329" i="16" s="1"/>
  <c r="M329" i="16"/>
  <c r="P328" i="16"/>
  <c r="Q328" i="16" s="1"/>
  <c r="M328" i="16"/>
  <c r="P327" i="16"/>
  <c r="Q327" i="16" s="1"/>
  <c r="M327" i="16"/>
  <c r="P326" i="16"/>
  <c r="Q326" i="16" s="1"/>
  <c r="M326" i="16"/>
  <c r="Q325" i="16"/>
  <c r="P325" i="16"/>
  <c r="M325" i="16"/>
  <c r="Q324" i="16"/>
  <c r="P324" i="16"/>
  <c r="M324" i="16"/>
  <c r="P323" i="16"/>
  <c r="Q323" i="16" s="1"/>
  <c r="M323" i="16"/>
  <c r="P322" i="16"/>
  <c r="Q322" i="16" s="1"/>
  <c r="M322" i="16"/>
  <c r="P321" i="16"/>
  <c r="Q321" i="16" s="1"/>
  <c r="M321" i="16"/>
  <c r="Q320" i="16"/>
  <c r="P320" i="16"/>
  <c r="M320" i="16"/>
  <c r="P319" i="16"/>
  <c r="Q319" i="16" s="1"/>
  <c r="M319" i="16"/>
  <c r="P318" i="16"/>
  <c r="Q318" i="16" s="1"/>
  <c r="M318" i="16"/>
  <c r="Q317" i="16"/>
  <c r="P317" i="16"/>
  <c r="M317" i="16"/>
  <c r="Q316" i="16"/>
  <c r="P316" i="16"/>
  <c r="M316" i="16"/>
  <c r="P315" i="16"/>
  <c r="Q315" i="16" s="1"/>
  <c r="M315" i="16"/>
  <c r="P314" i="16"/>
  <c r="Q314" i="16" s="1"/>
  <c r="M314" i="16"/>
  <c r="P313" i="16"/>
  <c r="Q313" i="16" s="1"/>
  <c r="M313" i="16"/>
  <c r="P312" i="16"/>
  <c r="Q312" i="16" s="1"/>
  <c r="M312" i="16"/>
  <c r="P311" i="16"/>
  <c r="Q311" i="16" s="1"/>
  <c r="M311" i="16"/>
  <c r="P310" i="16"/>
  <c r="Q310" i="16" s="1"/>
  <c r="M310" i="16"/>
  <c r="Q309" i="16"/>
  <c r="P309" i="16"/>
  <c r="M309" i="16"/>
  <c r="Q308" i="16"/>
  <c r="P308" i="16"/>
  <c r="M308" i="16"/>
  <c r="P307" i="16"/>
  <c r="Q307" i="16" s="1"/>
  <c r="M307" i="16"/>
  <c r="P306" i="16"/>
  <c r="Q306" i="16" s="1"/>
  <c r="M306" i="16"/>
  <c r="P305" i="16"/>
  <c r="Q305" i="16" s="1"/>
  <c r="M305" i="16"/>
  <c r="P304" i="16"/>
  <c r="Q304" i="16" s="1"/>
  <c r="M304" i="16"/>
  <c r="P303" i="16"/>
  <c r="Q303" i="16" s="1"/>
  <c r="M303" i="16"/>
  <c r="P302" i="16"/>
  <c r="Q302" i="16" s="1"/>
  <c r="M302" i="16"/>
  <c r="Q301" i="16"/>
  <c r="P301" i="16"/>
  <c r="M301" i="16"/>
  <c r="Q300" i="16"/>
  <c r="P300" i="16"/>
  <c r="M300" i="16"/>
  <c r="P299" i="16"/>
  <c r="Q299" i="16" s="1"/>
  <c r="M299" i="16"/>
  <c r="P298" i="16"/>
  <c r="Q298" i="16" s="1"/>
  <c r="M298" i="16"/>
  <c r="P297" i="16"/>
  <c r="Q297" i="16" s="1"/>
  <c r="M297" i="16"/>
  <c r="P296" i="16"/>
  <c r="Q296" i="16" s="1"/>
  <c r="M296" i="16"/>
  <c r="P295" i="16"/>
  <c r="Q295" i="16" s="1"/>
  <c r="M295" i="16"/>
  <c r="P294" i="16"/>
  <c r="Q294" i="16" s="1"/>
  <c r="M294" i="16"/>
  <c r="Q293" i="16"/>
  <c r="P293" i="16"/>
  <c r="M293" i="16"/>
  <c r="Q292" i="16"/>
  <c r="P292" i="16"/>
  <c r="M292" i="16"/>
  <c r="P291" i="16"/>
  <c r="Q291" i="16" s="1"/>
  <c r="M291" i="16"/>
  <c r="P290" i="16"/>
  <c r="Q290" i="16" s="1"/>
  <c r="M290" i="16"/>
  <c r="P289" i="16"/>
  <c r="Q289" i="16" s="1"/>
  <c r="M289" i="16"/>
  <c r="Q288" i="16"/>
  <c r="P288" i="16"/>
  <c r="M288" i="16"/>
  <c r="P287" i="16"/>
  <c r="Q287" i="16" s="1"/>
  <c r="M287" i="16"/>
  <c r="P286" i="16"/>
  <c r="Q286" i="16" s="1"/>
  <c r="M286" i="16"/>
  <c r="Q285" i="16"/>
  <c r="P285" i="16"/>
  <c r="M285" i="16"/>
  <c r="Q284" i="16"/>
  <c r="P284" i="16"/>
  <c r="M284" i="16"/>
  <c r="P283" i="16"/>
  <c r="Q283" i="16" s="1"/>
  <c r="M283" i="16"/>
  <c r="P282" i="16"/>
  <c r="Q282" i="16" s="1"/>
  <c r="M282" i="16"/>
  <c r="P281" i="16"/>
  <c r="Q281" i="16" s="1"/>
  <c r="M281" i="16"/>
  <c r="P280" i="16"/>
  <c r="Q280" i="16" s="1"/>
  <c r="M280" i="16"/>
  <c r="P279" i="16"/>
  <c r="Q279" i="16" s="1"/>
  <c r="M279" i="16"/>
  <c r="P278" i="16"/>
  <c r="Q278" i="16" s="1"/>
  <c r="M278" i="16"/>
  <c r="Q277" i="16"/>
  <c r="P277" i="16"/>
  <c r="M277" i="16"/>
  <c r="Q276" i="16"/>
  <c r="P276" i="16"/>
  <c r="M276" i="16"/>
  <c r="P275" i="16"/>
  <c r="Q275" i="16" s="1"/>
  <c r="M275" i="16"/>
  <c r="P274" i="16"/>
  <c r="Q274" i="16" s="1"/>
  <c r="M274" i="16"/>
  <c r="P273" i="16"/>
  <c r="Q273" i="16" s="1"/>
  <c r="M273" i="16"/>
  <c r="Q272" i="16"/>
  <c r="P272" i="16"/>
  <c r="M272" i="16"/>
  <c r="P271" i="16"/>
  <c r="Q271" i="16" s="1"/>
  <c r="M271" i="16"/>
  <c r="P270" i="16"/>
  <c r="Q270" i="16" s="1"/>
  <c r="M270" i="16"/>
  <c r="Q269" i="16"/>
  <c r="P269" i="16"/>
  <c r="M269" i="16"/>
  <c r="Q268" i="16"/>
  <c r="P268" i="16"/>
  <c r="M268" i="16"/>
  <c r="P267" i="16"/>
  <c r="Q267" i="16" s="1"/>
  <c r="M267" i="16"/>
  <c r="P266" i="16"/>
  <c r="Q266" i="16" s="1"/>
  <c r="M266" i="16"/>
  <c r="P265" i="16"/>
  <c r="Q265" i="16" s="1"/>
  <c r="M265" i="16"/>
  <c r="P264" i="16"/>
  <c r="Q264" i="16" s="1"/>
  <c r="M264" i="16"/>
  <c r="P263" i="16"/>
  <c r="Q263" i="16" s="1"/>
  <c r="M263" i="16"/>
  <c r="P262" i="16"/>
  <c r="Q262" i="16" s="1"/>
  <c r="M262" i="16"/>
  <c r="Q261" i="16"/>
  <c r="P261" i="16"/>
  <c r="M261" i="16"/>
  <c r="Q260" i="16"/>
  <c r="P260" i="16"/>
  <c r="M260" i="16"/>
  <c r="P259" i="16"/>
  <c r="Q259" i="16" s="1"/>
  <c r="M259" i="16"/>
  <c r="P258" i="16"/>
  <c r="Q258" i="16" s="1"/>
  <c r="M258" i="16"/>
  <c r="P257" i="16"/>
  <c r="Q257" i="16" s="1"/>
  <c r="M257" i="16"/>
  <c r="Q256" i="16"/>
  <c r="P256" i="16"/>
  <c r="M256" i="16"/>
  <c r="P255" i="16"/>
  <c r="Q255" i="16" s="1"/>
  <c r="M255" i="16"/>
  <c r="P254" i="16"/>
  <c r="Q254" i="16" s="1"/>
  <c r="M254" i="16"/>
  <c r="Q253" i="16"/>
  <c r="P253" i="16"/>
  <c r="M253" i="16"/>
  <c r="Q252" i="16"/>
  <c r="P252" i="16"/>
  <c r="M252" i="16"/>
  <c r="P251" i="16"/>
  <c r="Q251" i="16" s="1"/>
  <c r="M251" i="16"/>
  <c r="P250" i="16"/>
  <c r="Q250" i="16" s="1"/>
  <c r="M250" i="16"/>
  <c r="P249" i="16"/>
  <c r="Q249" i="16" s="1"/>
  <c r="M249" i="16"/>
  <c r="P248" i="16"/>
  <c r="Q248" i="16" s="1"/>
  <c r="M248" i="16"/>
  <c r="P247" i="16"/>
  <c r="Q247" i="16" s="1"/>
  <c r="M247" i="16"/>
  <c r="P246" i="16"/>
  <c r="Q246" i="16" s="1"/>
  <c r="M246" i="16"/>
  <c r="Q245" i="16"/>
  <c r="P245" i="16"/>
  <c r="M245" i="16"/>
  <c r="Q244" i="16"/>
  <c r="P244" i="16"/>
  <c r="M244" i="16"/>
  <c r="P243" i="16"/>
  <c r="Q243" i="16" s="1"/>
  <c r="M243" i="16"/>
  <c r="P242" i="16"/>
  <c r="Q242" i="16" s="1"/>
  <c r="M242" i="16"/>
  <c r="P241" i="16"/>
  <c r="Q241" i="16" s="1"/>
  <c r="M241" i="16"/>
  <c r="P240" i="16"/>
  <c r="Q240" i="16" s="1"/>
  <c r="M240" i="16"/>
  <c r="P239" i="16"/>
  <c r="Q239" i="16" s="1"/>
  <c r="M239" i="16"/>
  <c r="P238" i="16"/>
  <c r="Q238" i="16" s="1"/>
  <c r="M238" i="16"/>
  <c r="Q237" i="16"/>
  <c r="P237" i="16"/>
  <c r="M237" i="16"/>
  <c r="Q236" i="16"/>
  <c r="P236" i="16"/>
  <c r="M236" i="16"/>
  <c r="P235" i="16"/>
  <c r="Q235" i="16" s="1"/>
  <c r="M235" i="16"/>
  <c r="P234" i="16"/>
  <c r="Q234" i="16" s="1"/>
  <c r="M234" i="16"/>
  <c r="P233" i="16"/>
  <c r="Q233" i="16" s="1"/>
  <c r="M233" i="16"/>
  <c r="P232" i="16"/>
  <c r="Q232" i="16" s="1"/>
  <c r="M232" i="16"/>
  <c r="P231" i="16"/>
  <c r="Q231" i="16" s="1"/>
  <c r="M231" i="16"/>
  <c r="P230" i="16"/>
  <c r="Q230" i="16" s="1"/>
  <c r="M230" i="16"/>
  <c r="Q229" i="16"/>
  <c r="P229" i="16"/>
  <c r="M229" i="16"/>
  <c r="Q228" i="16"/>
  <c r="P228" i="16"/>
  <c r="M228" i="16"/>
  <c r="P227" i="16"/>
  <c r="Q227" i="16" s="1"/>
  <c r="M227" i="16"/>
  <c r="P226" i="16"/>
  <c r="Q226" i="16" s="1"/>
  <c r="M226" i="16"/>
  <c r="P225" i="16"/>
  <c r="Q225" i="16" s="1"/>
  <c r="M225" i="16"/>
  <c r="Q224" i="16"/>
  <c r="P224" i="16"/>
  <c r="M224" i="16"/>
  <c r="P223" i="16"/>
  <c r="Q223" i="16" s="1"/>
  <c r="M223" i="16"/>
  <c r="P222" i="16"/>
  <c r="Q222" i="16" s="1"/>
  <c r="M222" i="16"/>
  <c r="Q221" i="16"/>
  <c r="P221" i="16"/>
  <c r="M221" i="16"/>
  <c r="Q220" i="16"/>
  <c r="P220" i="16"/>
  <c r="M220" i="16"/>
  <c r="P219" i="16"/>
  <c r="Q219" i="16" s="1"/>
  <c r="M219" i="16"/>
  <c r="P218" i="16"/>
  <c r="Q218" i="16" s="1"/>
  <c r="M218" i="16"/>
  <c r="P217" i="16"/>
  <c r="Q217" i="16" s="1"/>
  <c r="M217" i="16"/>
  <c r="P216" i="16"/>
  <c r="Q216" i="16" s="1"/>
  <c r="M216" i="16"/>
  <c r="P215" i="16"/>
  <c r="Q215" i="16" s="1"/>
  <c r="M215" i="16"/>
  <c r="P214" i="16"/>
  <c r="Q214" i="16" s="1"/>
  <c r="M214" i="16"/>
  <c r="Q213" i="16"/>
  <c r="P213" i="16"/>
  <c r="M213" i="16"/>
  <c r="Q212" i="16"/>
  <c r="P212" i="16"/>
  <c r="M212" i="16"/>
  <c r="P211" i="16"/>
  <c r="Q211" i="16" s="1"/>
  <c r="M211" i="16"/>
  <c r="P210" i="16"/>
  <c r="Q210" i="16" s="1"/>
  <c r="M210" i="16"/>
  <c r="P209" i="16"/>
  <c r="Q209" i="16" s="1"/>
  <c r="M209" i="16"/>
  <c r="Q208" i="16"/>
  <c r="P208" i="16"/>
  <c r="M208" i="16"/>
  <c r="P207" i="16"/>
  <c r="Q207" i="16" s="1"/>
  <c r="M207" i="16"/>
  <c r="P206" i="16"/>
  <c r="Q206" i="16" s="1"/>
  <c r="M206" i="16"/>
  <c r="Q205" i="16"/>
  <c r="P205" i="16"/>
  <c r="M205" i="16"/>
  <c r="Q204" i="16"/>
  <c r="P204" i="16"/>
  <c r="M204" i="16"/>
  <c r="P203" i="16"/>
  <c r="Q203" i="16" s="1"/>
  <c r="M203" i="16"/>
  <c r="P202" i="16"/>
  <c r="Q202" i="16" s="1"/>
  <c r="M202" i="16"/>
  <c r="P201" i="16"/>
  <c r="Q201" i="16" s="1"/>
  <c r="M201" i="16"/>
  <c r="P200" i="16"/>
  <c r="Q200" i="16" s="1"/>
  <c r="M200" i="16"/>
  <c r="P199" i="16"/>
  <c r="Q199" i="16" s="1"/>
  <c r="M199" i="16"/>
  <c r="P198" i="16"/>
  <c r="Q198" i="16" s="1"/>
  <c r="M198" i="16"/>
  <c r="Q197" i="16"/>
  <c r="P197" i="16"/>
  <c r="M197" i="16"/>
  <c r="Q196" i="16"/>
  <c r="P196" i="16"/>
  <c r="M196" i="16"/>
  <c r="P195" i="16"/>
  <c r="Q195" i="16" s="1"/>
  <c r="M195" i="16"/>
  <c r="P194" i="16"/>
  <c r="Q194" i="16" s="1"/>
  <c r="M194" i="16"/>
  <c r="P193" i="16"/>
  <c r="Q193" i="16" s="1"/>
  <c r="M193" i="16"/>
  <c r="Q192" i="16"/>
  <c r="P192" i="16"/>
  <c r="M192" i="16"/>
  <c r="P191" i="16"/>
  <c r="Q191" i="16" s="1"/>
  <c r="M191" i="16"/>
  <c r="P190" i="16"/>
  <c r="Q190" i="16" s="1"/>
  <c r="M190" i="16"/>
  <c r="Q189" i="16"/>
  <c r="P189" i="16"/>
  <c r="M189" i="16"/>
  <c r="Q188" i="16"/>
  <c r="P188" i="16"/>
  <c r="M188" i="16"/>
  <c r="P187" i="16"/>
  <c r="Q187" i="16" s="1"/>
  <c r="M187" i="16"/>
  <c r="P186" i="16"/>
  <c r="Q186" i="16" s="1"/>
  <c r="M186" i="16"/>
  <c r="P185" i="16"/>
  <c r="Q185" i="16" s="1"/>
  <c r="M185" i="16"/>
  <c r="P184" i="16"/>
  <c r="Q184" i="16" s="1"/>
  <c r="M184" i="16"/>
  <c r="P183" i="16"/>
  <c r="Q183" i="16" s="1"/>
  <c r="M183" i="16"/>
  <c r="P182" i="16"/>
  <c r="Q182" i="16" s="1"/>
  <c r="M182" i="16"/>
  <c r="Q181" i="16"/>
  <c r="P181" i="16"/>
  <c r="M181" i="16"/>
  <c r="Q180" i="16"/>
  <c r="P180" i="16"/>
  <c r="M180" i="16"/>
  <c r="P179" i="16"/>
  <c r="Q179" i="16" s="1"/>
  <c r="M179" i="16"/>
  <c r="P178" i="16"/>
  <c r="Q178" i="16" s="1"/>
  <c r="M178" i="16"/>
  <c r="P177" i="16"/>
  <c r="Q177" i="16" s="1"/>
  <c r="M177" i="16"/>
  <c r="P176" i="16"/>
  <c r="Q176" i="16" s="1"/>
  <c r="M176" i="16"/>
  <c r="P175" i="16"/>
  <c r="Q175" i="16" s="1"/>
  <c r="M175" i="16"/>
  <c r="P174" i="16"/>
  <c r="Q174" i="16" s="1"/>
  <c r="M174" i="16"/>
  <c r="Q173" i="16"/>
  <c r="P173" i="16"/>
  <c r="M173" i="16"/>
  <c r="Q172" i="16"/>
  <c r="P172" i="16"/>
  <c r="M172" i="16"/>
  <c r="P171" i="16"/>
  <c r="Q171" i="16" s="1"/>
  <c r="M171" i="16"/>
  <c r="P170" i="16"/>
  <c r="Q170" i="16" s="1"/>
  <c r="M170" i="16"/>
  <c r="P169" i="16"/>
  <c r="Q169" i="16" s="1"/>
  <c r="M169" i="16"/>
  <c r="P168" i="16"/>
  <c r="Q168" i="16" s="1"/>
  <c r="M168" i="16"/>
  <c r="P167" i="16"/>
  <c r="Q167" i="16" s="1"/>
  <c r="M167" i="16"/>
  <c r="P166" i="16"/>
  <c r="Q166" i="16" s="1"/>
  <c r="M166" i="16"/>
  <c r="Q165" i="16"/>
  <c r="P165" i="16"/>
  <c r="M165" i="16"/>
  <c r="Q164" i="16"/>
  <c r="P164" i="16"/>
  <c r="M164" i="16"/>
  <c r="P163" i="16"/>
  <c r="Q163" i="16" s="1"/>
  <c r="M163" i="16"/>
  <c r="P162" i="16"/>
  <c r="Q162" i="16" s="1"/>
  <c r="M162" i="16"/>
  <c r="P161" i="16"/>
  <c r="Q161" i="16" s="1"/>
  <c r="M161" i="16"/>
  <c r="Q160" i="16"/>
  <c r="P160" i="16"/>
  <c r="M160" i="16"/>
  <c r="P159" i="16"/>
  <c r="Q159" i="16" s="1"/>
  <c r="M159" i="16"/>
  <c r="P158" i="16"/>
  <c r="Q158" i="16" s="1"/>
  <c r="M158" i="16"/>
  <c r="Q157" i="16"/>
  <c r="P157" i="16"/>
  <c r="M157" i="16"/>
  <c r="Q156" i="16"/>
  <c r="P156" i="16"/>
  <c r="M156" i="16"/>
  <c r="P155" i="16"/>
  <c r="Q155" i="16" s="1"/>
  <c r="M155" i="16"/>
  <c r="P154" i="16"/>
  <c r="Q154" i="16" s="1"/>
  <c r="M154" i="16"/>
  <c r="P153" i="16"/>
  <c r="Q153" i="16" s="1"/>
  <c r="M153" i="16"/>
  <c r="P152" i="16"/>
  <c r="Q152" i="16" s="1"/>
  <c r="M152" i="16"/>
  <c r="P151" i="16"/>
  <c r="Q151" i="16" s="1"/>
  <c r="M151" i="16"/>
  <c r="P150" i="16"/>
  <c r="Q150" i="16" s="1"/>
  <c r="M150" i="16"/>
  <c r="Q149" i="16"/>
  <c r="P149" i="16"/>
  <c r="M149" i="16"/>
  <c r="Q148" i="16"/>
  <c r="P148" i="16"/>
  <c r="M148" i="16"/>
  <c r="P147" i="16"/>
  <c r="Q147" i="16" s="1"/>
  <c r="M147" i="16"/>
  <c r="P146" i="16"/>
  <c r="Q146" i="16" s="1"/>
  <c r="M146" i="16"/>
  <c r="P145" i="16"/>
  <c r="Q145" i="16" s="1"/>
  <c r="M145" i="16"/>
  <c r="Q144" i="16"/>
  <c r="P144" i="16"/>
  <c r="M144" i="16"/>
  <c r="P143" i="16"/>
  <c r="Q143" i="16" s="1"/>
  <c r="M143" i="16"/>
  <c r="P142" i="16"/>
  <c r="Q142" i="16" s="1"/>
  <c r="M142" i="16"/>
  <c r="Q141" i="16"/>
  <c r="P141" i="16"/>
  <c r="M141" i="16"/>
  <c r="Q140" i="16"/>
  <c r="P140" i="16"/>
  <c r="M140" i="16"/>
  <c r="P139" i="16"/>
  <c r="Q139" i="16" s="1"/>
  <c r="M139" i="16"/>
  <c r="P138" i="16"/>
  <c r="Q138" i="16" s="1"/>
  <c r="M138" i="16"/>
  <c r="P137" i="16"/>
  <c r="Q137" i="16" s="1"/>
  <c r="M137" i="16"/>
  <c r="P136" i="16"/>
  <c r="Q136" i="16" s="1"/>
  <c r="M136" i="16"/>
  <c r="P135" i="16"/>
  <c r="Q135" i="16" s="1"/>
  <c r="M135" i="16"/>
  <c r="P134" i="16"/>
  <c r="Q134" i="16" s="1"/>
  <c r="M134" i="16"/>
  <c r="Q133" i="16"/>
  <c r="P133" i="16"/>
  <c r="M133" i="16"/>
  <c r="Q132" i="16"/>
  <c r="P132" i="16"/>
  <c r="M132" i="16"/>
  <c r="P131" i="16"/>
  <c r="Q131" i="16" s="1"/>
  <c r="M131" i="16"/>
  <c r="P130" i="16"/>
  <c r="Q130" i="16" s="1"/>
  <c r="M130" i="16"/>
  <c r="P129" i="16"/>
  <c r="Q129" i="16" s="1"/>
  <c r="M129" i="16"/>
  <c r="Q128" i="16"/>
  <c r="P128" i="16"/>
  <c r="M128" i="16"/>
  <c r="P127" i="16"/>
  <c r="Q127" i="16" s="1"/>
  <c r="M127" i="16"/>
  <c r="P126" i="16"/>
  <c r="Q126" i="16" s="1"/>
  <c r="M126" i="16"/>
  <c r="Q125" i="16"/>
  <c r="P125" i="16"/>
  <c r="M125" i="16"/>
  <c r="Q124" i="16"/>
  <c r="P124" i="16"/>
  <c r="M124" i="16"/>
  <c r="P123" i="16"/>
  <c r="Q123" i="16" s="1"/>
  <c r="M123" i="16"/>
  <c r="P122" i="16"/>
  <c r="Q122" i="16" s="1"/>
  <c r="M122" i="16"/>
  <c r="P121" i="16"/>
  <c r="Q121" i="16" s="1"/>
  <c r="M121" i="16"/>
  <c r="P120" i="16"/>
  <c r="Q120" i="16" s="1"/>
  <c r="M120" i="16"/>
  <c r="P119" i="16"/>
  <c r="Q119" i="16" s="1"/>
  <c r="M119" i="16"/>
  <c r="P118" i="16"/>
  <c r="Q118" i="16" s="1"/>
  <c r="M118" i="16"/>
  <c r="Q117" i="16"/>
  <c r="P117" i="16"/>
  <c r="M117" i="16"/>
  <c r="Q116" i="16"/>
  <c r="P116" i="16"/>
  <c r="M116" i="16"/>
  <c r="P115" i="16"/>
  <c r="Q115" i="16" s="1"/>
  <c r="M115" i="16"/>
  <c r="P114" i="16"/>
  <c r="Q114" i="16" s="1"/>
  <c r="M114" i="16"/>
  <c r="P113" i="16"/>
  <c r="Q113" i="16" s="1"/>
  <c r="M113" i="16"/>
  <c r="P112" i="16"/>
  <c r="Q112" i="16" s="1"/>
  <c r="M112" i="16"/>
  <c r="P111" i="16"/>
  <c r="Q111" i="16" s="1"/>
  <c r="M111" i="16"/>
  <c r="P110" i="16"/>
  <c r="Q110" i="16" s="1"/>
  <c r="M110" i="16"/>
  <c r="Q109" i="16"/>
  <c r="P109" i="16"/>
  <c r="M109" i="16"/>
  <c r="Q108" i="16"/>
  <c r="P108" i="16"/>
  <c r="M108" i="16"/>
  <c r="P107" i="16"/>
  <c r="Q107" i="16" s="1"/>
  <c r="M107" i="16"/>
  <c r="P106" i="16"/>
  <c r="Q106" i="16" s="1"/>
  <c r="M106" i="16"/>
  <c r="P105" i="16"/>
  <c r="Q105" i="16" s="1"/>
  <c r="M105" i="16"/>
  <c r="P104" i="16"/>
  <c r="Q104" i="16" s="1"/>
  <c r="M104" i="16"/>
  <c r="P103" i="16"/>
  <c r="Q103" i="16" s="1"/>
  <c r="M103" i="16"/>
  <c r="P102" i="16"/>
  <c r="Q102" i="16" s="1"/>
  <c r="M102" i="16"/>
  <c r="Q101" i="16"/>
  <c r="P101" i="16"/>
  <c r="M101" i="16"/>
  <c r="Q100" i="16"/>
  <c r="P100" i="16"/>
  <c r="M100" i="16"/>
  <c r="P99" i="16"/>
  <c r="Q99" i="16" s="1"/>
  <c r="M99" i="16"/>
  <c r="P98" i="16"/>
  <c r="Q98" i="16" s="1"/>
  <c r="M98" i="16"/>
  <c r="P97" i="16"/>
  <c r="Q97" i="16" s="1"/>
  <c r="M97" i="16"/>
  <c r="Q96" i="16"/>
  <c r="P96" i="16"/>
  <c r="M96" i="16"/>
  <c r="P95" i="16"/>
  <c r="Q95" i="16" s="1"/>
  <c r="M95" i="16"/>
  <c r="P94" i="16"/>
  <c r="Q94" i="16" s="1"/>
  <c r="M94" i="16"/>
  <c r="Q93" i="16"/>
  <c r="P93" i="16"/>
  <c r="M93" i="16"/>
  <c r="Q92" i="16"/>
  <c r="P92" i="16"/>
  <c r="M92" i="16"/>
  <c r="P91" i="16"/>
  <c r="Q91" i="16" s="1"/>
  <c r="M91" i="16"/>
  <c r="P90" i="16"/>
  <c r="Q90" i="16" s="1"/>
  <c r="M90" i="16"/>
  <c r="P89" i="16"/>
  <c r="Q89" i="16" s="1"/>
  <c r="M89" i="16"/>
  <c r="Q88" i="16"/>
  <c r="P88" i="16"/>
  <c r="M88" i="16"/>
  <c r="P87" i="16"/>
  <c r="Q87" i="16" s="1"/>
  <c r="M87" i="16"/>
  <c r="P86" i="16"/>
  <c r="Q86" i="16" s="1"/>
  <c r="M86" i="16"/>
  <c r="Q85" i="16"/>
  <c r="P85" i="16"/>
  <c r="M85" i="16"/>
  <c r="Q84" i="16"/>
  <c r="P84" i="16"/>
  <c r="M84" i="16"/>
  <c r="P83" i="16"/>
  <c r="Q83" i="16" s="1"/>
  <c r="M83" i="16"/>
  <c r="P82" i="16"/>
  <c r="Q82" i="16" s="1"/>
  <c r="M82" i="16"/>
  <c r="P81" i="16"/>
  <c r="Q81" i="16" s="1"/>
  <c r="M81" i="16"/>
  <c r="Q80" i="16"/>
  <c r="P80" i="16"/>
  <c r="M80" i="16"/>
  <c r="P79" i="16"/>
  <c r="Q79" i="16" s="1"/>
  <c r="M79" i="16"/>
  <c r="P78" i="16"/>
  <c r="Q78" i="16" s="1"/>
  <c r="M78" i="16"/>
  <c r="Q77" i="16"/>
  <c r="P77" i="16"/>
  <c r="M77" i="16"/>
  <c r="Q76" i="16"/>
  <c r="P76" i="16"/>
  <c r="M76" i="16"/>
  <c r="P75" i="16"/>
  <c r="Q75" i="16" s="1"/>
  <c r="M75" i="16"/>
  <c r="P74" i="16"/>
  <c r="Q74" i="16" s="1"/>
  <c r="M74" i="16"/>
  <c r="P73" i="16"/>
  <c r="Q73" i="16" s="1"/>
  <c r="M73" i="16"/>
  <c r="Q72" i="16"/>
  <c r="P72" i="16"/>
  <c r="M72" i="16"/>
  <c r="P71" i="16"/>
  <c r="Q71" i="16" s="1"/>
  <c r="M71" i="16"/>
  <c r="P70" i="16"/>
  <c r="Q70" i="16" s="1"/>
  <c r="M70" i="16"/>
  <c r="Q69" i="16"/>
  <c r="P69" i="16"/>
  <c r="M69" i="16"/>
  <c r="Q68" i="16"/>
  <c r="P68" i="16"/>
  <c r="M68" i="16"/>
  <c r="P67" i="16"/>
  <c r="Q67" i="16" s="1"/>
  <c r="M67" i="16"/>
  <c r="P66" i="16"/>
  <c r="Q66" i="16" s="1"/>
  <c r="M66" i="16"/>
  <c r="P65" i="16"/>
  <c r="Q65" i="16" s="1"/>
  <c r="M65" i="16"/>
  <c r="Q64" i="16"/>
  <c r="P64" i="16"/>
  <c r="M64" i="16"/>
  <c r="P63" i="16"/>
  <c r="Q63" i="16" s="1"/>
  <c r="M63" i="16"/>
  <c r="P62" i="16"/>
  <c r="Q62" i="16" s="1"/>
  <c r="M62" i="16"/>
  <c r="Q61" i="16"/>
  <c r="P61" i="16"/>
  <c r="M61" i="16"/>
  <c r="Q60" i="16"/>
  <c r="P60" i="16"/>
  <c r="M60" i="16"/>
  <c r="P59" i="16"/>
  <c r="Q59" i="16" s="1"/>
  <c r="M59" i="16"/>
  <c r="P58" i="16"/>
  <c r="Q58" i="16" s="1"/>
  <c r="M58" i="16"/>
  <c r="P57" i="16"/>
  <c r="Q57" i="16" s="1"/>
  <c r="M57" i="16"/>
  <c r="Q56" i="16"/>
  <c r="P56" i="16"/>
  <c r="M56" i="16"/>
  <c r="P55" i="16"/>
  <c r="Q55" i="16" s="1"/>
  <c r="M55" i="16"/>
  <c r="P54" i="16"/>
  <c r="Q54" i="16" s="1"/>
  <c r="M54" i="16"/>
  <c r="Q53" i="16"/>
  <c r="P53" i="16"/>
  <c r="M53" i="16"/>
  <c r="Q52" i="16"/>
  <c r="P52" i="16"/>
  <c r="M52" i="16"/>
  <c r="P51" i="16"/>
  <c r="Q51" i="16" s="1"/>
  <c r="M51" i="16"/>
  <c r="P50" i="16"/>
  <c r="Q50" i="16" s="1"/>
  <c r="M50" i="16"/>
  <c r="P49" i="16"/>
  <c r="Q49" i="16" s="1"/>
  <c r="M49" i="16"/>
  <c r="Q48" i="16"/>
  <c r="P48" i="16"/>
  <c r="M48" i="16"/>
  <c r="P47" i="16"/>
  <c r="Q47" i="16" s="1"/>
  <c r="M47" i="16"/>
  <c r="P46" i="16"/>
  <c r="Q46" i="16" s="1"/>
  <c r="M46" i="16"/>
  <c r="Q45" i="16"/>
  <c r="P45" i="16"/>
  <c r="M45" i="16"/>
  <c r="Q44" i="16"/>
  <c r="P44" i="16"/>
  <c r="M44" i="16"/>
  <c r="P43" i="16"/>
  <c r="Q43" i="16" s="1"/>
  <c r="M43" i="16"/>
  <c r="P42" i="16"/>
  <c r="Q42" i="16" s="1"/>
  <c r="M42" i="16"/>
  <c r="P41" i="16"/>
  <c r="Q41" i="16" s="1"/>
  <c r="M41" i="16"/>
  <c r="Q40" i="16"/>
  <c r="P40" i="16"/>
  <c r="M40" i="16"/>
  <c r="P39" i="16"/>
  <c r="Q39" i="16" s="1"/>
  <c r="M39" i="16"/>
  <c r="P38" i="16"/>
  <c r="Q38" i="16" s="1"/>
  <c r="M38" i="16"/>
  <c r="Q37" i="16"/>
  <c r="P37" i="16"/>
  <c r="M37" i="16"/>
  <c r="Q36" i="16"/>
  <c r="P36" i="16"/>
  <c r="M36" i="16"/>
  <c r="P35" i="16"/>
  <c r="Q35" i="16" s="1"/>
  <c r="M35" i="16"/>
  <c r="P34" i="16"/>
  <c r="Q34" i="16" s="1"/>
  <c r="M34" i="16"/>
  <c r="P33" i="16"/>
  <c r="Q33" i="16" s="1"/>
  <c r="M33" i="16"/>
  <c r="Q32" i="16"/>
  <c r="P32" i="16"/>
  <c r="M32" i="16"/>
  <c r="P31" i="16"/>
  <c r="Q31" i="16" s="1"/>
  <c r="M31" i="16"/>
  <c r="P30" i="16"/>
  <c r="Q30" i="16" s="1"/>
  <c r="M30" i="16"/>
  <c r="Q29" i="16"/>
  <c r="P29" i="16"/>
  <c r="M29" i="16"/>
  <c r="Q28" i="16"/>
  <c r="P28" i="16"/>
  <c r="M28" i="16"/>
  <c r="P27" i="16"/>
  <c r="Q27" i="16" s="1"/>
  <c r="M27" i="16"/>
  <c r="P26" i="16"/>
  <c r="Q26" i="16" s="1"/>
  <c r="M26" i="16"/>
  <c r="P25" i="16"/>
  <c r="Q25" i="16" s="1"/>
  <c r="M25" i="16"/>
  <c r="Q24" i="16"/>
  <c r="P24" i="16"/>
  <c r="M24" i="16"/>
  <c r="P23" i="16"/>
  <c r="Q23" i="16" s="1"/>
  <c r="M23" i="16"/>
  <c r="P22" i="16"/>
  <c r="Q22" i="16" s="1"/>
  <c r="M22" i="16"/>
  <c r="Q21" i="16"/>
  <c r="P21" i="16"/>
  <c r="M21" i="16"/>
  <c r="Q20" i="16"/>
  <c r="P20" i="16"/>
  <c r="M20" i="16"/>
  <c r="P19" i="16"/>
  <c r="Q19" i="16" s="1"/>
  <c r="M19" i="16"/>
  <c r="P18" i="16"/>
  <c r="Q18" i="16" s="1"/>
  <c r="M18" i="16"/>
  <c r="P17" i="16"/>
  <c r="Q17" i="16" s="1"/>
  <c r="M17" i="16"/>
  <c r="Q16" i="16"/>
  <c r="P16" i="16"/>
  <c r="M16" i="16"/>
  <c r="P15" i="16"/>
  <c r="Q15" i="16" s="1"/>
  <c r="M15" i="16"/>
  <c r="P14" i="16"/>
  <c r="Q14" i="16" s="1"/>
  <c r="M14" i="16"/>
  <c r="Q13" i="16"/>
  <c r="P13" i="16"/>
  <c r="M13" i="16"/>
  <c r="Q12" i="16"/>
  <c r="P12" i="16"/>
  <c r="M12" i="16"/>
  <c r="P11" i="16"/>
  <c r="Q11" i="16" s="1"/>
  <c r="M11" i="16"/>
  <c r="W44" i="17" l="1"/>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Z45" i="17" l="1"/>
  <c r="AA45" i="17"/>
  <c r="AB45" i="17"/>
  <c r="AC45" i="17"/>
  <c r="AD45" i="17"/>
  <c r="AF45" i="17"/>
  <c r="AG45" i="17"/>
  <c r="Z46" i="17"/>
  <c r="AA46" i="17"/>
  <c r="AB46" i="17"/>
  <c r="AC46" i="17"/>
  <c r="AD46" i="17"/>
  <c r="AF46" i="17"/>
  <c r="AG46" i="17"/>
  <c r="Z47" i="17"/>
  <c r="AA47" i="17"/>
  <c r="AB47" i="17"/>
  <c r="AC47" i="17"/>
  <c r="AD47" i="17"/>
  <c r="AF47" i="17"/>
  <c r="AG47" i="17"/>
  <c r="Z48" i="17"/>
  <c r="AA48" i="17"/>
  <c r="AB48" i="17"/>
  <c r="AC48" i="17"/>
  <c r="AD48" i="17"/>
  <c r="AF48" i="17"/>
  <c r="AG48" i="17"/>
  <c r="Z49" i="17"/>
  <c r="AA49" i="17"/>
  <c r="AB49" i="17"/>
  <c r="AC49" i="17"/>
  <c r="AD49" i="17"/>
  <c r="AF49" i="17"/>
  <c r="AG49" i="17"/>
  <c r="Z50" i="17"/>
  <c r="AA50" i="17"/>
  <c r="AB50" i="17"/>
  <c r="AC50" i="17"/>
  <c r="AD50" i="17"/>
  <c r="AF50" i="17"/>
  <c r="AG50" i="17"/>
  <c r="Z51" i="17"/>
  <c r="AA51" i="17"/>
  <c r="AB51" i="17"/>
  <c r="AC51" i="17"/>
  <c r="AD51" i="17"/>
  <c r="AF51" i="17"/>
  <c r="AG51" i="17"/>
  <c r="Z52" i="17"/>
  <c r="AA52" i="17"/>
  <c r="AB52" i="17"/>
  <c r="AC52" i="17"/>
  <c r="AD52" i="17"/>
  <c r="AF52" i="17"/>
  <c r="AG52" i="17"/>
  <c r="Z53" i="17"/>
  <c r="AA53" i="17"/>
  <c r="AB53" i="17"/>
  <c r="AC53" i="17"/>
  <c r="AD53" i="17"/>
  <c r="AF53" i="17"/>
  <c r="AG53" i="17"/>
  <c r="Z54" i="17"/>
  <c r="AA54" i="17"/>
  <c r="AB54" i="17"/>
  <c r="AC54" i="17"/>
  <c r="AD54" i="17"/>
  <c r="AF54" i="17"/>
  <c r="AG54" i="17"/>
  <c r="Z55" i="17"/>
  <c r="AA55" i="17"/>
  <c r="AB55" i="17"/>
  <c r="AC55" i="17"/>
  <c r="AD55" i="17"/>
  <c r="AF55" i="17"/>
  <c r="AG55" i="17"/>
  <c r="Z56" i="17"/>
  <c r="AA56" i="17"/>
  <c r="AB56" i="17"/>
  <c r="AC56" i="17"/>
  <c r="AD56" i="17"/>
  <c r="AF56" i="17"/>
  <c r="AG56" i="17"/>
  <c r="Z57" i="17"/>
  <c r="AA57" i="17"/>
  <c r="AB57" i="17"/>
  <c r="AC57" i="17"/>
  <c r="AD57" i="17"/>
  <c r="AF57" i="17"/>
  <c r="AG57" i="17"/>
  <c r="Z58" i="17"/>
  <c r="AA58" i="17"/>
  <c r="AB58" i="17"/>
  <c r="AC58" i="17"/>
  <c r="AD58" i="17"/>
  <c r="AF58" i="17"/>
  <c r="AG58" i="17"/>
  <c r="Z59" i="17"/>
  <c r="AA59" i="17"/>
  <c r="AB59" i="17"/>
  <c r="AC59" i="17"/>
  <c r="AD59" i="17"/>
  <c r="AF59" i="17"/>
  <c r="AG59" i="17"/>
  <c r="Z60" i="17"/>
  <c r="AA60" i="17"/>
  <c r="AB60" i="17"/>
  <c r="AC60" i="17"/>
  <c r="AD60" i="17"/>
  <c r="AF60" i="17"/>
  <c r="AG60" i="17"/>
  <c r="Z61" i="17"/>
  <c r="AA61" i="17"/>
  <c r="AB61" i="17"/>
  <c r="AC61" i="17"/>
  <c r="AD61" i="17"/>
  <c r="AF61" i="17"/>
  <c r="AG61" i="17"/>
  <c r="Z62" i="17"/>
  <c r="AA62" i="17"/>
  <c r="AB62" i="17"/>
  <c r="AC62" i="17"/>
  <c r="AD62" i="17"/>
  <c r="AF62" i="17"/>
  <c r="AG62" i="17"/>
  <c r="Z63" i="17"/>
  <c r="AA63" i="17"/>
  <c r="AB63" i="17"/>
  <c r="AC63" i="17"/>
  <c r="AD63" i="17"/>
  <c r="AF63" i="17"/>
  <c r="AG63" i="17"/>
  <c r="Z64" i="17"/>
  <c r="AA64" i="17"/>
  <c r="AB64" i="17"/>
  <c r="AC64" i="17"/>
  <c r="AD64" i="17"/>
  <c r="AF64" i="17"/>
  <c r="AG64" i="17"/>
  <c r="Z65" i="17"/>
  <c r="AA65" i="17"/>
  <c r="AB65" i="17"/>
  <c r="AC65" i="17"/>
  <c r="AD65" i="17"/>
  <c r="AF65" i="17"/>
  <c r="AG65" i="17"/>
  <c r="Z66" i="17"/>
  <c r="AA66" i="17"/>
  <c r="AB66" i="17"/>
  <c r="AC66" i="17"/>
  <c r="AD66" i="17"/>
  <c r="AF66" i="17"/>
  <c r="AG66" i="17"/>
  <c r="Z67" i="17"/>
  <c r="AA67" i="17"/>
  <c r="AB67" i="17"/>
  <c r="AC67" i="17"/>
  <c r="AD67" i="17"/>
  <c r="AF67" i="17"/>
  <c r="AG67" i="17"/>
  <c r="Z68" i="17"/>
  <c r="AA68" i="17"/>
  <c r="AB68" i="17"/>
  <c r="AC68" i="17"/>
  <c r="AD68" i="17"/>
  <c r="AF68" i="17"/>
  <c r="AG68" i="17"/>
  <c r="Z69" i="17"/>
  <c r="AA69" i="17"/>
  <c r="AB69" i="17"/>
  <c r="AC69" i="17"/>
  <c r="AD69" i="17"/>
  <c r="AF69" i="17"/>
  <c r="AG69" i="17"/>
  <c r="Z70" i="17"/>
  <c r="AA70" i="17"/>
  <c r="AB70" i="17"/>
  <c r="AC70" i="17"/>
  <c r="AD70" i="17"/>
  <c r="AF70" i="17"/>
  <c r="AG70" i="17"/>
  <c r="Z71" i="17"/>
  <c r="AA71" i="17"/>
  <c r="AB71" i="17"/>
  <c r="AC71" i="17"/>
  <c r="AD71" i="17"/>
  <c r="AF71" i="17"/>
  <c r="AG71" i="17"/>
  <c r="Z72" i="17"/>
  <c r="AA72" i="17"/>
  <c r="AB72" i="17"/>
  <c r="AC72" i="17"/>
  <c r="AD72" i="17"/>
  <c r="AF72" i="17"/>
  <c r="AG72" i="17"/>
  <c r="Z73" i="17"/>
  <c r="AA73" i="17"/>
  <c r="AB73" i="17"/>
  <c r="AC73" i="17"/>
  <c r="AD73" i="17"/>
  <c r="AF73" i="17"/>
  <c r="AG73" i="17"/>
  <c r="Z74" i="17"/>
  <c r="AA74" i="17"/>
  <c r="AB74" i="17"/>
  <c r="AC74" i="17"/>
  <c r="AD74" i="17"/>
  <c r="AF74" i="17"/>
  <c r="AG74" i="17"/>
  <c r="Z75" i="17"/>
  <c r="AA75" i="17"/>
  <c r="AB75" i="17"/>
  <c r="AC75" i="17"/>
  <c r="AD75" i="17"/>
  <c r="AF75" i="17"/>
  <c r="AG75" i="17"/>
  <c r="Z76" i="17"/>
  <c r="AA76" i="17"/>
  <c r="AB76" i="17"/>
  <c r="AC76" i="17"/>
  <c r="AD76" i="17"/>
  <c r="AF76" i="17"/>
  <c r="AG76" i="17"/>
  <c r="Z77" i="17"/>
  <c r="AA77" i="17"/>
  <c r="AB77" i="17"/>
  <c r="AC77" i="17"/>
  <c r="AD77" i="17"/>
  <c r="AF77" i="17"/>
  <c r="AG77" i="17"/>
  <c r="Z78" i="17"/>
  <c r="AA78" i="17"/>
  <c r="AB78" i="17"/>
  <c r="AC78" i="17"/>
  <c r="AD78" i="17"/>
  <c r="AF78" i="17"/>
  <c r="AG78" i="17"/>
  <c r="Z79" i="17"/>
  <c r="AA79" i="17"/>
  <c r="AB79" i="17"/>
  <c r="AC79" i="17"/>
  <c r="AD79" i="17"/>
  <c r="AF79" i="17"/>
  <c r="AG79" i="17"/>
  <c r="Z80" i="17"/>
  <c r="AA80" i="17"/>
  <c r="AB80" i="17"/>
  <c r="AC80" i="17"/>
  <c r="AD80" i="17"/>
  <c r="AF80" i="17"/>
  <c r="AG80" i="17"/>
  <c r="Z81" i="17"/>
  <c r="AA81" i="17"/>
  <c r="AB81" i="17"/>
  <c r="AC81" i="17"/>
  <c r="AD81" i="17"/>
  <c r="AF81" i="17"/>
  <c r="AG81" i="17"/>
  <c r="Z82" i="17"/>
  <c r="AA82" i="17"/>
  <c r="AB82" i="17"/>
  <c r="AC82" i="17"/>
  <c r="AD82" i="17"/>
  <c r="AF82" i="17"/>
  <c r="AG82" i="17"/>
  <c r="Z83" i="17"/>
  <c r="AA83" i="17"/>
  <c r="AB83" i="17"/>
  <c r="AC83" i="17"/>
  <c r="AD83" i="17"/>
  <c r="AF83" i="17"/>
  <c r="AG83" i="17"/>
  <c r="Z84" i="17"/>
  <c r="AA84" i="17"/>
  <c r="AB84" i="17"/>
  <c r="AC84" i="17"/>
  <c r="AD84" i="17"/>
  <c r="AF84" i="17"/>
  <c r="AG84" i="17"/>
  <c r="Z85" i="17"/>
  <c r="AA85" i="17"/>
  <c r="AB85" i="17"/>
  <c r="AC85" i="17"/>
  <c r="AD85" i="17"/>
  <c r="AF85" i="17"/>
  <c r="AG85" i="17"/>
  <c r="Z86" i="17"/>
  <c r="AA86" i="17"/>
  <c r="AB86" i="17"/>
  <c r="AC86" i="17"/>
  <c r="AD86" i="17"/>
  <c r="AF86" i="17"/>
  <c r="AG86" i="17"/>
  <c r="Z87" i="17"/>
  <c r="AA87" i="17"/>
  <c r="AB87" i="17"/>
  <c r="AC87" i="17"/>
  <c r="AD87" i="17"/>
  <c r="AF87" i="17"/>
  <c r="AG87" i="17"/>
  <c r="Z88" i="17"/>
  <c r="AA88" i="17"/>
  <c r="AB88" i="17"/>
  <c r="AC88" i="17"/>
  <c r="AD88" i="17"/>
  <c r="AF88" i="17"/>
  <c r="AG88" i="17"/>
  <c r="Z89" i="17"/>
  <c r="AA89" i="17"/>
  <c r="AB89" i="17"/>
  <c r="AC89" i="17"/>
  <c r="AD89" i="17"/>
  <c r="AF89" i="17"/>
  <c r="AG89" i="17"/>
  <c r="Z90" i="17"/>
  <c r="AA90" i="17"/>
  <c r="AB90" i="17"/>
  <c r="AC90" i="17"/>
  <c r="AD90" i="17"/>
  <c r="AF90" i="17"/>
  <c r="AG90" i="17"/>
  <c r="Z91" i="17"/>
  <c r="AA91" i="17"/>
  <c r="AB91" i="17"/>
  <c r="AC91" i="17"/>
  <c r="AD91" i="17"/>
  <c r="AF91" i="17"/>
  <c r="AG91" i="17"/>
  <c r="Z92" i="17"/>
  <c r="AA92" i="17"/>
  <c r="AB92" i="17"/>
  <c r="AC92" i="17"/>
  <c r="AD92" i="17"/>
  <c r="AF92" i="17"/>
  <c r="AG92" i="17"/>
  <c r="Z93" i="17"/>
  <c r="AA93" i="17"/>
  <c r="AB93" i="17"/>
  <c r="AC93" i="17"/>
  <c r="AD93" i="17"/>
  <c r="AF93" i="17"/>
  <c r="AG93" i="17"/>
  <c r="Z94" i="17"/>
  <c r="AA94" i="17"/>
  <c r="AB94" i="17"/>
  <c r="AC94" i="17"/>
  <c r="AD94" i="17"/>
  <c r="AF94" i="17"/>
  <c r="AG94" i="17"/>
  <c r="Z95" i="17"/>
  <c r="AA95" i="17"/>
  <c r="AB95" i="17"/>
  <c r="AC95" i="17"/>
  <c r="AD95" i="17"/>
  <c r="AF95" i="17"/>
  <c r="AG95" i="17"/>
  <c r="Z96" i="17"/>
  <c r="AA96" i="17"/>
  <c r="AB96" i="17"/>
  <c r="AC96" i="17"/>
  <c r="AD96" i="17"/>
  <c r="AF96" i="17"/>
  <c r="AG96" i="17"/>
  <c r="Z97" i="17"/>
  <c r="AA97" i="17"/>
  <c r="AB97" i="17"/>
  <c r="AC97" i="17"/>
  <c r="AD97" i="17"/>
  <c r="AF97" i="17"/>
  <c r="AG97" i="17"/>
  <c r="Z98" i="17"/>
  <c r="AA98" i="17"/>
  <c r="AB98" i="17"/>
  <c r="AC98" i="17"/>
  <c r="AD98" i="17"/>
  <c r="AF98" i="17"/>
  <c r="AG98" i="17"/>
  <c r="Z99" i="17"/>
  <c r="AA99" i="17"/>
  <c r="AB99" i="17"/>
  <c r="AC99" i="17"/>
  <c r="AD99" i="17"/>
  <c r="AF99" i="17"/>
  <c r="AG99" i="17"/>
  <c r="Z100" i="17"/>
  <c r="AA100" i="17"/>
  <c r="AB100" i="17"/>
  <c r="AC100" i="17"/>
  <c r="AD100" i="17"/>
  <c r="AF100" i="17"/>
  <c r="AG100" i="17"/>
  <c r="Z101" i="17"/>
  <c r="AA101" i="17"/>
  <c r="AB101" i="17"/>
  <c r="AC101" i="17"/>
  <c r="AD101" i="17"/>
  <c r="AF101" i="17"/>
  <c r="AG101" i="17"/>
  <c r="Z102" i="17"/>
  <c r="AA102" i="17"/>
  <c r="AB102" i="17"/>
  <c r="AC102" i="17"/>
  <c r="AD102" i="17"/>
  <c r="AF102" i="17"/>
  <c r="AG102" i="17"/>
  <c r="Z103" i="17"/>
  <c r="AA103" i="17"/>
  <c r="AB103" i="17"/>
  <c r="AC103" i="17"/>
  <c r="AD103" i="17"/>
  <c r="AF103" i="17"/>
  <c r="AG103" i="17"/>
  <c r="Z104" i="17"/>
  <c r="AA104" i="17"/>
  <c r="AB104" i="17"/>
  <c r="AC104" i="17"/>
  <c r="AD104" i="17"/>
  <c r="AF104" i="17"/>
  <c r="AG104" i="17"/>
  <c r="Z105" i="17"/>
  <c r="AA105" i="17"/>
  <c r="AB105" i="17"/>
  <c r="AC105" i="17"/>
  <c r="AD105" i="17"/>
  <c r="AF105" i="17"/>
  <c r="AG105" i="17"/>
  <c r="Z106" i="17"/>
  <c r="AA106" i="17"/>
  <c r="AB106" i="17"/>
  <c r="AC106" i="17"/>
  <c r="AD106" i="17"/>
  <c r="AF106" i="17"/>
  <c r="AG106" i="17"/>
  <c r="Z107" i="17"/>
  <c r="AA107" i="17"/>
  <c r="AB107" i="17"/>
  <c r="AC107" i="17"/>
  <c r="AD107" i="17"/>
  <c r="AF107" i="17"/>
  <c r="AG107" i="17"/>
  <c r="Z108" i="17"/>
  <c r="AA108" i="17"/>
  <c r="AB108" i="17"/>
  <c r="AC108" i="17"/>
  <c r="AD108" i="17"/>
  <c r="AF108" i="17"/>
  <c r="AG108" i="17"/>
  <c r="Z109" i="17"/>
  <c r="AA109" i="17"/>
  <c r="AB109" i="17"/>
  <c r="AC109" i="17"/>
  <c r="AD109" i="17"/>
  <c r="AF109" i="17"/>
  <c r="AG109" i="17"/>
  <c r="Z110" i="17"/>
  <c r="AA110" i="17"/>
  <c r="AB110" i="17"/>
  <c r="AC110" i="17"/>
  <c r="AD110" i="17"/>
  <c r="AF110" i="17"/>
  <c r="AG110" i="17"/>
  <c r="Z111" i="17"/>
  <c r="AA111" i="17"/>
  <c r="AB111" i="17"/>
  <c r="AC111" i="17"/>
  <c r="AD111" i="17"/>
  <c r="AF111" i="17"/>
  <c r="AG111" i="17"/>
  <c r="Z112" i="17"/>
  <c r="AA112" i="17"/>
  <c r="AB112" i="17"/>
  <c r="AC112" i="17"/>
  <c r="AD112" i="17"/>
  <c r="AF112" i="17"/>
  <c r="AG112" i="17"/>
  <c r="Z113" i="17"/>
  <c r="AA113" i="17"/>
  <c r="AB113" i="17"/>
  <c r="AC113" i="17"/>
  <c r="AD113" i="17"/>
  <c r="AF113" i="17"/>
  <c r="AG113" i="17"/>
  <c r="Z114" i="17"/>
  <c r="AA114" i="17"/>
  <c r="AB114" i="17"/>
  <c r="AC114" i="17"/>
  <c r="AD114" i="17"/>
  <c r="AF114" i="17"/>
  <c r="AG114" i="17"/>
  <c r="Z115" i="17"/>
  <c r="AA115" i="17"/>
  <c r="AB115" i="17"/>
  <c r="AC115" i="17"/>
  <c r="AD115" i="17"/>
  <c r="AF115" i="17"/>
  <c r="AG115" i="17"/>
  <c r="Z116" i="17"/>
  <c r="AA116" i="17"/>
  <c r="AB116" i="17"/>
  <c r="AC116" i="17"/>
  <c r="AD116" i="17"/>
  <c r="AF116" i="17"/>
  <c r="AG116" i="17"/>
  <c r="Z117" i="17"/>
  <c r="AA117" i="17"/>
  <c r="AB117" i="17"/>
  <c r="AC117" i="17"/>
  <c r="AD117" i="17"/>
  <c r="AF117" i="17"/>
  <c r="AG117" i="17"/>
  <c r="Z118" i="17"/>
  <c r="AA118" i="17"/>
  <c r="AB118" i="17"/>
  <c r="AC118" i="17"/>
  <c r="AD118" i="17"/>
  <c r="AF118" i="17"/>
  <c r="AG118" i="17"/>
  <c r="Z119" i="17"/>
  <c r="AA119" i="17"/>
  <c r="AB119" i="17"/>
  <c r="AC119" i="17"/>
  <c r="AD119" i="17"/>
  <c r="AF119" i="17"/>
  <c r="AG119" i="17"/>
  <c r="Z120" i="17"/>
  <c r="AA120" i="17"/>
  <c r="AB120" i="17"/>
  <c r="AC120" i="17"/>
  <c r="AD120" i="17"/>
  <c r="AF120" i="17"/>
  <c r="AG120" i="17"/>
  <c r="Z121" i="17"/>
  <c r="AA121" i="17"/>
  <c r="AB121" i="17"/>
  <c r="AC121" i="17"/>
  <c r="AD121" i="17"/>
  <c r="AF121" i="17"/>
  <c r="AG121" i="17"/>
  <c r="Z122" i="17"/>
  <c r="AA122" i="17"/>
  <c r="AB122" i="17"/>
  <c r="AC122" i="17"/>
  <c r="AD122" i="17"/>
  <c r="AF122" i="17"/>
  <c r="AG122" i="17"/>
  <c r="Z123" i="17"/>
  <c r="AA123" i="17"/>
  <c r="AB123" i="17"/>
  <c r="AC123" i="17"/>
  <c r="AD123" i="17"/>
  <c r="AF123" i="17"/>
  <c r="AG123" i="17"/>
  <c r="Z124" i="17"/>
  <c r="AA124" i="17"/>
  <c r="AB124" i="17"/>
  <c r="AC124" i="17"/>
  <c r="AD124" i="17"/>
  <c r="AF124" i="17"/>
  <c r="AG124" i="17"/>
  <c r="Z125" i="17"/>
  <c r="AA125" i="17"/>
  <c r="AB125" i="17"/>
  <c r="AC125" i="17"/>
  <c r="AD125" i="17"/>
  <c r="AF125" i="17"/>
  <c r="AG125" i="17"/>
  <c r="Z126" i="17"/>
  <c r="AA126" i="17"/>
  <c r="AB126" i="17"/>
  <c r="AC126" i="17"/>
  <c r="AD126" i="17"/>
  <c r="AF126" i="17"/>
  <c r="AG126" i="17"/>
  <c r="Z127" i="17"/>
  <c r="AA127" i="17"/>
  <c r="AB127" i="17"/>
  <c r="AC127" i="17"/>
  <c r="AD127" i="17"/>
  <c r="AF127" i="17"/>
  <c r="AG127" i="17"/>
  <c r="Z128" i="17"/>
  <c r="AA128" i="17"/>
  <c r="AB128" i="17"/>
  <c r="AC128" i="17"/>
  <c r="AD128" i="17"/>
  <c r="AF128" i="17"/>
  <c r="AG128" i="17"/>
  <c r="Z129" i="17"/>
  <c r="AA129" i="17"/>
  <c r="AB129" i="17"/>
  <c r="AC129" i="17"/>
  <c r="AD129" i="17"/>
  <c r="AF129" i="17"/>
  <c r="AG129" i="17"/>
  <c r="Z130" i="17"/>
  <c r="AA130" i="17"/>
  <c r="AB130" i="17"/>
  <c r="AC130" i="17"/>
  <c r="AD130" i="17"/>
  <c r="AF130" i="17"/>
  <c r="AG130" i="17"/>
  <c r="Z131" i="17"/>
  <c r="AA131" i="17"/>
  <c r="AB131" i="17"/>
  <c r="AC131" i="17"/>
  <c r="AD131" i="17"/>
  <c r="AF131" i="17"/>
  <c r="AG131" i="17"/>
  <c r="Z132" i="17"/>
  <c r="AA132" i="17"/>
  <c r="AB132" i="17"/>
  <c r="AC132" i="17"/>
  <c r="AD132" i="17"/>
  <c r="AF132" i="17"/>
  <c r="AG132" i="17"/>
  <c r="Z133" i="17"/>
  <c r="AA133" i="17"/>
  <c r="AB133" i="17"/>
  <c r="AC133" i="17"/>
  <c r="AD133" i="17"/>
  <c r="AF133" i="17"/>
  <c r="AG133" i="17"/>
  <c r="Z134" i="17"/>
  <c r="AA134" i="17"/>
  <c r="AB134" i="17"/>
  <c r="AC134" i="17"/>
  <c r="AD134" i="17"/>
  <c r="AF134" i="17"/>
  <c r="AG134" i="17"/>
  <c r="Z135" i="17"/>
  <c r="AA135" i="17"/>
  <c r="AB135" i="17"/>
  <c r="AC135" i="17"/>
  <c r="AD135" i="17"/>
  <c r="AF135" i="17"/>
  <c r="AG135" i="17"/>
  <c r="Z136" i="17"/>
  <c r="AA136" i="17"/>
  <c r="AB136" i="17"/>
  <c r="AC136" i="17"/>
  <c r="AD136" i="17"/>
  <c r="AF136" i="17"/>
  <c r="AG136" i="17"/>
  <c r="Z137" i="17"/>
  <c r="AA137" i="17"/>
  <c r="AB137" i="17"/>
  <c r="AC137" i="17"/>
  <c r="AD137" i="17"/>
  <c r="AF137" i="17"/>
  <c r="AG137" i="17"/>
  <c r="Z138" i="17"/>
  <c r="AA138" i="17"/>
  <c r="AB138" i="17"/>
  <c r="AC138" i="17"/>
  <c r="AD138" i="17"/>
  <c r="AF138" i="17"/>
  <c r="AG138" i="17"/>
  <c r="Z139" i="17"/>
  <c r="AA139" i="17"/>
  <c r="AB139" i="17"/>
  <c r="AC139" i="17"/>
  <c r="AD139" i="17"/>
  <c r="AF139" i="17"/>
  <c r="AG139" i="17"/>
  <c r="Z140" i="17"/>
  <c r="AA140" i="17"/>
  <c r="AB140" i="17"/>
  <c r="AC140" i="17"/>
  <c r="AD140" i="17"/>
  <c r="AF140" i="17"/>
  <c r="AG140" i="17"/>
  <c r="Z141" i="17"/>
  <c r="AA141" i="17"/>
  <c r="AB141" i="17"/>
  <c r="AC141" i="17"/>
  <c r="AD141" i="17"/>
  <c r="AF141" i="17"/>
  <c r="AG141" i="17"/>
  <c r="Z142" i="17"/>
  <c r="AA142" i="17"/>
  <c r="AB142" i="17"/>
  <c r="AC142" i="17"/>
  <c r="AD142" i="17"/>
  <c r="AF142" i="17"/>
  <c r="AG142" i="17"/>
  <c r="Z143" i="17"/>
  <c r="AA143" i="17"/>
  <c r="AB143" i="17"/>
  <c r="AC143" i="17"/>
  <c r="AD143" i="17"/>
  <c r="AF143" i="17"/>
  <c r="AG143" i="17"/>
  <c r="Z144" i="17"/>
  <c r="AA144" i="17"/>
  <c r="AB144" i="17"/>
  <c r="AC144" i="17"/>
  <c r="AD144" i="17"/>
  <c r="AF144" i="17"/>
  <c r="AG144" i="17"/>
  <c r="Z145" i="17"/>
  <c r="AA145" i="17"/>
  <c r="AB145" i="17"/>
  <c r="AC145" i="17"/>
  <c r="AD145" i="17"/>
  <c r="AF145" i="17"/>
  <c r="AG145" i="17"/>
  <c r="Z146" i="17"/>
  <c r="AA146" i="17"/>
  <c r="AB146" i="17"/>
  <c r="AC146" i="17"/>
  <c r="AD146" i="17"/>
  <c r="AF146" i="17"/>
  <c r="AG146" i="17"/>
  <c r="Z147" i="17"/>
  <c r="AA147" i="17"/>
  <c r="AB147" i="17"/>
  <c r="AC147" i="17"/>
  <c r="AD147" i="17"/>
  <c r="AF147" i="17"/>
  <c r="AG147" i="17"/>
  <c r="Z148" i="17"/>
  <c r="AA148" i="17"/>
  <c r="AB148" i="17"/>
  <c r="AC148" i="17"/>
  <c r="AD148" i="17"/>
  <c r="AF148" i="17"/>
  <c r="AG148" i="17"/>
  <c r="Z149" i="17"/>
  <c r="AA149" i="17"/>
  <c r="AB149" i="17"/>
  <c r="AC149" i="17"/>
  <c r="AD149" i="17"/>
  <c r="AF149" i="17"/>
  <c r="AG149" i="17"/>
  <c r="Z150" i="17"/>
  <c r="AA150" i="17"/>
  <c r="AB150" i="17"/>
  <c r="AC150" i="17"/>
  <c r="AD150" i="17"/>
  <c r="AF150" i="17"/>
  <c r="AG150" i="17"/>
  <c r="Z151" i="17"/>
  <c r="AA151" i="17"/>
  <c r="AB151" i="17"/>
  <c r="AC151" i="17"/>
  <c r="AD151" i="17"/>
  <c r="AF151" i="17"/>
  <c r="AG151" i="17"/>
  <c r="Z152" i="17"/>
  <c r="AA152" i="17"/>
  <c r="AB152" i="17"/>
  <c r="AC152" i="17"/>
  <c r="AD152" i="17"/>
  <c r="AF152" i="17"/>
  <c r="AG152" i="17"/>
  <c r="Z153" i="17"/>
  <c r="AA153" i="17"/>
  <c r="AB153" i="17"/>
  <c r="AC153" i="17"/>
  <c r="AD153" i="17"/>
  <c r="AF153" i="17"/>
  <c r="AG153" i="17"/>
  <c r="Z154" i="17"/>
  <c r="AA154" i="17"/>
  <c r="AB154" i="17"/>
  <c r="AC154" i="17"/>
  <c r="AD154" i="17"/>
  <c r="AF154" i="17"/>
  <c r="AG154" i="17"/>
  <c r="Z155" i="17"/>
  <c r="AA155" i="17"/>
  <c r="AB155" i="17"/>
  <c r="AC155" i="17"/>
  <c r="AD155" i="17"/>
  <c r="AF155" i="17"/>
  <c r="AG155" i="17"/>
  <c r="Z156" i="17"/>
  <c r="AA156" i="17"/>
  <c r="AB156" i="17"/>
  <c r="AC156" i="17"/>
  <c r="AD156" i="17"/>
  <c r="AF156" i="17"/>
  <c r="AG156" i="17"/>
  <c r="Z157" i="17"/>
  <c r="AA157" i="17"/>
  <c r="AB157" i="17"/>
  <c r="AC157" i="17"/>
  <c r="AD157" i="17"/>
  <c r="AF157" i="17"/>
  <c r="AG157" i="17"/>
  <c r="Z158" i="17"/>
  <c r="AA158" i="17"/>
  <c r="AB158" i="17"/>
  <c r="AC158" i="17"/>
  <c r="AD158" i="17"/>
  <c r="AF158" i="17"/>
  <c r="AG158" i="17"/>
  <c r="Z159" i="17"/>
  <c r="AA159" i="17"/>
  <c r="AB159" i="17"/>
  <c r="AC159" i="17"/>
  <c r="AD159" i="17"/>
  <c r="AF159" i="17"/>
  <c r="AG159" i="17"/>
  <c r="Z160" i="17"/>
  <c r="AA160" i="17"/>
  <c r="AB160" i="17"/>
  <c r="AC160" i="17"/>
  <c r="AD160" i="17"/>
  <c r="AF160" i="17"/>
  <c r="AG160" i="17"/>
  <c r="Z161" i="17"/>
  <c r="AA161" i="17"/>
  <c r="AB161" i="17"/>
  <c r="AC161" i="17"/>
  <c r="AD161" i="17"/>
  <c r="AF161" i="17"/>
  <c r="AG161" i="17"/>
  <c r="Z162" i="17"/>
  <c r="AA162" i="17"/>
  <c r="AB162" i="17"/>
  <c r="AC162" i="17"/>
  <c r="AD162" i="17"/>
  <c r="AF162" i="17"/>
  <c r="AG162" i="17"/>
  <c r="Z163" i="17"/>
  <c r="AA163" i="17"/>
  <c r="AB163" i="17"/>
  <c r="AC163" i="17"/>
  <c r="AD163" i="17"/>
  <c r="AF163" i="17"/>
  <c r="AG163" i="17"/>
  <c r="Z164" i="17"/>
  <c r="AA164" i="17"/>
  <c r="AB164" i="17"/>
  <c r="AC164" i="17"/>
  <c r="AD164" i="17"/>
  <c r="AF164" i="17"/>
  <c r="AG164" i="17"/>
  <c r="Z165" i="17"/>
  <c r="AA165" i="17"/>
  <c r="AB165" i="17"/>
  <c r="AC165" i="17"/>
  <c r="AD165" i="17"/>
  <c r="AF165" i="17"/>
  <c r="AG165" i="17"/>
  <c r="Z166" i="17"/>
  <c r="AA166" i="17"/>
  <c r="AB166" i="17"/>
  <c r="AC166" i="17"/>
  <c r="AD166" i="17"/>
  <c r="AF166" i="17"/>
  <c r="AG166" i="17"/>
  <c r="Z167" i="17"/>
  <c r="AA167" i="17"/>
  <c r="AB167" i="17"/>
  <c r="AC167" i="17"/>
  <c r="AD167" i="17"/>
  <c r="AF167" i="17"/>
  <c r="AG167" i="17"/>
  <c r="Z168" i="17"/>
  <c r="AA168" i="17"/>
  <c r="AB168" i="17"/>
  <c r="AC168" i="17"/>
  <c r="AD168" i="17"/>
  <c r="AF168" i="17"/>
  <c r="AG168" i="17"/>
  <c r="Z169" i="17"/>
  <c r="AA169" i="17"/>
  <c r="AB169" i="17"/>
  <c r="AC169" i="17"/>
  <c r="AD169" i="17"/>
  <c r="AF169" i="17"/>
  <c r="AG169" i="17"/>
  <c r="Z170" i="17"/>
  <c r="AA170" i="17"/>
  <c r="AB170" i="17"/>
  <c r="AC170" i="17"/>
  <c r="AD170" i="17"/>
  <c r="AF170" i="17"/>
  <c r="AG170" i="17"/>
  <c r="Z171" i="17"/>
  <c r="AA171" i="17"/>
  <c r="AB171" i="17"/>
  <c r="AC171" i="17"/>
  <c r="AD171" i="17"/>
  <c r="AF171" i="17"/>
  <c r="AG171" i="17"/>
  <c r="Z172" i="17"/>
  <c r="AA172" i="17"/>
  <c r="AB172" i="17"/>
  <c r="AC172" i="17"/>
  <c r="AD172" i="17"/>
  <c r="AF172" i="17"/>
  <c r="AG172" i="17"/>
  <c r="Z173" i="17"/>
  <c r="AA173" i="17"/>
  <c r="AB173" i="17"/>
  <c r="AC173" i="17"/>
  <c r="AD173" i="17"/>
  <c r="AF173" i="17"/>
  <c r="AG173" i="17"/>
  <c r="Z174" i="17"/>
  <c r="AA174" i="17"/>
  <c r="AB174" i="17"/>
  <c r="AC174" i="17"/>
  <c r="AD174" i="17"/>
  <c r="AF174" i="17"/>
  <c r="AG174" i="17"/>
  <c r="Z175" i="17"/>
  <c r="AA175" i="17"/>
  <c r="AB175" i="17"/>
  <c r="AC175" i="17"/>
  <c r="AD175" i="17"/>
  <c r="AF175" i="17"/>
  <c r="AG175" i="17"/>
  <c r="Z176" i="17"/>
  <c r="AA176" i="17"/>
  <c r="AB176" i="17"/>
  <c r="AC176" i="17"/>
  <c r="AD176" i="17"/>
  <c r="AF176" i="17"/>
  <c r="AG176" i="17"/>
  <c r="Z177" i="17"/>
  <c r="AA177" i="17"/>
  <c r="AB177" i="17"/>
  <c r="AC177" i="17"/>
  <c r="AD177" i="17"/>
  <c r="AF177" i="17"/>
  <c r="AG177" i="17"/>
  <c r="Z178" i="17"/>
  <c r="AA178" i="17"/>
  <c r="AB178" i="17"/>
  <c r="AC178" i="17"/>
  <c r="AD178" i="17"/>
  <c r="AF178" i="17"/>
  <c r="AG178" i="17"/>
  <c r="Z179" i="17"/>
  <c r="AA179" i="17"/>
  <c r="AB179" i="17"/>
  <c r="AC179" i="17"/>
  <c r="AD179" i="17"/>
  <c r="AF179" i="17"/>
  <c r="AG179" i="17"/>
  <c r="Z180" i="17"/>
  <c r="AA180" i="17"/>
  <c r="AB180" i="17"/>
  <c r="AC180" i="17"/>
  <c r="AD180" i="17"/>
  <c r="AF180" i="17"/>
  <c r="AG180" i="17"/>
  <c r="Z181" i="17"/>
  <c r="AA181" i="17"/>
  <c r="AB181" i="17"/>
  <c r="AC181" i="17"/>
  <c r="AD181" i="17"/>
  <c r="AF181" i="17"/>
  <c r="AG181" i="17"/>
  <c r="Z182" i="17"/>
  <c r="AA182" i="17"/>
  <c r="AB182" i="17"/>
  <c r="AC182" i="17"/>
  <c r="AD182" i="17"/>
  <c r="AF182" i="17"/>
  <c r="AG182" i="17"/>
  <c r="Z183" i="17"/>
  <c r="AA183" i="17"/>
  <c r="AB183" i="17"/>
  <c r="AC183" i="17"/>
  <c r="AD183" i="17"/>
  <c r="AF183" i="17"/>
  <c r="AG183" i="17"/>
  <c r="Z184" i="17"/>
  <c r="AA184" i="17"/>
  <c r="AB184" i="17"/>
  <c r="AC184" i="17"/>
  <c r="AD184" i="17"/>
  <c r="AF184" i="17"/>
  <c r="AG184" i="17"/>
  <c r="Z185" i="17"/>
  <c r="AA185" i="17"/>
  <c r="AB185" i="17"/>
  <c r="AC185" i="17"/>
  <c r="AD185" i="17"/>
  <c r="AF185" i="17"/>
  <c r="AG185" i="17"/>
  <c r="Z186" i="17"/>
  <c r="AA186" i="17"/>
  <c r="AB186" i="17"/>
  <c r="AC186" i="17"/>
  <c r="AD186" i="17"/>
  <c r="AF186" i="17"/>
  <c r="AG186" i="17"/>
  <c r="Z187" i="17"/>
  <c r="AA187" i="17"/>
  <c r="AB187" i="17"/>
  <c r="AC187" i="17"/>
  <c r="AD187" i="17"/>
  <c r="AF187" i="17"/>
  <c r="AG187" i="17"/>
  <c r="Z188" i="17"/>
  <c r="AA188" i="17"/>
  <c r="AB188" i="17"/>
  <c r="AC188" i="17"/>
  <c r="AD188" i="17"/>
  <c r="AF188" i="17"/>
  <c r="AG188" i="17"/>
  <c r="Z189" i="17"/>
  <c r="AA189" i="17"/>
  <c r="AB189" i="17"/>
  <c r="AC189" i="17"/>
  <c r="AD189" i="17"/>
  <c r="AF189" i="17"/>
  <c r="AG189" i="17"/>
  <c r="Z190" i="17"/>
  <c r="AA190" i="17"/>
  <c r="AB190" i="17"/>
  <c r="AC190" i="17"/>
  <c r="AD190" i="17"/>
  <c r="AF190" i="17"/>
  <c r="AG190" i="17"/>
  <c r="Z191" i="17"/>
  <c r="AA191" i="17"/>
  <c r="AB191" i="17"/>
  <c r="AC191" i="17"/>
  <c r="AD191" i="17"/>
  <c r="AF191" i="17"/>
  <c r="AG191" i="17"/>
  <c r="Z192" i="17"/>
  <c r="AA192" i="17"/>
  <c r="AB192" i="17"/>
  <c r="AC192" i="17"/>
  <c r="AD192" i="17"/>
  <c r="AF192" i="17"/>
  <c r="AG192" i="17"/>
  <c r="Z193" i="17"/>
  <c r="AA193" i="17"/>
  <c r="AB193" i="17"/>
  <c r="AC193" i="17"/>
  <c r="AD193" i="17"/>
  <c r="AF193" i="17"/>
  <c r="AG193" i="17"/>
  <c r="Z194" i="17"/>
  <c r="AA194" i="17"/>
  <c r="AB194" i="17"/>
  <c r="AC194" i="17"/>
  <c r="AD194" i="17"/>
  <c r="AF194" i="17"/>
  <c r="AG194" i="17"/>
  <c r="Z195" i="17"/>
  <c r="AA195" i="17"/>
  <c r="AB195" i="17"/>
  <c r="AC195" i="17"/>
  <c r="AD195" i="17"/>
  <c r="AF195" i="17"/>
  <c r="AG195" i="17"/>
  <c r="Z196" i="17"/>
  <c r="AA196" i="17"/>
  <c r="AB196" i="17"/>
  <c r="AC196" i="17"/>
  <c r="AD196" i="17"/>
  <c r="AF196" i="17"/>
  <c r="AG196" i="17"/>
  <c r="Z197" i="17"/>
  <c r="AA197" i="17"/>
  <c r="AB197" i="17"/>
  <c r="AC197" i="17"/>
  <c r="AD197" i="17"/>
  <c r="AF197" i="17"/>
  <c r="AG197" i="17"/>
  <c r="Z198" i="17"/>
  <c r="AA198" i="17"/>
  <c r="AB198" i="17"/>
  <c r="AC198" i="17"/>
  <c r="AD198" i="17"/>
  <c r="AF198" i="17"/>
  <c r="AG198" i="17"/>
  <c r="Z199" i="17"/>
  <c r="AA199" i="17"/>
  <c r="AB199" i="17"/>
  <c r="AC199" i="17"/>
  <c r="AD199" i="17"/>
  <c r="AF199" i="17"/>
  <c r="AG199" i="17"/>
  <c r="Z200" i="17"/>
  <c r="AA200" i="17"/>
  <c r="AB200" i="17"/>
  <c r="AC200" i="17"/>
  <c r="AD200" i="17"/>
  <c r="AF200" i="17"/>
  <c r="AG200" i="17"/>
  <c r="Z201" i="17"/>
  <c r="AA201" i="17"/>
  <c r="AB201" i="17"/>
  <c r="AC201" i="17"/>
  <c r="AD201" i="17"/>
  <c r="AF201" i="17"/>
  <c r="AG201" i="17"/>
  <c r="Z202" i="17"/>
  <c r="AA202" i="17"/>
  <c r="AB202" i="17"/>
  <c r="AC202" i="17"/>
  <c r="AD202" i="17"/>
  <c r="AF202" i="17"/>
  <c r="AG202" i="17"/>
  <c r="Z203" i="17"/>
  <c r="AA203" i="17"/>
  <c r="AB203" i="17"/>
  <c r="AC203" i="17"/>
  <c r="AD203" i="17"/>
  <c r="AF203" i="17"/>
  <c r="AG203" i="17"/>
  <c r="Z204" i="17"/>
  <c r="AA204" i="17"/>
  <c r="AB204" i="17"/>
  <c r="AC204" i="17"/>
  <c r="AD204" i="17"/>
  <c r="AF204" i="17"/>
  <c r="AG204" i="17"/>
  <c r="Z205" i="17"/>
  <c r="AA205" i="17"/>
  <c r="AB205" i="17"/>
  <c r="AC205" i="17"/>
  <c r="AD205" i="17"/>
  <c r="AF205" i="17"/>
  <c r="AG205" i="17"/>
  <c r="Z206" i="17"/>
  <c r="AA206" i="17"/>
  <c r="AB206" i="17"/>
  <c r="AC206" i="17"/>
  <c r="AD206" i="17"/>
  <c r="AF206" i="17"/>
  <c r="AG206" i="17"/>
  <c r="Z207" i="17"/>
  <c r="AA207" i="17"/>
  <c r="AB207" i="17"/>
  <c r="AC207" i="17"/>
  <c r="AD207" i="17"/>
  <c r="AF207" i="17"/>
  <c r="AG207" i="17"/>
  <c r="Z208" i="17"/>
  <c r="AA208" i="17"/>
  <c r="AB208" i="17"/>
  <c r="AC208" i="17"/>
  <c r="AD208" i="17"/>
  <c r="AF208" i="17"/>
  <c r="AG208" i="17"/>
  <c r="Z209" i="17"/>
  <c r="AA209" i="17"/>
  <c r="AB209" i="17"/>
  <c r="AC209" i="17"/>
  <c r="AD209" i="17"/>
  <c r="AF209" i="17"/>
  <c r="AG209" i="17"/>
  <c r="Z210" i="17"/>
  <c r="AA210" i="17"/>
  <c r="AB210" i="17"/>
  <c r="AC210" i="17"/>
  <c r="AD210" i="17"/>
  <c r="AF210" i="17"/>
  <c r="AG210" i="17"/>
  <c r="Z211" i="17"/>
  <c r="AA211" i="17"/>
  <c r="AB211" i="17"/>
  <c r="AC211" i="17"/>
  <c r="AD211" i="17"/>
  <c r="AF211" i="17"/>
  <c r="AG211" i="17"/>
  <c r="Z212" i="17"/>
  <c r="AA212" i="17"/>
  <c r="AB212" i="17"/>
  <c r="AC212" i="17"/>
  <c r="AD212" i="17"/>
  <c r="AF212" i="17"/>
  <c r="AG212" i="17"/>
  <c r="Z213" i="17"/>
  <c r="AA213" i="17"/>
  <c r="AB213" i="17"/>
  <c r="AC213" i="17"/>
  <c r="AD213" i="17"/>
  <c r="AF213" i="17"/>
  <c r="AG213" i="17"/>
  <c r="Z214" i="17"/>
  <c r="AA214" i="17"/>
  <c r="AB214" i="17"/>
  <c r="AC214" i="17"/>
  <c r="AD214" i="17"/>
  <c r="AF214" i="17"/>
  <c r="AG214" i="17"/>
  <c r="Z215" i="17"/>
  <c r="AA215" i="17"/>
  <c r="AB215" i="17"/>
  <c r="AC215" i="17"/>
  <c r="AD215" i="17"/>
  <c r="AF215" i="17"/>
  <c r="AG215" i="17"/>
  <c r="Z216" i="17"/>
  <c r="AA216" i="17"/>
  <c r="AB216" i="17"/>
  <c r="AC216" i="17"/>
  <c r="AD216" i="17"/>
  <c r="AF216" i="17"/>
  <c r="AG216" i="17"/>
  <c r="Z217" i="17"/>
  <c r="AA217" i="17"/>
  <c r="AB217" i="17"/>
  <c r="AC217" i="17"/>
  <c r="AD217" i="17"/>
  <c r="AF217" i="17"/>
  <c r="AG217" i="17"/>
  <c r="Z218" i="17"/>
  <c r="AA218" i="17"/>
  <c r="AB218" i="17"/>
  <c r="AC218" i="17"/>
  <c r="AD218" i="17"/>
  <c r="AF218" i="17"/>
  <c r="AG218" i="17"/>
  <c r="Z219" i="17"/>
  <c r="AA219" i="17"/>
  <c r="AB219" i="17"/>
  <c r="AC219" i="17"/>
  <c r="AD219" i="17"/>
  <c r="AF219" i="17"/>
  <c r="AG219" i="17"/>
  <c r="Z220" i="17"/>
  <c r="AA220" i="17"/>
  <c r="AB220" i="17"/>
  <c r="AC220" i="17"/>
  <c r="AD220" i="17"/>
  <c r="AF220" i="17"/>
  <c r="AG220" i="17"/>
  <c r="Z221" i="17"/>
  <c r="AA221" i="17"/>
  <c r="AB221" i="17"/>
  <c r="AC221" i="17"/>
  <c r="AD221" i="17"/>
  <c r="AF221" i="17"/>
  <c r="AG221" i="17"/>
  <c r="Z222" i="17"/>
  <c r="AA222" i="17"/>
  <c r="AB222" i="17"/>
  <c r="AC222" i="17"/>
  <c r="AD222" i="17"/>
  <c r="AF222" i="17"/>
  <c r="AG222" i="17"/>
  <c r="Z223" i="17"/>
  <c r="AA223" i="17"/>
  <c r="AB223" i="17"/>
  <c r="AC223" i="17"/>
  <c r="AD223" i="17"/>
  <c r="AF223" i="17"/>
  <c r="AG223" i="17"/>
  <c r="Z224" i="17"/>
  <c r="AA224" i="17"/>
  <c r="AB224" i="17"/>
  <c r="AC224" i="17"/>
  <c r="AD224" i="17"/>
  <c r="AF224" i="17"/>
  <c r="AG224" i="17"/>
  <c r="Z225" i="17"/>
  <c r="AA225" i="17"/>
  <c r="AB225" i="17"/>
  <c r="AC225" i="17"/>
  <c r="AD225" i="17"/>
  <c r="AF225" i="17"/>
  <c r="AG225" i="17"/>
  <c r="Z226" i="17"/>
  <c r="AA226" i="17"/>
  <c r="AB226" i="17"/>
  <c r="AC226" i="17"/>
  <c r="AD226" i="17"/>
  <c r="AF226" i="17"/>
  <c r="AG226" i="17"/>
  <c r="Z227" i="17"/>
  <c r="AA227" i="17"/>
  <c r="AB227" i="17"/>
  <c r="AC227" i="17"/>
  <c r="AD227" i="17"/>
  <c r="AF227" i="17"/>
  <c r="AG227" i="17"/>
  <c r="Z228" i="17"/>
  <c r="AA228" i="17"/>
  <c r="AB228" i="17"/>
  <c r="AC228" i="17"/>
  <c r="AD228" i="17"/>
  <c r="AF228" i="17"/>
  <c r="AG228" i="17"/>
  <c r="Z229" i="17"/>
  <c r="AA229" i="17"/>
  <c r="AB229" i="17"/>
  <c r="AC229" i="17"/>
  <c r="AD229" i="17"/>
  <c r="AF229" i="17"/>
  <c r="AG229" i="17"/>
  <c r="Z230" i="17"/>
  <c r="AA230" i="17"/>
  <c r="AB230" i="17"/>
  <c r="AC230" i="17"/>
  <c r="AD230" i="17"/>
  <c r="AF230" i="17"/>
  <c r="AG230" i="17"/>
  <c r="Z231" i="17"/>
  <c r="AA231" i="17"/>
  <c r="AB231" i="17"/>
  <c r="AC231" i="17"/>
  <c r="AD231" i="17"/>
  <c r="AF231" i="17"/>
  <c r="AG231" i="17"/>
  <c r="Z232" i="17"/>
  <c r="AA232" i="17"/>
  <c r="AB232" i="17"/>
  <c r="AC232" i="17"/>
  <c r="AD232" i="17"/>
  <c r="AF232" i="17"/>
  <c r="AG232" i="17"/>
  <c r="Z233" i="17"/>
  <c r="AA233" i="17"/>
  <c r="AB233" i="17"/>
  <c r="AC233" i="17"/>
  <c r="AD233" i="17"/>
  <c r="AF233" i="17"/>
  <c r="AG233" i="17"/>
  <c r="Z234" i="17"/>
  <c r="AA234" i="17"/>
  <c r="AB234" i="17"/>
  <c r="AC234" i="17"/>
  <c r="AD234" i="17"/>
  <c r="AF234" i="17"/>
  <c r="AG234" i="17"/>
  <c r="Z235" i="17"/>
  <c r="AA235" i="17"/>
  <c r="AB235" i="17"/>
  <c r="AC235" i="17"/>
  <c r="AD235" i="17"/>
  <c r="AF235" i="17"/>
  <c r="AG235" i="17"/>
  <c r="Z236" i="17"/>
  <c r="AA236" i="17"/>
  <c r="AB236" i="17"/>
  <c r="AC236" i="17"/>
  <c r="AD236" i="17"/>
  <c r="AF236" i="17"/>
  <c r="AG236" i="17"/>
  <c r="Z237" i="17"/>
  <c r="AA237" i="17"/>
  <c r="AB237" i="17"/>
  <c r="AC237" i="17"/>
  <c r="AD237" i="17"/>
  <c r="AF237" i="17"/>
  <c r="AG237" i="17"/>
  <c r="Z238" i="17"/>
  <c r="AA238" i="17"/>
  <c r="AB238" i="17"/>
  <c r="AC238" i="17"/>
  <c r="AD238" i="17"/>
  <c r="AF238" i="17"/>
  <c r="AG238" i="17"/>
  <c r="Z239" i="17"/>
  <c r="AA239" i="17"/>
  <c r="AB239" i="17"/>
  <c r="AC239" i="17"/>
  <c r="AD239" i="17"/>
  <c r="AF239" i="17"/>
  <c r="AG239" i="17"/>
  <c r="Z240" i="17"/>
  <c r="AA240" i="17"/>
  <c r="AB240" i="17"/>
  <c r="AC240" i="17"/>
  <c r="AD240" i="17"/>
  <c r="AF240" i="17"/>
  <c r="AG240" i="17"/>
  <c r="Z241" i="17"/>
  <c r="AA241" i="17"/>
  <c r="AB241" i="17"/>
  <c r="AC241" i="17"/>
  <c r="AD241" i="17"/>
  <c r="AF241" i="17"/>
  <c r="AG241" i="17"/>
  <c r="Z242" i="17"/>
  <c r="AA242" i="17"/>
  <c r="AB242" i="17"/>
  <c r="AC242" i="17"/>
  <c r="AD242" i="17"/>
  <c r="AF242" i="17"/>
  <c r="AG242" i="17"/>
  <c r="Z243" i="17"/>
  <c r="AA243" i="17"/>
  <c r="AB243" i="17"/>
  <c r="AC243" i="17"/>
  <c r="AD243" i="17"/>
  <c r="AF243" i="17"/>
  <c r="AG243" i="17"/>
  <c r="Z244" i="17"/>
  <c r="AA244" i="17"/>
  <c r="AB244" i="17"/>
  <c r="AC244" i="17"/>
  <c r="AD244" i="17"/>
  <c r="AF244" i="17"/>
  <c r="AG244" i="17"/>
  <c r="Z245" i="17"/>
  <c r="AA245" i="17"/>
  <c r="AB245" i="17"/>
  <c r="AC245" i="17"/>
  <c r="AD245" i="17"/>
  <c r="AF245" i="17"/>
  <c r="AG245" i="17"/>
  <c r="Z246" i="17"/>
  <c r="AA246" i="17"/>
  <c r="AB246" i="17"/>
  <c r="AC246" i="17"/>
  <c r="AD246" i="17"/>
  <c r="AF246" i="17"/>
  <c r="AG246" i="17"/>
  <c r="Z247" i="17"/>
  <c r="AA247" i="17"/>
  <c r="AB247" i="17"/>
  <c r="AC247" i="17"/>
  <c r="AD247" i="17"/>
  <c r="AF247" i="17"/>
  <c r="AG247" i="17"/>
  <c r="Z248" i="17"/>
  <c r="AA248" i="17"/>
  <c r="AB248" i="17"/>
  <c r="AC248" i="17"/>
  <c r="AD248" i="17"/>
  <c r="AF248" i="17"/>
  <c r="AG248" i="17"/>
  <c r="Z249" i="17"/>
  <c r="AA249" i="17"/>
  <c r="AB249" i="17"/>
  <c r="AC249" i="17"/>
  <c r="AD249" i="17"/>
  <c r="AF249" i="17"/>
  <c r="AG249" i="17"/>
  <c r="Z250" i="17"/>
  <c r="AA250" i="17"/>
  <c r="AB250" i="17"/>
  <c r="AC250" i="17"/>
  <c r="AD250" i="17"/>
  <c r="AF250" i="17"/>
  <c r="AG250" i="17"/>
  <c r="Z251" i="17"/>
  <c r="AA251" i="17"/>
  <c r="AB251" i="17"/>
  <c r="AC251" i="17"/>
  <c r="AD251" i="17"/>
  <c r="AF251" i="17"/>
  <c r="AG251" i="17"/>
  <c r="Z252" i="17"/>
  <c r="AA252" i="17"/>
  <c r="AB252" i="17"/>
  <c r="AC252" i="17"/>
  <c r="AD252" i="17"/>
  <c r="AF252" i="17"/>
  <c r="AG252" i="17"/>
  <c r="Z253" i="17"/>
  <c r="AA253" i="17"/>
  <c r="AB253" i="17"/>
  <c r="AC253" i="17"/>
  <c r="AD253" i="17"/>
  <c r="AF253" i="17"/>
  <c r="AG253" i="17"/>
  <c r="Z254" i="17"/>
  <c r="AA254" i="17"/>
  <c r="AB254" i="17"/>
  <c r="AC254" i="17"/>
  <c r="AD254" i="17"/>
  <c r="AF254" i="17"/>
  <c r="AG254" i="17"/>
  <c r="Z255" i="17"/>
  <c r="AA255" i="17"/>
  <c r="AB255" i="17"/>
  <c r="AC255" i="17"/>
  <c r="AD255" i="17"/>
  <c r="AF255" i="17"/>
  <c r="AG255" i="17"/>
  <c r="Z256" i="17"/>
  <c r="AA256" i="17"/>
  <c r="AB256" i="17"/>
  <c r="AC256" i="17"/>
  <c r="AD256" i="17"/>
  <c r="AF256" i="17"/>
  <c r="AG256" i="17"/>
  <c r="Z257" i="17"/>
  <c r="AA257" i="17"/>
  <c r="AB257" i="17"/>
  <c r="AC257" i="17"/>
  <c r="AD257" i="17"/>
  <c r="AF257" i="17"/>
  <c r="AG257" i="17"/>
  <c r="Z258" i="17"/>
  <c r="AA258" i="17"/>
  <c r="AB258" i="17"/>
  <c r="AC258" i="17"/>
  <c r="AD258" i="17"/>
  <c r="AF258" i="17"/>
  <c r="AG258" i="17"/>
  <c r="Z259" i="17"/>
  <c r="AA259" i="17"/>
  <c r="AB259" i="17"/>
  <c r="AC259" i="17"/>
  <c r="AD259" i="17"/>
  <c r="AF259" i="17"/>
  <c r="AG259" i="17"/>
  <c r="Z260" i="17"/>
  <c r="AA260" i="17"/>
  <c r="AB260" i="17"/>
  <c r="AC260" i="17"/>
  <c r="AD260" i="17"/>
  <c r="AF260" i="17"/>
  <c r="AG260" i="17"/>
  <c r="Z261" i="17"/>
  <c r="AA261" i="17"/>
  <c r="AB261" i="17"/>
  <c r="AC261" i="17"/>
  <c r="AD261" i="17"/>
  <c r="AF261" i="17"/>
  <c r="AG261" i="17"/>
  <c r="Z262" i="17"/>
  <c r="AA262" i="17"/>
  <c r="AB262" i="17"/>
  <c r="AC262" i="17"/>
  <c r="AD262" i="17"/>
  <c r="AF262" i="17"/>
  <c r="AG262" i="17"/>
  <c r="Z263" i="17"/>
  <c r="AA263" i="17"/>
  <c r="AB263" i="17"/>
  <c r="AC263" i="17"/>
  <c r="AD263" i="17"/>
  <c r="AF263" i="17"/>
  <c r="AG263" i="17"/>
  <c r="Z264" i="17"/>
  <c r="AA264" i="17"/>
  <c r="AB264" i="17"/>
  <c r="AC264" i="17"/>
  <c r="AD264" i="17"/>
  <c r="AF264" i="17"/>
  <c r="AG264" i="17"/>
  <c r="Z265" i="17"/>
  <c r="AA265" i="17"/>
  <c r="AB265" i="17"/>
  <c r="AC265" i="17"/>
  <c r="AD265" i="17"/>
  <c r="AF265" i="17"/>
  <c r="AG265" i="17"/>
  <c r="Z266" i="17"/>
  <c r="AA266" i="17"/>
  <c r="AB266" i="17"/>
  <c r="AC266" i="17"/>
  <c r="AD266" i="17"/>
  <c r="AF266" i="17"/>
  <c r="AG266" i="17"/>
  <c r="Z267" i="17"/>
  <c r="AA267" i="17"/>
  <c r="AB267" i="17"/>
  <c r="AC267" i="17"/>
  <c r="AD267" i="17"/>
  <c r="AF267" i="17"/>
  <c r="AG267" i="17"/>
  <c r="Z268" i="17"/>
  <c r="AA268" i="17"/>
  <c r="AB268" i="17"/>
  <c r="AC268" i="17"/>
  <c r="AD268" i="17"/>
  <c r="AF268" i="17"/>
  <c r="AG268" i="17"/>
  <c r="Z269" i="17"/>
  <c r="AA269" i="17"/>
  <c r="AB269" i="17"/>
  <c r="AC269" i="17"/>
  <c r="AD269" i="17"/>
  <c r="AF269" i="17"/>
  <c r="AG269" i="17"/>
  <c r="Z270" i="17"/>
  <c r="AA270" i="17"/>
  <c r="AB270" i="17"/>
  <c r="AC270" i="17"/>
  <c r="AD270" i="17"/>
  <c r="AF270" i="17"/>
  <c r="AG270" i="17"/>
  <c r="Z271" i="17"/>
  <c r="AA271" i="17"/>
  <c r="AB271" i="17"/>
  <c r="AC271" i="17"/>
  <c r="AD271" i="17"/>
  <c r="AF271" i="17"/>
  <c r="AG271" i="17"/>
  <c r="Z272" i="17"/>
  <c r="AA272" i="17"/>
  <c r="AB272" i="17"/>
  <c r="AC272" i="17"/>
  <c r="AD272" i="17"/>
  <c r="AF272" i="17"/>
  <c r="AG272" i="17"/>
  <c r="Z273" i="17"/>
  <c r="AA273" i="17"/>
  <c r="AB273" i="17"/>
  <c r="AC273" i="17"/>
  <c r="AD273" i="17"/>
  <c r="AF273" i="17"/>
  <c r="AG273" i="17"/>
  <c r="Z274" i="17"/>
  <c r="AA274" i="17"/>
  <c r="AB274" i="17"/>
  <c r="AC274" i="17"/>
  <c r="AD274" i="17"/>
  <c r="AF274" i="17"/>
  <c r="AG274" i="17"/>
  <c r="Z275" i="17"/>
  <c r="AA275" i="17"/>
  <c r="AB275" i="17"/>
  <c r="AC275" i="17"/>
  <c r="AD275" i="17"/>
  <c r="AF275" i="17"/>
  <c r="AG275" i="17"/>
  <c r="Z276" i="17"/>
  <c r="AA276" i="17"/>
  <c r="AB276" i="17"/>
  <c r="AC276" i="17"/>
  <c r="AD276" i="17"/>
  <c r="AF276" i="17"/>
  <c r="AG276" i="17"/>
  <c r="Z277" i="17"/>
  <c r="AA277" i="17"/>
  <c r="AB277" i="17"/>
  <c r="AC277" i="17"/>
  <c r="AD277" i="17"/>
  <c r="AF277" i="17"/>
  <c r="AG277" i="17"/>
  <c r="Z278" i="17"/>
  <c r="AA278" i="17"/>
  <c r="AB278" i="17"/>
  <c r="AC278" i="17"/>
  <c r="AD278" i="17"/>
  <c r="AF278" i="17"/>
  <c r="AG278" i="17"/>
  <c r="Z279" i="17"/>
  <c r="AA279" i="17"/>
  <c r="AB279" i="17"/>
  <c r="AC279" i="17"/>
  <c r="AD279" i="17"/>
  <c r="AF279" i="17"/>
  <c r="AG279" i="17"/>
  <c r="Z280" i="17"/>
  <c r="AA280" i="17"/>
  <c r="AB280" i="17"/>
  <c r="AC280" i="17"/>
  <c r="AD280" i="17"/>
  <c r="AF280" i="17"/>
  <c r="AG280" i="17"/>
  <c r="Z281" i="17"/>
  <c r="AA281" i="17"/>
  <c r="AB281" i="17"/>
  <c r="AC281" i="17"/>
  <c r="AD281" i="17"/>
  <c r="AF281" i="17"/>
  <c r="AG281" i="17"/>
  <c r="Z282" i="17"/>
  <c r="AA282" i="17"/>
  <c r="AB282" i="17"/>
  <c r="AC282" i="17"/>
  <c r="AD282" i="17"/>
  <c r="AF282" i="17"/>
  <c r="AG282" i="17"/>
  <c r="Z283" i="17"/>
  <c r="AA283" i="17"/>
  <c r="AB283" i="17"/>
  <c r="AC283" i="17"/>
  <c r="AD283" i="17"/>
  <c r="AF283" i="17"/>
  <c r="AG283" i="17"/>
  <c r="Z284" i="17"/>
  <c r="AA284" i="17"/>
  <c r="AB284" i="17"/>
  <c r="AC284" i="17"/>
  <c r="AD284" i="17"/>
  <c r="AF284" i="17"/>
  <c r="AG284" i="17"/>
  <c r="Z44" i="17" l="1"/>
  <c r="AA44" i="17"/>
  <c r="AB44" i="17"/>
  <c r="AC44" i="17"/>
  <c r="AD44" i="17"/>
  <c r="AF44" i="17"/>
  <c r="AG44" i="17"/>
  <c r="Q5" i="20" l="1"/>
  <c r="Q4" i="20"/>
  <c r="Q6" i="20"/>
  <c r="Q2023" i="20" a="1"/>
  <c r="Q1871" i="20" a="1"/>
  <c r="Q1487" i="20" a="1"/>
  <c r="Q1742" i="20" a="1"/>
  <c r="Q1703" i="20" a="1"/>
  <c r="Q1755" i="20" a="1"/>
  <c r="Q1740" i="20" a="1"/>
  <c r="Q1741" i="20" a="1"/>
  <c r="Q1758" i="20" a="1"/>
  <c r="Q2047" i="20" a="1"/>
  <c r="Q1538" i="20" a="1"/>
  <c r="Q1620" i="20" a="1"/>
  <c r="Q1210" i="20" a="1"/>
  <c r="Q2039" i="20" a="1"/>
  <c r="Q1707" i="20" a="1"/>
  <c r="Q1666" i="20" a="1"/>
  <c r="Q1557" i="20" a="1"/>
  <c r="Q2038" i="20" a="1"/>
  <c r="Q2134" i="20" a="1"/>
  <c r="Q1941" i="20" a="1"/>
  <c r="Q1856" i="20" a="1"/>
  <c r="Q1936" i="20" a="1"/>
  <c r="Q1911" i="20" a="1"/>
  <c r="Q1965" i="20" a="1"/>
  <c r="Q1772" i="20" a="1"/>
  <c r="Q1845" i="20" a="1"/>
  <c r="Q2135" i="20" a="1"/>
  <c r="Q1846" i="20" a="1"/>
  <c r="Q1681" i="20" a="1"/>
  <c r="Q2124" i="20" a="1"/>
  <c r="Q2112" i="20" a="1"/>
  <c r="Q1567" i="20" a="1"/>
  <c r="Q2050" i="20" a="1"/>
  <c r="Q1485" i="20" a="1"/>
  <c r="Q2123" i="20" a="1"/>
  <c r="Q1712" i="20" a="1"/>
  <c r="Q1600" i="20" a="1"/>
  <c r="Q1589" i="20" a="1"/>
  <c r="Q1613" i="20" a="1"/>
  <c r="Q1955" i="20" a="1"/>
  <c r="Q1705" i="20" a="1"/>
  <c r="Q1963" i="20" a="1"/>
  <c r="Q1781" i="20" a="1"/>
  <c r="Q1864" i="20" a="1"/>
  <c r="Q1715" i="20" a="1"/>
  <c r="Q2141" i="20" a="1"/>
  <c r="Q1558" i="20" a="1"/>
  <c r="Q1720" i="20" a="1"/>
  <c r="Q1682" i="20" a="1"/>
  <c r="Q2116" i="20" a="1"/>
  <c r="Q1993" i="20" a="1"/>
  <c r="Q1866" i="20" a="1"/>
  <c r="Q2126" i="20" a="1"/>
  <c r="Q2008" i="20" a="1"/>
  <c r="Q1745" i="20" a="1"/>
  <c r="Q2054" i="20" a="1"/>
  <c r="Q1614" i="20" a="1"/>
  <c r="Q1556" i="20" a="1"/>
  <c r="Q1414" i="20" a="1"/>
  <c r="Q1507" i="20" a="1"/>
  <c r="Q1239" i="20" a="1"/>
  <c r="Q1412" i="20" a="1"/>
  <c r="Q2133" i="20" a="1"/>
  <c r="Q2139" i="20" a="1"/>
  <c r="Q1413" i="20" a="1"/>
  <c r="Q2125" i="20" a="1"/>
  <c r="Q2057" i="20" a="1"/>
  <c r="Q1988" i="20" a="1"/>
  <c r="Q2049" i="20" a="1"/>
  <c r="Q1578" i="20" a="1"/>
  <c r="Q1704" i="20" a="1"/>
  <c r="Q1753" i="20" a="1"/>
  <c r="Q1744" i="20" a="1"/>
  <c r="Q1811" i="20" a="1"/>
  <c r="Q1903" i="20" a="1"/>
  <c r="Q1854" i="20" a="1"/>
  <c r="Q1664" i="20" a="1"/>
  <c r="Q1667" i="20" a="1"/>
  <c r="Q2144" i="20" a="1"/>
  <c r="Q1783" i="20" a="1"/>
  <c r="Q1656" i="20" a="1"/>
  <c r="Q2129" i="20" a="1"/>
  <c r="Q2010" i="20" a="1"/>
  <c r="Q1655" i="20" a="1"/>
  <c r="Q1665" i="20" a="1"/>
  <c r="Q1226" i="20" a="1"/>
  <c r="Q1725" i="20" a="1"/>
  <c r="Q2044" i="20" a="1"/>
  <c r="Q1212" i="20" a="1"/>
  <c r="Q1710" i="20" a="1"/>
  <c r="Q1964" i="20" a="1"/>
  <c r="Q2142" i="20" a="1"/>
  <c r="Q1912" i="20" a="1"/>
  <c r="Q1521" i="20" a="1"/>
  <c r="Q1724" i="20" a="1"/>
  <c r="Q1763" i="20" a="1"/>
  <c r="Q1771" i="20" a="1"/>
  <c r="Q2045" i="20" a="1"/>
  <c r="Q1721" i="20" a="1"/>
  <c r="Q1684" i="20" a="1"/>
  <c r="Q2024" i="20" a="1"/>
  <c r="Q2118" i="20" a="1"/>
  <c r="Q1739" i="20" a="1"/>
  <c r="Q1568" i="20" a="1"/>
  <c r="Q1731" i="20" a="1"/>
  <c r="Q1869" i="20" a="1"/>
  <c r="Q1598" i="20" a="1"/>
  <c r="Q2119" i="20" a="1"/>
  <c r="Q1902" i="20" a="1"/>
  <c r="Q2040" i="20" a="1"/>
  <c r="Q1865" i="20" a="1"/>
  <c r="Q1998" i="20" a="1"/>
  <c r="Q1713" i="20" a="1"/>
  <c r="Q1894" i="20" a="1"/>
  <c r="Q1976" i="20" a="1"/>
  <c r="Q1658" i="20" a="1"/>
  <c r="Q1977" i="20" a="1"/>
  <c r="Q1403" i="20" a="1"/>
  <c r="Q1855" i="20" a="1"/>
  <c r="Q1701" i="20" a="1"/>
  <c r="Q1754" i="20" a="1"/>
  <c r="Q1812" i="20" a="1"/>
  <c r="Q2016" i="20" a="1"/>
  <c r="Q1895" i="20" a="1"/>
  <c r="Q1996" i="20" a="1"/>
  <c r="Q1211" i="20" a="1"/>
  <c r="Q1455" i="20" a="1"/>
  <c r="Q1519" i="20" a="1"/>
  <c r="Q1954" i="20" a="1"/>
  <c r="Q1241" i="20" a="1"/>
  <c r="Q2132" i="20" a="1"/>
  <c r="Q2136" i="20" a="1"/>
  <c r="Q2018" i="20" a="1"/>
  <c r="Q2122" i="20" a="1"/>
  <c r="Q1454" i="20" a="1"/>
  <c r="Q2130" i="20" a="1"/>
  <c r="Q2058" i="20" a="1"/>
  <c r="Q1727" i="20" a="1"/>
  <c r="Q1548" i="20" a="1"/>
  <c r="Q1717" i="20" a="1"/>
  <c r="Q1587" i="20" a="1"/>
  <c r="Q1539" i="20" a="1"/>
  <c r="Q1588" i="20" a="1"/>
  <c r="Q1697" i="20" a="1"/>
  <c r="Q2041" i="20" a="1"/>
  <c r="Q1547" i="20" a="1"/>
  <c r="Q1886" i="20" a="1"/>
  <c r="Q2120" i="20" a="1"/>
  <c r="Q1953" i="20" a="1"/>
  <c r="Q1870" i="20" a="1"/>
  <c r="Q2114" i="20" a="1"/>
  <c r="Q1599" i="20" a="1"/>
  <c r="Q1773" i="20" a="1"/>
  <c r="Q1404" i="20" a="1"/>
  <c r="Q1722" i="20" a="1"/>
  <c r="Q2131" i="20" a="1"/>
  <c r="Q2143" i="20" a="1"/>
  <c r="Q1683" i="20" a="1"/>
  <c r="Q1546" i="20" a="1"/>
  <c r="Q1711" i="20" a="1"/>
  <c r="Q2137" i="20" a="1"/>
  <c r="Q1885" i="20" a="1"/>
  <c r="Q1506" i="20" a="1"/>
  <c r="Q2117" i="20" a="1"/>
  <c r="Q2115" i="20" a="1"/>
  <c r="Q1625" i="20" a="1"/>
  <c r="Q2007" i="20" a="1"/>
  <c r="Q2113" i="20" a="1"/>
  <c r="Q2011" i="20" a="1"/>
  <c r="Q1901" i="20" a="1"/>
  <c r="Q1486" i="20" a="1"/>
  <c r="Q1577" i="20" a="1"/>
  <c r="Q1782" i="20" a="1"/>
  <c r="Q1975" i="20" a="1"/>
  <c r="Q1910" i="20" a="1"/>
  <c r="Q1893" i="20" a="1"/>
  <c r="Q1505" i="20" a="1"/>
  <c r="Q2140" i="20" a="1"/>
  <c r="Q1728" i="20" a="1"/>
  <c r="Q1702" i="20" a="1"/>
  <c r="Q2127" i="20" a="1"/>
  <c r="Q1709" i="20" a="1"/>
  <c r="Q1887" i="20" a="1"/>
  <c r="Q2009" i="20" a="1"/>
  <c r="Q1240" i="20" a="1"/>
  <c r="Q1576" i="20" a="1"/>
  <c r="Q1657" i="20" a="1"/>
  <c r="Q1716" i="20" a="1"/>
  <c r="Q2035" i="20" a="1"/>
  <c r="Q1729" i="20" a="1"/>
  <c r="Q2121" i="20" a="1"/>
  <c r="Q2111" i="20" a="1"/>
  <c r="Q1213" i="20" a="1"/>
  <c r="Q1520" i="20" a="1"/>
  <c r="Q1774" i="20" a="1"/>
  <c r="Q1986" i="20" a="1"/>
  <c r="Q2145" i="20" a="1"/>
  <c r="Q1537" i="20" a="1"/>
  <c r="Q1489" i="20" a="1"/>
  <c r="Q2128" i="20" a="1"/>
  <c r="Q1708" i="20" a="1"/>
  <c r="Q1453" i="20" a="1"/>
  <c r="Q2027" i="20" a="1"/>
  <c r="Q2138" i="20" a="1"/>
  <c r="Q2037" i="20" a="1"/>
  <c r="Q1723" i="20" a="1"/>
  <c r="Q1987" i="20" a="1"/>
  <c r="Q1714" i="20" a="1"/>
  <c r="Q1615" i="20" a="1"/>
  <c r="Q1566" i="20" a="1"/>
  <c r="Q2025" i="20" a="1"/>
  <c r="Q1730" i="20" a="1"/>
  <c r="Q1844" i="20" a="1"/>
  <c r="Q2015" i="20" a="1"/>
  <c r="Q1810" i="20" a="1"/>
  <c r="Q2057" i="20" l="1"/>
  <c r="Q1783" i="20"/>
  <c r="Q1587" i="20"/>
  <c r="Q1589" i="20"/>
  <c r="Q2047" i="20"/>
  <c r="Q2142" i="20"/>
  <c r="Q2027" i="20"/>
  <c r="Q1546" i="20"/>
  <c r="Q1507" i="20"/>
  <c r="Q1537" i="20"/>
  <c r="Q1241" i="20"/>
  <c r="Q1811" i="20"/>
  <c r="Q2016" i="20"/>
  <c r="Q1567" i="20"/>
  <c r="Q2138" i="20"/>
  <c r="Q2112" i="20"/>
  <c r="Q2135" i="20"/>
  <c r="Q1682" i="20"/>
  <c r="Q1987" i="20"/>
  <c r="Q1455" i="20"/>
  <c r="Q1240" i="20"/>
  <c r="Q2015" i="20"/>
  <c r="Q2050" i="20"/>
  <c r="Q1667" i="20"/>
  <c r="Q1758" i="20"/>
  <c r="Q2141" i="20"/>
  <c r="Q1212" i="20"/>
  <c r="Q1866" i="20"/>
  <c r="Q1854" i="20"/>
  <c r="Q2025" i="20"/>
  <c r="Q1963" i="20"/>
  <c r="Q2054" i="20"/>
  <c r="Q2115" i="20"/>
  <c r="Q2038" i="20"/>
  <c r="Q1454" i="20"/>
  <c r="Q1558" i="20"/>
  <c r="Q2049" i="20"/>
  <c r="Q1911" i="20"/>
  <c r="Q2114" i="20"/>
  <c r="Q2129" i="20"/>
  <c r="Q2011" i="20"/>
  <c r="Q1902" i="20"/>
  <c r="Q2124" i="20"/>
  <c r="Q1975" i="20"/>
  <c r="Q1901" i="20"/>
  <c r="Q2123" i="20"/>
  <c r="Q2010" i="20"/>
  <c r="Q2128" i="20"/>
  <c r="Q1754" i="20"/>
  <c r="Q1539" i="20"/>
  <c r="Q2024" i="20"/>
  <c r="Q1856" i="20"/>
  <c r="Q2044" i="20"/>
  <c r="Q2125" i="20"/>
  <c r="Q1912" i="20"/>
  <c r="Q1664" i="20"/>
  <c r="Q1781" i="20"/>
  <c r="Q1977" i="20"/>
  <c r="Q1486" i="20"/>
  <c r="Q1727" i="20"/>
  <c r="Q1453" i="20"/>
  <c r="Q1722" i="20"/>
  <c r="Q1556" i="20"/>
  <c r="Q1903" i="20"/>
  <c r="Q1714" i="20"/>
  <c r="Q1620" i="20"/>
  <c r="Q1547" i="20"/>
  <c r="Q1404" i="20"/>
  <c r="Q1239" i="20"/>
  <c r="Q1954" i="20"/>
  <c r="Q2113" i="20"/>
  <c r="Q2045" i="20"/>
  <c r="Q2039" i="20"/>
  <c r="Q2008" i="20"/>
  <c r="Q1655" i="20"/>
  <c r="Q1702" i="20"/>
  <c r="Q1745" i="20"/>
  <c r="Q1782" i="20"/>
  <c r="Q1887" i="20"/>
  <c r="Q2040" i="20"/>
  <c r="Q1871" i="20"/>
  <c r="Q1625" i="20"/>
  <c r="Q1600" i="20"/>
  <c r="Q2136" i="20"/>
  <c r="Q1656" i="20"/>
  <c r="Q1211" i="20"/>
  <c r="Q1869" i="20"/>
  <c r="Q1588" i="20"/>
  <c r="Q2035" i="20"/>
  <c r="Q1812" i="20"/>
  <c r="Q1613" i="20"/>
  <c r="Q1557" i="20"/>
  <c r="Q1598" i="20"/>
  <c r="Q1403" i="20"/>
  <c r="Q2134" i="20"/>
  <c r="Q1576" i="20"/>
  <c r="Q2117" i="20"/>
  <c r="Q1953" i="20"/>
  <c r="Q1753" i="20"/>
  <c r="Q1855" i="20"/>
  <c r="Q1519" i="20"/>
  <c r="Q1720" i="20"/>
  <c r="Q2140" i="20"/>
  <c r="Q1936" i="20"/>
  <c r="Q2023" i="20"/>
  <c r="Q1489" i="20"/>
  <c r="Q1729" i="20"/>
  <c r="Q1715" i="20"/>
  <c r="Q2133" i="20"/>
  <c r="Q1864" i="20"/>
  <c r="Q2111" i="20"/>
  <c r="Q2130" i="20"/>
  <c r="Q1894" i="20"/>
  <c r="Q1724" i="20"/>
  <c r="Q1941" i="20"/>
  <c r="Q2119" i="20"/>
  <c r="Q1965" i="20"/>
  <c r="Q1771" i="20"/>
  <c r="Q2118" i="20"/>
  <c r="Q1964" i="20"/>
  <c r="Q1741" i="20"/>
  <c r="Q1521" i="20"/>
  <c r="Q1988" i="20"/>
  <c r="Q2126" i="20"/>
  <c r="Q2018" i="20"/>
  <c r="Q1893" i="20"/>
  <c r="Q1658" i="20"/>
  <c r="Q1772" i="20"/>
  <c r="Q1728" i="20"/>
  <c r="Q1723" i="20"/>
  <c r="Q1707" i="20"/>
  <c r="Q2131" i="20"/>
  <c r="Q1717" i="20"/>
  <c r="Q1412" i="20"/>
  <c r="Q1740" i="20"/>
  <c r="Q1709" i="20"/>
  <c r="Q1520" i="20"/>
  <c r="Q1226" i="20"/>
  <c r="Q1710" i="20"/>
  <c r="Q1955" i="20"/>
  <c r="Q1865" i="20"/>
  <c r="Q1725" i="20"/>
  <c r="Q1910" i="20"/>
  <c r="Q1731" i="20"/>
  <c r="Q1895" i="20"/>
  <c r="Q2121" i="20"/>
  <c r="Q1739" i="20"/>
  <c r="Q1763" i="20"/>
  <c r="Q1683" i="20"/>
  <c r="Q1506" i="20"/>
  <c r="Q1666" i="20"/>
  <c r="Q1704" i="20"/>
  <c r="Q1712" i="20"/>
  <c r="Q1846" i="20"/>
  <c r="Q1705" i="20"/>
  <c r="Q1845" i="20"/>
  <c r="Q2116" i="20"/>
  <c r="Q1716" i="20"/>
  <c r="Q1708" i="20"/>
  <c r="Q1578" i="20"/>
  <c r="Q1721" i="20"/>
  <c r="Q1657" i="20"/>
  <c r="Q1213" i="20"/>
  <c r="Q1870" i="20"/>
  <c r="Q2139" i="20"/>
  <c r="Q1810" i="20"/>
  <c r="Q2122" i="20"/>
  <c r="Q1993" i="20"/>
  <c r="Q2058" i="20"/>
  <c r="Q1684" i="20"/>
  <c r="Q1701" i="20"/>
  <c r="Q1413" i="20"/>
  <c r="Q2145" i="20"/>
  <c r="Q1774" i="20"/>
  <c r="Q1697" i="20"/>
  <c r="Q1665" i="20"/>
  <c r="Q1599" i="20"/>
  <c r="Q2007" i="20"/>
  <c r="Q1414" i="20"/>
  <c r="Q1487" i="20"/>
  <c r="Q2041" i="20"/>
  <c r="Q2137" i="20"/>
  <c r="Q1986" i="20"/>
  <c r="Q1614" i="20"/>
  <c r="Q1711" i="20"/>
  <c r="Q1210" i="20"/>
  <c r="Q1548" i="20"/>
  <c r="Q1886" i="20"/>
  <c r="Q1976" i="20"/>
  <c r="Q1844" i="20"/>
  <c r="Q1566" i="20"/>
  <c r="Q1485" i="20"/>
  <c r="Q1577" i="20"/>
  <c r="Q1730" i="20"/>
  <c r="Q1755" i="20"/>
  <c r="Q1568" i="20"/>
  <c r="Q2132" i="20"/>
  <c r="Q1713" i="20"/>
  <c r="Q1681" i="20"/>
  <c r="Q1773" i="20"/>
  <c r="Q1885" i="20"/>
  <c r="Q2144" i="20"/>
  <c r="Q2127" i="20"/>
  <c r="Q1998" i="20"/>
  <c r="Q1744" i="20"/>
  <c r="Q1742" i="20"/>
  <c r="Q1538" i="20"/>
  <c r="Q2037" i="20"/>
  <c r="Q2143" i="20"/>
  <c r="Q1703" i="20"/>
  <c r="Q2120" i="20"/>
  <c r="Q1615" i="20"/>
  <c r="Q1505" i="20"/>
  <c r="Q1996" i="20"/>
  <c r="Q2009" i="20"/>
  <c r="AE284" i="17"/>
  <c r="AE283" i="17"/>
  <c r="AE282" i="17"/>
  <c r="AE281" i="17"/>
  <c r="AE280" i="17"/>
  <c r="AE279" i="17"/>
  <c r="AE278" i="17"/>
  <c r="AE277" i="17"/>
  <c r="AE276" i="17"/>
  <c r="AE275" i="17"/>
  <c r="AE274" i="17"/>
  <c r="AE273" i="17"/>
  <c r="AE272" i="17"/>
  <c r="AE271" i="17"/>
  <c r="AE270" i="17"/>
  <c r="AE269" i="17"/>
  <c r="AE268" i="17"/>
  <c r="AE267" i="17"/>
  <c r="AE266" i="17"/>
  <c r="AE265" i="17"/>
  <c r="AE264" i="17"/>
  <c r="AE263" i="17"/>
  <c r="AE262" i="17"/>
  <c r="AE261" i="17"/>
  <c r="AE260" i="17"/>
  <c r="AE259" i="17"/>
  <c r="AE258" i="17"/>
  <c r="AE257" i="17"/>
  <c r="AE256" i="17"/>
  <c r="AE255" i="17"/>
  <c r="AE254" i="17"/>
  <c r="AE253" i="17"/>
  <c r="AE252" i="17"/>
  <c r="AE251" i="17"/>
  <c r="AE250" i="17"/>
  <c r="AE249" i="17"/>
  <c r="AE248" i="17"/>
  <c r="AE247" i="17"/>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Q23" i="19" l="1"/>
  <c r="P23" i="19"/>
  <c r="N23" i="19"/>
  <c r="P22" i="19"/>
  <c r="Q22" i="19" s="1"/>
  <c r="N22" i="19"/>
  <c r="P21" i="19"/>
  <c r="Q21" i="19" s="1"/>
  <c r="N21" i="19"/>
  <c r="P20" i="19"/>
  <c r="Q20" i="19" s="1"/>
  <c r="N20" i="19"/>
  <c r="P19" i="19"/>
  <c r="Q19" i="19" s="1"/>
  <c r="N19" i="19"/>
  <c r="P18" i="19"/>
  <c r="Q18" i="19" s="1"/>
  <c r="N18" i="19"/>
  <c r="P17" i="19"/>
  <c r="Q17" i="19" s="1"/>
  <c r="N17" i="19"/>
  <c r="P16" i="19"/>
  <c r="Q16" i="19" s="1"/>
  <c r="N16" i="19"/>
  <c r="Q15" i="19"/>
  <c r="P15" i="19"/>
  <c r="N15" i="19"/>
  <c r="P14" i="19"/>
  <c r="Q14" i="19" s="1"/>
  <c r="N14" i="19"/>
  <c r="P13" i="19"/>
  <c r="Q13" i="19" s="1"/>
  <c r="N13" i="19"/>
  <c r="P12" i="19"/>
  <c r="Q12" i="19" s="1"/>
  <c r="N12" i="19"/>
  <c r="P11" i="19"/>
  <c r="Q11" i="19" s="1"/>
  <c r="N11" i="19"/>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tc={F7842EA6-4FFE-43C1-8243-F045C9EDD3CD}</author>
    <author>Tatiana Martinez</author>
    <author>Raul Leonardo Ladron De Guevara Sanchez</author>
  </authors>
  <commentList>
    <comment ref="K50" authorId="0" shapeId="0" xr:uid="{392FFFD9-DC5F-48F9-AF3B-0AF512A6202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3" authorId="0" shapeId="0" xr:uid="{6CDA8BAA-D0FB-41CF-AA5B-6167DFAA933F}">
      <text>
        <r>
          <rPr>
            <b/>
            <sz val="9"/>
            <color indexed="81"/>
            <rFont val="Tahoma"/>
            <family val="2"/>
          </rPr>
          <t>Javier Camilo Peña:</t>
        </r>
        <r>
          <rPr>
            <sz val="9"/>
            <color indexed="81"/>
            <rFont val="Tahoma"/>
            <family val="2"/>
          </rPr>
          <t xml:space="preserve">
Se especifican las acciones a llevar acabo dentro de esta  actividad.</t>
        </r>
      </text>
    </comment>
    <comment ref="K65" authorId="0" shapeId="0" xr:uid="{98A033B3-D12C-4FFE-A4C7-B3C4B0967CE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8" authorId="0" shapeId="0" xr:uid="{74C45CBF-307F-4768-8840-DEDC2A5CBEDA}">
      <text>
        <r>
          <rPr>
            <b/>
            <sz val="9"/>
            <color indexed="81"/>
            <rFont val="Tahoma"/>
            <family val="2"/>
          </rPr>
          <t>Javier Camilo Peña:</t>
        </r>
        <r>
          <rPr>
            <sz val="9"/>
            <color indexed="81"/>
            <rFont val="Tahoma"/>
            <family val="2"/>
          </rPr>
          <t xml:space="preserve">
Se especifican las acciones a llevar acabo dentro de esta  actividad.</t>
        </r>
      </text>
    </comment>
    <comment ref="L1154" authorId="1" shapeId="0" xr:uid="{F7842EA6-4FFE-43C1-8243-F045C9EDD3CD}">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J1262" authorId="2" shapeId="0" xr:uid="{4087620A-C0FF-43CD-A0FF-67A31AD610B3}">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2021" authorId="3" shapeId="0" xr:uid="{AAA2C876-1AA1-41E3-85F5-F08165EA77D2}">
      <text>
        <r>
          <rPr>
            <sz val="11"/>
            <color theme="1"/>
            <rFont val="Calibri"/>
            <family val="2"/>
            <scheme val="minor"/>
          </rPr>
          <t xml:space="preserve">Raul Leonardo Ladron De Guevara Sanchez:
</t>
        </r>
      </text>
    </comment>
    <comment ref="I2031" authorId="3" shapeId="0" xr:uid="{AC454325-3D22-41DB-B6E6-FADC4A14E746}">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tc={5C58662E-A967-4298-9158-3825A01CCA37}</author>
  </authors>
  <commentList>
    <comment ref="K51" authorId="0" shapeId="0" xr:uid="{A1CC48D3-7549-4EF3-9072-A2A3B3F9291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4" authorId="0" shapeId="0" xr:uid="{441D495D-1C62-4FE6-9C37-CF5941D94294}">
      <text>
        <r>
          <rPr>
            <b/>
            <sz val="9"/>
            <color indexed="81"/>
            <rFont val="Tahoma"/>
            <family val="2"/>
          </rPr>
          <t>Javier Camilo Peña:</t>
        </r>
        <r>
          <rPr>
            <sz val="9"/>
            <color indexed="81"/>
            <rFont val="Tahoma"/>
            <family val="2"/>
          </rPr>
          <t xml:space="preserve">
Se especifican las acciones a llevar acabo dentro de esta  actividad.</t>
        </r>
      </text>
    </comment>
    <comment ref="K66" authorId="0" shapeId="0" xr:uid="{A8BF6053-5FAC-492D-8A0B-1059B1F9BEFB}">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9" authorId="0" shapeId="0" xr:uid="{03A2335F-FADC-4A09-8CA3-E7384D249FDC}">
      <text>
        <r>
          <rPr>
            <b/>
            <sz val="9"/>
            <color indexed="81"/>
            <rFont val="Tahoma"/>
            <family val="2"/>
          </rPr>
          <t>Javier Camilo Peña:</t>
        </r>
        <r>
          <rPr>
            <sz val="9"/>
            <color indexed="81"/>
            <rFont val="Tahoma"/>
            <family val="2"/>
          </rPr>
          <t xml:space="preserve">
Se especifican las acciones a llevar acabo dentro de esta  actividad.</t>
        </r>
      </text>
    </comment>
    <comment ref="L1155" authorId="1" shapeId="0" xr:uid="{5C58662E-A967-4298-9158-3825A01CCA37}">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79A82636-684C-4AD4-95A0-06CD53AE0E1B}">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843" authorId="1" shapeId="0" xr:uid="{514CD9E4-DB21-47B6-BD97-A1903D693A73}">
      <text>
        <r>
          <rPr>
            <sz val="11"/>
            <color theme="1"/>
            <rFont val="Calibri"/>
            <family val="2"/>
            <scheme val="minor"/>
          </rPr>
          <t xml:space="preserve">Raul Leonardo Ladron De Guevara Sanchez:
</t>
        </r>
      </text>
    </comment>
    <comment ref="I853" authorId="1" shapeId="0" xr:uid="{850D4150-2805-45B9-ACFB-F3F5430483C0}">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<sst xmlns="http://schemas.openxmlformats.org/spreadsheetml/2006/main" count="34749" uniqueCount="4913">
  <si>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</si>
  <si>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</si>
  <si>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</si>
  <si>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</si>
  <si>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</si>
  <si>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</si>
  <si>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</si>
  <si>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</si>
  <si>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</si>
  <si>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</si>
  <si>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</si>
  <si>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</si>
  <si>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</si>
  <si>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</si>
  <si>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</si>
  <si>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</si>
  <si>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</si>
  <si>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</si>
  <si>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</si>
  <si>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</si>
  <si>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</si>
  <si>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</si>
  <si>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</si>
  <si>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</si>
  <si>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</si>
  <si>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</si>
  <si>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</si>
  <si>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</si>
  <si>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</si>
  <si>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</si>
  <si>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</si>
  <si>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</si>
  <si>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</si>
  <si>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</si>
  <si>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</si>
  <si>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</si>
  <si>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</si>
  <si>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</si>
  <si>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</si>
  <si>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</si>
  <si>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</si>
  <si>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</si>
  <si>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RESUMEN ACTIVIDADES  POR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</si>
  <si>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</si>
  <si>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</si>
  <si>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</si>
  <si>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</si>
  <si>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</si>
  <si>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</si>
  <si>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LUIS EDUARDO LLINÁS CHICA</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</si>
  <si>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</si>
  <si>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</si>
  <si>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</si>
  <si>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</si>
  <si>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</si>
  <si>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</si>
  <si>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</si>
  <si>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</si>
  <si>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</si>
  <si>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</si>
  <si>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</si>
  <si>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</si>
  <si>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</si>
  <si>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</si>
  <si>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</si>
  <si>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</si>
  <si>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</si>
  <si>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</si>
  <si>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</si>
  <si>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</si>
  <si>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</si>
  <si>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</si>
  <si>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</si>
  <si>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</si>
  <si>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</si>
  <si>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</si>
  <si>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</si>
  <si>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</si>
  <si>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</si>
  <si>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</si>
  <si>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</si>
  <si>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</si>
  <si>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</si>
  <si>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</si>
  <si>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</si>
  <si>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</si>
  <si>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</si>
  <si>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</si>
  <si>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</si>
  <si>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</si>
  <si>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</si>
  <si>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</si>
  <si>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t>Documento de Estrategia</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</si>
  <si>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</si>
  <si>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</si>
  <si>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</si>
  <si>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</si>
  <si>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</si>
  <si>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</si>
  <si>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</si>
  <si>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r>
      <rPr>
        <b/>
        <sz val="12"/>
        <rFont val="Arial"/>
        <family val="2"/>
      </rPr>
      <t>DGA</t>
    </r>
    <r>
      <rPr>
        <sz val="12"/>
        <rFont val="Arial"/>
        <family val="2"/>
      </rPr>
      <t xml:space="preserve">
NC – Subproceso Operación Aduanera,
Dirección de Gestión de Aduanas
Subdirección de Operación Aduanera
</t>
    </r>
  </si>
  <si>
    <t xml:space="preserve">Definir los requerimientos no funcionales </t>
  </si>
  <si>
    <t>Documento de requerimientos no funcionales V1</t>
  </si>
  <si>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</si>
  <si>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</si>
  <si>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</si>
  <si>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</si>
  <si>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</si>
  <si>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</si>
  <si>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</si>
  <si>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</si>
  <si>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</si>
  <si>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</si>
  <si>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</si>
  <si>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</si>
  <si>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</si>
  <si>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</si>
  <si>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</si>
  <si>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</si>
  <si>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</si>
  <si>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</si>
  <si>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</si>
  <si>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</si>
  <si>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</si>
  <si>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</si>
  <si>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</si>
  <si>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</si>
  <si>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</si>
  <si>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</si>
  <si>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</si>
  <si>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</si>
  <si>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</si>
  <si>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</si>
  <si>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</si>
  <si>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</si>
  <si>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</si>
  <si>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</si>
  <si>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</si>
  <si>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</si>
  <si>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</si>
  <si>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</si>
  <si>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</si>
  <si>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</si>
  <si>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</si>
  <si>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</si>
  <si>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</si>
  <si>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</si>
  <si>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</si>
  <si>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</si>
  <si>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</si>
  <si>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</si>
  <si>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</si>
  <si>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</si>
  <si>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</si>
  <si>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</si>
  <si>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</si>
  <si>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</si>
  <si>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</si>
  <si>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</si>
  <si>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</si>
  <si>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</si>
  <si>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</si>
  <si>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</si>
  <si>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Requerimientos Funcionales</t>
  </si>
  <si>
    <t>Documento de requerimientos funcionales</t>
  </si>
  <si>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</si>
  <si>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</si>
  <si>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2. Plan de trabajo del desarrollo de la solución tecnológica.</t>
  </si>
  <si>
    <t>Plan de trabajo</t>
  </si>
  <si>
    <t xml:space="preserve">Implantar la solucion tecnologica del Proyecto de Desaduanamiento.
</t>
  </si>
  <si>
    <t>1. Iniciar el desarrollo de la solución Tecnológica</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</si>
  <si>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</si>
  <si>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</si>
  <si>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</si>
  <si>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</si>
  <si>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</si>
  <si>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</si>
  <si>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</si>
  <si>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</si>
  <si>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</si>
  <si>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</si>
  <si>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</si>
  <si>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</si>
  <si>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</si>
  <si>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</si>
  <si>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</si>
  <si>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</si>
  <si>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</si>
  <si>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</si>
  <si>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</si>
  <si>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</si>
  <si>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</si>
  <si>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</si>
  <si>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</si>
  <si>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</si>
  <si>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</si>
  <si>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</si>
  <si>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</si>
  <si>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</si>
  <si>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</si>
  <si>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</si>
  <si>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</si>
  <si>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</si>
  <si>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</si>
  <si>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</si>
  <si>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</si>
  <si>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</si>
  <si>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</si>
  <si>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</si>
  <si>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</si>
  <si>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r>
      <rPr>
        <b/>
        <sz val="12"/>
        <rFont val="Arial"/>
        <family val="2"/>
      </rPr>
      <t>DGA</t>
    </r>
    <r>
      <rPr>
        <sz val="12"/>
        <rFont val="Arial"/>
        <family val="2"/>
      </rPr>
      <t xml:space="preserve">
NC – Subproceso Operación Aduanera
Dirección de Gestión de Aduanas
Subdirección de Operación Aduanera
ACTUALIZADO
30112021</t>
    </r>
  </si>
  <si>
    <t xml:space="preserve">2. Definir Estrategia de Digitalización del Proyecto.
</t>
  </si>
  <si>
    <t xml:space="preserve">3. Desarrollar o adquirir la solucion tecnologica del Proyecto de Desaduanamiento.
</t>
  </si>
  <si>
    <t xml:space="preserve">4. Implantar la solucion tecnologica del Proyecto
</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</si>
  <si>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</si>
  <si>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</si>
  <si>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</si>
  <si>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</si>
  <si>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</si>
  <si>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</si>
  <si>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</si>
  <si>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</si>
  <si>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</si>
  <si>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</si>
  <si>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</si>
  <si>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</si>
  <si>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</si>
  <si>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</si>
  <si>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</si>
  <si>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</si>
  <si>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</si>
  <si>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</si>
  <si>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</si>
  <si>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</si>
  <si>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</si>
  <si>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</si>
  <si>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</si>
  <si>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</si>
  <si>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t xml:space="preserve">Iniciar el proceso de contratación </t>
  </si>
  <si>
    <t>Validar o aceptar el proceso de contratación</t>
  </si>
  <si>
    <t>Documento de validación o aceptación del proceso de contratación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</si>
  <si>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</si>
  <si>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</si>
  <si>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</si>
  <si>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</si>
  <si>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</si>
  <si>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</si>
  <si>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</si>
  <si>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</si>
  <si>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</si>
  <si>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</si>
  <si>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</si>
  <si>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</si>
  <si>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</si>
  <si>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</si>
  <si>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</si>
  <si>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</si>
  <si>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</si>
  <si>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</si>
  <si>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</si>
  <si>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</si>
  <si>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</si>
  <si>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</si>
  <si>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</si>
  <si>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</si>
  <si>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</si>
  <si>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</si>
  <si>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</si>
  <si>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</si>
  <si>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</si>
  <si>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</si>
  <si>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</si>
  <si>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</si>
  <si>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</si>
  <si>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</si>
  <si>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</si>
  <si>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</si>
  <si>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</si>
  <si>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</si>
  <si>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</si>
  <si>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</si>
  <si>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</si>
  <si>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</si>
  <si>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</si>
  <si>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</si>
  <si>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</si>
  <si>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</si>
  <si>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</si>
  <si>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</si>
  <si>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</si>
  <si>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</si>
  <si>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</si>
  <si>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</si>
  <si>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</si>
  <si>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</si>
  <si>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</si>
  <si>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</si>
  <si>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</si>
  <si>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</si>
  <si>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</si>
  <si>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</si>
  <si>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</si>
  <si>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</si>
  <si>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</si>
  <si>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</si>
  <si>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</si>
  <si>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</si>
  <si>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</si>
  <si>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</si>
  <si>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</si>
  <si>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</si>
  <si>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</si>
  <si>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</si>
  <si>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</si>
  <si>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</si>
  <si>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</si>
  <si>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</si>
  <si>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</si>
  <si>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</si>
  <si>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</si>
  <si>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</si>
  <si>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</si>
  <si>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</si>
  <si>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</si>
  <si>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</si>
  <si>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</si>
  <si>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</si>
  <si>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</si>
  <si>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</si>
  <si>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</si>
  <si>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</si>
  <si>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</si>
  <si>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</si>
  <si>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</si>
  <si>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</si>
  <si>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</si>
  <si>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</si>
  <si>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</si>
  <si>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</si>
  <si>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</si>
  <si>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</si>
  <si>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</si>
  <si>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</si>
  <si>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</si>
  <si>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</si>
  <si>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</si>
  <si>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</si>
  <si>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</si>
  <si>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</si>
  <si>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</si>
  <si>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</si>
  <si>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</si>
  <si>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</si>
  <si>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</si>
  <si>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</si>
  <si>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</si>
  <si>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</si>
  <si>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</si>
  <si>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</si>
  <si>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</si>
  <si>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</si>
  <si>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</si>
  <si>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</si>
  <si>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</si>
  <si>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</si>
  <si>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</si>
  <si>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</si>
  <si>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</si>
  <si>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</si>
  <si>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</si>
  <si>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</si>
  <si>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</si>
  <si>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</si>
  <si>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</si>
  <si>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</si>
  <si>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</si>
  <si>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</si>
  <si>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</si>
  <si>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</si>
  <si>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</si>
  <si>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</si>
  <si>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</si>
  <si>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</si>
  <si>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</si>
  <si>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</si>
  <si>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</si>
  <si>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</si>
  <si>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</si>
  <si>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</si>
  <si>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</si>
  <si>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</si>
  <si>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</si>
  <si>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</si>
  <si>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</si>
  <si>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</si>
  <si>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</si>
  <si>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</si>
  <si>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</si>
  <si>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</si>
  <si>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</si>
  <si>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</si>
  <si>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semestrales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</si>
  <si>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</si>
  <si>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</si>
  <si>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semestral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</si>
  <si>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</si>
  <si>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</si>
  <si>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</si>
  <si>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</si>
  <si>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</si>
  <si>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</si>
  <si>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</si>
  <si>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</si>
  <si>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</si>
  <si>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</si>
  <si>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</si>
  <si>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</si>
  <si>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</si>
  <si>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2.Socialización e implementación de las TRD según Decreto 1742 de 2020.</t>
  </si>
  <si>
    <t>Sesiones de Socialización</t>
  </si>
  <si>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</si>
  <si>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</si>
  <si>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</si>
  <si>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</si>
  <si>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</si>
  <si>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</si>
  <si>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</si>
  <si>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</si>
  <si>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</si>
  <si>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</si>
  <si>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</si>
  <si>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</si>
  <si>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</si>
  <si>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</si>
  <si>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</si>
  <si>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</si>
  <si>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</si>
  <si>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</si>
  <si>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</si>
  <si>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</si>
  <si>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</si>
  <si>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</si>
  <si>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</si>
  <si>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Auditoría Financiera DIAN Vigencia 2023 - PNVCF Sem I 2024</t>
  </si>
  <si>
    <t xml:space="preserve">16  01 003   </t>
  </si>
  <si>
    <r>
      <rPr>
        <b/>
        <sz val="12"/>
        <rFont val="Arial"/>
        <family val="2"/>
      </rPr>
      <t>Hallazgo No. 4. Custodia y Control de inventarios Maquina Extrusora (F)</t>
    </r>
    <r>
      <rPr>
        <sz val="12"/>
        <rFont val="Arial"/>
        <family val="2"/>
      </rPr>
      <t xml:space="preserve">
(…) En anexo de dicho informe la OCI – DIAN remite el siguiente caso en el ramo de todo riesgo daños materiales TRDM, referido a pérdida de mercancía aprehendidas, decomisadas o abandonadas ADA (…)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</si>
  <si>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</si>
  <si>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 xml:space="preserve">1. Revisar trimestralmente  y mantener actualizado la totalidad del inventario de mercancías aprehendidas, decomisadas o abandonadas ADA ubicadas en los depósitos sin contrato  </t>
  </si>
  <si>
    <t>Elaborar un  informe Trimestral,  del inventario de mercancias revisadas.</t>
  </si>
  <si>
    <r>
      <rPr>
        <b/>
        <sz val="12"/>
        <rFont val="Arial"/>
        <family val="2"/>
      </rPr>
      <t>DGC</t>
    </r>
    <r>
      <rPr>
        <sz val="12"/>
        <rFont val="Arial"/>
        <family val="2"/>
      </rPr>
      <t xml:space="preserve">
NC - Subproceso Función Pagadora
Dirección de Gestión Corporativa
Subdirección de Logística
DS - Subproceso Función Pagadora
Dirección Seccional de Aduanas de Cali
</t>
    </r>
  </si>
  <si>
    <t xml:space="preserve">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t>
  </si>
  <si>
    <t xml:space="preserve">Remitir el listado de asistencia a la capacitación  y de los temas expuestos para la socialización de los  procedimientos,  a la Subdirección Logísico .  </t>
  </si>
  <si>
    <t>Lista Asistencia</t>
  </si>
  <si>
    <t>3, Realizar 1 (una) jornada de capacitación y sensibilización a los funcionarios del GIT de Operación Logística en el tema de seguros, atendiendo a lo expuesto en el informe de la CGR y aplicando el procedimiento e instructivo establecido por la Entidad.</t>
  </si>
  <si>
    <t>Remitir el  listado de asistencia y socialización en temas de seguros</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</si>
  <si>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</si>
  <si>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</si>
  <si>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t>
    </r>
  </si>
  <si>
    <t xml:space="preserve">16  01 003  </t>
  </si>
  <si>
    <r>
      <rPr>
        <b/>
        <sz val="12"/>
        <rFont val="Arial"/>
        <family val="2"/>
      </rPr>
      <t>Hallazgo No. 6. Custodia y Control de inventarios Pantalonetas (F)</t>
    </r>
    <r>
      <rPr>
        <sz val="12"/>
        <rFont val="Arial"/>
        <family val="2"/>
      </rPr>
      <t xml:space="preserve">
(…) En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</si>
  <si>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Aduanas de Cúcuta
</t>
    </r>
  </si>
  <si>
    <t>Auditoria Financiera Vigencia 2024</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</si>
  <si>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</si>
  <si>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</si>
  <si>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</si>
  <si>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</si>
  <si>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</si>
  <si>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</si>
  <si>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</si>
  <si>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</si>
  <si>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Comunicación interna</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</si>
  <si>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</si>
  <si>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</si>
  <si>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</si>
  <si>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</si>
  <si>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</si>
  <si>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</si>
  <si>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</si>
  <si>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</si>
  <si>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</si>
  <si>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</si>
  <si>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</si>
  <si>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</si>
  <si>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</si>
  <si>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</si>
  <si>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</si>
  <si>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</si>
  <si>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t>Informes trimestrales</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</si>
  <si>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</si>
  <si>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</si>
  <si>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</si>
  <si>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t>Protocolo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</si>
  <si>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</si>
  <si>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</si>
  <si>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t>Listado de asistencia a socialización del protocolo</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</si>
  <si>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</si>
  <si>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</si>
  <si>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</si>
  <si>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t>Listado de asistencia</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</si>
  <si>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</si>
  <si>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</si>
  <si>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</si>
  <si>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</si>
  <si>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</si>
  <si>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</si>
  <si>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</si>
  <si>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</si>
  <si>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</si>
  <si>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</si>
  <si>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</si>
  <si>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</si>
  <si>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</si>
  <si>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</si>
  <si>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</si>
  <si>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</si>
  <si>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</si>
  <si>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</si>
  <si>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</si>
  <si>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</si>
  <si>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</si>
  <si>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</si>
  <si>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</si>
  <si>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</si>
  <si>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</si>
  <si>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t xml:space="preserve">Plan de trabajo aprobado V1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</si>
  <si>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</si>
  <si>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</si>
  <si>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</si>
  <si>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</si>
  <si>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</si>
  <si>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</si>
  <si>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</si>
  <si>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</si>
  <si>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</si>
  <si>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</si>
  <si>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</si>
  <si>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</si>
  <si>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</si>
  <si>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</si>
  <si>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</si>
  <si>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</si>
  <si>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</si>
  <si>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</si>
  <si>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</si>
  <si>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</si>
  <si>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</si>
  <si>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t xml:space="preserve">Contrato Firmado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</si>
  <si>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</si>
  <si>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Inicio de la
implementación de la
solución tecnológica del
Proyecto.</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</si>
  <si>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</si>
  <si>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Implantación de la
solución tecnológica</t>
  </si>
  <si>
    <t>Poner en producción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</si>
  <si>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</si>
  <si>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</si>
  <si>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</si>
  <si>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</si>
  <si>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</si>
  <si>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</si>
  <si>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</si>
  <si>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</si>
  <si>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</si>
  <si>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</si>
  <si>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</si>
  <si>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</si>
  <si>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</si>
  <si>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</si>
  <si>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</si>
  <si>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</si>
  <si>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</si>
  <si>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</si>
  <si>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</si>
  <si>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</si>
  <si>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</si>
  <si>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</si>
  <si>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</si>
  <si>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</si>
  <si>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</si>
  <si>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</si>
  <si>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</si>
  <si>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</si>
  <si>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</si>
  <si>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</si>
  <si>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</si>
  <si>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</si>
  <si>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</si>
  <si>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</si>
  <si>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</si>
  <si>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</si>
  <si>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</si>
  <si>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</si>
  <si>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</si>
  <si>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</si>
  <si>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</si>
  <si>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</si>
  <si>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 xml:space="preserve">Plan de trabajo V1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</si>
  <si>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</si>
  <si>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</si>
  <si>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</si>
  <si>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</si>
  <si>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</si>
  <si>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</si>
  <si>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</si>
  <si>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</si>
  <si>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</si>
  <si>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</si>
  <si>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</si>
  <si>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</si>
  <si>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</si>
  <si>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</si>
  <si>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</si>
  <si>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</si>
  <si>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</si>
  <si>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</si>
  <si>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</si>
  <si>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</si>
  <si>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</si>
  <si>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</si>
  <si>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</si>
  <si>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</si>
  <si>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</si>
  <si>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</si>
  <si>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</si>
  <si>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</si>
  <si>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</si>
  <si>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</si>
  <si>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</si>
  <si>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</si>
  <si>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</si>
  <si>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</si>
  <si>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</si>
  <si>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</si>
  <si>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</si>
  <si>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</si>
  <si>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</si>
  <si>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</si>
  <si>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</si>
  <si>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</si>
  <si>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</si>
  <si>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</si>
  <si>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</si>
  <si>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</si>
  <si>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</si>
  <si>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</si>
  <si>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</si>
  <si>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</si>
  <si>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</si>
  <si>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</si>
  <si>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</si>
  <si>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</si>
  <si>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</si>
  <si>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</si>
  <si>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</si>
  <si>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</si>
  <si>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</si>
  <si>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</si>
  <si>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</si>
  <si>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</si>
  <si>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</si>
  <si>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</si>
  <si>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</si>
  <si>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</si>
  <si>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</si>
  <si>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</si>
  <si>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</si>
  <si>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</si>
  <si>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</si>
  <si>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</si>
  <si>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</si>
  <si>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</si>
  <si>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</si>
  <si>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</si>
  <si>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</si>
  <si>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</si>
  <si>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</si>
  <si>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</si>
  <si>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Definir estrategia de Digitalización del proyecto</t>
  </si>
  <si>
    <t>Documento de Estrategia de Digitalización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</si>
  <si>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</si>
  <si>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t>Desarrollar o adquirir la solución tecnologíca</t>
  </si>
  <si>
    <t>1. Informe del avance del proceso de contratación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</si>
  <si>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</si>
  <si>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</si>
  <si>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</si>
  <si>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</si>
  <si>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</si>
  <si>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</si>
  <si>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</si>
  <si>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</si>
  <si>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</si>
  <si>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</si>
  <si>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</si>
  <si>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</si>
  <si>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</si>
  <si>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</si>
  <si>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</si>
  <si>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</si>
  <si>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</si>
  <si>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</si>
  <si>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</si>
  <si>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</si>
  <si>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</si>
  <si>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</si>
  <si>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</si>
  <si>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</si>
  <si>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</si>
  <si>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</si>
  <si>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</si>
  <si>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t xml:space="preserve">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</si>
  <si>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</si>
  <si>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</si>
  <si>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</si>
  <si>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t>Adelantar el proceso de contratación de la solución tecnológica para las mercancias  ADA (Aprehendidas, Decomisadas o Abandonadas)</t>
  </si>
  <si>
    <t>Realizar el proceso de
contratación de acuerdo
con sus etapas</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</si>
  <si>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</si>
  <si>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Definir un plan de trabajo de desarrollo de la solución tecnológica para las mercancias  ADA (Aprehendidas, Decomisadas o Abandonadas)</t>
  </si>
  <si>
    <t>Definir  el plan de
trabajo de la solución
tecnológica</t>
  </si>
  <si>
    <t>Iniciar el desarrollo de la solución tecnológica para las mercancias  ADA (Aprehendidas, Decomisadas o Abandonadas)</t>
  </si>
  <si>
    <t>Desarrollo de la solución tecnológica</t>
  </si>
  <si>
    <t>Informes de seguimiento/actas de reunión</t>
  </si>
  <si>
    <t xml:space="preserve">Poner en producción la solución tecnológica para las mercancias  ADA (Aprehendidas, Decomisadas o Abandonadas)
</t>
  </si>
  <si>
    <t xml:space="preserve">Definir la puesta producción de la  solución tecnológica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</si>
  <si>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</si>
  <si>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</si>
  <si>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</si>
  <si>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</si>
  <si>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</si>
  <si>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</si>
  <si>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</si>
  <si>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</si>
  <si>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</si>
  <si>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</si>
  <si>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</si>
  <si>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</si>
  <si>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</si>
  <si>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</si>
  <si>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color rgb="FF000000"/>
        <rFont val="Arial"/>
      </rPr>
      <t xml:space="preserve">DGI
</t>
    </r>
    <r>
      <rPr>
        <sz val="12"/>
        <color rgb="FF000000"/>
        <rFont val="Arial"/>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</si>
  <si>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</si>
  <si>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</si>
  <si>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</si>
  <si>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</si>
  <si>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</si>
  <si>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</si>
  <si>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</si>
  <si>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</si>
  <si>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</si>
  <si>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</si>
  <si>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</si>
  <si>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</si>
  <si>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</si>
  <si>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</si>
  <si>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</si>
  <si>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</si>
  <si>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</si>
  <si>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</si>
  <si>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</si>
  <si>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</si>
  <si>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</si>
  <si>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</si>
  <si>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</si>
  <si>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</si>
  <si>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</si>
  <si>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</si>
  <si>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</si>
  <si>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</si>
  <si>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</si>
  <si>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</si>
  <si>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</si>
  <si>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</si>
  <si>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</si>
  <si>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</si>
  <si>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</si>
  <si>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</si>
  <si>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</si>
  <si>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</si>
  <si>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</si>
  <si>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</si>
  <si>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</si>
  <si>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</si>
  <si>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</si>
  <si>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</si>
  <si>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</si>
  <si>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</si>
  <si>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</si>
  <si>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</si>
  <si>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</si>
  <si>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</si>
  <si>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</si>
  <si>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</si>
  <si>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</si>
  <si>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</si>
  <si>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</si>
  <si>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</si>
  <si>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</si>
  <si>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</si>
  <si>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</si>
  <si>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</si>
  <si>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</si>
  <si>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</si>
  <si>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</si>
  <si>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</si>
  <si>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</si>
  <si>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</si>
  <si>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</si>
  <si>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</si>
  <si>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</si>
  <si>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</si>
  <si>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</si>
  <si>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</si>
  <si>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</si>
  <si>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</si>
  <si>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</si>
  <si>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</si>
  <si>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</si>
  <si>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</si>
  <si>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</si>
  <si>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</si>
  <si>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</si>
  <si>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</si>
  <si>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</si>
  <si>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</si>
  <si>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</si>
  <si>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</si>
  <si>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</si>
  <si>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</si>
  <si>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</si>
  <si>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</si>
  <si>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</si>
  <si>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</si>
  <si>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color rgb="FF000000"/>
        <rFont val="Arial"/>
      </rPr>
      <t xml:space="preserve">DGI
</t>
    </r>
    <r>
      <rPr>
        <sz val="12"/>
        <color rgb="FF000000"/>
        <rFont val="Arial"/>
      </rPr>
      <t>NC - Subproceso Innovación y Tecnología
Dirección de Gestión e Innovación y Tecnología
Subdirección de Innovación y Proyectos
Subdirección de Soluciones y Desarrollo</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</si>
  <si>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</si>
  <si>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</si>
  <si>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</si>
  <si>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</si>
  <si>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</si>
  <si>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</si>
  <si>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</si>
  <si>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</si>
  <si>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</si>
  <si>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</si>
  <si>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</si>
  <si>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</si>
  <si>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</si>
  <si>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</si>
  <si>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</si>
  <si>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</si>
  <si>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</si>
  <si>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</si>
  <si>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</si>
  <si>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</si>
  <si>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</si>
  <si>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</si>
  <si>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</si>
  <si>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</si>
  <si>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</si>
  <si>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</si>
  <si>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</si>
  <si>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</si>
  <si>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</si>
  <si>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</si>
  <si>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</si>
  <si>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</si>
  <si>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</si>
  <si>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</si>
  <si>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</si>
  <si>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</si>
  <si>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</si>
  <si>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</si>
  <si>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</si>
  <si>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</si>
  <si>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</si>
  <si>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</si>
  <si>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</si>
  <si>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</si>
  <si>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</si>
  <si>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</si>
  <si>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</si>
  <si>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</si>
  <si>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</si>
  <si>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</si>
  <si>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</si>
  <si>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</si>
  <si>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</si>
  <si>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</si>
  <si>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</si>
  <si>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</si>
  <si>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</si>
  <si>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</si>
  <si>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</si>
  <si>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</si>
  <si>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</si>
  <si>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</si>
  <si>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</si>
  <si>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</si>
  <si>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</si>
  <si>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</si>
  <si>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</si>
  <si>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</si>
  <si>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</si>
  <si>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</si>
  <si>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</si>
  <si>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</si>
  <si>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</si>
  <si>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</si>
  <si>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</si>
  <si>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</si>
  <si>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</si>
  <si>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</si>
  <si>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</si>
  <si>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</si>
  <si>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</si>
  <si>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</si>
  <si>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</si>
  <si>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</si>
  <si>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</si>
  <si>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</si>
  <si>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</si>
  <si>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</si>
  <si>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</si>
  <si>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</si>
  <si>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</si>
  <si>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</si>
  <si>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</si>
  <si>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</si>
  <si>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</si>
  <si>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</si>
  <si>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</si>
  <si>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</si>
  <si>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</si>
  <si>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</si>
  <si>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</si>
  <si>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</si>
  <si>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</si>
  <si>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</si>
  <si>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</si>
  <si>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</si>
  <si>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</si>
  <si>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</si>
  <si>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</si>
  <si>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</si>
  <si>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</si>
  <si>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</si>
  <si>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</si>
  <si>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</si>
  <si>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</si>
  <si>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</si>
  <si>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</si>
  <si>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</si>
  <si>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</si>
  <si>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</si>
  <si>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</si>
  <si>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</si>
  <si>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</si>
  <si>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</si>
  <si>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</si>
  <si>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</si>
  <si>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</si>
  <si>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</si>
  <si>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</si>
  <si>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</si>
  <si>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</si>
  <si>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</si>
  <si>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</si>
  <si>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</si>
  <si>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</si>
  <si>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</si>
  <si>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</si>
  <si>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</si>
  <si>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</si>
  <si>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</si>
  <si>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</si>
  <si>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</si>
  <si>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</si>
  <si>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</si>
  <si>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</si>
  <si>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</si>
  <si>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</si>
  <si>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</si>
  <si>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</si>
  <si>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</si>
  <si>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</si>
  <si>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</si>
  <si>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</si>
  <si>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</si>
  <si>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</si>
  <si>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</si>
  <si>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</si>
  <si>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</si>
  <si>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</si>
  <si>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</si>
  <si>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</si>
  <si>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</si>
  <si>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</si>
  <si>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</si>
  <si>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</si>
  <si>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</si>
  <si>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</si>
  <si>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</si>
  <si>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</si>
  <si>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</si>
  <si>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</si>
  <si>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</si>
  <si>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</si>
  <si>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</si>
  <si>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</si>
  <si>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</si>
  <si>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DGI
NC - Subproceso Innovacion y Tecnologia
Direccion de Gestion de Innovacion y Tecnologia
Subdireccion de Innovacion y Proyectos
Subdireccion de Soluciones y Desarrollo</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</si>
  <si>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</si>
  <si>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</si>
  <si>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</si>
  <si>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</si>
  <si>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</si>
  <si>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</si>
  <si>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</si>
  <si>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</si>
  <si>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</si>
  <si>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</si>
  <si>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</si>
  <si>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</si>
  <si>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</si>
  <si>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</si>
  <si>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</si>
  <si>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</si>
  <si>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</si>
  <si>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</si>
  <si>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</si>
  <si>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</si>
  <si>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</si>
  <si>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</si>
  <si>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</si>
  <si>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</si>
  <si>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</si>
  <si>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</si>
  <si>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</si>
  <si>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</si>
  <si>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</si>
  <si>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</si>
  <si>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</si>
  <si>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</si>
  <si>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</si>
  <si>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</si>
  <si>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</si>
  <si>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</si>
  <si>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</si>
  <si>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</si>
  <si>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</si>
  <si>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</si>
  <si>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</si>
  <si>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</si>
  <si>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</si>
  <si>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</si>
  <si>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</si>
  <si>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</si>
  <si>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</si>
  <si>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</si>
  <si>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</si>
  <si>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</si>
  <si>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</si>
  <si>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</si>
  <si>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</si>
  <si>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</si>
  <si>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</si>
  <si>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</si>
  <si>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</si>
  <si>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</si>
  <si>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</si>
  <si>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</si>
  <si>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</si>
  <si>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</si>
  <si>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</si>
  <si>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</si>
  <si>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</si>
  <si>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</si>
  <si>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</si>
  <si>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t>Documentación del proceso contable FR, actualizada y publicada</t>
  </si>
  <si>
    <r>
      <rPr>
        <b/>
        <sz val="12"/>
        <color rgb="FF000000"/>
        <rFont val="Arial"/>
      </rPr>
      <t xml:space="preserve">DGI
</t>
    </r>
    <r>
      <rPr>
        <sz val="12"/>
        <color rgb="FF000000"/>
        <rFont val="Arial"/>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</si>
  <si>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</si>
  <si>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</si>
  <si>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</si>
  <si>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</si>
  <si>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</si>
  <si>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</si>
  <si>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</si>
  <si>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</si>
  <si>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</si>
  <si>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</si>
  <si>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</si>
  <si>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</si>
  <si>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</si>
  <si>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</si>
  <si>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</si>
  <si>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</si>
  <si>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</si>
  <si>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</si>
  <si>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</si>
  <si>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</si>
  <si>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</si>
  <si>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</si>
  <si>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</si>
  <si>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</si>
  <si>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</si>
  <si>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</si>
  <si>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</si>
  <si>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</si>
  <si>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</si>
  <si>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</si>
  <si>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</si>
  <si>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</si>
  <si>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</si>
  <si>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</si>
  <si>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</si>
  <si>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</si>
  <si>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</si>
  <si>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</si>
  <si>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</si>
  <si>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</si>
  <si>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</si>
  <si>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</si>
  <si>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</si>
  <si>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</si>
  <si>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</si>
  <si>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</si>
  <si>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</si>
  <si>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</si>
  <si>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</si>
  <si>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</si>
  <si>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</si>
  <si>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</si>
  <si>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</si>
  <si>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</si>
  <si>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</si>
  <si>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</si>
  <si>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</si>
  <si>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</si>
  <si>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</si>
  <si>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</si>
  <si>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</si>
  <si>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</si>
  <si>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</si>
  <si>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</si>
  <si>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</si>
  <si>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</si>
  <si>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</si>
  <si>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</si>
  <si>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</si>
  <si>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</si>
  <si>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</si>
  <si>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</si>
  <si>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</si>
  <si>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</si>
  <si>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</si>
  <si>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</si>
  <si>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</si>
  <si>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</si>
  <si>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</si>
  <si>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</si>
  <si>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</si>
  <si>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</si>
  <si>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</si>
  <si>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</si>
  <si>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</si>
  <si>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</si>
  <si>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</si>
  <si>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</si>
  <si>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</si>
  <si>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</si>
  <si>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</si>
  <si>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</si>
  <si>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</si>
  <si>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</si>
  <si>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</si>
  <si>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</si>
  <si>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</si>
  <si>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</si>
  <si>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</si>
  <si>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</si>
  <si>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</si>
  <si>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</si>
  <si>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</si>
  <si>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</si>
  <si>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</si>
  <si>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</si>
  <si>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</si>
  <si>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</si>
  <si>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</si>
  <si>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</si>
  <si>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</si>
  <si>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</si>
  <si>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</si>
  <si>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</si>
  <si>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</si>
  <si>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</si>
  <si>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</si>
  <si>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</si>
  <si>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</si>
  <si>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</si>
  <si>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</si>
  <si>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</si>
  <si>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</si>
  <si>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</si>
  <si>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</si>
  <si>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</si>
  <si>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</si>
  <si>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</si>
  <si>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</si>
  <si>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</si>
  <si>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</si>
  <si>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</si>
  <si>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</si>
  <si>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</si>
  <si>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</si>
  <si>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</si>
  <si>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</si>
  <si>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</si>
  <si>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</si>
  <si>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</si>
  <si>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</si>
  <si>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</si>
  <si>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</si>
  <si>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</si>
  <si>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</si>
  <si>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</si>
  <si>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</si>
  <si>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</si>
  <si>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</si>
  <si>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</si>
  <si>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</si>
  <si>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</si>
  <si>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</si>
  <si>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</si>
  <si>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</si>
  <si>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</si>
  <si>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</si>
  <si>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</si>
  <si>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</si>
  <si>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</si>
  <si>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</si>
  <si>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</si>
  <si>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</si>
  <si>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</si>
  <si>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</si>
  <si>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</si>
  <si>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</si>
  <si>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</si>
  <si>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</si>
  <si>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</si>
  <si>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</si>
  <si>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</si>
  <si>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</si>
  <si>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</si>
  <si>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</si>
  <si>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</si>
  <si>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</si>
  <si>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</si>
  <si>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</si>
  <si>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</si>
  <si>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</si>
  <si>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</si>
  <si>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</si>
  <si>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</si>
  <si>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</si>
  <si>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</si>
  <si>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</si>
  <si>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</si>
  <si>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</si>
  <si>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</si>
  <si>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</si>
  <si>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</si>
  <si>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</si>
  <si>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</si>
  <si>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</si>
  <si>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</si>
  <si>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</si>
  <si>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</si>
  <si>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</si>
  <si>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</si>
  <si>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</si>
  <si>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</si>
  <si>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</si>
  <si>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</si>
  <si>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</si>
  <si>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</si>
  <si>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</si>
  <si>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</si>
  <si>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</si>
  <si>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</si>
  <si>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</si>
  <si>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</si>
  <si>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</si>
  <si>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</si>
  <si>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</si>
  <si>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</si>
  <si>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</si>
  <si>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</si>
  <si>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</si>
  <si>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</si>
  <si>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</si>
  <si>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</si>
  <si>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</si>
  <si>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</si>
  <si>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</si>
  <si>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</si>
  <si>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</si>
  <si>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</si>
  <si>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</si>
  <si>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</si>
  <si>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</si>
  <si>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</si>
  <si>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</si>
  <si>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</si>
  <si>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</si>
  <si>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</si>
  <si>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</si>
  <si>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</si>
  <si>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</si>
  <si>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</si>
  <si>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</si>
  <si>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</si>
  <si>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</si>
  <si>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</si>
  <si>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</si>
  <si>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</si>
  <si>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</si>
  <si>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</si>
  <si>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</si>
  <si>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</si>
  <si>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 xml:space="preserve">DGI
Dirección de gestión de impuestos
Subdirección de recaudo
Coordinación de administración de aplicativos de impuestos
</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</si>
  <si>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</si>
  <si>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</si>
  <si>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</si>
  <si>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</si>
  <si>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</si>
  <si>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t xml:space="preserve">DGI
Dirección de gestión de impuestos
Subdirección de recaudo
Coordinación de contabilidad de la función recaudadora
</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</si>
  <si>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</si>
  <si>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</si>
  <si>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</si>
  <si>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</si>
  <si>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</si>
  <si>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 xml:space="preserve">DGI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</si>
  <si>
    <t>Actualizar, como resulte procedente, el catálogo normativo de la entidad en relación con el mecanismo de pago de obras por impuestos.</t>
  </si>
  <si>
    <t>Catálogo normativo actualizado en relación con el mecanismo de pago de obras por impuestos.</t>
  </si>
  <si>
    <t xml:space="preserve">DGI
Dirección de gestión de impuestos
Subdirección de cobranzas y control extensivo
Subdirección de recaudo
Coordinación de cobranzas
Coordinación de administración de aplicativos de impuestos
</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</si>
  <si>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</si>
  <si>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</si>
  <si>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</si>
  <si>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 xml:space="preserve">DGI
Dirección de gestión de impuestos
Subdirección de recaudo
Coordinación de administración de aplicativos de impuestos
Dirección de gestión de innovación y tecnología
Subdirección de innovación y proyectos
Subdirección de soluciones y desarrollo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</si>
  <si>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</si>
  <si>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</si>
  <si>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</si>
  <si>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</si>
  <si>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</si>
  <si>
    <t>DGI
Dirección de gestión de impuestos
Subdirección de cobranzas y control extensivo
Subdirección de recaudo
Coordinación de cobranzas
Coordinación de administración de aplicativos de impuestos
Coordinación de contabilidad de la función recaudadora</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</si>
  <si>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</si>
  <si>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</si>
  <si>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</si>
  <si>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</si>
  <si>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</si>
  <si>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 xml:space="preserve">DGI
Coordinación de contabilidad de la función recaudadora
Dirección de gestión estratégica y analítica
Subdirección de procesos 
Coordinación de procesos y riesgos operacionales 
</t>
  </si>
  <si>
    <t xml:space="preserve">DGI
Coordinación de contabilidad de la función recaudadora
</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</si>
  <si>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</si>
  <si>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</si>
  <si>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</si>
  <si>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</si>
  <si>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</si>
  <si>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</si>
  <si>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</si>
  <si>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</si>
  <si>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</si>
  <si>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</si>
  <si>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</si>
  <si>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</si>
  <si>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color rgb="FF000000"/>
        <rFont val="Arial"/>
      </rPr>
      <t xml:space="preserve">Hallazgo No. 18. Reglamentación abonos y reconocimiento de rendimientos financieros.
</t>
    </r>
    <r>
      <rPr>
        <sz val="12"/>
        <color rgb="FF000000"/>
        <rFont val="Arial"/>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</si>
  <si>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</si>
  <si>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</si>
  <si>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</si>
  <si>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</si>
  <si>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 xml:space="preserve">DGI
Dirección de gestión de impuestos
Subdirección de recaudo
Subdirección de cobranzas y control extensivo
Coordinación de administración de aplicativos de impuestos
Coordinación de cobranzas
Coordinación de contabilidad de la función recaudadora
</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</si>
  <si>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</si>
  <si>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</si>
  <si>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</si>
  <si>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</si>
  <si>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</si>
  <si>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</si>
  <si>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</si>
  <si>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</si>
  <si>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</si>
  <si>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</si>
  <si>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</si>
  <si>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</si>
  <si>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</si>
  <si>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</si>
  <si>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Lineamiento comunicado a las Direcciones Seccionales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</si>
  <si>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</si>
  <si>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</si>
  <si>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</si>
  <si>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</si>
  <si>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</si>
  <si>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</si>
  <si>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</si>
  <si>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</si>
  <si>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</si>
  <si>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</si>
  <si>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</si>
  <si>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</si>
  <si>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</si>
  <si>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</si>
  <si>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</si>
  <si>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</si>
  <si>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</si>
  <si>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</si>
  <si>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</si>
  <si>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</si>
  <si>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</si>
  <si>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</si>
  <si>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</si>
  <si>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</si>
  <si>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</si>
  <si>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</si>
  <si>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</si>
  <si>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</si>
  <si>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</si>
  <si>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</si>
  <si>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</si>
  <si>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</si>
  <si>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</si>
  <si>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</si>
  <si>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</si>
  <si>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</si>
  <si>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</si>
  <si>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</si>
  <si>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</si>
  <si>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</si>
  <si>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</si>
  <si>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</si>
  <si>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</si>
  <si>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</si>
  <si>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</si>
  <si>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</si>
  <si>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</si>
  <si>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</si>
  <si>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</si>
  <si>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</si>
  <si>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t xml:space="preserve">17  02 012   </t>
  </si>
  <si>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</si>
  <si>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</si>
  <si>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</si>
  <si>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</si>
  <si>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</si>
  <si>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</si>
  <si>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</si>
  <si>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</si>
  <si>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r>
      <rPr>
        <b/>
        <sz val="12"/>
        <rFont val="Arial"/>
        <family val="2"/>
      </rPr>
      <t>DGI</t>
    </r>
    <r>
      <rPr>
        <sz val="12"/>
        <rFont val="Arial"/>
        <family val="2"/>
      </rPr>
      <t xml:space="preserve">
Dirección de Gestión de Impuestos
Subdirección de Cobranzas y Control Extensivo
Coordinación de Cobranzas</t>
    </r>
  </si>
  <si>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</si>
  <si>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</si>
  <si>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</si>
  <si>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</si>
  <si>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</si>
  <si>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</si>
  <si>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</si>
  <si>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</si>
  <si>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</si>
  <si>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</si>
  <si>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</si>
  <si>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</si>
  <si>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</si>
  <si>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</si>
  <si>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</si>
  <si>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</si>
  <si>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</si>
  <si>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</si>
  <si>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</si>
  <si>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</si>
  <si>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</si>
  <si>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</si>
  <si>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</si>
  <si>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</si>
  <si>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</si>
  <si>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</si>
  <si>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</si>
  <si>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</si>
  <si>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</si>
  <si>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</si>
  <si>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</si>
  <si>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</si>
  <si>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</si>
  <si>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</si>
  <si>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</si>
  <si>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</si>
  <si>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</si>
  <si>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</si>
  <si>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</si>
  <si>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</si>
  <si>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</si>
  <si>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</si>
  <si>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</si>
  <si>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</si>
  <si>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</si>
  <si>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</si>
  <si>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</si>
  <si>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</si>
  <si>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</si>
  <si>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</si>
  <si>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</si>
  <si>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</si>
  <si>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</si>
  <si>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</si>
  <si>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</si>
  <si>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</si>
  <si>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</si>
  <si>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</si>
  <si>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</si>
  <si>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</si>
  <si>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</si>
  <si>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</si>
  <si>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</si>
  <si>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</si>
  <si>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</si>
  <si>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</si>
  <si>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</si>
  <si>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</si>
  <si>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</si>
  <si>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</si>
  <si>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</si>
  <si>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</si>
  <si>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</si>
  <si>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</si>
  <si>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</si>
  <si>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</si>
  <si>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</si>
  <si>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</si>
  <si>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</si>
  <si>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</si>
  <si>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</si>
  <si>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</si>
  <si>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</si>
  <si>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</si>
  <si>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</si>
  <si>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</si>
  <si>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</si>
  <si>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</si>
  <si>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</si>
  <si>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</si>
  <si>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</si>
  <si>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</si>
  <si>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</si>
  <si>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</si>
  <si>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</si>
  <si>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</si>
  <si>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</si>
  <si>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</si>
  <si>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</si>
  <si>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</si>
  <si>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</si>
  <si>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</si>
  <si>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</si>
  <si>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</si>
  <si>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</si>
  <si>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</si>
  <si>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</si>
  <si>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</si>
  <si>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</si>
  <si>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</si>
  <si>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</si>
  <si>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</si>
  <si>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</si>
  <si>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</si>
  <si>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</si>
  <si>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</si>
  <si>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</si>
  <si>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</si>
  <si>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</si>
  <si>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</si>
  <si>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</si>
  <si>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</si>
  <si>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</si>
  <si>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</si>
  <si>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</si>
  <si>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</si>
  <si>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</si>
  <si>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</si>
  <si>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</si>
  <si>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</si>
  <si>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</si>
  <si>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</si>
  <si>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</si>
  <si>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</si>
  <si>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</si>
  <si>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</si>
  <si>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</si>
  <si>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</si>
  <si>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</si>
  <si>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</si>
  <si>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</si>
  <si>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</si>
  <si>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</si>
  <si>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</si>
  <si>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</si>
  <si>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</si>
  <si>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</si>
  <si>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</si>
  <si>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</si>
  <si>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</si>
  <si>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</si>
  <si>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</si>
  <si>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</si>
  <si>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</si>
  <si>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</si>
  <si>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</si>
  <si>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23. Iniciar el desarrollo de la solución tecnológica.</t>
  </si>
  <si>
    <t>24. Poner en producción la solución tecnológica
tecnológica</t>
  </si>
  <si>
    <t xml:space="preserve">Definir la puesta producción de la  solución tecnoloógica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</si>
  <si>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</si>
  <si>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</si>
  <si>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</si>
  <si>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</si>
  <si>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</si>
  <si>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</si>
  <si>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</si>
  <si>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</si>
  <si>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</si>
  <si>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</si>
  <si>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</si>
  <si>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</si>
  <si>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</si>
  <si>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</si>
  <si>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</si>
  <si>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</si>
  <si>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</si>
  <si>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</si>
  <si>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</si>
  <si>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</si>
  <si>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</si>
  <si>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</si>
  <si>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</si>
  <si>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</si>
  <si>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</si>
  <si>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</si>
  <si>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</si>
  <si>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</si>
  <si>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</si>
  <si>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</si>
  <si>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</si>
  <si>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</si>
  <si>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</si>
  <si>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</si>
  <si>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</si>
  <si>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</si>
  <si>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</si>
  <si>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</si>
  <si>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</si>
  <si>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</si>
  <si>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</si>
  <si>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</si>
  <si>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</si>
  <si>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</si>
  <si>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</si>
  <si>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</si>
  <si>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</si>
  <si>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</si>
  <si>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</si>
  <si>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</si>
  <si>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</si>
  <si>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</si>
  <si>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</si>
  <si>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</si>
  <si>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</si>
  <si>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</si>
  <si>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</si>
  <si>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</si>
  <si>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</si>
  <si>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</si>
  <si>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</si>
  <si>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</si>
  <si>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</si>
  <si>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</si>
  <si>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</si>
  <si>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</si>
  <si>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</si>
  <si>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</si>
  <si>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</si>
  <si>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t>Definir los requerimientos funcionales</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</si>
  <si>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</si>
  <si>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</si>
  <si>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</si>
  <si>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</si>
  <si>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</si>
  <si>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</si>
  <si>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</si>
  <si>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</si>
  <si>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</si>
  <si>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</si>
  <si>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</si>
  <si>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</si>
  <si>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</si>
  <si>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</si>
  <si>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</si>
  <si>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</si>
  <si>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</si>
  <si>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</si>
  <si>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</si>
  <si>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</si>
  <si>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</si>
  <si>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</si>
  <si>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</si>
  <si>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</si>
  <si>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</si>
  <si>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</si>
  <si>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</si>
  <si>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</si>
  <si>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</si>
  <si>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</si>
  <si>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</si>
  <si>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</si>
  <si>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</si>
  <si>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</si>
  <si>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</si>
  <si>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</si>
  <si>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</si>
  <si>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</si>
  <si>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</si>
  <si>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</si>
  <si>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</si>
  <si>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</si>
  <si>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</si>
  <si>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</si>
  <si>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</si>
  <si>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</si>
  <si>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</si>
  <si>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</si>
  <si>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</si>
  <si>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</si>
  <si>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</si>
  <si>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</si>
  <si>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</si>
  <si>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</si>
  <si>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</si>
  <si>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</si>
  <si>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</si>
  <si>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</si>
  <si>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</si>
  <si>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</si>
  <si>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</si>
  <si>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</si>
  <si>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</si>
  <si>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</si>
  <si>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</si>
  <si>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</si>
  <si>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</si>
  <si>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</si>
  <si>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</si>
  <si>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</si>
  <si>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</si>
  <si>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</si>
  <si>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</si>
  <si>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</si>
  <si>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</si>
  <si>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</si>
  <si>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</si>
  <si>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</si>
  <si>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</si>
  <si>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</si>
  <si>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</si>
  <si>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</si>
  <si>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</si>
  <si>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</si>
  <si>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</si>
  <si>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</si>
  <si>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</si>
  <si>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</si>
  <si>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</si>
  <si>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</si>
  <si>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</si>
  <si>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</si>
  <si>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</si>
  <si>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</si>
  <si>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</si>
  <si>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</si>
  <si>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</si>
  <si>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</si>
  <si>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</si>
  <si>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</si>
  <si>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</si>
  <si>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</si>
  <si>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</si>
  <si>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</si>
  <si>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</si>
  <si>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</si>
  <si>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</si>
  <si>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</si>
  <si>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</si>
  <si>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</si>
  <si>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</si>
  <si>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</si>
  <si>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</si>
  <si>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</si>
  <si>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</si>
  <si>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</si>
  <si>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</si>
  <si>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</si>
  <si>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</si>
  <si>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</si>
  <si>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</si>
  <si>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</si>
  <si>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</si>
  <si>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</si>
  <si>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</si>
  <si>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</si>
  <si>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</si>
  <si>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</si>
  <si>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</si>
  <si>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</si>
  <si>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</si>
  <si>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</si>
  <si>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</si>
  <si>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</si>
  <si>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</si>
  <si>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</si>
  <si>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</si>
  <si>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</si>
  <si>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</si>
  <si>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</si>
  <si>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</si>
  <si>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</si>
  <si>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</si>
  <si>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</si>
  <si>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</si>
  <si>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</si>
  <si>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</si>
  <si>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</si>
  <si>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</si>
  <si>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</si>
  <si>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</si>
  <si>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</si>
  <si>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</si>
  <si>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</si>
  <si>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</si>
  <si>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</si>
  <si>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</si>
  <si>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</si>
  <si>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</si>
  <si>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</si>
  <si>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</si>
  <si>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</si>
  <si>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</si>
  <si>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</si>
  <si>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t>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</si>
  <si>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</si>
  <si>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</si>
  <si>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</si>
  <si>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</si>
  <si>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</si>
  <si>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</si>
  <si>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</si>
  <si>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</si>
  <si>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</si>
  <si>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</si>
  <si>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</si>
  <si>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</si>
  <si>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</si>
  <si>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</si>
  <si>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</si>
  <si>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</si>
  <si>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</si>
  <si>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</si>
  <si>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</si>
  <si>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</si>
  <si>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</si>
  <si>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</si>
  <si>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</si>
  <si>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</si>
  <si>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</si>
  <si>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</si>
  <si>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</si>
  <si>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</si>
  <si>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</si>
  <si>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</si>
  <si>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</si>
  <si>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</si>
  <si>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</si>
  <si>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</si>
  <si>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</si>
  <si>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</si>
  <si>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</si>
  <si>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</si>
  <si>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</si>
  <si>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</si>
  <si>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</si>
  <si>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</si>
  <si>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</si>
  <si>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</si>
  <si>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</si>
  <si>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</si>
  <si>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</si>
  <si>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</si>
  <si>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</si>
  <si>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</si>
  <si>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</si>
  <si>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</si>
  <si>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</si>
  <si>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</si>
  <si>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</si>
  <si>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</si>
  <si>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</si>
  <si>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</si>
  <si>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</si>
  <si>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</si>
  <si>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</si>
  <si>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</si>
  <si>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</si>
  <si>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</si>
  <si>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</si>
  <si>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</si>
  <si>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</si>
  <si>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</si>
  <si>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</si>
  <si>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</si>
  <si>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</si>
  <si>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</si>
  <si>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</si>
  <si>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</si>
  <si>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</si>
  <si>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</si>
  <si>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</si>
  <si>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</si>
  <si>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</si>
  <si>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</si>
  <si>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</si>
  <si>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</si>
  <si>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</si>
  <si>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</si>
  <si>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</si>
  <si>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</si>
  <si>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</si>
  <si>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</si>
  <si>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</si>
  <si>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</si>
  <si>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</si>
  <si>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</si>
  <si>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</si>
  <si>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</si>
  <si>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</si>
  <si>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</si>
  <si>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</si>
  <si>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</si>
  <si>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</si>
  <si>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</si>
  <si>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</si>
  <si>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</si>
  <si>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</si>
  <si>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</si>
  <si>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</si>
  <si>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</si>
  <si>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</si>
  <si>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</si>
  <si>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</si>
  <si>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</si>
  <si>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</si>
  <si>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</si>
  <si>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</si>
  <si>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</si>
  <si>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</si>
  <si>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</si>
  <si>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</si>
  <si>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</si>
  <si>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</si>
  <si>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</si>
  <si>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</si>
  <si>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</si>
  <si>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</si>
  <si>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</si>
  <si>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</si>
  <si>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</si>
  <si>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</si>
  <si>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</si>
  <si>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</si>
  <si>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</si>
  <si>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</si>
  <si>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</si>
  <si>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</si>
  <si>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</si>
  <si>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</si>
  <si>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</si>
  <si>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</si>
  <si>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</si>
  <si>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</si>
  <si>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</si>
  <si>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</si>
  <si>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</si>
  <si>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</si>
  <si>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</si>
  <si>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</si>
  <si>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</si>
  <si>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</si>
  <si>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</si>
  <si>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</si>
  <si>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</si>
  <si>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</si>
  <si>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</si>
  <si>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</si>
  <si>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</si>
  <si>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</si>
  <si>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</si>
  <si>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</si>
  <si>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</si>
  <si>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</si>
  <si>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</si>
  <si>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</si>
  <si>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</si>
  <si>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</si>
  <si>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</si>
  <si>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</si>
  <si>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</si>
  <si>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</si>
  <si>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</si>
  <si>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</si>
  <si>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</si>
  <si>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</si>
  <si>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</si>
  <si>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</si>
  <si>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</si>
  <si>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</si>
  <si>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</si>
  <si>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</si>
  <si>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</si>
  <si>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</si>
  <si>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</si>
  <si>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</si>
  <si>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</si>
  <si>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</si>
  <si>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</si>
  <si>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</si>
  <si>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</si>
  <si>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</si>
  <si>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</si>
  <si>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</si>
  <si>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</si>
  <si>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</si>
  <si>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</si>
  <si>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</si>
  <si>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</si>
  <si>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</si>
  <si>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</si>
  <si>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</si>
  <si>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</si>
  <si>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</si>
  <si>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</si>
  <si>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</si>
  <si>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</si>
  <si>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</si>
  <si>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</si>
  <si>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</si>
  <si>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</si>
  <si>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</si>
  <si>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</si>
  <si>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</si>
  <si>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</si>
  <si>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</si>
  <si>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</si>
  <si>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</si>
  <si>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</si>
  <si>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</si>
  <si>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</si>
  <si>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</si>
  <si>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</si>
  <si>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</si>
  <si>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</si>
  <si>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</si>
  <si>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</si>
  <si>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</si>
  <si>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</si>
  <si>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</si>
  <si>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</si>
  <si>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</si>
  <si>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</si>
  <si>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</si>
  <si>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</si>
  <si>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</si>
  <si>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</si>
  <si>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</si>
  <si>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</si>
  <si>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</si>
  <si>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</si>
  <si>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</si>
  <si>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</si>
  <si>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</si>
  <si>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</si>
  <si>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</si>
  <si>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</si>
  <si>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</si>
  <si>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</si>
  <si>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</si>
  <si>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</si>
  <si>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</si>
  <si>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</si>
  <si>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</si>
  <si>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</si>
  <si>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</si>
  <si>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</si>
  <si>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</si>
  <si>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</si>
  <si>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</si>
  <si>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</si>
  <si>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</si>
  <si>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</si>
  <si>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</si>
  <si>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</si>
  <si>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</si>
  <si>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</si>
  <si>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</si>
  <si>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</si>
  <si>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</si>
  <si>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</si>
  <si>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</si>
  <si>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</si>
  <si>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</si>
  <si>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</si>
  <si>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</si>
  <si>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</si>
  <si>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</si>
  <si>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</si>
  <si>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</si>
  <si>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</si>
  <si>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</si>
  <si>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</si>
  <si>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</si>
  <si>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</si>
  <si>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</si>
  <si>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</si>
  <si>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</si>
  <si>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</si>
  <si>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</si>
  <si>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</si>
  <si>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</si>
  <si>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</si>
  <si>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</si>
  <si>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</si>
  <si>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</si>
  <si>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</si>
  <si>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</si>
  <si>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</si>
  <si>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</si>
  <si>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Acta en la que se consigne la decisión tomada en las mesas de trabajo</t>
  </si>
  <si>
    <r>
      <rPr>
        <b/>
        <sz val="12"/>
        <rFont val="Arial"/>
        <family val="2"/>
      </rPr>
      <t>DGF</t>
    </r>
    <r>
      <rPr>
        <sz val="12"/>
        <rFont val="Arial"/>
        <family val="2"/>
      </rPr>
      <t xml:space="preserve">
NC - Subproceso: Fiscalización y Liquidación
Subdirección de Fiscalización Internacional
Subdirección de Fiscalización Tributaria</t>
    </r>
  </si>
  <si>
    <t>A7. Elaborar y/o actualizar el documento dentro del sistema de gestión acorde con lo establecido en el acta.</t>
  </si>
  <si>
    <t>- Elaboración del documento definido para el cumplimiento de la acción.
- Revisión y aprobación por parte de las áreas involucradas.</t>
  </si>
  <si>
    <t>Documento y/o procedimiento modificado</t>
  </si>
  <si>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</si>
  <si>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</si>
  <si>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</si>
  <si>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</si>
  <si>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</si>
  <si>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</si>
  <si>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</si>
  <si>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</si>
  <si>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</si>
  <si>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</si>
  <si>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</si>
  <si>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</si>
  <si>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</si>
  <si>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</si>
  <si>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</si>
  <si>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</si>
  <si>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</si>
  <si>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</si>
  <si>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</si>
  <si>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</si>
  <si>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</si>
  <si>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</si>
  <si>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</si>
  <si>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</si>
  <si>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</si>
  <si>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</si>
  <si>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</si>
  <si>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</si>
  <si>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</si>
  <si>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</si>
  <si>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</si>
  <si>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</si>
  <si>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</si>
  <si>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</si>
  <si>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</si>
  <si>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</si>
  <si>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</si>
  <si>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</si>
  <si>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</si>
  <si>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</si>
  <si>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</si>
  <si>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</si>
  <si>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</si>
  <si>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</si>
  <si>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</si>
  <si>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</si>
  <si>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</si>
  <si>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</si>
  <si>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</si>
  <si>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</si>
  <si>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</si>
  <si>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</si>
  <si>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</si>
  <si>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</si>
  <si>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</si>
  <si>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</si>
  <si>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</si>
  <si>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</si>
  <si>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</si>
  <si>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</si>
  <si>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</si>
  <si>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</si>
  <si>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</si>
  <si>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</si>
  <si>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</si>
  <si>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</si>
  <si>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</si>
  <si>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</si>
  <si>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</si>
  <si>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</si>
  <si>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</si>
  <si>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</si>
  <si>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</si>
  <si>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</si>
  <si>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</si>
  <si>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</si>
  <si>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</si>
  <si>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</si>
  <si>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</si>
  <si>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</si>
  <si>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</si>
  <si>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</si>
  <si>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</si>
  <si>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</si>
  <si>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</si>
  <si>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</si>
  <si>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</si>
  <si>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</si>
  <si>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</si>
  <si>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</si>
  <si>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</si>
  <si>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</si>
  <si>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</si>
  <si>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</si>
  <si>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</si>
  <si>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</si>
  <si>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</si>
  <si>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</si>
  <si>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</si>
  <si>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</si>
  <si>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</si>
  <si>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</si>
  <si>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</si>
  <si>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</si>
  <si>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</si>
  <si>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</si>
  <si>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</si>
  <si>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</si>
  <si>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</si>
  <si>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</si>
  <si>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</si>
  <si>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</si>
  <si>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</si>
  <si>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</si>
  <si>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</si>
  <si>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</si>
  <si>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</si>
  <si>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</si>
  <si>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</si>
  <si>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</si>
  <si>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</si>
  <si>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</si>
  <si>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</si>
  <si>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</si>
  <si>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</si>
  <si>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</si>
  <si>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</si>
  <si>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</si>
  <si>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</si>
  <si>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</si>
  <si>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</si>
  <si>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</si>
  <si>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</si>
  <si>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</si>
  <si>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</si>
  <si>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</si>
  <si>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</si>
  <si>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</si>
  <si>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</si>
  <si>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</si>
  <si>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</si>
  <si>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</si>
  <si>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</si>
  <si>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</si>
  <si>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</si>
  <si>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</si>
  <si>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</si>
  <si>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</si>
  <si>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</si>
  <si>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</si>
  <si>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</si>
  <si>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</si>
  <si>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</si>
  <si>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</si>
  <si>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</si>
  <si>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</si>
  <si>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</si>
  <si>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</si>
  <si>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</si>
  <si>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</si>
  <si>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</si>
  <si>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</si>
  <si>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</si>
  <si>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</si>
  <si>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</si>
  <si>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</si>
  <si>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</si>
  <si>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</si>
  <si>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</si>
  <si>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</si>
  <si>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</si>
  <si>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</si>
  <si>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</si>
  <si>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</si>
  <si>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</si>
  <si>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</si>
  <si>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</si>
  <si>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</si>
  <si>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</si>
  <si>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</si>
  <si>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</si>
  <si>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</si>
  <si>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</si>
  <si>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</si>
  <si>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</si>
  <si>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</si>
  <si>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</si>
  <si>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</si>
  <si>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</si>
  <si>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</si>
  <si>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</si>
  <si>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</si>
  <si>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</si>
  <si>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</si>
  <si>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</si>
  <si>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</si>
  <si>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</si>
  <si>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</si>
  <si>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</si>
  <si>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</si>
  <si>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</si>
  <si>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</si>
  <si>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</si>
  <si>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</si>
  <si>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</si>
  <si>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</si>
  <si>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</si>
  <si>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</si>
  <si>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</si>
  <si>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</si>
  <si>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</si>
  <si>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</si>
  <si>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</si>
  <si>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</si>
  <si>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</si>
  <si>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</si>
  <si>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</si>
  <si>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</si>
  <si>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</si>
  <si>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</si>
  <si>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</si>
  <si>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</si>
  <si>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</si>
  <si>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</si>
  <si>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</si>
  <si>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</si>
  <si>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</si>
  <si>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</si>
  <si>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</si>
  <si>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</si>
  <si>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</si>
  <si>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</si>
  <si>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</si>
  <si>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</si>
  <si>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</si>
  <si>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</si>
  <si>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</si>
  <si>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</si>
  <si>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</si>
  <si>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</si>
  <si>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</si>
  <si>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</si>
  <si>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</si>
  <si>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</si>
  <si>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</si>
  <si>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</si>
  <si>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</si>
  <si>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</si>
  <si>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</si>
  <si>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</si>
  <si>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</si>
  <si>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</si>
  <si>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</si>
  <si>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</si>
  <si>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</si>
  <si>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</si>
  <si>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</si>
  <si>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</si>
  <si>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</si>
  <si>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</si>
  <si>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</si>
  <si>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</si>
  <si>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</si>
  <si>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</si>
  <si>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</si>
  <si>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</si>
  <si>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</si>
  <si>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</si>
  <si>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</si>
  <si>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</si>
  <si>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</si>
  <si>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</si>
  <si>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</si>
  <si>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</si>
  <si>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</si>
  <si>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</si>
  <si>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</si>
  <si>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</si>
  <si>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</si>
  <si>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</si>
  <si>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</si>
  <si>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</si>
  <si>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</si>
  <si>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</si>
  <si>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</si>
  <si>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</si>
  <si>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</si>
  <si>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</si>
  <si>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</si>
  <si>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</si>
  <si>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</si>
  <si>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</si>
  <si>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</si>
  <si>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</si>
  <si>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</si>
  <si>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</si>
  <si>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</si>
  <si>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</si>
  <si>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</si>
  <si>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</si>
  <si>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</si>
  <si>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</si>
  <si>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</si>
  <si>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</si>
  <si>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</si>
  <si>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</si>
  <si>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</si>
  <si>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</si>
  <si>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</si>
  <si>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</si>
  <si>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</si>
  <si>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</si>
  <si>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</si>
  <si>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</si>
  <si>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</si>
  <si>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</si>
  <si>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</si>
  <si>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</si>
  <si>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</si>
  <si>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</si>
  <si>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</si>
  <si>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</si>
  <si>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</si>
  <si>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</si>
  <si>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</si>
  <si>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</si>
  <si>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</si>
  <si>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</si>
  <si>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</si>
  <si>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</si>
  <si>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</si>
  <si>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</si>
  <si>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</si>
  <si>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</si>
  <si>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</si>
  <si>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</si>
  <si>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</si>
  <si>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</si>
  <si>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</si>
  <si>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</si>
  <si>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</si>
  <si>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</si>
  <si>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</si>
  <si>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</si>
  <si>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</si>
  <si>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</si>
  <si>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</si>
  <si>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</si>
  <si>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</si>
  <si>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</si>
  <si>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</si>
  <si>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</si>
  <si>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</si>
  <si>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</si>
  <si>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</si>
  <si>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</si>
  <si>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</si>
  <si>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</si>
  <si>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</si>
  <si>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</si>
  <si>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</si>
  <si>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</si>
  <si>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</si>
  <si>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</si>
  <si>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</si>
  <si>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</si>
  <si>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</si>
  <si>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</si>
  <si>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</si>
  <si>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</si>
  <si>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</si>
  <si>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</si>
  <si>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</si>
  <si>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</si>
  <si>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</si>
  <si>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</si>
  <si>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</si>
  <si>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</si>
  <si>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</si>
  <si>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</si>
  <si>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</si>
  <si>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</si>
  <si>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</si>
  <si>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</si>
  <si>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</si>
  <si>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</si>
  <si>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</si>
  <si>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</si>
  <si>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</si>
  <si>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</si>
  <si>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</si>
  <si>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</si>
  <si>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</si>
  <si>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</si>
  <si>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</si>
  <si>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</si>
  <si>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</si>
  <si>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</si>
  <si>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</si>
  <si>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</si>
  <si>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</si>
  <si>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</si>
  <si>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</si>
  <si>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</si>
  <si>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</si>
  <si>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</si>
  <si>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</si>
  <si>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</si>
  <si>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</si>
  <si>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</si>
  <si>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</si>
  <si>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</si>
  <si>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</si>
  <si>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</si>
  <si>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</si>
  <si>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</si>
  <si>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</si>
  <si>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</si>
  <si>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</si>
  <si>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</si>
  <si>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</si>
  <si>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</si>
  <si>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</si>
  <si>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</si>
  <si>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</si>
  <si>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</si>
  <si>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</si>
  <si>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</si>
  <si>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</si>
  <si>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</si>
  <si>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</si>
  <si>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</si>
  <si>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</si>
  <si>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</si>
  <si>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</si>
  <si>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</si>
  <si>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</si>
  <si>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</si>
  <si>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</si>
  <si>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</si>
  <si>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</si>
  <si>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</si>
  <si>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</si>
  <si>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</si>
  <si>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</si>
  <si>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</si>
  <si>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</si>
  <si>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</si>
  <si>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</si>
  <si>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</si>
  <si>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</si>
  <si>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</si>
  <si>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</si>
  <si>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</si>
  <si>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</si>
  <si>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</si>
  <si>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</si>
  <si>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</si>
  <si>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</si>
  <si>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</si>
  <si>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</si>
  <si>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</si>
  <si>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</si>
  <si>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</si>
  <si>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</si>
  <si>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t>Documento s             de requerimien tos funcionales</t>
  </si>
  <si>
    <r>
      <rPr>
        <b/>
        <sz val="12"/>
        <rFont val="Arial"/>
        <family val="2"/>
      </rPr>
      <t>DGI</t>
    </r>
    <r>
      <rPr>
        <sz val="12"/>
        <rFont val="Arial"/>
        <family val="2"/>
      </rPr>
      <t xml:space="preserve">
Dirección de Gestion de Innovación y Tecnología</t>
    </r>
  </si>
  <si>
    <t>Análisis  y  diseño de    la    solución tecnológica</t>
  </si>
  <si>
    <t>Plan        de trabajo   del desarrollo de            la solución tecnológica</t>
  </si>
  <si>
    <t>Implementación de    la    solución tecnológica</t>
  </si>
  <si>
    <t>Seguimient o  trimestral a              la implementa ción   de   la solución tecnológica</t>
  </si>
  <si>
    <t>Despliegue       en
producción         y estabilización   de la solución</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</si>
  <si>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</si>
  <si>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</si>
  <si>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</si>
  <si>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</si>
  <si>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</si>
  <si>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</si>
  <si>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</si>
  <si>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</si>
  <si>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</si>
  <si>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</si>
  <si>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</si>
  <si>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</si>
  <si>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</si>
  <si>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</si>
  <si>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</si>
  <si>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</si>
  <si>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</si>
  <si>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</si>
  <si>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</si>
  <si>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</si>
  <si>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</si>
  <si>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</si>
  <si>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</si>
  <si>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</si>
  <si>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</si>
  <si>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</si>
  <si>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</si>
  <si>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</si>
  <si>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</si>
  <si>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</si>
  <si>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</si>
  <si>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</si>
  <si>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</si>
  <si>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</si>
  <si>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</si>
  <si>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</si>
  <si>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</si>
  <si>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</si>
  <si>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</si>
  <si>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</si>
  <si>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</si>
  <si>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</si>
  <si>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</si>
  <si>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</si>
  <si>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</si>
  <si>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</si>
  <si>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</si>
  <si>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</si>
  <si>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</si>
  <si>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</si>
  <si>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</si>
  <si>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</si>
  <si>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</si>
  <si>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</si>
  <si>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</si>
  <si>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</si>
  <si>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</si>
  <si>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</si>
  <si>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</si>
  <si>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</si>
  <si>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</si>
  <si>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</si>
  <si>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</si>
  <si>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</si>
  <si>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</si>
  <si>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</si>
  <si>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</si>
  <si>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</si>
  <si>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</si>
  <si>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</si>
  <si>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</si>
  <si>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</si>
  <si>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</si>
  <si>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</si>
  <si>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</si>
  <si>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</si>
  <si>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</si>
  <si>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</si>
  <si>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</si>
  <si>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</si>
  <si>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</si>
  <si>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</si>
  <si>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</si>
  <si>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</si>
  <si>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</si>
  <si>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</si>
  <si>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</si>
  <si>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</si>
  <si>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</si>
  <si>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</si>
  <si>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</si>
  <si>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</si>
  <si>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</si>
  <si>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</si>
  <si>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</si>
  <si>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</si>
  <si>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</si>
  <si>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</si>
  <si>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</si>
  <si>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</si>
  <si>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</si>
  <si>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</si>
  <si>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</si>
  <si>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</si>
  <si>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</si>
  <si>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</si>
  <si>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</si>
  <si>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</si>
  <si>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</si>
  <si>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</si>
  <si>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</si>
  <si>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</si>
  <si>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</si>
  <si>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</si>
  <si>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</si>
  <si>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</si>
  <si>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</si>
  <si>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</si>
  <si>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</si>
  <si>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</si>
  <si>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</si>
  <si>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</si>
  <si>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</si>
  <si>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</si>
  <si>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</si>
  <si>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</si>
  <si>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</si>
  <si>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</si>
  <si>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</si>
  <si>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</si>
  <si>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</si>
  <si>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</si>
  <si>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</si>
  <si>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</si>
  <si>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</si>
  <si>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</si>
  <si>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</si>
  <si>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</si>
  <si>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</si>
  <si>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</si>
  <si>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</si>
  <si>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</si>
  <si>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</si>
  <si>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</si>
  <si>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</si>
  <si>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</si>
  <si>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</si>
  <si>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</si>
  <si>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</si>
  <si>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</si>
  <si>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</si>
  <si>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</si>
  <si>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</si>
  <si>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</si>
  <si>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</si>
  <si>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</si>
  <si>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</si>
  <si>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</si>
  <si>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A16. Revisar estos 7 casos para corregir esta inconsistencia e incluir los formatos que no están incorporados de ser pertinente</t>
  </si>
  <si>
    <t>1. Realizar control y seguimiento a la completitud de los expedientes de cobro
2. Presentar en un informe los aspectos observados
3. Remitir informe a la Coord. De Cobranzas</t>
  </si>
  <si>
    <t>Informe PDF que contenga la revisión efectuada</t>
  </si>
  <si>
    <r>
      <t xml:space="preserve">DGI
</t>
    </r>
    <r>
      <rPr>
        <sz val="12"/>
        <rFont val="Arial"/>
        <family val="2"/>
      </rPr>
      <t>Direcciones Seccionales de Bogotá
ivisión de Cobranzas</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</si>
  <si>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</si>
  <si>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</si>
  <si>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</si>
  <si>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</si>
  <si>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</si>
  <si>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</si>
  <si>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</si>
  <si>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</si>
  <si>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</si>
  <si>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</si>
  <si>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A15. Efectuar capacitación a los funcionarios de los grupos de coactiva que manejan expedientes de remates respecto al cumplimiento del PR-COT-0391 "Remate de bienes" y todos los formatos correspondientes</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</si>
  <si>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</si>
  <si>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</si>
  <si>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</si>
  <si>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</si>
  <si>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A17. Verificar mensualmente en los procesos de cobro a los que se les va a programar fecha de remate, que esté completa la información en el expediente, incluyendo los formatos correspondientes y el control de legalidad</t>
  </si>
  <si>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</si>
  <si>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</si>
  <si>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</si>
  <si>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</si>
  <si>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</si>
  <si>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</si>
  <si>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</si>
  <si>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</si>
  <si>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</si>
  <si>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</si>
  <si>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</si>
  <si>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r>
      <rPr>
        <b/>
        <sz val="12"/>
        <rFont val="Arial"/>
        <family val="2"/>
      </rPr>
      <t>DGI</t>
    </r>
    <r>
      <rPr>
        <sz val="12"/>
        <rFont val="Arial"/>
        <family val="2"/>
      </rPr>
      <t xml:space="preserve">
Coordinación de Cobranzas</t>
    </r>
  </si>
  <si>
    <t>Puesta en producción de la solución tecnológica: 
a. (01) Un formato información de versión             FT-IIT-2180
b. (01) Un Acta de comité de gestión de Cambios de Tecnología del correspondiente software instalado y en producción</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</si>
  <si>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</si>
  <si>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</si>
  <si>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</si>
  <si>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</si>
  <si>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</si>
  <si>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</si>
  <si>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</si>
  <si>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</si>
  <si>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</si>
  <si>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</si>
  <si>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</si>
  <si>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</si>
  <si>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</si>
  <si>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</si>
  <si>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</si>
  <si>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</si>
  <si>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</si>
  <si>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</si>
  <si>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</si>
  <si>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</si>
  <si>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</si>
  <si>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</si>
  <si>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</si>
  <si>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</si>
  <si>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</si>
  <si>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</si>
  <si>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</si>
  <si>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</si>
  <si>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</si>
  <si>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</si>
  <si>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</si>
  <si>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</si>
  <si>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</si>
  <si>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</si>
  <si>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</si>
  <si>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t>Oficio</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</si>
  <si>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</si>
  <si>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</si>
  <si>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</si>
  <si>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</si>
  <si>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</si>
  <si>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</si>
  <si>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</si>
  <si>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</si>
  <si>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</si>
  <si>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</si>
  <si>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</si>
  <si>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</si>
  <si>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</si>
  <si>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</si>
  <si>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</si>
  <si>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</si>
  <si>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</si>
  <si>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</si>
  <si>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</si>
  <si>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</si>
  <si>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</si>
  <si>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</si>
  <si>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</si>
  <si>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</si>
  <si>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</si>
  <si>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</si>
  <si>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</si>
  <si>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</si>
  <si>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</si>
  <si>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</si>
  <si>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</si>
  <si>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</si>
  <si>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</si>
  <si>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</si>
  <si>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</si>
  <si>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</si>
  <si>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</si>
  <si>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</si>
  <si>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</si>
  <si>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</si>
  <si>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</si>
  <si>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</si>
  <si>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</si>
  <si>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</si>
  <si>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</si>
  <si>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</si>
  <si>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</si>
  <si>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</si>
  <si>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</si>
  <si>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</si>
  <si>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</si>
  <si>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</si>
  <si>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</si>
  <si>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</si>
  <si>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</si>
  <si>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</si>
  <si>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</si>
  <si>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</si>
  <si>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</si>
  <si>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</si>
  <si>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</si>
  <si>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</si>
  <si>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</si>
  <si>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</si>
  <si>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</si>
  <si>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</si>
  <si>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</si>
  <si>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</si>
  <si>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</si>
  <si>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</si>
  <si>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</si>
  <si>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</si>
  <si>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</si>
  <si>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</si>
  <si>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</si>
  <si>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</si>
  <si>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</si>
  <si>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</si>
  <si>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</si>
  <si>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</si>
  <si>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</si>
  <si>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</si>
  <si>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</si>
  <si>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</si>
  <si>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</si>
  <si>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</si>
  <si>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</si>
  <si>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</si>
  <si>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</si>
  <si>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</si>
  <si>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</si>
  <si>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</si>
  <si>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</si>
  <si>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</si>
  <si>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</si>
  <si>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</si>
  <si>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</si>
  <si>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</si>
  <si>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</si>
  <si>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</si>
  <si>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</si>
  <si>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</si>
  <si>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</si>
  <si>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</si>
  <si>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</si>
  <si>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</si>
  <si>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</si>
  <si>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</si>
  <si>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</si>
  <si>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</si>
  <si>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</si>
  <si>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</si>
  <si>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</si>
  <si>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</si>
  <si>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</si>
  <si>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</si>
  <si>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</si>
  <si>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</si>
  <si>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</si>
  <si>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</si>
  <si>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</si>
  <si>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</si>
  <si>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</si>
  <si>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</si>
  <si>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</si>
  <si>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</si>
  <si>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</si>
  <si>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</si>
  <si>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</si>
  <si>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</si>
  <si>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</si>
  <si>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</si>
  <si>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</si>
  <si>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</si>
  <si>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</si>
  <si>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</si>
  <si>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</si>
  <si>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</si>
  <si>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</si>
  <si>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</si>
  <si>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</si>
  <si>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</si>
  <si>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</si>
  <si>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</si>
  <si>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</si>
  <si>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</si>
  <si>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</si>
  <si>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</si>
  <si>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</si>
  <si>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</si>
  <si>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</si>
  <si>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</si>
  <si>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</si>
  <si>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</si>
  <si>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</si>
  <si>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</si>
  <si>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</si>
  <si>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</si>
  <si>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</si>
  <si>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</si>
  <si>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</si>
  <si>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</si>
  <si>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</si>
  <si>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</si>
  <si>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</si>
  <si>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</si>
  <si>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</si>
  <si>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</si>
  <si>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</si>
  <si>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</si>
  <si>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</si>
  <si>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</si>
  <si>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</si>
  <si>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</si>
  <si>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</si>
  <si>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</si>
  <si>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</si>
  <si>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</si>
  <si>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</si>
  <si>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</si>
  <si>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</si>
  <si>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</si>
  <si>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</si>
  <si>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</si>
  <si>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</si>
  <si>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</si>
  <si>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</si>
  <si>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</si>
  <si>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</si>
  <si>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</si>
  <si>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</si>
  <si>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</si>
  <si>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</si>
  <si>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</si>
  <si>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</si>
  <si>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</si>
  <si>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</si>
  <si>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</si>
  <si>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</si>
  <si>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</si>
  <si>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</si>
  <si>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</si>
  <si>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</si>
  <si>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</si>
  <si>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</si>
  <si>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</si>
  <si>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</si>
  <si>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</si>
  <si>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</si>
  <si>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</si>
  <si>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</si>
  <si>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</si>
  <si>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</si>
  <si>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</si>
  <si>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</si>
  <si>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</si>
  <si>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</si>
  <si>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</si>
  <si>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</si>
  <si>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</si>
  <si>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</si>
  <si>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</si>
  <si>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</si>
  <si>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</si>
  <si>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</si>
  <si>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</si>
  <si>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</si>
  <si>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</si>
  <si>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</si>
  <si>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</si>
  <si>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</si>
  <si>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</si>
  <si>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</si>
  <si>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</si>
  <si>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</si>
  <si>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</si>
  <si>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</si>
  <si>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</si>
  <si>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</si>
  <si>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</si>
  <si>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</si>
  <si>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</si>
  <si>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</si>
  <si>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</si>
  <si>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</si>
  <si>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</si>
  <si>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</si>
  <si>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</si>
  <si>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</si>
  <si>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</si>
  <si>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</si>
  <si>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</si>
  <si>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</si>
  <si>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</si>
  <si>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</si>
  <si>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</si>
  <si>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</si>
  <si>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</si>
  <si>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</si>
  <si>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</si>
  <si>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</si>
  <si>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</si>
  <si>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</si>
  <si>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</si>
  <si>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</si>
  <si>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</si>
  <si>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</si>
  <si>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</si>
  <si>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</si>
  <si>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</si>
  <si>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</si>
  <si>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</si>
  <si>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</si>
  <si>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</si>
  <si>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</si>
  <si>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</si>
  <si>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</si>
  <si>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</si>
  <si>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</si>
  <si>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</si>
  <si>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</si>
  <si>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</si>
  <si>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</si>
  <si>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</si>
  <si>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</si>
  <si>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</si>
  <si>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</si>
  <si>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</si>
  <si>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</si>
  <si>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</si>
  <si>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</si>
  <si>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</si>
  <si>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</si>
  <si>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</si>
  <si>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</si>
  <si>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</si>
  <si>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</si>
  <si>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</si>
  <si>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</si>
  <si>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</si>
  <si>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</si>
  <si>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</si>
  <si>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</si>
  <si>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</si>
  <si>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</si>
  <si>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</si>
  <si>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</si>
  <si>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</si>
  <si>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</si>
  <si>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</si>
  <si>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</si>
  <si>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</si>
  <si>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</si>
  <si>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</si>
  <si>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</si>
  <si>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</si>
  <si>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</si>
  <si>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</si>
  <si>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</si>
  <si>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</si>
  <si>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</si>
  <si>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</si>
  <si>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</si>
  <si>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</si>
  <si>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</si>
  <si>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</si>
  <si>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</si>
  <si>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</si>
  <si>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</si>
  <si>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</si>
  <si>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</si>
  <si>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</si>
  <si>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</si>
  <si>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</si>
  <si>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</si>
  <si>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</si>
  <si>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</si>
  <si>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</si>
  <si>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</si>
  <si>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</si>
  <si>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</si>
  <si>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</si>
  <si>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</si>
  <si>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</si>
  <si>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</si>
  <si>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</si>
  <si>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</si>
  <si>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</si>
  <si>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</si>
  <si>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</si>
  <si>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</si>
  <si>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</si>
  <si>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</si>
  <si>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</si>
  <si>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</si>
  <si>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</si>
  <si>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</si>
  <si>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</si>
  <si>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</si>
  <si>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</si>
  <si>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</si>
  <si>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</si>
  <si>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</si>
  <si>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</si>
  <si>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</si>
  <si>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</si>
  <si>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</si>
  <si>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</si>
  <si>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</si>
  <si>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</si>
  <si>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</si>
  <si>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</si>
  <si>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</si>
  <si>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</si>
  <si>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</si>
  <si>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</si>
  <si>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</si>
  <si>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</si>
  <si>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</si>
  <si>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</si>
  <si>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</si>
  <si>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</si>
  <si>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</si>
  <si>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</si>
  <si>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</si>
  <si>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</si>
  <si>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</si>
  <si>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</si>
  <si>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</si>
  <si>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</si>
  <si>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</si>
  <si>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</si>
  <si>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</si>
  <si>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</si>
  <si>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</si>
  <si>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</si>
  <si>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</si>
  <si>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</si>
  <si>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</si>
  <si>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</si>
  <si>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</si>
  <si>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</si>
  <si>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</si>
  <si>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</si>
  <si>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</si>
  <si>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</si>
  <si>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</si>
  <si>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</si>
  <si>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</si>
  <si>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</si>
  <si>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</si>
  <si>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</si>
  <si>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</si>
  <si>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</si>
  <si>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</si>
  <si>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</si>
  <si>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</si>
  <si>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</si>
  <si>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</si>
  <si>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</si>
  <si>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</si>
  <si>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</si>
  <si>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</si>
  <si>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</si>
  <si>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</si>
  <si>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</si>
  <si>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</si>
  <si>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</si>
  <si>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</si>
  <si>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</si>
  <si>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</si>
  <si>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</si>
  <si>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</si>
  <si>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31/12/2025</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</si>
  <si>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</si>
  <si>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</si>
  <si>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</si>
  <si>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</si>
  <si>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</si>
  <si>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</si>
  <si>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</si>
  <si>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</si>
  <si>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</si>
  <si>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</si>
  <si>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</si>
  <si>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</si>
  <si>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</si>
  <si>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</si>
  <si>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</si>
  <si>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</si>
  <si>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</si>
  <si>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</si>
  <si>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</si>
  <si>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</si>
  <si>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</si>
  <si>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</si>
  <si>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</si>
  <si>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</si>
  <si>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</si>
  <si>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</si>
  <si>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</si>
  <si>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</si>
  <si>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</si>
  <si>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</si>
  <si>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</si>
  <si>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</si>
  <si>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</si>
  <si>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</si>
  <si>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</si>
  <si>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</si>
  <si>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</si>
  <si>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</si>
  <si>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</si>
  <si>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</si>
  <si>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</si>
  <si>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</si>
  <si>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</si>
  <si>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</si>
  <si>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</si>
  <si>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</si>
  <si>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13. Gestionar reunión para recordar  a los  funcionarios inspectores el cumplimiento del artículo 182 del Decreto 1165  de 2019, sobre la obligación de suscribir las actas de Inspección en conjunto con el declararante.
</t>
  </si>
  <si>
    <t>1) Firmar el acta de reuniòn con el compromiso de cumplimiento.</t>
  </si>
  <si>
    <t xml:space="preserve"> Acta </t>
  </si>
  <si>
    <t>13. Adelantar autocontrol al 1% de las actas de inspección generadas, las cuales deben cumplir con lo determinado artículo 182 dle Decreto 1165  de 2019</t>
  </si>
  <si>
    <t>1) Realizar autocontrol
2) Generar informe</t>
  </si>
  <si>
    <t>Informe de autocontrol sobre el 1% de las actas de inspección trimestral debidamente suscritas por el declarante e importador.</t>
  </si>
  <si>
    <t xml:space="preserve">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</si>
  <si>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</si>
  <si>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</si>
  <si>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</si>
  <si>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</si>
  <si>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</si>
  <si>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</si>
  <si>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</si>
  <si>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</si>
  <si>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</si>
  <si>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16. Implementar en el modulo de aduanas    ajuste o validacion " pago de tributo" </t>
  </si>
  <si>
    <t>2) Acta de aprobación del proyecto</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</si>
  <si>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</si>
  <si>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</si>
  <si>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</si>
  <si>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</si>
  <si>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</si>
  <si>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</si>
  <si>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</si>
  <si>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</si>
  <si>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</si>
  <si>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</si>
  <si>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</si>
  <si>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</si>
  <si>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</si>
  <si>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</si>
  <si>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</si>
  <si>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</si>
  <si>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</si>
  <si>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</si>
  <si>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</si>
  <si>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</si>
  <si>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</si>
  <si>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</si>
  <si>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</si>
  <si>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</si>
  <si>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</si>
  <si>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</si>
  <si>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</si>
  <si>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</si>
  <si>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</si>
  <si>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</si>
  <si>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</si>
  <si>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</si>
  <si>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</si>
  <si>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</si>
  <si>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</si>
  <si>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</si>
  <si>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</si>
  <si>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</si>
  <si>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</si>
  <si>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</si>
  <si>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</si>
  <si>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</si>
  <si>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</si>
  <si>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</si>
  <si>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</si>
  <si>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</si>
  <si>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</si>
  <si>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</si>
  <si>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</si>
  <si>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</si>
  <si>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</si>
  <si>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</si>
  <si>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</si>
  <si>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</si>
  <si>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</si>
  <si>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A9.1.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</si>
  <si>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</si>
  <si>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</si>
  <si>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</si>
  <si>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</si>
  <si>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</si>
  <si>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</si>
  <si>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</si>
  <si>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</si>
  <si>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</si>
  <si>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</si>
  <si>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</si>
  <si>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</si>
  <si>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</si>
  <si>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</si>
  <si>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</si>
  <si>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</si>
  <si>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</si>
  <si>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</si>
  <si>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</si>
  <si>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</si>
  <si>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</si>
  <si>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</si>
  <si>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</si>
  <si>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</si>
  <si>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</si>
  <si>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</si>
  <si>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</si>
  <si>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</si>
  <si>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</si>
  <si>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</si>
  <si>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</si>
  <si>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</si>
  <si>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</si>
  <si>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</si>
  <si>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</si>
  <si>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</si>
  <si>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</si>
  <si>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</si>
  <si>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</si>
  <si>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</si>
  <si>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</si>
  <si>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</si>
  <si>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</si>
  <si>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</si>
  <si>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</si>
  <si>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</si>
  <si>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</si>
  <si>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</si>
  <si>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</si>
  <si>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</si>
  <si>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</si>
  <si>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</si>
  <si>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</si>
  <si>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</si>
  <si>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</si>
  <si>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</si>
  <si>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</si>
  <si>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</si>
  <si>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</si>
  <si>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</si>
  <si>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</si>
  <si>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</si>
  <si>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</si>
  <si>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</si>
  <si>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</si>
  <si>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</si>
  <si>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</si>
  <si>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</si>
  <si>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</si>
  <si>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</si>
  <si>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</si>
  <si>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</si>
  <si>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</si>
  <si>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</si>
  <si>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</si>
  <si>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</si>
  <si>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</si>
  <si>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</si>
  <si>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</si>
  <si>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</si>
  <si>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</si>
  <si>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</si>
  <si>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</si>
  <si>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</si>
  <si>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</si>
  <si>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</si>
  <si>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</si>
  <si>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</si>
  <si>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</si>
  <si>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</si>
  <si>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</si>
  <si>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</si>
  <si>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</si>
  <si>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</si>
  <si>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</si>
  <si>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</si>
  <si>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</si>
  <si>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</si>
  <si>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</si>
  <si>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</si>
  <si>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</si>
  <si>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</si>
  <si>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</si>
  <si>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</si>
  <si>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</si>
  <si>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</si>
  <si>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</si>
  <si>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</si>
  <si>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</si>
  <si>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</si>
  <si>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</si>
  <si>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</si>
  <si>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</si>
  <si>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</si>
  <si>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</si>
  <si>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</si>
  <si>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</si>
  <si>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</si>
  <si>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</si>
  <si>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</si>
  <si>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</si>
  <si>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</si>
  <si>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</si>
  <si>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</si>
  <si>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</si>
  <si>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</si>
  <si>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</si>
  <si>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</si>
  <si>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</si>
  <si>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</si>
  <si>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</si>
  <si>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</si>
  <si>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</si>
  <si>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</si>
  <si>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</si>
  <si>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</si>
  <si>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</si>
  <si>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</si>
  <si>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</si>
  <si>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</si>
  <si>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</si>
  <si>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</si>
  <si>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</si>
  <si>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</si>
  <si>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</si>
  <si>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</si>
  <si>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</si>
  <si>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</si>
  <si>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</si>
  <si>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</si>
  <si>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</si>
  <si>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</si>
  <si>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</si>
  <si>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</si>
  <si>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</si>
  <si>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</si>
  <si>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</si>
  <si>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</si>
  <si>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</si>
  <si>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</si>
  <si>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</si>
  <si>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</si>
  <si>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</si>
  <si>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</si>
  <si>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</si>
  <si>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</si>
  <si>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</si>
  <si>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</si>
  <si>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</si>
  <si>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</si>
  <si>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</si>
  <si>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</si>
  <si>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</si>
  <si>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</si>
  <si>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</si>
  <si>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</si>
  <si>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</si>
  <si>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</si>
  <si>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</si>
  <si>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</si>
  <si>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</si>
  <si>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</si>
  <si>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</si>
  <si>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</si>
  <si>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</si>
  <si>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</si>
  <si>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</si>
  <si>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</si>
  <si>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</si>
  <si>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</si>
  <si>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</si>
  <si>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</si>
  <si>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</si>
  <si>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</si>
  <si>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</si>
  <si>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</si>
  <si>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</si>
  <si>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</si>
  <si>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</si>
  <si>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</si>
  <si>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</si>
  <si>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</si>
  <si>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</si>
  <si>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</si>
  <si>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</si>
  <si>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</si>
  <si>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</si>
  <si>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</si>
  <si>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</si>
  <si>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Informe de resultados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</si>
  <si>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</si>
  <si>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</si>
  <si>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</si>
  <si>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</si>
  <si>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</si>
  <si>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</si>
  <si>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</si>
  <si>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</si>
  <si>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</si>
  <si>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</si>
  <si>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</si>
  <si>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</si>
  <si>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</si>
  <si>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</si>
  <si>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</si>
  <si>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</si>
  <si>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</si>
  <si>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</si>
  <si>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</si>
  <si>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</si>
  <si>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</si>
  <si>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</si>
  <si>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</si>
  <si>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</si>
  <si>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</si>
  <si>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</si>
  <si>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</si>
  <si>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</si>
  <si>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</si>
  <si>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Lista de asistencia</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</si>
  <si>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</si>
  <si>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</si>
  <si>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</si>
  <si>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</si>
  <si>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</si>
  <si>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</si>
  <si>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</si>
  <si>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</si>
  <si>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</si>
  <si>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</si>
  <si>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</si>
  <si>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</si>
  <si>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</si>
  <si>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</si>
  <si>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</si>
  <si>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</si>
  <si>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</si>
  <si>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</si>
  <si>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</si>
  <si>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</si>
  <si>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</si>
  <si>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</si>
  <si>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</si>
  <si>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</si>
  <si>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</si>
  <si>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</si>
  <si>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</si>
  <si>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</si>
  <si>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</si>
  <si>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</si>
  <si>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</si>
  <si>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</si>
  <si>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</si>
  <si>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</si>
  <si>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</si>
  <si>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</si>
  <si>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</si>
  <si>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</si>
  <si>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</si>
  <si>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</si>
  <si>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</si>
  <si>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</si>
  <si>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</si>
  <si>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</si>
  <si>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</si>
  <si>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</si>
  <si>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</si>
  <si>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</si>
  <si>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</si>
  <si>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</si>
  <si>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</si>
  <si>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</si>
  <si>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</si>
  <si>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</si>
  <si>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</si>
  <si>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</si>
  <si>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</si>
  <si>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</si>
  <si>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</si>
  <si>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</si>
  <si>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</si>
  <si>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</si>
  <si>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</si>
  <si>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</si>
  <si>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</si>
  <si>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</si>
  <si>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</si>
  <si>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</si>
  <si>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</si>
  <si>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</si>
  <si>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</si>
  <si>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</si>
  <si>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</si>
  <si>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</si>
  <si>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</si>
  <si>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</si>
  <si>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</si>
  <si>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</si>
  <si>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</si>
  <si>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</si>
  <si>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</si>
  <si>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</si>
  <si>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</si>
  <si>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</si>
  <si>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</si>
  <si>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</si>
  <si>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</si>
  <si>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</si>
  <si>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</si>
  <si>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</si>
  <si>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</si>
  <si>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</si>
  <si>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</si>
  <si>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</si>
  <si>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</si>
  <si>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</si>
  <si>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</si>
  <si>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</si>
  <si>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</si>
  <si>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</si>
  <si>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</si>
  <si>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</si>
  <si>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</si>
  <si>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</si>
  <si>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</si>
  <si>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</si>
  <si>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</si>
  <si>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</si>
  <si>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</si>
  <si>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</si>
  <si>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</si>
  <si>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</si>
  <si>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</si>
  <si>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</si>
  <si>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</si>
  <si>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</si>
  <si>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</si>
  <si>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</si>
  <si>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</si>
  <si>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</si>
  <si>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</si>
  <si>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</si>
  <si>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</si>
  <si>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OB1. Se presentan cinco (5) casos con diferencia entre el número del “Formulario de Movimiento de Mercancías” allegado virtualmente por la Zona Franca , con respecto al número relacionado en la casilla 42 de la Declaración de Importación (Manifiesto de carga)</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</si>
  <si>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</si>
  <si>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</si>
  <si>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</si>
  <si>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</si>
  <si>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170700-29-2024-02-08
Control viajeros Cartagena y Medellín</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</si>
  <si>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</si>
  <si>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</si>
  <si>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</si>
  <si>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</si>
  <si>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</si>
  <si>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</si>
  <si>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</si>
  <si>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</si>
  <si>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</si>
  <si>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</si>
  <si>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</si>
  <si>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</si>
  <si>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</si>
  <si>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</si>
  <si>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</si>
  <si>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</si>
  <si>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</si>
  <si>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</si>
  <si>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</si>
  <si>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</si>
  <si>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</si>
  <si>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</si>
  <si>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</si>
  <si>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</si>
  <si>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</si>
  <si>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</si>
  <si>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</si>
  <si>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</si>
  <si>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</si>
  <si>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</si>
  <si>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</si>
  <si>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</si>
  <si>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</si>
  <si>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</si>
  <si>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</si>
  <si>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</si>
  <si>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</si>
  <si>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</si>
  <si>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</si>
  <si>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</si>
  <si>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</si>
  <si>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</si>
  <si>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rFont val="Arial"/>
        <family val="2"/>
      </rPr>
      <t>DGA</t>
    </r>
    <r>
      <rPr>
        <sz val="12"/>
        <rFont val="Arial"/>
        <family val="2"/>
      </rPr>
      <t xml:space="preserve">
Subdirección de Operación Aduanera
Dirección de Gestión de Impuestos
Subdirección de Recaudo</t>
    </r>
  </si>
  <si>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</si>
  <si>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Formato Asistencia Capacitaciones
2. Informes Seguimiento Mensual (Jefe División de Viajeros o quien haga sus veces)
1. dos (2) actas asistencia capacitación semestral  
2. Doce (12) Informes mensuales se seguimiento con evidencias y soportes.</t>
  </si>
  <si>
    <r>
      <t>A12. Diseñar un Protocolo de seguridad impartiendo lineamientos sobre la gestión y  ejecución en las ac</t>
    </r>
    <r>
      <rPr>
        <b/>
        <sz val="12"/>
        <color rgb="FF000000"/>
        <rFont val="Arial"/>
        <family val="2"/>
      </rPr>
      <t>tividades de conteo y de retención de divisas</t>
    </r>
    <r>
      <rPr>
        <sz val="12"/>
        <color rgb="FF000000"/>
        <rFont val="Arial"/>
        <family val="2"/>
      </rPr>
      <t xml:space="preserve"> para el  ing</t>
    </r>
    <r>
      <rPr>
        <b/>
        <sz val="12"/>
        <color rgb="FF000000"/>
        <rFont val="Arial"/>
        <family val="2"/>
      </rPr>
      <t>reso y salida de mercancías objeto de custodia,</t>
    </r>
    <r>
      <rPr>
        <sz val="12"/>
        <color rgb="FF000000"/>
        <rFont val="Arial"/>
        <family val="2"/>
      </rPr>
      <t xml:space="preserve"> las cuales posteriormente pueden ser objeto de aprehensión o cambio de modalidad.                                                                                             </t>
    </r>
  </si>
  <si>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</si>
  <si>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</si>
  <si>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</si>
  <si>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</si>
  <si>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</si>
  <si>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</si>
  <si>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</si>
  <si>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</si>
  <si>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r>
      <rPr>
        <b/>
        <sz val="12"/>
        <rFont val="Arial"/>
        <family val="2"/>
      </rPr>
      <t>DGA</t>
    </r>
    <r>
      <rPr>
        <sz val="12"/>
        <rFont val="Arial"/>
        <family val="2"/>
      </rPr>
      <t xml:space="preserve">
Direcciones Seccionales de Aduanas de Cartagena y Medellín
División de Viajeros o quien haga sus veces </t>
    </r>
  </si>
  <si>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</si>
  <si>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</si>
  <si>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17. Proponer en la modificación a el Decreto 1165 de 2019, se fijen los estándares mínimos en cuanto a la infraestructura con la que deben contar los aeropuertos para el control de viajeros y/o mercancías. </t>
  </si>
  <si>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</si>
  <si>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</si>
  <si>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</si>
  <si>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A18. Realizar visita de verificación de mantenimiento de requisitos al aeropuerto de Cartagena, una vez sea modificado el Decreto 1165 de 2019 (cumplida acción A1).</t>
  </si>
  <si>
    <t>Programar la visita de mantenimiento de requisitos del Aeropuerto de Cartagena, para el primer semestre de 2026.</t>
  </si>
  <si>
    <t>Informe de visita</t>
  </si>
  <si>
    <r>
      <rPr>
        <b/>
        <sz val="12"/>
        <rFont val="Arial"/>
        <family val="2"/>
      </rPr>
      <t>DGA</t>
    </r>
    <r>
      <rPr>
        <sz val="12"/>
        <rFont val="Arial"/>
        <family val="2"/>
      </rPr>
      <t xml:space="preserve">
Dirección de Gestión de Aduanas
Subdirección de Registro y Control Aduanero
Coordinación de Sustanciación</t>
    </r>
  </si>
  <si>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</si>
  <si>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</si>
  <si>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</si>
  <si>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</si>
  <si>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</si>
  <si>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</si>
  <si>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</si>
  <si>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</si>
  <si>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</si>
  <si>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</si>
  <si>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</si>
  <si>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</si>
  <si>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</si>
  <si>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</si>
  <si>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</si>
  <si>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</si>
  <si>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</si>
  <si>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</si>
  <si>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</si>
  <si>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</si>
  <si>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</si>
  <si>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</si>
  <si>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</si>
  <si>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</si>
  <si>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</si>
  <si>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</si>
  <si>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</si>
  <si>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</si>
  <si>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</si>
  <si>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</si>
  <si>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</si>
  <si>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</si>
  <si>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</si>
  <si>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</si>
  <si>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</si>
  <si>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</si>
  <si>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</si>
  <si>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</si>
  <si>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</si>
  <si>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</si>
  <si>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</si>
  <si>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</si>
  <si>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</si>
  <si>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</si>
  <si>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</si>
  <si>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</si>
  <si>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</si>
  <si>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</si>
  <si>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</si>
  <si>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</si>
  <si>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</si>
  <si>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</si>
  <si>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</si>
  <si>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</si>
  <si>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</si>
  <si>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</si>
  <si>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</si>
  <si>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</si>
  <si>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</si>
  <si>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</si>
  <si>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</si>
  <si>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</si>
  <si>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</si>
  <si>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</si>
  <si>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</si>
  <si>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</si>
  <si>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H4</t>
  </si>
  <si>
    <r>
      <rPr>
        <b/>
        <sz val="12"/>
        <rFont val="Arial"/>
        <family val="2"/>
      </rPr>
      <t>Hallazgo No. 4 - Inoportunidad en el trámite de insumos para la apertura de la investigación, respecto al trámite de aceptación de allanamiento - DSA Bogotá (D)</t>
    </r>
    <r>
      <rPr>
        <sz val="12"/>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</si>
  <si>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t>1.- Falta de control, monitoreo y seguimiento por parte de los líderes del proceso</t>
  </si>
  <si>
    <t xml:space="preserve">2. Elaborar un Plan de Trabajo por parte de la DSA de Bogotá para la evacuación de los casos detectados en la Auditoria respecto al tramite de aceptación de allanamiento.
</t>
  </si>
  <si>
    <t xml:space="preserve">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t>
  </si>
  <si>
    <t xml:space="preserve">Plan de Trabajo
</t>
  </si>
  <si>
    <r>
      <rPr>
        <b/>
        <sz val="12"/>
        <rFont val="Arial"/>
        <family val="2"/>
      </rPr>
      <t>DGF</t>
    </r>
    <r>
      <rPr>
        <sz val="12"/>
        <rFont val="Arial"/>
        <family val="2"/>
      </rPr>
      <t xml:space="preserve">
DS-Subproceso de Fiscalización y Liquidación
Dirección Seccional de Aduanas de Bogotá
División de Fiscalización y Liquidación de Determinación de Tributos y Gravámenes Aduaneros</t>
    </r>
  </si>
  <si>
    <t>ATI 2024-003
H5</t>
  </si>
  <si>
    <r>
      <rPr>
        <b/>
        <sz val="12"/>
        <rFont val="Arial"/>
        <family val="2"/>
      </rPr>
      <t xml:space="preserve">Hallazgo No. 5 - Deficiencias en la gestión de roles de acceso y el incumplimiento de las normas, políticas y procedimientos de seguridad de la información </t>
    </r>
    <r>
      <rPr>
        <sz val="12"/>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</si>
  <si>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t>1.- Falta de cumplimiento a los controles establecidos por parte de la primera y segunda línea de defensa en relación con la gestión y seguimiento de roles de acceso a los sistemas de información</t>
  </si>
  <si>
    <t xml:space="preserve">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
</t>
  </si>
  <si>
    <t>1.1. Colocar un PST para obtener el listado para verificar trimestralmente los roles a cargo de los servidores publicos del area</t>
  </si>
  <si>
    <t>PST generado por trimestre</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</si>
  <si>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</si>
  <si>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t>1.2. Solicitar la Depuración del listado aplicando el procedimiento una vez se haya Verificardo el listado teniendo en cuenta la situacion y/o ubicacion del servidor público.</t>
  </si>
  <si>
    <t>Solicitud de depuracion o actualización al area de tecnología</t>
  </si>
  <si>
    <t>1.3. Verificar trimestralmente la actualización de los roles de los servidores públicos del area antes requeridos al area de tecnología</t>
  </si>
  <si>
    <t>Listado de roles actualizado de manera trimestral generado por Tecnología</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</si>
  <si>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</si>
  <si>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rFont val="Arial"/>
        <family val="2"/>
      </rPr>
      <t>T-0445</t>
    </r>
    <r>
      <rPr>
        <sz val="12"/>
        <rFont val="Arial"/>
        <family val="2"/>
      </rPr>
      <t xml:space="preserve"> e instructivo IN-IT-0202 de los roles informaticos a las Direcciones Seccionales con competencia cambiaria.
</t>
    </r>
  </si>
  <si>
    <t>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t>
  </si>
  <si>
    <t xml:space="preserve">Informe mensual </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</si>
  <si>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</si>
  <si>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rFont val="Arial"/>
        <family val="2"/>
      </rPr>
      <t>á</t>
    </r>
    <r>
      <rPr>
        <sz val="12"/>
        <rFont val="Arial"/>
        <family val="2"/>
      </rPr>
      <t>rea y con base en el listado   solicitar la depuración  teniendo en cuenta si el servidor p</t>
    </r>
    <r>
      <rPr>
        <u/>
        <sz val="12"/>
        <rFont val="Arial"/>
        <family val="2"/>
      </rPr>
      <t>ú</t>
    </r>
    <r>
      <rPr>
        <sz val="12"/>
        <rFont val="Arial"/>
        <family val="2"/>
      </rPr>
      <t xml:space="preserve">blico permanece en el </t>
    </r>
    <r>
      <rPr>
        <u/>
        <sz val="12"/>
        <rFont val="Arial"/>
        <family val="2"/>
      </rPr>
      <t>á</t>
    </r>
    <r>
      <rPr>
        <sz val="12"/>
        <rFont val="Arial"/>
        <family val="2"/>
      </rPr>
      <t xml:space="preserve">rea, fue trasladado o se encuentra en situación administrativa, etc para contar con el listado actualizado.
</t>
    </r>
  </si>
  <si>
    <t xml:space="preserve">3.1. Colocar un PST para obtener el listado para verificar trimestralmente los roles a cargo de los servidores publicos del area
</t>
  </si>
  <si>
    <r>
      <rPr>
        <b/>
        <sz val="12"/>
        <rFont val="Arial"/>
        <family val="2"/>
      </rPr>
      <t>DGF</t>
    </r>
    <r>
      <rPr>
        <sz val="12"/>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</si>
  <si>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t>3.2. Solicitar la Depuración del listado aplicando el procedimiento una vez se haya Verificardo el listado teniendo en cuenta la situacion y/o ubicacion del servidor público.</t>
  </si>
  <si>
    <t>Solicitud de depuración o actualización trimestral</t>
  </si>
  <si>
    <r>
      <rPr>
        <b/>
        <sz val="12"/>
        <rFont val="Arial"/>
        <family val="2"/>
      </rPr>
      <t>DGF</t>
    </r>
    <r>
      <rPr>
        <sz val="12"/>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</si>
  <si>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t xml:space="preserve">3.3. Verificar trimestralmente la actualización de los roles de los servidores públicos del area 
</t>
  </si>
  <si>
    <t>Listado de roles actualizado de manera trimestral de las DSIA de Armenia y DSI de Medellín</t>
  </si>
  <si>
    <r>
      <rPr>
        <b/>
        <sz val="12"/>
        <rFont val="Arial"/>
        <family val="2"/>
      </rPr>
      <t>DGF</t>
    </r>
    <r>
      <rPr>
        <sz val="12"/>
        <rFont val="Arial"/>
        <family val="2"/>
      </rPr>
      <t xml:space="preserve">
NC  Subproceso de Fiscalización y liquidación
Subdirección de Fiscalización Tributaria
DS- Dirección Seccional de Impuestos y Aduanas de Armenia 
DSI de Medellín</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</si>
  <si>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</si>
  <si>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</si>
  <si>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</si>
  <si>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</si>
  <si>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</si>
  <si>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</si>
  <si>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</si>
  <si>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</si>
  <si>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</si>
  <si>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</si>
  <si>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</si>
  <si>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</si>
  <si>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</si>
  <si>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</si>
  <si>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</si>
  <si>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</si>
  <si>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</si>
  <si>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</si>
  <si>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</si>
  <si>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</si>
  <si>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</si>
  <si>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</si>
  <si>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</si>
  <si>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</si>
  <si>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</si>
  <si>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</si>
  <si>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</si>
  <si>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</si>
  <si>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</si>
  <si>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</si>
  <si>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</si>
  <si>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</si>
  <si>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</si>
  <si>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</si>
  <si>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</si>
  <si>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H7</t>
  </si>
  <si>
    <r>
      <rPr>
        <b/>
        <sz val="12"/>
        <rFont val="Arial"/>
        <family val="2"/>
      </rPr>
      <t>Hallazgo No. 7</t>
    </r>
    <r>
      <rPr>
        <sz val="12"/>
        <rFont val="Arial"/>
        <family val="2"/>
      </rPr>
      <t xml:space="preserve"> -</t>
    </r>
    <r>
      <rPr>
        <b/>
        <sz val="12"/>
        <rFont val="Arial"/>
        <family val="2"/>
      </rPr>
      <t xml:space="preserve"> Controles de seguridad y privacidad de la información</t>
    </r>
    <r>
      <rPr>
        <sz val="12"/>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</si>
  <si>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t xml:space="preserve">1.- Incumplimiento en la actualización del inventario de activos de información </t>
  </si>
  <si>
    <t xml:space="preserve">Realizar la revisión de los activos de la dependencia y  generar los ajustes correspondientes y Publicar el listado de activos de información y el índice de información Calsificada y reservada en el botón de transparencia de la  DIAN y en el portal de datos abiertos
</t>
  </si>
  <si>
    <t>° Reuniones de revisión y ajuste de los activos de información de la depedencia.
° Realizar la publicación de los Activos de información en la página de transparencia y datos abiertos.</t>
  </si>
  <si>
    <t xml:space="preserve">Listado de activos de información actualizado y  Publicación del registro de activos de información en el botón de transparencia de la entidad y en el portal de datos abiertos. </t>
  </si>
  <si>
    <r>
      <rPr>
        <b/>
        <sz val="12"/>
        <rFont val="Arial"/>
        <family val="2"/>
      </rPr>
      <t>DGF</t>
    </r>
    <r>
      <rPr>
        <sz val="12"/>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</si>
  <si>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</si>
  <si>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</si>
  <si>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</si>
  <si>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</si>
  <si>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</si>
  <si>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</si>
  <si>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</si>
  <si>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</si>
  <si>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</si>
  <si>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</si>
  <si>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</si>
  <si>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</si>
  <si>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</si>
  <si>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</si>
  <si>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</si>
  <si>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</si>
  <si>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</si>
  <si>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</si>
  <si>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</si>
  <si>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</si>
  <si>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</si>
  <si>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</si>
  <si>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</si>
  <si>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</si>
  <si>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</si>
  <si>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</si>
  <si>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</si>
  <si>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</si>
  <si>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</si>
  <si>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</si>
  <si>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</si>
  <si>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</si>
  <si>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</si>
  <si>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</si>
  <si>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</si>
  <si>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</si>
  <si>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</si>
  <si>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</si>
  <si>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</si>
  <si>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</si>
  <si>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</si>
  <si>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</si>
  <si>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</si>
  <si>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</si>
  <si>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</si>
  <si>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</si>
  <si>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</si>
  <si>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 xml:space="preserve">Cumplimiento de Obligaciones Formales de Usuarios  Aduaneros AOF2015005
H5
Periodo 01/01/2014 a
31/07/2015  </t>
  </si>
  <si>
    <t>AOF2015005</t>
  </si>
  <si>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</si>
  <si>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</si>
  <si>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</si>
  <si>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</si>
  <si>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</si>
  <si>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</si>
  <si>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</si>
  <si>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</si>
  <si>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</si>
  <si>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</si>
  <si>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</si>
  <si>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</si>
  <si>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</si>
  <si>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</si>
  <si>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</si>
  <si>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</si>
  <si>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</si>
  <si>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</si>
  <si>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</si>
  <si>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</si>
  <si>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</si>
  <si>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</si>
  <si>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</si>
  <si>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</si>
  <si>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</si>
  <si>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</si>
  <si>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</si>
  <si>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</si>
  <si>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Periodo 01/01/2023 al 30/03/2024</t>
  </si>
  <si>
    <t>AGC2024-001
H7</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</si>
  <si>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</si>
  <si>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</si>
  <si>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</si>
  <si>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</si>
  <si>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</si>
  <si>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</si>
  <si>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</si>
  <si>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</si>
  <si>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</si>
  <si>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</si>
  <si>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</si>
  <si>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</si>
  <si>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</si>
  <si>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</si>
  <si>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</si>
  <si>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</si>
  <si>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</si>
  <si>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</si>
  <si>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</si>
  <si>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</si>
  <si>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</si>
  <si>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</si>
  <si>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</si>
  <si>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</si>
  <si>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</si>
  <si>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</si>
  <si>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</si>
  <si>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</si>
  <si>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</si>
  <si>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</si>
  <si>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</si>
  <si>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</si>
  <si>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</si>
  <si>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</si>
  <si>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</si>
  <si>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</si>
  <si>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</si>
  <si>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</si>
  <si>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</si>
  <si>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</si>
  <si>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</si>
  <si>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</si>
  <si>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</si>
  <si>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</si>
  <si>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</si>
  <si>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</si>
  <si>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</si>
  <si>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</si>
  <si>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</si>
  <si>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</si>
  <si>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</si>
  <si>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</si>
  <si>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</si>
  <si>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</si>
  <si>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</si>
  <si>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</si>
  <si>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</si>
  <si>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</si>
  <si>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</si>
  <si>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</si>
  <si>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</si>
  <si>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</si>
  <si>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</si>
  <si>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</si>
  <si>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</si>
  <si>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</si>
  <si>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</si>
  <si>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</si>
  <si>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</si>
  <si>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</si>
  <si>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</si>
  <si>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</si>
  <si>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</si>
  <si>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</si>
  <si>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</si>
  <si>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</si>
  <si>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</si>
  <si>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</si>
  <si>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</si>
  <si>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</si>
  <si>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</si>
  <si>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</si>
  <si>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</si>
  <si>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</si>
  <si>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</si>
  <si>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</si>
  <si>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</si>
  <si>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</si>
  <si>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</si>
  <si>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</si>
  <si>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</si>
  <si>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</si>
  <si>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</si>
  <si>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</si>
  <si>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</si>
  <si>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</si>
  <si>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</si>
  <si>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</si>
  <si>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</si>
  <si>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</si>
  <si>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</si>
  <si>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</si>
  <si>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</si>
  <si>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</si>
  <si>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</si>
  <si>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</si>
  <si>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En estas visitas se reiterará el Abece del proceso de Supervisión o Interventoria en un Contrato Estatal, el cual fue dado a conocer a los supervisores el pasado mes de agosto de 2023. 
</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</si>
  <si>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</si>
  <si>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</si>
  <si>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</si>
  <si>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</si>
  <si>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</si>
  <si>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</si>
  <si>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t>
  </si>
  <si>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</si>
  <si>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</si>
  <si>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</si>
  <si>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</si>
  <si>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</si>
  <si>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r>
      <rPr>
        <b/>
        <sz val="12"/>
        <rFont val="Arial"/>
        <family val="2"/>
      </rPr>
      <t xml:space="preserve">DGC
</t>
    </r>
    <r>
      <rPr>
        <sz val="12"/>
        <rFont val="Arial"/>
        <family val="2"/>
      </rPr>
      <t xml:space="preserve">NC - Subproceso Innovación y Tecnología
Subdirección de Soluciones y Desarrollo 
Subdirección de Innovación y Proyectos
</t>
    </r>
    <r>
      <rPr>
        <b/>
        <sz val="12"/>
        <rFont val="Arial"/>
        <family val="2"/>
      </rPr>
      <t xml:space="preserve">
</t>
    </r>
    <r>
      <rPr>
        <sz val="12"/>
        <rFont val="Arial"/>
        <family val="2"/>
      </rPr>
      <t>NC - Subproceso Recursos Administrativos
Direción de Gestión Corporativa</t>
    </r>
  </si>
  <si>
    <t xml:space="preserve">Plan de trabajo de
implementación de la solución
tecnológica.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</si>
  <si>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</si>
  <si>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</si>
  <si>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</si>
  <si>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</si>
  <si>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</si>
  <si>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</si>
  <si>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</si>
  <si>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</si>
  <si>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</si>
  <si>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</si>
  <si>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</si>
  <si>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</si>
  <si>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</si>
  <si>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</si>
  <si>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</si>
  <si>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</si>
  <si>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</si>
  <si>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</si>
  <si>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</si>
  <si>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</si>
  <si>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</si>
  <si>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</si>
  <si>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</si>
  <si>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</si>
  <si>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</si>
  <si>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</si>
  <si>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</si>
  <si>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</si>
  <si>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</si>
  <si>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</si>
  <si>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</si>
  <si>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</si>
  <si>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</si>
  <si>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</si>
  <si>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</si>
  <si>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</si>
  <si>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</si>
  <si>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</si>
  <si>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</si>
  <si>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</si>
  <si>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</si>
  <si>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</si>
  <si>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</si>
  <si>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</si>
  <si>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</si>
  <si>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</si>
  <si>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Contrato Firmado</t>
  </si>
  <si>
    <t xml:space="preserve">DGC
Dirección de Gestión de Innovación y Tecnología
Coordinación para el apoyo a los sistemas de información.
Dirección de Gestión Corporativa
Subdirección de Asuntos Disciplinarios            </t>
  </si>
  <si>
    <t>Definir un plan de trabajo de desarrollo de la solución tecnológica</t>
  </si>
  <si>
    <t>Definir el plan de
trabajo de la solución
tecnológica</t>
  </si>
  <si>
    <t xml:space="preserve">DGC
Dirección de Gestión de Innovación y Tecnología
Coordinación para el apoyo a los sistemas de información.
Dirección de Gestión Corporativa
Subdirección de Asuntos Disciplinarios </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</si>
  <si>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</si>
  <si>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</si>
  <si>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 xml:space="preserve">DGC
Dirección de Gestión de Innovación y Tecnología
Coordinación para el apoyo a los sistemas de información.
Dirección de Gestión Corporativa
Subdirección de Asuntos Disciplinarios             </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</si>
  <si>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</si>
  <si>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</si>
  <si>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</si>
  <si>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</si>
  <si>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</si>
  <si>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</si>
  <si>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</si>
  <si>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</si>
  <si>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</si>
  <si>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</si>
  <si>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</si>
  <si>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</si>
  <si>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</si>
  <si>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</si>
  <si>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</si>
  <si>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</si>
  <si>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</si>
  <si>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</si>
  <si>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</si>
  <si>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</si>
  <si>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</si>
  <si>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</si>
  <si>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</si>
  <si>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</si>
  <si>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</si>
  <si>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</si>
  <si>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</si>
  <si>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</si>
  <si>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</si>
  <si>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</si>
  <si>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</si>
  <si>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</si>
  <si>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</si>
  <si>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</si>
  <si>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</si>
  <si>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</si>
  <si>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</si>
  <si>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</si>
  <si>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</si>
  <si>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</si>
  <si>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</si>
  <si>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</si>
  <si>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</si>
  <si>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</si>
  <si>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</si>
  <si>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</si>
  <si>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</si>
  <si>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</si>
  <si>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</si>
  <si>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</si>
  <si>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</si>
  <si>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</si>
  <si>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</si>
  <si>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</si>
  <si>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</si>
  <si>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</si>
  <si>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</si>
  <si>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</si>
  <si>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</si>
  <si>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</si>
  <si>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</si>
  <si>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</si>
  <si>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</si>
  <si>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</si>
  <si>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</si>
  <si>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</si>
  <si>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</si>
  <si>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</si>
  <si>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</si>
  <si>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</si>
  <si>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</si>
  <si>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</si>
  <si>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</si>
  <si>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</si>
  <si>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</si>
  <si>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</si>
  <si>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</si>
  <si>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</si>
  <si>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</si>
  <si>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</si>
  <si>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</si>
  <si>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</si>
  <si>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</si>
  <si>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</si>
  <si>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</si>
  <si>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</si>
  <si>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</si>
  <si>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</si>
  <si>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</si>
  <si>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</si>
  <si>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</si>
  <si>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</si>
  <si>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</si>
  <si>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</si>
  <si>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</si>
  <si>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</si>
  <si>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</si>
  <si>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</si>
  <si>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</si>
  <si>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</si>
  <si>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</si>
  <si>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</si>
  <si>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</si>
  <si>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</si>
  <si>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</si>
  <si>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</si>
  <si>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</si>
  <si>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</si>
  <si>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</si>
  <si>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</si>
  <si>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</si>
  <si>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</si>
  <si>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</si>
  <si>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</si>
  <si>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</si>
  <si>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</si>
  <si>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</si>
  <si>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</si>
  <si>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</si>
  <si>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</si>
  <si>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</si>
  <si>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</si>
  <si>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</si>
  <si>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</si>
  <si>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</si>
  <si>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</si>
  <si>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</si>
  <si>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</si>
  <si>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</si>
  <si>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</si>
  <si>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</si>
  <si>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</si>
  <si>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</si>
  <si>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</si>
  <si>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</si>
  <si>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</si>
  <si>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</si>
  <si>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</si>
  <si>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</si>
  <si>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</si>
  <si>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</si>
  <si>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</si>
  <si>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</si>
  <si>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</si>
  <si>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</si>
  <si>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t>
  </si>
  <si>
    <t xml:space="preserve">
Revisar los cambios técnicos que requiere El procedimiento PR-CAC-0265 V8, Atención en Canales, para que contemple la atención virtual.
</t>
  </si>
  <si>
    <t>Procedimiento técnicamente ajustado en escrito dirigido a la dependencia competente para proceder con las actualizaciones correspondientes.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</si>
  <si>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</si>
  <si>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</si>
  <si>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</si>
  <si>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</si>
  <si>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</si>
  <si>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</si>
  <si>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</si>
  <si>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</si>
  <si>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</si>
  <si>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</si>
  <si>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</si>
  <si>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</si>
  <si>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</si>
  <si>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</si>
  <si>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</si>
  <si>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</si>
  <si>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</si>
  <si>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</si>
  <si>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</si>
  <si>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</si>
  <si>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</si>
  <si>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</si>
  <si>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</si>
  <si>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</si>
  <si>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</si>
  <si>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</si>
  <si>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</si>
  <si>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</si>
  <si>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</si>
  <si>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</si>
  <si>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</si>
  <si>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</si>
  <si>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</si>
  <si>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</si>
  <si>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</si>
  <si>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</si>
  <si>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</si>
  <si>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</si>
  <si>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</si>
  <si>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</si>
  <si>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</si>
  <si>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</si>
  <si>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</si>
  <si>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</si>
  <si>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</si>
  <si>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</si>
  <si>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</si>
  <si>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</si>
  <si>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</si>
  <si>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</si>
  <si>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MN-ITT-0072 Manual de Políticas y Lineamientos de Seguridad de la Información Actualizado </t>
  </si>
  <si>
    <t xml:space="preserve"> Gestionar la actualización del procedimiento  PR-CAC 0265 V8 “Atención en Canales” en las actividades 7, 8, 9 y 10 </t>
  </si>
  <si>
    <t xml:space="preserve">Revisar los cambios técnicos que se requieren para ajustar el procedimiento  de atención en canales PR-CAC 0265 V8 “Atención en Canales” en las actividades 7, 8, 9 y 10 . Para complementar las fallas que se presentan en la atención presencial de las actividades descritas.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</si>
  <si>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</si>
  <si>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</si>
  <si>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</si>
  <si>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</si>
  <si>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</si>
  <si>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</si>
  <si>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</si>
  <si>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</si>
  <si>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</si>
  <si>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</si>
  <si>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</si>
  <si>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</si>
  <si>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</si>
  <si>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</si>
  <si>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</si>
  <si>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</si>
  <si>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</si>
  <si>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</si>
  <si>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</si>
  <si>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</si>
  <si>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</si>
  <si>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</si>
  <si>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</si>
  <si>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</si>
  <si>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</si>
  <si>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 Gestionar la actualización la cartilla de agendamiento CT-CAC-0052 </t>
  </si>
  <si>
    <t xml:space="preserve">Revisar los cambios técnicos que requieren para ajustar cartilla de agendamiento CT-CAC -0052 para subsanar los enlaces afectados.
</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</si>
  <si>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</si>
  <si>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</si>
  <si>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</si>
  <si>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</si>
  <si>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</si>
  <si>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</si>
  <si>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</si>
  <si>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</si>
  <si>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</si>
  <si>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</si>
  <si>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</si>
  <si>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</si>
  <si>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</si>
  <si>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</si>
  <si>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</si>
  <si>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</si>
  <si>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</si>
  <si>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AMA2024-002 
H5</t>
  </si>
  <si>
    <r>
      <rPr>
        <b/>
        <sz val="12"/>
        <rFont val="Arial"/>
        <family val="2"/>
      </rPr>
      <t xml:space="preserve">Hallazgo 5. Deficiencia en el control de la información registrada en la aplicación  Digiturno
</t>
    </r>
    <r>
      <rPr>
        <sz val="12"/>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rFont val="Arial"/>
        <family val="2"/>
      </rPr>
      <t>(Ver Tabla Nro. 6  Registros con inconsistencias en reporte A18- Digiturno, página 22 - INFORME AUDITORÍA A LOS MECANISMOS DE ATENCIÓN AL CIUDADANO AMA2024-002)</t>
    </r>
  </si>
  <si>
    <t>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t>
  </si>
  <si>
    <t>Definición de los requerimientos técnicos para ajustar el servicio de agendamiento, digiturno y evaluación de experiencia de usuario.</t>
  </si>
  <si>
    <t>Requerimiento técnico a la Subdirección de Soluciones y Desarrollo</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</si>
  <si>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</si>
  <si>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t xml:space="preserve">Desarrollo  del proceso de contratación  en sus diferentes etapas </t>
  </si>
  <si>
    <r>
      <rPr>
        <b/>
        <sz val="12"/>
        <rFont val="Arial"/>
        <family val="2"/>
      </rPr>
      <t>DGI</t>
    </r>
    <r>
      <rPr>
        <sz val="12"/>
        <rFont val="Arial"/>
        <family val="2"/>
      </rPr>
      <t xml:space="preserve">
NS - Subproceso Innovación y Tecnología
Dirección de Gestión de Innovación y Tecnología – DGIT</t>
    </r>
  </si>
  <si>
    <t xml:space="preserve">Informe de implementación y puesta en producción de la solución tecnólogica </t>
  </si>
  <si>
    <r>
      <rPr>
        <b/>
        <sz val="12"/>
        <rFont val="Arial"/>
        <family val="2"/>
      </rPr>
      <t>DGI</t>
    </r>
    <r>
      <rPr>
        <sz val="12"/>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</si>
  <si>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</si>
  <si>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</si>
  <si>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</si>
  <si>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</si>
  <si>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</si>
  <si>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</si>
  <si>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</si>
  <si>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</si>
  <si>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</si>
  <si>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</si>
  <si>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</si>
  <si>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</si>
  <si>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</si>
  <si>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</si>
  <si>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</si>
  <si>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</si>
  <si>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</si>
  <si>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</si>
  <si>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</si>
  <si>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</si>
  <si>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</si>
  <si>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</si>
  <si>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</si>
  <si>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</si>
  <si>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</si>
  <si>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</si>
  <si>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</si>
  <si>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</si>
  <si>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</si>
  <si>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</si>
  <si>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</si>
  <si>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</si>
  <si>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</si>
  <si>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</si>
  <si>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</si>
  <si>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</si>
  <si>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</si>
  <si>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</si>
  <si>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</si>
  <si>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</si>
  <si>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</si>
  <si>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</si>
  <si>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</si>
  <si>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</si>
  <si>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</si>
  <si>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</si>
  <si>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</si>
  <si>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</si>
  <si>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</si>
  <si>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</si>
  <si>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</si>
  <si>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</si>
  <si>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</si>
  <si>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</si>
  <si>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</si>
  <si>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</si>
  <si>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</si>
  <si>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</si>
  <si>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</si>
  <si>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</si>
  <si>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</si>
  <si>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</si>
  <si>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</si>
  <si>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</si>
  <si>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</si>
  <si>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</si>
  <si>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</si>
  <si>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</si>
  <si>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</si>
  <si>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</si>
  <si>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</si>
  <si>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</si>
  <si>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</si>
  <si>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</si>
  <si>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</si>
  <si>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</si>
  <si>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</si>
  <si>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</si>
  <si>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</si>
  <si>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</si>
  <si>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</si>
  <si>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</si>
  <si>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</si>
  <si>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</si>
  <si>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</si>
  <si>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</si>
  <si>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</si>
  <si>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</si>
  <si>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</si>
  <si>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</si>
  <si>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</si>
  <si>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</si>
  <si>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</si>
  <si>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</si>
  <si>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</si>
  <si>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</si>
  <si>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</si>
  <si>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</si>
  <si>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</si>
  <si>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</si>
  <si>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</si>
  <si>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</si>
  <si>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</si>
  <si>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</si>
  <si>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</si>
  <si>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</si>
  <si>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</si>
  <si>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</si>
  <si>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</si>
  <si>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</si>
  <si>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</si>
  <si>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</si>
  <si>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</si>
  <si>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</si>
  <si>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t>
  </si>
  <si>
    <t xml:space="preserve">Hallazgo No. 1. Deficiencias en la documentación del sistema de gestión del subproceso y en el seguimiento y control de los actos administrativos proferidos
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1.	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2.	Revisados los pliegos de cargos y autos de archivo no existe segregación de funciones, por cuanto es el mismo subdirector de Facturación Electrónica y Soluciones Operativas, quien revisa, firma y emite estos actos administrativos. 
3.	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t>
  </si>
  <si>
    <t>Lo anterior, obedece a deficiencias en la implementación de autocontroles y seguimiento a los procedimientos auditados y actos administrativos emitidos desde la Subdirección de Factura Electrónica y Soluciones Operativas.</t>
  </si>
  <si>
    <t xml:space="preserve">1. Elaborar, aprobar y publicar en el Sistema de Gestión  el procedimiento de determinación de sanciones a Proveedores Tecnológicos. </t>
  </si>
  <si>
    <t>Procedimiento publicado</t>
  </si>
  <si>
    <r>
      <rPr>
        <b/>
        <sz val="12"/>
        <rFont val="Arial"/>
        <family val="2"/>
      </rPr>
      <t>DGI</t>
    </r>
    <r>
      <rPr>
        <sz val="12"/>
        <rFont val="Arial"/>
        <family val="2"/>
      </rPr>
      <t xml:space="preserve">
Subdirección de Factura Electrónica y Soluciones Operativas</t>
    </r>
  </si>
  <si>
    <t xml:space="preserve">2. Modificar el procedimiento PR-CAC-0466 "Habilitación o renovación de Proveedor Tecnológico" que incluya  un control para verificar el registro de la responsabilidad generada en el RUT por las resoluciones de habilitación y/ o renovación de los proveedores tecnológicos. </t>
  </si>
  <si>
    <t>Nueva versión de Procedimiento publicada</t>
  </si>
  <si>
    <t xml:space="preserve">3. Modificar el procedimiento PR-CAC-0467 "Cancelación de la Habilitación del Proveedor Tecnológico" que incluya  un control para verificar el registro de la responsabilidad generada en el RUT por las resoluciones de cancelación de los proveedores tecnológicos. </t>
  </si>
  <si>
    <t xml:space="preserve">Hallazgo No. 2. Falencias en la conformación y desactualización de unidades documentales 
Revisada la gestión documental de las solicitudes de habilitación, renovación, cancelación, terminación o revocatoria de proveedores tecnológicos- PT se evidenció: 
1.	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2.	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t>
  </si>
  <si>
    <t>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t>
  </si>
  <si>
    <t xml:space="preserve">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</si>
  <si>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Listado de asistencia de capacitaciones</t>
  </si>
  <si>
    <t xml:space="preserve">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
</t>
  </si>
  <si>
    <t>Concertación de compromisos laborales (servidores públicos)
Obligaciones contractuales (contratistas)</t>
  </si>
  <si>
    <t xml:space="preserve">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</si>
  <si>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 xml:space="preserve">Informe trimestral de avance de las Unidades documentales ajustadas.
</t>
  </si>
  <si>
    <t>Hallazgo No. 3. Deficiencias en la planeación y ejecución del premio fiscal 2023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</si>
  <si>
    <t>Lo anterior, debido a deficiencias en la planeación y ejecución del sorteo de premio fiscal por parte de la DIAN, en el autocontrol, monitoreo y seguimiento de las etapas de este.</t>
  </si>
  <si>
    <t xml:space="preserve">1. Elaborar, aprobar y publicar un procedimiento integral y sus documentos conexos para la realización del Premio Fiscal, dentro del Sistema de Gestión bajo los lineamientos del Modelo Integrado de Planeación y Gestión - MIPG
</t>
  </si>
  <si>
    <t>Procedimiento aprobado y publicado en el Sistema de Gestión</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</si>
  <si>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</si>
  <si>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</si>
  <si>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</si>
  <si>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</si>
  <si>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Hallazgo No. 4. Inconsistencias entre la información depurada y el protocolo de la depuración de bases de datos del Premio Fiscal 2023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</si>
  <si>
    <t>Lo anterior, se debe a deficiencias en la elaboración, aplicación, validación y control de correcto uso del protocolo determinado para la depuración de la base de datos del sorteo del Premio Fiscal “La Factura Electrónica Me Premia” 2023.</t>
  </si>
  <si>
    <t xml:space="preserve">Procedimiento aprobado y publicado en el Sistema de Gestión </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</si>
  <si>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</si>
  <si>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r>
      <t xml:space="preserve">Hallazgo No. 6. Deficiencias en la gestión de roles de los activos sistemas de información del subproceso de Factura Electrónica y Servicios Digitales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</si>
  <si>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</si>
  <si>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</si>
  <si>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</si>
  <si>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</si>
  <si>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</si>
  <si>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</si>
  <si>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</si>
  <si>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</si>
  <si>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</si>
  <si>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</si>
  <si>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</si>
  <si>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</si>
  <si>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</si>
  <si>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</si>
  <si>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</si>
  <si>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</si>
  <si>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</si>
  <si>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</si>
  <si>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</si>
  <si>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</si>
  <si>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</si>
  <si>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Hallazgo No. 7. Deficiencias en la documentación y manuales de los sistemas de información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</si>
  <si>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</si>
  <si>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</si>
  <si>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</si>
  <si>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</si>
  <si>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</si>
  <si>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 xml:space="preserve">Hallazgo No. 8. Inconsistencias en el cumplimiento de los Acuerdos de Niveles de Servicio - ANS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</si>
  <si>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</si>
  <si>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</si>
  <si>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</si>
  <si>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</si>
  <si>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</si>
  <si>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</si>
  <si>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</si>
  <si>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Auditoria a la Gestión de Cartera
AGC2025-003</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</si>
  <si>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</si>
  <si>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</si>
  <si>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</si>
  <si>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</si>
  <si>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</si>
  <si>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</si>
  <si>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</si>
  <si>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</si>
  <si>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</si>
  <si>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</si>
  <si>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</si>
  <si>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</si>
  <si>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</si>
  <si>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</si>
  <si>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</si>
  <si>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</si>
  <si>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</si>
  <si>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</si>
  <si>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</si>
  <si>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</si>
  <si>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</si>
  <si>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</si>
  <si>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</si>
  <si>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</si>
  <si>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</si>
  <si>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</si>
  <si>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</si>
  <si>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</si>
  <si>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</si>
  <si>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</si>
  <si>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</si>
  <si>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</si>
  <si>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</si>
  <si>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</si>
  <si>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</si>
  <si>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</si>
  <si>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</si>
  <si>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</si>
  <si>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</si>
  <si>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</si>
  <si>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</si>
  <si>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</si>
  <si>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r>
      <rPr>
        <b/>
        <sz val="12"/>
        <rFont val="Arial"/>
        <family val="2"/>
      </rPr>
      <t>Hallazgo No.6 Deficiencias en el registro y la publicación de los activos de información en el portal web de la Entidad, enlace de transparencia y en la herramienta de Gestión, Riesgo y Control GRC.</t>
    </r>
    <r>
      <rPr>
        <sz val="12"/>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rFont val="Arial"/>
        <family val="2"/>
      </rPr>
      <t xml:space="preserve">
Criterios:
</t>
    </r>
    <r>
      <rPr>
        <sz val="12"/>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rFont val="Arial"/>
        <family val="2"/>
      </rPr>
      <t>Riesgos:</t>
    </r>
    <r>
      <rPr>
        <sz val="12"/>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</si>
  <si>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</si>
  <si>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</si>
  <si>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</si>
  <si>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</si>
  <si>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rFont val="Arial"/>
        <family val="2"/>
      </rPr>
      <t>DGI</t>
    </r>
    <r>
      <rPr>
        <sz val="12"/>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</si>
  <si>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</si>
  <si>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</si>
  <si>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</si>
  <si>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</si>
  <si>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</si>
  <si>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</si>
  <si>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</si>
  <si>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</si>
  <si>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</si>
  <si>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</si>
  <si>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</si>
  <si>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</si>
  <si>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</si>
  <si>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Manual técnico actualizado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</si>
  <si>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</si>
  <si>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</si>
  <si>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</si>
  <si>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</si>
  <si>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</si>
  <si>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</si>
  <si>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</si>
  <si>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</si>
  <si>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</si>
  <si>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</si>
  <si>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</si>
  <si>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</si>
  <si>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</si>
  <si>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</si>
  <si>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</si>
  <si>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</si>
  <si>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</si>
  <si>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</si>
  <si>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</si>
  <si>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</si>
  <si>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</si>
  <si>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</si>
  <si>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</si>
  <si>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</si>
  <si>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</si>
  <si>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</si>
  <si>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</si>
  <si>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</si>
  <si>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</si>
  <si>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</si>
  <si>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</si>
  <si>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</si>
  <si>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</si>
  <si>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</si>
  <si>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</si>
  <si>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</si>
  <si>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</si>
  <si>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</si>
  <si>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</si>
  <si>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t>Actas de reunión</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</si>
  <si>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</si>
  <si>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</si>
  <si>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</si>
  <si>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</si>
  <si>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</si>
  <si>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</si>
  <si>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</si>
  <si>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</si>
  <si>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t>Períodos que cubre: 2005 a 2022</t>
  </si>
  <si>
    <t>Fecha actualización OCI</t>
  </si>
  <si>
    <t>1.00</t>
  </si>
  <si>
    <t>2.00</t>
  </si>
  <si>
    <t>3.00</t>
  </si>
  <si>
    <t>28/02/2026</t>
  </si>
  <si>
    <t>30/07/2025</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</si>
  <si>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</si>
  <si>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</si>
  <si>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</si>
  <si>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</si>
  <si>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</si>
  <si>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</si>
  <si>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</si>
  <si>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</si>
  <si>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</si>
  <si>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</si>
  <si>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</si>
  <si>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</si>
  <si>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</si>
  <si>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</si>
  <si>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</si>
  <si>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</si>
  <si>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</si>
  <si>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</si>
  <si>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</si>
  <si>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</si>
  <si>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</si>
  <si>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</si>
  <si>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</si>
  <si>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</si>
  <si>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</si>
  <si>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</si>
  <si>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</si>
  <si>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</si>
  <si>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</si>
  <si>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</si>
  <si>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</si>
  <si>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</si>
  <si>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</si>
  <si>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</si>
  <si>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</si>
  <si>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</si>
  <si>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</si>
  <si>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</si>
  <si>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</si>
  <si>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</si>
  <si>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</si>
  <si>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</si>
  <si>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</si>
  <si>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</si>
  <si>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</si>
  <si>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</si>
  <si>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</si>
  <si>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</si>
  <si>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</si>
  <si>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</si>
  <si>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</si>
  <si>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</si>
  <si>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</si>
  <si>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</si>
  <si>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</si>
  <si>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</si>
  <si>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</si>
  <si>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</si>
  <si>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</si>
  <si>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</si>
  <si>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</si>
  <si>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</si>
  <si>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Períodos que cubre: 2005 a 2024</t>
  </si>
  <si>
    <t>Fecha actualización ITRC</t>
  </si>
  <si>
    <t>ok (ver Pplan 2436)</t>
  </si>
  <si>
    <t>ok(180)</t>
  </si>
  <si>
    <t>Area corregida</t>
  </si>
  <si>
    <t>ajustado área</t>
  </si>
  <si>
    <t>revsado</t>
  </si>
  <si>
    <t>revisado</t>
  </si>
  <si>
    <t>NO SE CORRIGE FECHA</t>
  </si>
  <si>
    <t>verificado</t>
  </si>
  <si>
    <t>verificado area</t>
  </si>
  <si>
    <t>AGC2025-003
H1</t>
  </si>
  <si>
    <t>AGC2025-003
H2</t>
  </si>
  <si>
    <t>AGC2025-003
H3</t>
  </si>
  <si>
    <t>AGC2025-003
H4</t>
  </si>
  <si>
    <t>AGC2025-003
H5</t>
  </si>
  <si>
    <t>AGC2025-003
H6</t>
  </si>
  <si>
    <t>AGC2025-003
H7</t>
  </si>
  <si>
    <t>AGC2025-003
H8</t>
  </si>
  <si>
    <t>AGC2025-003
H9</t>
  </si>
  <si>
    <t>AGC2025-003
H10</t>
  </si>
  <si>
    <t>AGC2025-003
H11</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</si>
  <si>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</si>
  <si>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</si>
  <si>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</si>
  <si>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</si>
  <si>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</si>
  <si>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</si>
  <si>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</si>
  <si>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</si>
  <si>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</si>
  <si>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</si>
  <si>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</si>
  <si>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</si>
  <si>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</si>
  <si>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</si>
  <si>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</si>
  <si>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</si>
  <si>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</si>
  <si>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</si>
  <si>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</si>
  <si>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</si>
  <si>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</si>
  <si>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</si>
  <si>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</si>
  <si>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</si>
  <si>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</si>
  <si>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0"/>
        <rFont val="Arial"/>
        <family val="2"/>
      </rPr>
      <t xml:space="preserve">Hallazgo No. 2. Inoportunidad en la presentación de la solicitud de adquisición: Nivel Central, DSA Cali, DSA Medellín, DSIA Villavicencio. </t>
    </r>
    <r>
      <rPr>
        <sz val="10"/>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</si>
  <si>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</si>
  <si>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</si>
  <si>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</si>
  <si>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</si>
  <si>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r>
      <rPr>
        <b/>
        <sz val="10"/>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0"/>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</si>
  <si>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</si>
  <si>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r>
      <rPr>
        <b/>
        <sz val="10"/>
        <rFont val="Arial"/>
        <family val="2"/>
      </rPr>
      <t xml:space="preserve">Hallazgo No. 4. Deficiencias en la supervisión de contratos: Nivel Central, DSA Cali, DSA Medellín, DSI Bogotá, DSIA Villavicencio.
</t>
    </r>
    <r>
      <rPr>
        <sz val="10"/>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</si>
  <si>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</si>
  <si>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</si>
  <si>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</si>
  <si>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CONTRATACIÓN DE LA DIAN 
ACD-2025-001</t>
  </si>
  <si>
    <r>
      <rPr>
        <b/>
        <sz val="10"/>
        <rFont val="Arial"/>
        <family val="2"/>
      </rPr>
      <t>DGC</t>
    </r>
    <r>
      <rPr>
        <sz val="10"/>
        <rFont val="Arial"/>
        <family val="2"/>
      </rPr>
      <t xml:space="preserve">
Dirección de Gestión Corporativa
Subdirección de Compras y Contratos</t>
    </r>
  </si>
  <si>
    <r>
      <rPr>
        <b/>
        <sz val="10"/>
        <rFont val="Arial"/>
        <family val="2"/>
      </rPr>
      <t>DGC</t>
    </r>
    <r>
      <rPr>
        <sz val="10"/>
        <rFont val="Arial"/>
        <family val="2"/>
      </rPr>
      <t xml:space="preserve">
Dirección de Gestión Corporativa
Subdirección de Compras y Contratos
Direcciones Seccionales
Divisiones Administrativas y Financieras </t>
    </r>
  </si>
  <si>
    <r>
      <rPr>
        <b/>
        <sz val="10"/>
        <rFont val="Arial"/>
        <family val="2"/>
      </rPr>
      <t>DGC</t>
    </r>
    <r>
      <rPr>
        <sz val="10"/>
        <rFont val="Arial"/>
        <family val="2"/>
      </rPr>
      <t xml:space="preserve">
Dirección de Gestión Corporativa
Subdirección de Compras y Contratos
Subdirección de Talento Humano</t>
    </r>
  </si>
  <si>
    <r>
      <rPr>
        <b/>
        <sz val="10"/>
        <rFont val="Arial"/>
        <family val="2"/>
      </rPr>
      <t>DGC</t>
    </r>
    <r>
      <rPr>
        <sz val="10"/>
        <rFont val="Arial"/>
        <family val="2"/>
      </rPr>
      <t xml:space="preserve">
Dirección de Gestión Corporativa
Subdirección de Compras y Contratos
Subdirección Escuela de Impuestos y Aduanas
 </t>
    </r>
  </si>
  <si>
    <t>ACD-2025-001
H-2</t>
  </si>
  <si>
    <t>ACD-2025-001
H-3</t>
  </si>
  <si>
    <t>ACD-2025-001
H-4</t>
  </si>
  <si>
    <t xml:space="preserve"> ATD 2024-005
H1</t>
  </si>
  <si>
    <t xml:space="preserve"> ATD 2024-005
H2</t>
  </si>
  <si>
    <t xml:space="preserve"> ATD 2024-005
H3</t>
  </si>
  <si>
    <t xml:space="preserve"> ATD 2024-005
H4</t>
  </si>
  <si>
    <t xml:space="preserve"> ATD 2024-005
H5</t>
  </si>
  <si>
    <t>ACD-2025-001
H-1 Lit. a)
H-1 Lit. b)
H-1 Lit. c)</t>
  </si>
  <si>
    <r>
      <rPr>
        <b/>
        <sz val="10"/>
        <rFont val="Arial"/>
        <family val="2"/>
      </rPr>
      <t>Hallazgo No. 1 Deficiencias en la planeación y gestiones en la etapa precontractual de contratos de arrendamiento: DSA Medellín, DSA Cali, DSIA Villavicencio.</t>
    </r>
    <r>
      <rPr>
        <sz val="10"/>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0"/>
        <rFont val="Arial"/>
        <family val="2"/>
      </rPr>
      <t>90-013-2024</t>
    </r>
    <r>
      <rPr>
        <sz val="10"/>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0"/>
        <rFont val="Arial"/>
        <family val="2"/>
      </rPr>
      <t>90-001-2025</t>
    </r>
    <r>
      <rPr>
        <sz val="10"/>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</si>
</sst>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5" x14ac:knownFonts="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sz val="9"/>
      <color indexed="81"/>
      <name val="Tahoma"/>
      <family val="2"/>
    </font>
    <font>
      <b/>
      <sz val="9"/>
      <color indexed="81"/>
      <name val="Tahoma"/>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rgb="FF000000"/>
      <name val="Arial"/>
      <family val="2"/>
    </font>
    <font>
      <sz val="11"/>
      <color rgb="FFFF0000"/>
      <name val="Calibri"/>
      <family val="2"/>
      <scheme val="minor"/>
    </font>
    <font>
      <sz val="11"/>
      <color theme="8" tint="-0.249977111117893"/>
      <name val="Calibri"/>
      <family val="2"/>
      <scheme val="minor"/>
    </font>
    <font>
      <b/>
      <i/>
      <sz val="12"/>
      <name val="Arial"/>
      <family val="2"/>
    </font>
    <font>
      <sz val="12"/>
      <color rgb="FFFF0000"/>
      <name val="Arial"/>
      <family val="2"/>
    </font>
    <font>
      <b/>
      <sz val="12"/>
      <color rgb="FF000000"/>
      <name val="Arial"/>
    </font>
    <font>
      <sz val="12"/>
      <color rgb="FF000000"/>
      <name val="Arial"/>
    </font>
    <font>
      <b/>
      <sz val="10"/>
      <name val="Arial"/>
      <family val="2"/>
    </font>
  </fonts>
  <fills count="4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theme="7" tint="0.59999389629810485"/>
        <bgColor indexed="64"/>
      </patternFill>
    </fill>
    <fill>
      <patternFill patternType="solid">
        <fgColor rgb="FFE1FFFF"/>
        <bgColor rgb="FF000000"/>
      </patternFill>
    </fill>
    <fill>
      <patternFill patternType="solid">
        <fgColor rgb="FF00B0F0"/>
        <bgColor indexed="64"/>
      </patternFill>
    </fill>
    <fill>
      <patternFill patternType="solid">
        <fgColor rgb="FF66FF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63">
    <border>
      <left/>
      <right/>
      <top/>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rgb="FF2B2D45"/>
      </bottom>
      <diagonal/>
    </border>
    <border>
      <left style="thin">
        <color indexed="64"/>
      </left>
      <right style="thin">
        <color indexed="64"/>
      </right>
      <top style="thin">
        <color rgb="FF2B2D45"/>
      </top>
      <bottom/>
      <diagonal/>
    </border>
    <border>
      <left style="thin">
        <color indexed="64"/>
      </left>
      <right/>
      <top style="thin">
        <color indexed="64"/>
      </top>
      <bottom style="thin">
        <color indexed="64"/>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3" applyNumberFormat="0" applyAlignment="0" applyProtection="0"/>
    <xf numFmtId="0" fontId="7" fillId="18" borderId="4" applyNumberFormat="0" applyAlignment="0" applyProtection="0"/>
    <xf numFmtId="0" fontId="8" fillId="0" borderId="5"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3"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7" applyNumberFormat="0" applyFont="0" applyAlignment="0" applyProtection="0"/>
    <xf numFmtId="0" fontId="2" fillId="24" borderId="7"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8"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9" applyNumberFormat="0" applyFill="0" applyAlignment="0" applyProtection="0"/>
    <xf numFmtId="0" fontId="9" fillId="0" borderId="10" applyNumberFormat="0" applyFill="0" applyAlignment="0" applyProtection="0"/>
    <xf numFmtId="0" fontId="18" fillId="0" borderId="0" applyNumberFormat="0" applyFill="0" applyBorder="0" applyAlignment="0" applyProtection="0"/>
    <xf numFmtId="0" fontId="19" fillId="0" borderId="11"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919">
    <xf numFmtId="0" fontId="0" fillId="0" borderId="0" xfId="0"/>
    <xf numFmtId="0" fontId="32" fillId="0" borderId="0" xfId="0" applyFont="1"/>
    <xf numFmtId="0" fontId="28" fillId="2" borderId="17" xfId="0" applyFont="1" applyFill="1" applyBorder="1"/>
    <xf numFmtId="0" fontId="30" fillId="2" borderId="14" xfId="82" applyFont="1" applyFill="1" applyBorder="1" applyAlignment="1">
      <alignment horizontal="center" vertical="center"/>
    </xf>
    <xf numFmtId="0" fontId="28" fillId="2" borderId="15"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2" xfId="82" applyFont="1" applyFill="1" applyBorder="1" applyAlignment="1">
      <alignment horizontal="left" vertical="center"/>
    </xf>
    <xf numFmtId="0" fontId="30" fillId="2" borderId="13" xfId="82" applyFont="1" applyFill="1" applyBorder="1" applyAlignment="1">
      <alignment horizontal="left" vertical="center"/>
    </xf>
    <xf numFmtId="0" fontId="28" fillId="2" borderId="14" xfId="0" applyFont="1" applyFill="1" applyBorder="1" applyAlignment="1">
      <alignment horizontal="center"/>
    </xf>
    <xf numFmtId="0" fontId="30" fillId="2" borderId="0" xfId="82" applyFont="1" applyFill="1" applyAlignment="1">
      <alignment horizontal="justify" vertical="top"/>
    </xf>
    <xf numFmtId="0" fontId="30" fillId="2" borderId="14" xfId="82" applyFont="1" applyFill="1" applyBorder="1" applyAlignment="1">
      <alignment horizontal="justify" vertical="top"/>
    </xf>
    <xf numFmtId="0" fontId="32" fillId="0" borderId="0" xfId="0" applyFont="1" applyAlignment="1">
      <alignment horizontal="justify" vertical="top"/>
    </xf>
    <xf numFmtId="0" fontId="0" fillId="0" borderId="0" xfId="0" applyAlignment="1">
      <alignment vertical="center"/>
    </xf>
    <xf numFmtId="0" fontId="0" fillId="2" borderId="20" xfId="0" applyFill="1" applyBorder="1" applyAlignment="1">
      <alignment vertical="center"/>
    </xf>
    <xf numFmtId="0" fontId="0" fillId="2" borderId="25" xfId="0" applyFill="1" applyBorder="1" applyAlignment="1">
      <alignment vertical="center"/>
    </xf>
    <xf numFmtId="0" fontId="0" fillId="2" borderId="21" xfId="0" applyFill="1" applyBorder="1" applyAlignment="1">
      <alignment vertical="center"/>
    </xf>
    <xf numFmtId="0" fontId="0" fillId="2" borderId="19"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2" borderId="24" xfId="0" applyFill="1" applyBorder="1" applyAlignment="1">
      <alignment vertical="center"/>
    </xf>
    <xf numFmtId="0" fontId="36" fillId="0" borderId="0" xfId="0" applyFont="1" applyAlignment="1">
      <alignment vertical="center"/>
    </xf>
    <xf numFmtId="0" fontId="0" fillId="0" borderId="36" xfId="0" applyBorder="1" applyAlignment="1">
      <alignment vertical="center"/>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0" fillId="0" borderId="32" xfId="0" pivotButton="1" applyBorder="1"/>
    <xf numFmtId="0" fontId="0" fillId="0" borderId="46" xfId="0" applyBorder="1"/>
    <xf numFmtId="0" fontId="0" fillId="0" borderId="34" xfId="0" pivotButton="1" applyBorder="1"/>
    <xf numFmtId="0" fontId="0" fillId="0" borderId="45" xfId="0" applyBorder="1"/>
    <xf numFmtId="0" fontId="22" fillId="33" borderId="35" xfId="0" applyFont="1" applyFill="1" applyBorder="1" applyAlignment="1">
      <alignment horizontal="left"/>
    </xf>
    <xf numFmtId="0" fontId="22" fillId="33" borderId="42" xfId="0" applyFont="1" applyFill="1" applyBorder="1"/>
    <xf numFmtId="0" fontId="22" fillId="33" borderId="36" xfId="0" applyFont="1" applyFill="1" applyBorder="1"/>
    <xf numFmtId="0" fontId="0" fillId="0" borderId="34" xfId="0" applyBorder="1" applyAlignment="1">
      <alignment horizontal="left"/>
    </xf>
    <xf numFmtId="41" fontId="0" fillId="2" borderId="22" xfId="0" applyNumberFormat="1" applyFill="1" applyBorder="1"/>
    <xf numFmtId="0" fontId="30" fillId="0" borderId="0" xfId="82" applyFont="1" applyAlignment="1">
      <alignment horizontal="center" vertical="center"/>
    </xf>
    <xf numFmtId="0" fontId="30" fillId="0" borderId="13" xfId="82" applyFont="1" applyBorder="1" applyAlignment="1">
      <alignment horizontal="left" vertical="center"/>
    </xf>
    <xf numFmtId="0" fontId="30" fillId="0" borderId="14" xfId="82" applyFont="1" applyBorder="1" applyAlignment="1">
      <alignment horizontal="center" vertical="center"/>
    </xf>
    <xf numFmtId="0" fontId="30" fillId="0" borderId="14" xfId="82" applyFont="1" applyBorder="1" applyAlignment="1">
      <alignment horizontal="justify" vertical="top"/>
    </xf>
    <xf numFmtId="0" fontId="27" fillId="0" borderId="14" xfId="0" applyFont="1" applyBorder="1" applyAlignment="1">
      <alignment horizontal="center" vertical="center"/>
    </xf>
    <xf numFmtId="0" fontId="0" fillId="2" borderId="18" xfId="0" applyFill="1" applyBorder="1"/>
    <xf numFmtId="0" fontId="22" fillId="0" borderId="35" xfId="0" pivotButton="1" applyFont="1" applyBorder="1" applyAlignment="1">
      <alignment vertical="center"/>
    </xf>
    <xf numFmtId="0" fontId="0" fillId="0" borderId="47" xfId="0" applyBorder="1" applyAlignment="1">
      <alignment vertical="center"/>
    </xf>
    <xf numFmtId="0" fontId="0" fillId="0" borderId="40" xfId="0" applyBorder="1" applyAlignment="1">
      <alignment vertical="center"/>
    </xf>
    <xf numFmtId="0" fontId="41" fillId="0" borderId="37" xfId="0" applyFont="1"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2" borderId="47" xfId="0" applyFill="1" applyBorder="1"/>
    <xf numFmtId="0" fontId="0" fillId="2" borderId="40" xfId="0" applyFill="1" applyBorder="1"/>
    <xf numFmtId="0" fontId="30" fillId="0" borderId="12" xfId="82" applyFont="1" applyBorder="1" applyAlignment="1">
      <alignment horizontal="left" vertical="center"/>
    </xf>
    <xf numFmtId="0" fontId="0" fillId="0" borderId="32" xfId="0" pivotButton="1" applyBorder="1" applyAlignment="1">
      <alignment vertical="center"/>
    </xf>
    <xf numFmtId="0" fontId="0" fillId="0" borderId="32" xfId="0" applyBorder="1" applyAlignment="1">
      <alignment horizontal="center"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30" xfId="0" applyBorder="1" applyAlignment="1">
      <alignment horizontal="left" vertical="center"/>
    </xf>
    <xf numFmtId="0" fontId="0" fillId="0" borderId="32" xfId="0" applyBorder="1" applyAlignment="1">
      <alignment horizontal="left" vertical="center"/>
    </xf>
    <xf numFmtId="0" fontId="22" fillId="0" borderId="32" xfId="0" pivotButton="1" applyFont="1" applyBorder="1" applyAlignment="1">
      <alignment vertical="center"/>
    </xf>
    <xf numFmtId="0" fontId="0" fillId="0" borderId="32" xfId="0" applyBorder="1" applyAlignment="1">
      <alignment vertical="center"/>
    </xf>
    <xf numFmtId="0" fontId="22" fillId="0" borderId="28" xfId="0" pivotButton="1" applyFont="1" applyBorder="1" applyAlignment="1">
      <alignment vertical="center"/>
    </xf>
    <xf numFmtId="0" fontId="22" fillId="0" borderId="29" xfId="0" applyFont="1" applyBorder="1" applyAlignment="1">
      <alignment vertical="center"/>
    </xf>
    <xf numFmtId="0" fontId="0" fillId="0" borderId="50"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29" xfId="0" applyBorder="1" applyAlignment="1">
      <alignment vertical="center"/>
    </xf>
    <xf numFmtId="0" fontId="0" fillId="2" borderId="29" xfId="0" applyFill="1" applyBorder="1"/>
    <xf numFmtId="0" fontId="0" fillId="0" borderId="32" xfId="0" applyBorder="1"/>
    <xf numFmtId="0" fontId="22" fillId="2" borderId="28" xfId="0" applyFont="1" applyFill="1" applyBorder="1"/>
    <xf numFmtId="0" fontId="43" fillId="0" borderId="28" xfId="0" pivotButton="1" applyFont="1" applyBorder="1" applyAlignment="1">
      <alignment vertical="center"/>
    </xf>
    <xf numFmtId="41" fontId="0" fillId="0" borderId="32" xfId="0" applyNumberFormat="1" applyBorder="1" applyAlignment="1">
      <alignment horizontal="right" vertical="center"/>
    </xf>
    <xf numFmtId="0" fontId="30" fillId="0" borderId="0" xfId="82" applyFont="1" applyAlignment="1">
      <alignment horizontal="left" vertical="top"/>
    </xf>
    <xf numFmtId="0" fontId="30" fillId="0" borderId="14"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33" xfId="0" applyBorder="1" applyAlignment="1">
      <alignment vertical="center"/>
    </xf>
    <xf numFmtId="0" fontId="41" fillId="0" borderId="32" xfId="0" applyFont="1" applyBorder="1" applyAlignment="1">
      <alignment horizontal="left"/>
    </xf>
    <xf numFmtId="0" fontId="0" fillId="2" borderId="48" xfId="0" applyFill="1" applyBorder="1" applyAlignment="1">
      <alignment horizontal="left" indent="1"/>
    </xf>
    <xf numFmtId="0" fontId="0" fillId="2" borderId="32" xfId="0" applyFill="1" applyBorder="1"/>
    <xf numFmtId="0" fontId="0" fillId="2" borderId="33" xfId="0" applyFill="1" applyBorder="1" applyAlignment="1">
      <alignment horizontal="left" indent="1"/>
    </xf>
    <xf numFmtId="0" fontId="0" fillId="30" borderId="32" xfId="0" applyFill="1" applyBorder="1" applyAlignment="1">
      <alignment vertical="center"/>
    </xf>
    <xf numFmtId="0" fontId="0" fillId="30" borderId="28" xfId="0" applyFill="1" applyBorder="1" applyAlignment="1">
      <alignment horizontal="left" vertical="center"/>
    </xf>
    <xf numFmtId="0" fontId="0" fillId="0" borderId="32" xfId="0" pivotButton="1" applyBorder="1" applyAlignment="1">
      <alignment horizontal="center" vertical="center"/>
    </xf>
    <xf numFmtId="0" fontId="41" fillId="0" borderId="51" xfId="0" applyFont="1" applyBorder="1" applyAlignment="1">
      <alignment horizontal="left" vertical="center"/>
    </xf>
    <xf numFmtId="0" fontId="41" fillId="0" borderId="50" xfId="0" applyFont="1" applyBorder="1" applyAlignment="1">
      <alignment horizontal="left" vertical="center"/>
    </xf>
    <xf numFmtId="0" fontId="41" fillId="0" borderId="33" xfId="0" applyFont="1" applyBorder="1" applyAlignment="1">
      <alignment vertical="center"/>
    </xf>
    <xf numFmtId="0" fontId="41" fillId="0" borderId="34" xfId="0" applyFont="1" applyBorder="1" applyAlignment="1">
      <alignment vertical="center"/>
    </xf>
    <xf numFmtId="0" fontId="0" fillId="2" borderId="32" xfId="0" applyFill="1" applyBorder="1" applyAlignment="1">
      <alignment horizontal="left"/>
    </xf>
    <xf numFmtId="3" fontId="0" fillId="2" borderId="34" xfId="0" applyNumberFormat="1" applyFill="1" applyBorder="1"/>
    <xf numFmtId="3" fontId="0" fillId="0" borderId="32" xfId="0" applyNumberFormat="1" applyBorder="1" applyAlignment="1">
      <alignment vertical="center"/>
    </xf>
    <xf numFmtId="3" fontId="0" fillId="30" borderId="32" xfId="0" applyNumberFormat="1" applyFill="1" applyBorder="1" applyAlignment="1">
      <alignment vertical="center"/>
    </xf>
    <xf numFmtId="3" fontId="41" fillId="0" borderId="51" xfId="0" applyNumberFormat="1" applyFont="1" applyBorder="1" applyAlignment="1">
      <alignment vertical="center"/>
    </xf>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0" borderId="0" xfId="0" applyFont="1" applyAlignment="1">
      <alignment horizontal="center"/>
    </xf>
    <xf numFmtId="0" fontId="27" fillId="2" borderId="17" xfId="0" applyFont="1" applyFill="1" applyBorder="1" applyAlignment="1">
      <alignment horizontal="left" vertical="top"/>
    </xf>
    <xf numFmtId="0" fontId="30" fillId="2" borderId="0" xfId="82" applyFont="1" applyFill="1" applyAlignment="1">
      <alignment horizontal="left" vertical="top"/>
    </xf>
    <xf numFmtId="0" fontId="30" fillId="2" borderId="14" xfId="82" applyFont="1" applyFill="1" applyBorder="1" applyAlignment="1">
      <alignment horizontal="left" vertical="top"/>
    </xf>
    <xf numFmtId="0" fontId="27" fillId="2" borderId="14" xfId="0" applyFont="1" applyFill="1" applyBorder="1" applyAlignment="1">
      <alignment horizontal="center" vertical="center"/>
    </xf>
    <xf numFmtId="0" fontId="27" fillId="2" borderId="15" xfId="0" applyFont="1" applyFill="1" applyBorder="1" applyAlignment="1">
      <alignment horizontal="left" vertical="top"/>
    </xf>
    <xf numFmtId="0" fontId="27" fillId="0" borderId="0" xfId="0" applyFont="1" applyAlignment="1">
      <alignment horizontal="left"/>
    </xf>
    <xf numFmtId="169" fontId="30" fillId="0" borderId="14" xfId="82" applyNumberFormat="1" applyFont="1" applyBorder="1" applyAlignment="1">
      <alignment horizontal="center" vertical="center"/>
    </xf>
    <xf numFmtId="169" fontId="27" fillId="0" borderId="14" xfId="0" applyNumberFormat="1" applyFont="1" applyBorder="1" applyAlignment="1">
      <alignment horizontal="center" vertical="center"/>
    </xf>
    <xf numFmtId="1" fontId="27" fillId="0" borderId="14" xfId="0" applyNumberFormat="1" applyFont="1" applyBorder="1" applyAlignment="1">
      <alignment horizontal="center" vertical="center"/>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12" xfId="82" applyFont="1" applyBorder="1" applyAlignment="1">
      <alignment horizontal="center" vertical="center"/>
    </xf>
    <xf numFmtId="0" fontId="30" fillId="0" borderId="13" xfId="82" applyFont="1" applyBorder="1" applyAlignment="1">
      <alignment horizontal="center" vertical="center"/>
    </xf>
    <xf numFmtId="0" fontId="27" fillId="0" borderId="17" xfId="0" applyFont="1" applyBorder="1" applyAlignment="1">
      <alignment horizontal="center" vertical="center"/>
    </xf>
    <xf numFmtId="10" fontId="27" fillId="0" borderId="14" xfId="0" applyNumberFormat="1" applyFont="1" applyBorder="1" applyAlignment="1">
      <alignment horizontal="left" vertical="top"/>
    </xf>
    <xf numFmtId="10" fontId="27" fillId="0" borderId="0" xfId="0" applyNumberFormat="1" applyFont="1" applyAlignment="1">
      <alignment horizontal="left" vertical="top"/>
    </xf>
    <xf numFmtId="0" fontId="48" fillId="2" borderId="34" xfId="0" applyFont="1" applyFill="1" applyBorder="1" applyAlignment="1">
      <alignment horizontal="left" indent="1"/>
    </xf>
    <xf numFmtId="3" fontId="41" fillId="0" borderId="48" xfId="0" applyNumberFormat="1" applyFont="1" applyBorder="1" applyAlignment="1">
      <alignment vertical="center"/>
    </xf>
    <xf numFmtId="0" fontId="49" fillId="0" borderId="52" xfId="0" applyFont="1" applyBorder="1" applyAlignment="1">
      <alignment horizontal="left" vertical="center"/>
    </xf>
    <xf numFmtId="0" fontId="49" fillId="0" borderId="34" xfId="0" applyFont="1" applyBorder="1" applyAlignment="1">
      <alignment horizontal="left" vertical="center"/>
    </xf>
    <xf numFmtId="3" fontId="49" fillId="0" borderId="30" xfId="0" applyNumberFormat="1" applyFont="1" applyBorder="1" applyAlignment="1">
      <alignment vertical="center"/>
    </xf>
    <xf numFmtId="0" fontId="49" fillId="2" borderId="34" xfId="0" applyFont="1" applyFill="1" applyBorder="1" applyAlignment="1">
      <alignment horizontal="left" indent="1"/>
    </xf>
    <xf numFmtId="0" fontId="49" fillId="2" borderId="33" xfId="0" applyFont="1" applyFill="1" applyBorder="1" applyAlignment="1">
      <alignment horizontal="left" indent="1"/>
    </xf>
    <xf numFmtId="0" fontId="49" fillId="2" borderId="19" xfId="0" applyFont="1" applyFill="1" applyBorder="1" applyAlignment="1">
      <alignment vertical="center"/>
    </xf>
    <xf numFmtId="0" fontId="49" fillId="0" borderId="0" xfId="0" applyFont="1"/>
    <xf numFmtId="0" fontId="49" fillId="0" borderId="0" xfId="0" applyFont="1" applyAlignment="1">
      <alignment vertical="center"/>
    </xf>
    <xf numFmtId="41" fontId="49" fillId="2" borderId="22" xfId="0" applyNumberFormat="1" applyFont="1" applyFill="1" applyBorder="1"/>
    <xf numFmtId="0" fontId="30" fillId="2" borderId="2" xfId="0" applyFont="1" applyFill="1" applyBorder="1" applyAlignment="1">
      <alignment horizontal="center" vertical="center"/>
    </xf>
    <xf numFmtId="0" fontId="30" fillId="2" borderId="2" xfId="0" applyFont="1" applyFill="1" applyBorder="1" applyAlignment="1">
      <alignment horizontal="justify" vertical="top"/>
    </xf>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1" xfId="0" applyFont="1" applyFill="1" applyBorder="1" applyAlignment="1">
      <alignment horizontal="left" vertical="center"/>
    </xf>
    <xf numFmtId="0" fontId="27" fillId="2" borderId="16" xfId="0" applyFont="1" applyFill="1" applyBorder="1" applyAlignment="1">
      <alignment horizontal="center" vertical="center"/>
    </xf>
    <xf numFmtId="0" fontId="27" fillId="0" borderId="2" xfId="0" applyFont="1" applyBorder="1" applyAlignment="1">
      <alignment horizontal="center" vertical="center" wrapText="1"/>
    </xf>
    <xf numFmtId="0" fontId="27" fillId="0" borderId="2" xfId="0" applyFont="1" applyBorder="1" applyAlignment="1">
      <alignment horizontal="justify" vertical="top"/>
    </xf>
    <xf numFmtId="0" fontId="30" fillId="2" borderId="2" xfId="0" applyFont="1" applyFill="1" applyBorder="1" applyAlignment="1">
      <alignment horizontal="left" vertical="top"/>
    </xf>
    <xf numFmtId="0" fontId="30" fillId="2" borderId="16" xfId="0" applyFont="1" applyFill="1" applyBorder="1" applyAlignment="1">
      <alignment horizontal="left" vertical="top"/>
    </xf>
    <xf numFmtId="0" fontId="27" fillId="2" borderId="12" xfId="0" applyFont="1" applyFill="1" applyBorder="1" applyAlignment="1">
      <alignment horizontal="left" vertical="center"/>
    </xf>
    <xf numFmtId="0" fontId="27" fillId="2" borderId="17" xfId="0" applyFont="1" applyFill="1" applyBorder="1" applyAlignment="1">
      <alignment horizontal="center" vertical="center"/>
    </xf>
    <xf numFmtId="0" fontId="30" fillId="2" borderId="0" xfId="0" applyFont="1" applyFill="1" applyAlignment="1">
      <alignment horizontal="center" vertical="center" wrapText="1"/>
    </xf>
    <xf numFmtId="0" fontId="30" fillId="2" borderId="17" xfId="0" applyFont="1" applyFill="1" applyBorder="1" applyAlignment="1">
      <alignment horizontal="left" vertical="top"/>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left" vertical="top"/>
    </xf>
    <xf numFmtId="0" fontId="30" fillId="2" borderId="14" xfId="82" applyFont="1" applyFill="1" applyBorder="1" applyAlignment="1">
      <alignment horizontal="center" vertical="center" wrapText="1"/>
    </xf>
    <xf numFmtId="14" fontId="27" fillId="2" borderId="14" xfId="0" applyNumberFormat="1" applyFont="1" applyFill="1" applyBorder="1" applyAlignment="1">
      <alignment horizontal="center" vertical="center"/>
    </xf>
    <xf numFmtId="0" fontId="30" fillId="2" borderId="26" xfId="1" applyFont="1" applyFill="1" applyBorder="1" applyAlignment="1" applyProtection="1">
      <alignment horizontal="center" vertical="center" wrapText="1"/>
    </xf>
    <xf numFmtId="0" fontId="30" fillId="2" borderId="26" xfId="52" applyFont="1" applyFill="1" applyBorder="1" applyAlignment="1">
      <alignment horizontal="center" vertical="center" wrapText="1"/>
    </xf>
    <xf numFmtId="0" fontId="30" fillId="2" borderId="26" xfId="0" applyFont="1" applyFill="1" applyBorder="1" applyAlignment="1">
      <alignment horizontal="center" vertical="center" wrapText="1"/>
    </xf>
    <xf numFmtId="169" fontId="30" fillId="2" borderId="26" xfId="1" applyNumberFormat="1" applyFont="1" applyFill="1" applyBorder="1" applyAlignment="1" applyProtection="1">
      <alignment horizontal="center" vertical="center" wrapText="1"/>
    </xf>
    <xf numFmtId="1" fontId="30" fillId="0" borderId="26" xfId="1" applyNumberFormat="1" applyFont="1" applyFill="1" applyBorder="1" applyAlignment="1" applyProtection="1">
      <alignment horizontal="center" vertical="center" wrapText="1"/>
    </xf>
    <xf numFmtId="1" fontId="30" fillId="2" borderId="26" xfId="1" applyNumberFormat="1" applyFont="1" applyFill="1" applyBorder="1" applyAlignment="1" applyProtection="1">
      <alignment horizontal="center" vertical="center" wrapText="1"/>
    </xf>
    <xf numFmtId="10" fontId="30" fillId="2" borderId="26" xfId="1" applyNumberFormat="1" applyFont="1" applyFill="1" applyBorder="1" applyAlignment="1" applyProtection="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7" fillId="37" borderId="12" xfId="0" applyFont="1" applyFill="1" applyBorder="1" applyAlignment="1">
      <alignment vertical="top"/>
    </xf>
    <xf numFmtId="0" fontId="27" fillId="36" borderId="0" xfId="0" applyFont="1" applyFill="1" applyAlignment="1">
      <alignment horizontal="center" vertical="center"/>
    </xf>
    <xf numFmtId="0" fontId="0" fillId="30" borderId="32" xfId="0" applyFill="1" applyBorder="1" applyAlignment="1">
      <alignment horizontal="left"/>
    </xf>
    <xf numFmtId="0" fontId="0" fillId="0" borderId="22" xfId="0" applyBorder="1"/>
    <xf numFmtId="0" fontId="0" fillId="2" borderId="23"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2" fillId="0" borderId="22" xfId="0" applyFont="1" applyBorder="1" applyAlignment="1">
      <alignment readingOrder="1"/>
    </xf>
    <xf numFmtId="0" fontId="49" fillId="2" borderId="0" xfId="0" applyFont="1" applyFill="1"/>
    <xf numFmtId="0" fontId="49" fillId="0" borderId="22" xfId="0" applyFont="1" applyBorder="1"/>
    <xf numFmtId="0" fontId="49" fillId="2" borderId="22" xfId="0" applyFont="1" applyFill="1" applyBorder="1"/>
    <xf numFmtId="0" fontId="0" fillId="2" borderId="22" xfId="0" applyFill="1" applyBorder="1"/>
    <xf numFmtId="0" fontId="49" fillId="2" borderId="0" xfId="0" applyFont="1" applyFill="1" applyAlignment="1">
      <alignment vertical="center"/>
    </xf>
    <xf numFmtId="0" fontId="30" fillId="43" borderId="26" xfId="1" applyFont="1" applyFill="1" applyBorder="1" applyAlignment="1" applyProtection="1">
      <alignment horizontal="center" vertical="center" wrapText="1"/>
    </xf>
    <xf numFmtId="0" fontId="30" fillId="43" borderId="26" xfId="0" applyFont="1" applyFill="1" applyBorder="1" applyAlignment="1">
      <alignment horizontal="center" vertical="center" wrapText="1"/>
    </xf>
    <xf numFmtId="169" fontId="30" fillId="43" borderId="26" xfId="1" applyNumberFormat="1" applyFont="1" applyFill="1" applyBorder="1" applyAlignment="1" applyProtection="1">
      <alignment horizontal="center" vertical="center" wrapText="1"/>
    </xf>
    <xf numFmtId="1" fontId="30" fillId="43" borderId="26" xfId="1" applyNumberFormat="1" applyFont="1" applyFill="1" applyBorder="1" applyAlignment="1" applyProtection="1">
      <alignment horizontal="center" vertical="center" wrapText="1"/>
    </xf>
    <xf numFmtId="0" fontId="30" fillId="31" borderId="26" xfId="1" applyFont="1" applyFill="1" applyBorder="1" applyAlignment="1" applyProtection="1">
      <alignment horizontal="center" vertical="center" wrapText="1"/>
    </xf>
    <xf numFmtId="0" fontId="30" fillId="31" borderId="26" xfId="0" applyFont="1" applyFill="1" applyBorder="1" applyAlignment="1">
      <alignment horizontal="center" vertical="center" wrapText="1"/>
    </xf>
    <xf numFmtId="169" fontId="30" fillId="31" borderId="26" xfId="1" applyNumberFormat="1" applyFont="1" applyFill="1" applyBorder="1" applyAlignment="1" applyProtection="1">
      <alignment horizontal="center" vertical="center" wrapText="1"/>
    </xf>
    <xf numFmtId="1" fontId="30" fillId="31" borderId="26" xfId="1" applyNumberFormat="1" applyFont="1" applyFill="1" applyBorder="1" applyAlignment="1" applyProtection="1">
      <alignment horizontal="center" vertical="center" wrapText="1"/>
    </xf>
    <xf numFmtId="0" fontId="0" fillId="0" borderId="31" xfId="0" applyBorder="1" applyAlignment="1">
      <alignment horizontal="left" vertical="center"/>
    </xf>
    <xf numFmtId="0" fontId="0" fillId="0" borderId="46" xfId="0" applyBorder="1" applyAlignment="1">
      <alignment horizontal="left" vertical="center"/>
    </xf>
    <xf numFmtId="0" fontId="0" fillId="0" borderId="34" xfId="0" applyBorder="1" applyAlignment="1">
      <alignment vertical="center"/>
    </xf>
    <xf numFmtId="0" fontId="41" fillId="2" borderId="34" xfId="0" applyFont="1" applyFill="1" applyBorder="1" applyAlignment="1">
      <alignment vertical="center"/>
    </xf>
    <xf numFmtId="0" fontId="48" fillId="0" borderId="30" xfId="0" applyFont="1" applyBorder="1" applyAlignment="1">
      <alignment horizontal="left" vertical="center"/>
    </xf>
    <xf numFmtId="3" fontId="48" fillId="0" borderId="30" xfId="0" applyNumberFormat="1" applyFont="1" applyBorder="1" applyAlignment="1">
      <alignment vertical="center"/>
    </xf>
    <xf numFmtId="0" fontId="41" fillId="0" borderId="32" xfId="0" applyFont="1" applyBorder="1" applyAlignment="1">
      <alignment horizontal="left" vertical="center"/>
    </xf>
    <xf numFmtId="3" fontId="41" fillId="0" borderId="32" xfId="0" applyNumberFormat="1" applyFont="1" applyBorder="1" applyAlignment="1">
      <alignment vertical="center"/>
    </xf>
    <xf numFmtId="3" fontId="41" fillId="0" borderId="49" xfId="0" applyNumberFormat="1" applyFont="1" applyBorder="1" applyAlignment="1">
      <alignment vertical="center"/>
    </xf>
    <xf numFmtId="3" fontId="49" fillId="0" borderId="53" xfId="0" applyNumberFormat="1" applyFont="1" applyBorder="1" applyAlignment="1">
      <alignment vertical="center"/>
    </xf>
    <xf numFmtId="0" fontId="41" fillId="0" borderId="46" xfId="0" applyFont="1" applyBorder="1" applyAlignment="1">
      <alignment horizontal="left"/>
    </xf>
    <xf numFmtId="0" fontId="41" fillId="0" borderId="31" xfId="0" applyFont="1" applyBorder="1" applyAlignment="1">
      <alignment horizontal="left"/>
    </xf>
    <xf numFmtId="0" fontId="41" fillId="0" borderId="49" xfId="0" applyFont="1" applyBorder="1" applyAlignment="1">
      <alignment horizontal="left"/>
    </xf>
    <xf numFmtId="0" fontId="49" fillId="0" borderId="30" xfId="0" applyFont="1" applyBorder="1" applyAlignment="1">
      <alignment horizontal="left"/>
    </xf>
    <xf numFmtId="0" fontId="49" fillId="0" borderId="46" xfId="0" applyFont="1" applyBorder="1" applyAlignment="1">
      <alignment horizontal="left"/>
    </xf>
    <xf numFmtId="3" fontId="49" fillId="0" borderId="52" xfId="0" applyNumberFormat="1" applyFont="1" applyBorder="1" applyAlignment="1">
      <alignment vertical="center"/>
    </xf>
    <xf numFmtId="0" fontId="27" fillId="36" borderId="0" xfId="0" applyFont="1" applyFill="1" applyAlignment="1">
      <alignment horizontal="center" vertical="center" wrapText="1"/>
    </xf>
    <xf numFmtId="0" fontId="27" fillId="0" borderId="14" xfId="0" applyFont="1" applyBorder="1" applyAlignment="1">
      <alignment horizontal="left" vertical="top"/>
    </xf>
    <xf numFmtId="0" fontId="27" fillId="0" borderId="15" xfId="0" applyFont="1" applyBorder="1" applyAlignment="1">
      <alignment horizontal="center" vertical="center"/>
    </xf>
    <xf numFmtId="0" fontId="41" fillId="0" borderId="24" xfId="0" applyFont="1" applyBorder="1" applyAlignment="1">
      <alignment horizontal="left" vertical="center"/>
    </xf>
    <xf numFmtId="0" fontId="49" fillId="0" borderId="31" xfId="0" applyFont="1" applyBorder="1" applyAlignment="1">
      <alignment horizontal="left"/>
    </xf>
    <xf numFmtId="0" fontId="48" fillId="0" borderId="46" xfId="0" applyFont="1" applyBorder="1" applyAlignment="1">
      <alignment horizontal="left"/>
    </xf>
    <xf numFmtId="0" fontId="41" fillId="0" borderId="30" xfId="0" applyFont="1" applyBorder="1" applyAlignment="1">
      <alignment horizontal="left"/>
    </xf>
    <xf numFmtId="0" fontId="27" fillId="27" borderId="56" xfId="0" applyFont="1" applyFill="1" applyBorder="1" applyAlignment="1">
      <alignment horizontal="left" vertical="center" wrapText="1"/>
    </xf>
    <xf numFmtId="0" fontId="27" fillId="27" borderId="56" xfId="54" applyFont="1" applyFill="1" applyBorder="1" applyAlignment="1">
      <alignment horizontal="center" vertical="center" wrapText="1"/>
    </xf>
    <xf numFmtId="0" fontId="27" fillId="27" borderId="56" xfId="0" applyFont="1" applyFill="1" applyBorder="1" applyAlignment="1">
      <alignment horizontal="justify" vertical="top" wrapText="1"/>
    </xf>
    <xf numFmtId="0" fontId="27" fillId="27" borderId="56" xfId="0" applyFont="1" applyFill="1" applyBorder="1" applyAlignment="1">
      <alignment horizontal="left" vertical="top" wrapText="1"/>
    </xf>
    <xf numFmtId="2" fontId="27" fillId="27" borderId="56" xfId="0" applyNumberFormat="1" applyFont="1" applyFill="1" applyBorder="1" applyAlignment="1">
      <alignment horizontal="center" vertical="center" wrapText="1"/>
    </xf>
    <xf numFmtId="14" fontId="27" fillId="27" borderId="56" xfId="1" applyNumberFormat="1" applyFont="1" applyFill="1" applyBorder="1" applyAlignment="1" applyProtection="1">
      <alignment horizontal="center" vertical="center" wrapText="1"/>
    </xf>
    <xf numFmtId="1" fontId="27" fillId="27" borderId="56" xfId="0" applyNumberFormat="1" applyFont="1" applyFill="1" applyBorder="1" applyAlignment="1">
      <alignment horizontal="center" vertical="center" wrapText="1"/>
    </xf>
    <xf numFmtId="2" fontId="27" fillId="27" borderId="56" xfId="0" applyNumberFormat="1" applyFont="1" applyFill="1" applyBorder="1" applyAlignment="1" applyProtection="1">
      <alignment horizontal="center" vertical="center"/>
      <protection locked="0"/>
    </xf>
    <xf numFmtId="0" fontId="27" fillId="27" borderId="56" xfId="52" applyFont="1" applyFill="1" applyBorder="1" applyAlignment="1">
      <alignment horizontal="left" vertical="top" wrapText="1"/>
    </xf>
    <xf numFmtId="10" fontId="27" fillId="27" borderId="56" xfId="0" applyNumberFormat="1" applyFont="1" applyFill="1" applyBorder="1" applyAlignment="1">
      <alignment horizontal="center" vertical="center"/>
    </xf>
    <xf numFmtId="0" fontId="27" fillId="27" borderId="56" xfId="0" applyFont="1" applyFill="1" applyBorder="1" applyAlignment="1">
      <alignment horizontal="center" vertical="center"/>
    </xf>
    <xf numFmtId="1" fontId="27" fillId="27" borderId="55" xfId="0" applyNumberFormat="1" applyFont="1" applyFill="1" applyBorder="1" applyAlignment="1">
      <alignment horizontal="center" vertical="center" wrapText="1"/>
    </xf>
    <xf numFmtId="2" fontId="27" fillId="27" borderId="55" xfId="0" applyNumberFormat="1" applyFont="1" applyFill="1" applyBorder="1" applyAlignment="1" applyProtection="1">
      <alignment horizontal="center" vertical="center"/>
      <protection locked="0"/>
    </xf>
    <xf numFmtId="10" fontId="27" fillId="27" borderId="55" xfId="0" applyNumberFormat="1" applyFont="1" applyFill="1" applyBorder="1" applyAlignment="1">
      <alignment horizontal="center" vertical="center"/>
    </xf>
    <xf numFmtId="0" fontId="27" fillId="27" borderId="55" xfId="0" applyFont="1" applyFill="1" applyBorder="1" applyAlignment="1">
      <alignment horizontal="center" vertical="center"/>
    </xf>
    <xf numFmtId="2" fontId="27" fillId="27" borderId="55" xfId="0" applyNumberFormat="1" applyFont="1" applyFill="1" applyBorder="1" applyAlignment="1">
      <alignment horizontal="center" vertical="center" wrapText="1"/>
    </xf>
    <xf numFmtId="14" fontId="27" fillId="27" borderId="55" xfId="1" applyNumberFormat="1" applyFont="1" applyFill="1" applyBorder="1" applyAlignment="1" applyProtection="1">
      <alignment horizontal="center" vertical="center" wrapText="1"/>
    </xf>
    <xf numFmtId="0" fontId="27" fillId="27" borderId="55" xfId="0" applyFont="1" applyFill="1" applyBorder="1" applyAlignment="1">
      <alignment vertical="center" wrapText="1"/>
    </xf>
    <xf numFmtId="0" fontId="27" fillId="27" borderId="55" xfId="0" applyFont="1" applyFill="1" applyBorder="1" applyAlignment="1">
      <alignment horizontal="left" vertical="top" wrapText="1"/>
    </xf>
    <xf numFmtId="0" fontId="27" fillId="27" borderId="55" xfId="0" applyFont="1" applyFill="1" applyBorder="1" applyAlignment="1">
      <alignment horizontal="left" vertical="center" wrapText="1"/>
    </xf>
    <xf numFmtId="0" fontId="27" fillId="27" borderId="55" xfId="52" applyFont="1" applyFill="1" applyBorder="1" applyAlignment="1">
      <alignment horizontal="left" vertical="top" wrapText="1"/>
    </xf>
    <xf numFmtId="0" fontId="27" fillId="27" borderId="55" xfId="0" applyFont="1" applyFill="1" applyBorder="1" applyAlignment="1">
      <alignment vertical="top" wrapText="1"/>
    </xf>
    <xf numFmtId="0" fontId="30" fillId="27" borderId="55" xfId="0" applyFont="1" applyFill="1" applyBorder="1" applyAlignment="1">
      <alignment vertical="top" wrapText="1"/>
    </xf>
    <xf numFmtId="0" fontId="30" fillId="27" borderId="55" xfId="0" applyFont="1" applyFill="1" applyBorder="1" applyAlignment="1">
      <alignment horizontal="left" vertical="top" wrapText="1"/>
    </xf>
    <xf numFmtId="0" fontId="27" fillId="27" borderId="55" xfId="54" applyFont="1" applyFill="1" applyBorder="1" applyAlignment="1">
      <alignment horizontal="center" vertical="center" wrapText="1"/>
    </xf>
    <xf numFmtId="0" fontId="30" fillId="27" borderId="55" xfId="0" applyFont="1" applyFill="1" applyBorder="1" applyAlignment="1">
      <alignment horizontal="left" vertical="center" wrapText="1"/>
    </xf>
    <xf numFmtId="0" fontId="27" fillId="27" borderId="55" xfId="1" applyFont="1" applyFill="1" applyBorder="1" applyAlignment="1" applyProtection="1">
      <alignment horizontal="left" vertical="center" wrapText="1"/>
    </xf>
    <xf numFmtId="0" fontId="0" fillId="0" borderId="56" xfId="0" applyBorder="1" applyAlignment="1">
      <alignment vertical="center"/>
    </xf>
    <xf numFmtId="169" fontId="30" fillId="2" borderId="55" xfId="0" applyNumberFormat="1" applyFont="1" applyFill="1" applyBorder="1" applyAlignment="1">
      <alignment horizontal="right" vertical="center"/>
    </xf>
    <xf numFmtId="169" fontId="30" fillId="38" borderId="55" xfId="0" applyNumberFormat="1" applyFont="1" applyFill="1" applyBorder="1" applyAlignment="1">
      <alignment horizontal="right" vertical="center"/>
    </xf>
    <xf numFmtId="169" fontId="30" fillId="27" borderId="55" xfId="0" applyNumberFormat="1" applyFont="1" applyFill="1" applyBorder="1" applyAlignment="1">
      <alignment horizontal="right" vertical="center"/>
    </xf>
    <xf numFmtId="169" fontId="30" fillId="39" borderId="55" xfId="0" applyNumberFormat="1" applyFont="1" applyFill="1" applyBorder="1" applyAlignment="1">
      <alignment horizontal="right" vertical="center"/>
    </xf>
    <xf numFmtId="0" fontId="27" fillId="0" borderId="55" xfId="0" applyFont="1" applyBorder="1" applyAlignment="1">
      <alignment horizontal="left" vertical="center" wrapText="1"/>
    </xf>
    <xf numFmtId="0" fontId="27" fillId="0" borderId="55" xfId="54" applyFont="1" applyBorder="1" applyAlignment="1">
      <alignment horizontal="center" vertical="center" wrapText="1"/>
    </xf>
    <xf numFmtId="0" fontId="27" fillId="0" borderId="55" xfId="0" applyFont="1" applyBorder="1" applyAlignment="1">
      <alignment horizontal="center" vertical="center" wrapText="1"/>
    </xf>
    <xf numFmtId="0" fontId="27" fillId="0" borderId="55" xfId="0" applyFont="1" applyBorder="1" applyAlignment="1">
      <alignment horizontal="justify" vertical="top" wrapText="1"/>
    </xf>
    <xf numFmtId="0" fontId="27" fillId="0" borderId="55" xfId="0" applyFont="1" applyBorder="1" applyAlignment="1">
      <alignment horizontal="left" vertical="top" wrapText="1"/>
    </xf>
    <xf numFmtId="2" fontId="27" fillId="0" borderId="55" xfId="0" applyNumberFormat="1" applyFont="1" applyBorder="1" applyAlignment="1">
      <alignment horizontal="center" vertical="center"/>
    </xf>
    <xf numFmtId="166" fontId="27" fillId="0" borderId="55" xfId="0" applyNumberFormat="1" applyFont="1" applyBorder="1" applyAlignment="1">
      <alignment horizontal="center" vertical="center"/>
    </xf>
    <xf numFmtId="1" fontId="27" fillId="0" borderId="55" xfId="0" applyNumberFormat="1" applyFont="1" applyBorder="1" applyAlignment="1">
      <alignment horizontal="center" vertical="center"/>
    </xf>
    <xf numFmtId="2" fontId="27" fillId="0" borderId="55" xfId="0" applyNumberFormat="1" applyFont="1" applyBorder="1" applyAlignment="1" applyProtection="1">
      <alignment horizontal="center" vertical="center"/>
      <protection locked="0"/>
    </xf>
    <xf numFmtId="10" fontId="27" fillId="0" borderId="55" xfId="72" applyNumberFormat="1" applyFont="1" applyFill="1" applyBorder="1" applyAlignment="1" applyProtection="1">
      <alignment horizontal="center" vertical="center"/>
    </xf>
    <xf numFmtId="0" fontId="27" fillId="0" borderId="55" xfId="0" applyFont="1" applyBorder="1" applyAlignment="1">
      <alignment horizontal="center" vertical="center"/>
    </xf>
    <xf numFmtId="10" fontId="27" fillId="0" borderId="55" xfId="0" applyNumberFormat="1" applyFont="1" applyBorder="1" applyAlignment="1">
      <alignment horizontal="center" vertical="center"/>
    </xf>
    <xf numFmtId="10" fontId="27" fillId="0" borderId="55" xfId="0" applyNumberFormat="1" applyFont="1" applyBorder="1" applyAlignment="1" applyProtection="1">
      <alignment horizontal="center" vertical="center"/>
      <protection locked="0"/>
    </xf>
    <xf numFmtId="2" fontId="27" fillId="0" borderId="55" xfId="0" applyNumberFormat="1" applyFont="1" applyBorder="1" applyAlignment="1">
      <alignment horizontal="center" vertical="center" wrapText="1"/>
    </xf>
    <xf numFmtId="166" fontId="27" fillId="0" borderId="55" xfId="0" applyNumberFormat="1" applyFont="1" applyBorder="1" applyAlignment="1">
      <alignment horizontal="center" vertical="center" wrapText="1"/>
    </xf>
    <xf numFmtId="0" fontId="27" fillId="0" borderId="55" xfId="110" applyFont="1" applyBorder="1" applyAlignment="1">
      <alignment horizontal="left" vertical="top" wrapText="1"/>
    </xf>
    <xf numFmtId="2" fontId="27" fillId="0" borderId="55" xfId="0" applyNumberFormat="1" applyFont="1" applyBorder="1" applyAlignment="1" applyProtection="1">
      <alignment horizontal="center" vertical="center" wrapText="1"/>
      <protection locked="0"/>
    </xf>
    <xf numFmtId="1" fontId="27" fillId="0" borderId="55" xfId="0" applyNumberFormat="1" applyFont="1" applyBorder="1" applyAlignment="1">
      <alignment horizontal="left" vertical="top" wrapText="1"/>
    </xf>
    <xf numFmtId="0" fontId="27" fillId="0" borderId="55" xfId="2" applyFont="1" applyFill="1" applyBorder="1" applyAlignment="1" applyProtection="1">
      <alignment horizontal="left" vertical="top" wrapText="1"/>
    </xf>
    <xf numFmtId="0" fontId="27" fillId="0" borderId="55" xfId="82" applyFont="1" applyBorder="1" applyAlignment="1">
      <alignment horizontal="left" vertical="top" wrapText="1"/>
    </xf>
    <xf numFmtId="0" fontId="27" fillId="0" borderId="55" xfId="1" applyFont="1" applyFill="1" applyBorder="1" applyAlignment="1" applyProtection="1">
      <alignment horizontal="center" vertical="center" wrapText="1"/>
    </xf>
    <xf numFmtId="0" fontId="27" fillId="0" borderId="55" xfId="1" applyFont="1" applyFill="1" applyBorder="1" applyAlignment="1" applyProtection="1">
      <alignment horizontal="justify" vertical="top" wrapText="1"/>
    </xf>
    <xf numFmtId="0" fontId="27" fillId="0" borderId="55" xfId="1" applyFont="1" applyFill="1" applyBorder="1" applyAlignment="1" applyProtection="1">
      <alignment horizontal="left" vertical="top" wrapText="1"/>
    </xf>
    <xf numFmtId="166" fontId="27" fillId="0" borderId="55" xfId="1" applyNumberFormat="1" applyFont="1" applyFill="1" applyBorder="1" applyAlignment="1" applyProtection="1">
      <alignment horizontal="center" vertical="center" wrapText="1"/>
    </xf>
    <xf numFmtId="0" fontId="27" fillId="0" borderId="55" xfId="1" applyFont="1" applyFill="1" applyBorder="1" applyAlignment="1" applyProtection="1">
      <alignment horizontal="left" vertical="center" wrapText="1"/>
    </xf>
    <xf numFmtId="0" fontId="27" fillId="0" borderId="55" xfId="77" applyFont="1" applyFill="1" applyBorder="1" applyAlignment="1" applyProtection="1">
      <alignment horizontal="left" vertical="top" wrapText="1"/>
    </xf>
    <xf numFmtId="49" fontId="27" fillId="0" borderId="55" xfId="87" applyNumberFormat="1" applyFont="1" applyBorder="1" applyAlignment="1">
      <alignment horizontal="center" vertical="center" wrapText="1"/>
    </xf>
    <xf numFmtId="49" fontId="27" fillId="0" borderId="55" xfId="87" applyNumberFormat="1" applyFont="1" applyBorder="1" applyAlignment="1">
      <alignment horizontal="justify" vertical="top" wrapText="1"/>
    </xf>
    <xf numFmtId="0" fontId="27" fillId="0" borderId="55" xfId="87" applyFont="1" applyBorder="1" applyAlignment="1">
      <alignment horizontal="justify" vertical="top" wrapText="1"/>
    </xf>
    <xf numFmtId="9" fontId="27" fillId="0" borderId="55" xfId="0" applyNumberFormat="1" applyFont="1" applyBorder="1" applyAlignment="1">
      <alignment horizontal="left" vertical="top" wrapText="1"/>
    </xf>
    <xf numFmtId="0" fontId="27" fillId="0" borderId="55" xfId="87" applyFont="1" applyBorder="1" applyAlignment="1">
      <alignment horizontal="left" vertical="top" wrapText="1"/>
    </xf>
    <xf numFmtId="14" fontId="27" fillId="0" borderId="55" xfId="0" applyNumberFormat="1" applyFont="1" applyBorder="1" applyAlignment="1">
      <alignment horizontal="center" vertical="center"/>
    </xf>
    <xf numFmtId="0" fontId="30" fillId="0" borderId="55" xfId="0" applyFont="1" applyBorder="1" applyAlignment="1">
      <alignment horizontal="left" vertical="top" wrapText="1"/>
    </xf>
    <xf numFmtId="0" fontId="27" fillId="0" borderId="55" xfId="0" applyFont="1" applyBorder="1" applyAlignment="1">
      <alignment horizontal="left" vertical="top"/>
    </xf>
    <xf numFmtId="170" fontId="27" fillId="0" borderId="55" xfId="0" applyNumberFormat="1" applyFont="1" applyBorder="1" applyAlignment="1">
      <alignment horizontal="center" vertical="top"/>
    </xf>
    <xf numFmtId="171" fontId="27" fillId="0" borderId="55" xfId="0" applyNumberFormat="1" applyFont="1" applyBorder="1" applyAlignment="1" applyProtection="1">
      <alignment horizontal="center" vertical="center" wrapText="1"/>
      <protection locked="0"/>
    </xf>
    <xf numFmtId="0" fontId="27" fillId="0" borderId="55" xfId="79" applyFont="1" applyBorder="1" applyAlignment="1">
      <alignment horizontal="left" vertical="top" wrapText="1"/>
    </xf>
    <xf numFmtId="0" fontId="37" fillId="0" borderId="55" xfId="1" applyFont="1" applyFill="1" applyBorder="1" applyAlignment="1" applyProtection="1">
      <alignment horizontal="left" vertical="center" wrapText="1"/>
    </xf>
    <xf numFmtId="0" fontId="37" fillId="0" borderId="55" xfId="54" applyFont="1" applyBorder="1" applyAlignment="1">
      <alignment horizontal="center" vertical="center" wrapText="1"/>
    </xf>
    <xf numFmtId="0" fontId="37" fillId="0" borderId="55" xfId="1" applyFont="1" applyFill="1" applyBorder="1" applyAlignment="1" applyProtection="1">
      <alignment horizontal="left" vertical="top" wrapText="1"/>
    </xf>
    <xf numFmtId="0" fontId="37" fillId="0" borderId="55" xfId="0" applyFont="1" applyBorder="1" applyAlignment="1">
      <alignment horizontal="left" vertical="top" wrapText="1"/>
    </xf>
    <xf numFmtId="2" fontId="37" fillId="0" borderId="55" xfId="0" applyNumberFormat="1" applyFont="1" applyBorder="1" applyAlignment="1">
      <alignment horizontal="center" vertical="center"/>
    </xf>
    <xf numFmtId="166" fontId="37" fillId="0" borderId="55" xfId="1" applyNumberFormat="1" applyFont="1" applyFill="1" applyBorder="1" applyAlignment="1" applyProtection="1">
      <alignment horizontal="center" vertical="center" wrapText="1"/>
    </xf>
    <xf numFmtId="166" fontId="37" fillId="0" borderId="55" xfId="0" applyNumberFormat="1" applyFont="1" applyBorder="1" applyAlignment="1">
      <alignment horizontal="center" vertical="center"/>
    </xf>
    <xf numFmtId="1" fontId="37" fillId="0" borderId="55" xfId="0" applyNumberFormat="1" applyFont="1" applyBorder="1" applyAlignment="1">
      <alignment horizontal="center" vertical="center"/>
    </xf>
    <xf numFmtId="2" fontId="37" fillId="0" borderId="55" xfId="0" applyNumberFormat="1" applyFont="1" applyBorder="1" applyAlignment="1" applyProtection="1">
      <alignment horizontal="center" vertical="center" wrapText="1"/>
      <protection locked="0"/>
    </xf>
    <xf numFmtId="10" fontId="37" fillId="0" borderId="55" xfId="72" applyNumberFormat="1" applyFont="1" applyFill="1" applyBorder="1" applyAlignment="1" applyProtection="1">
      <alignment horizontal="center" vertical="center"/>
    </xf>
    <xf numFmtId="0" fontId="37" fillId="0" borderId="55" xfId="0" applyFont="1" applyBorder="1" applyAlignment="1">
      <alignment horizontal="center" vertical="center"/>
    </xf>
    <xf numFmtId="0" fontId="28" fillId="0" borderId="55" xfId="1" applyFont="1" applyFill="1" applyBorder="1" applyAlignment="1" applyProtection="1">
      <alignment horizontal="left" vertical="center" wrapText="1"/>
    </xf>
    <xf numFmtId="0" fontId="28" fillId="0" borderId="55" xfId="54" applyFont="1" applyBorder="1" applyAlignment="1">
      <alignment horizontal="center" vertical="center" wrapText="1"/>
    </xf>
    <xf numFmtId="0" fontId="28" fillId="0" borderId="55" xfId="1" applyFont="1" applyFill="1" applyBorder="1" applyAlignment="1" applyProtection="1">
      <alignment horizontal="left" vertical="top" wrapText="1"/>
    </xf>
    <xf numFmtId="0" fontId="28" fillId="0" borderId="55" xfId="0" applyFont="1" applyBorder="1" applyAlignment="1">
      <alignment horizontal="left" vertical="top" wrapText="1"/>
    </xf>
    <xf numFmtId="2" fontId="28" fillId="0" borderId="55" xfId="0" applyNumberFormat="1" applyFont="1" applyBorder="1" applyAlignment="1">
      <alignment horizontal="center" vertical="center"/>
    </xf>
    <xf numFmtId="166" fontId="28" fillId="0" borderId="55" xfId="1" applyNumberFormat="1" applyFont="1" applyFill="1" applyBorder="1" applyAlignment="1" applyProtection="1">
      <alignment horizontal="center" vertical="center" wrapText="1"/>
    </xf>
    <xf numFmtId="166" fontId="51" fillId="0" borderId="55" xfId="0" applyNumberFormat="1" applyFont="1" applyBorder="1" applyAlignment="1">
      <alignment horizontal="center" vertical="center"/>
    </xf>
    <xf numFmtId="1" fontId="28" fillId="0" borderId="55" xfId="0" applyNumberFormat="1" applyFont="1" applyBorder="1" applyAlignment="1">
      <alignment horizontal="center" vertical="center"/>
    </xf>
    <xf numFmtId="2" fontId="28" fillId="0" borderId="55" xfId="0" applyNumberFormat="1" applyFont="1" applyBorder="1" applyAlignment="1" applyProtection="1">
      <alignment horizontal="center" vertical="center" wrapText="1"/>
      <protection locked="0"/>
    </xf>
    <xf numFmtId="10" fontId="28" fillId="0" borderId="55" xfId="72" applyNumberFormat="1" applyFont="1" applyFill="1" applyBorder="1" applyAlignment="1" applyProtection="1">
      <alignment horizontal="center" vertical="center"/>
    </xf>
    <xf numFmtId="0" fontId="28" fillId="0" borderId="55" xfId="0" applyFont="1" applyBorder="1" applyAlignment="1">
      <alignment horizontal="center" vertical="center"/>
    </xf>
    <xf numFmtId="0" fontId="27" fillId="0" borderId="55" xfId="55" applyFont="1" applyBorder="1" applyAlignment="1">
      <alignment horizontal="left" vertical="top" wrapText="1"/>
    </xf>
    <xf numFmtId="0" fontId="27" fillId="0" borderId="55" xfId="55" applyFont="1" applyBorder="1" applyAlignment="1">
      <alignment horizontal="center" vertical="center" wrapText="1"/>
    </xf>
    <xf numFmtId="170" fontId="27" fillId="0" borderId="55" xfId="0" applyNumberFormat="1" applyFont="1" applyBorder="1" applyAlignment="1">
      <alignment horizontal="center" vertical="center"/>
    </xf>
    <xf numFmtId="2" fontId="27" fillId="0" borderId="55" xfId="0" applyNumberFormat="1" applyFont="1" applyBorder="1" applyAlignment="1">
      <alignment horizontal="left" vertical="top"/>
    </xf>
    <xf numFmtId="14" fontId="27" fillId="0" borderId="55" xfId="1" applyNumberFormat="1" applyFont="1" applyFill="1" applyBorder="1" applyAlignment="1" applyProtection="1">
      <alignment horizontal="center" vertical="center" wrapText="1"/>
    </xf>
    <xf numFmtId="0" fontId="27" fillId="0" borderId="55" xfId="82" applyFont="1" applyBorder="1" applyAlignment="1">
      <alignment horizontal="justify" vertical="top" wrapText="1"/>
    </xf>
    <xf numFmtId="0" fontId="27" fillId="0" borderId="55" xfId="102" applyFont="1" applyBorder="1" applyAlignment="1">
      <alignment horizontal="left" vertical="top" wrapText="1"/>
    </xf>
    <xf numFmtId="0" fontId="27" fillId="0" borderId="55" xfId="0" applyFont="1" applyBorder="1" applyAlignment="1" applyProtection="1">
      <alignment horizontal="justify" vertical="top" wrapText="1"/>
      <protection locked="0"/>
    </xf>
    <xf numFmtId="0" fontId="27" fillId="0" borderId="55" xfId="0" applyFont="1" applyBorder="1" applyAlignment="1" applyProtection="1">
      <alignment horizontal="left" vertical="top" wrapText="1"/>
      <protection locked="0"/>
    </xf>
    <xf numFmtId="2" fontId="27" fillId="0" borderId="55" xfId="0" applyNumberFormat="1" applyFont="1" applyBorder="1" applyAlignment="1">
      <alignment horizontal="center" vertical="center" shrinkToFit="1"/>
    </xf>
    <xf numFmtId="14" fontId="27" fillId="0" borderId="55" xfId="0" applyNumberFormat="1" applyFont="1" applyBorder="1" applyAlignment="1" applyProtection="1">
      <alignment horizontal="center" vertical="center"/>
      <protection locked="0"/>
    </xf>
    <xf numFmtId="14" fontId="27" fillId="0" borderId="55" xfId="0" applyNumberFormat="1" applyFont="1" applyBorder="1" applyAlignment="1">
      <alignment horizontal="center" vertical="center" wrapText="1"/>
    </xf>
    <xf numFmtId="0" fontId="52" fillId="0" borderId="55" xfId="0" applyFont="1" applyBorder="1" applyAlignment="1">
      <alignment horizontal="left" vertical="top" wrapText="1"/>
    </xf>
    <xf numFmtId="2" fontId="27" fillId="0" borderId="55" xfId="102" applyNumberFormat="1" applyFont="1" applyBorder="1" applyAlignment="1" applyProtection="1">
      <alignment horizontal="center" vertical="center" wrapText="1"/>
      <protection locked="0"/>
    </xf>
    <xf numFmtId="0" fontId="27" fillId="0" borderId="55" xfId="76" applyFont="1" applyFill="1" applyBorder="1" applyAlignment="1" applyProtection="1">
      <alignment horizontal="justify" vertical="top" wrapText="1"/>
    </xf>
    <xf numFmtId="0" fontId="53" fillId="0" borderId="55" xfId="0" applyFont="1" applyBorder="1" applyAlignment="1">
      <alignment horizontal="left" vertical="top" wrapText="1"/>
    </xf>
    <xf numFmtId="0" fontId="27" fillId="0" borderId="55" xfId="76" applyFont="1" applyFill="1" applyBorder="1" applyAlignment="1" applyProtection="1">
      <alignment horizontal="left" vertical="top" wrapText="1"/>
    </xf>
    <xf numFmtId="10" fontId="27" fillId="0" borderId="55" xfId="0" applyNumberFormat="1" applyFont="1" applyBorder="1" applyAlignment="1">
      <alignment horizontal="center" vertical="center" wrapText="1"/>
    </xf>
    <xf numFmtId="10" fontId="27" fillId="0" borderId="55" xfId="0" applyNumberFormat="1" applyFont="1" applyBorder="1" applyAlignment="1" applyProtection="1">
      <alignment horizontal="center" vertical="center" wrapText="1"/>
      <protection locked="0"/>
    </xf>
    <xf numFmtId="0" fontId="27" fillId="0" borderId="55" xfId="52" applyFont="1" applyBorder="1" applyAlignment="1">
      <alignment horizontal="justify" vertical="top" wrapText="1"/>
    </xf>
    <xf numFmtId="0" fontId="27" fillId="0" borderId="55" xfId="52" applyFont="1" applyBorder="1" applyAlignment="1">
      <alignment horizontal="left" vertical="top" wrapText="1"/>
    </xf>
    <xf numFmtId="2" fontId="27" fillId="0" borderId="55" xfId="52" applyNumberFormat="1" applyFont="1" applyBorder="1" applyAlignment="1">
      <alignment horizontal="left" vertical="top" wrapText="1"/>
    </xf>
    <xf numFmtId="2" fontId="27" fillId="0" borderId="55" xfId="0" applyNumberFormat="1" applyFont="1" applyBorder="1" applyAlignment="1">
      <alignment horizontal="left" vertical="top" wrapText="1"/>
    </xf>
    <xf numFmtId="0" fontId="53" fillId="0" borderId="55" xfId="0" applyFont="1" applyBorder="1" applyAlignment="1">
      <alignment horizontal="justify" vertical="top" wrapText="1"/>
    </xf>
    <xf numFmtId="0" fontId="27" fillId="0" borderId="55" xfId="1" applyFont="1" applyFill="1" applyBorder="1" applyAlignment="1" applyProtection="1">
      <alignment horizontal="justify" vertical="top" wrapText="1"/>
      <protection locked="0"/>
    </xf>
    <xf numFmtId="14" fontId="27" fillId="0" borderId="55" xfId="1" applyNumberFormat="1" applyFont="1" applyFill="1" applyBorder="1" applyAlignment="1" applyProtection="1">
      <alignment horizontal="center" vertical="center" wrapText="1"/>
      <protection locked="0"/>
    </xf>
    <xf numFmtId="0" fontId="27" fillId="38" borderId="55" xfId="1" applyFont="1" applyFill="1" applyBorder="1" applyAlignment="1" applyProtection="1">
      <alignment horizontal="left" vertical="center" wrapText="1"/>
    </xf>
    <xf numFmtId="0" fontId="27" fillId="38" borderId="55" xfId="54" applyFont="1" applyFill="1" applyBorder="1" applyAlignment="1">
      <alignment horizontal="center" vertical="center" wrapText="1"/>
    </xf>
    <xf numFmtId="0" fontId="27" fillId="38" borderId="55" xfId="0" applyFont="1" applyFill="1" applyBorder="1" applyAlignment="1">
      <alignment horizontal="center" vertical="center" wrapText="1"/>
    </xf>
    <xf numFmtId="0" fontId="27" fillId="38" borderId="55" xfId="0" applyFont="1" applyFill="1" applyBorder="1" applyAlignment="1">
      <alignment horizontal="justify" vertical="top" wrapText="1"/>
    </xf>
    <xf numFmtId="0" fontId="27" fillId="38" borderId="55" xfId="0" applyFont="1" applyFill="1" applyBorder="1" applyAlignment="1">
      <alignment horizontal="left" vertical="top" wrapText="1"/>
    </xf>
    <xf numFmtId="2" fontId="27" fillId="38" borderId="55" xfId="0" applyNumberFormat="1" applyFont="1" applyFill="1" applyBorder="1" applyAlignment="1">
      <alignment horizontal="center" vertical="center"/>
    </xf>
    <xf numFmtId="14" fontId="27" fillId="38" borderId="55" xfId="0" applyNumberFormat="1" applyFont="1" applyFill="1" applyBorder="1" applyAlignment="1">
      <alignment horizontal="center" vertical="center"/>
    </xf>
    <xf numFmtId="1" fontId="27" fillId="38" borderId="55" xfId="0" applyNumberFormat="1" applyFont="1" applyFill="1" applyBorder="1" applyAlignment="1">
      <alignment horizontal="center" vertical="center"/>
    </xf>
    <xf numFmtId="10" fontId="27" fillId="38" borderId="55" xfId="0" applyNumberFormat="1" applyFont="1" applyFill="1" applyBorder="1" applyAlignment="1">
      <alignment horizontal="center" vertical="center"/>
    </xf>
    <xf numFmtId="0" fontId="27" fillId="38" borderId="55" xfId="0" applyFont="1" applyFill="1" applyBorder="1" applyAlignment="1">
      <alignment horizontal="center" vertical="center"/>
    </xf>
    <xf numFmtId="14" fontId="27" fillId="38" borderId="55" xfId="0" applyNumberFormat="1" applyFont="1" applyFill="1" applyBorder="1" applyAlignment="1">
      <alignment horizontal="center" vertical="center" wrapText="1"/>
    </xf>
    <xf numFmtId="14" fontId="27" fillId="38" borderId="55" xfId="0" applyNumberFormat="1" applyFont="1" applyFill="1" applyBorder="1" applyAlignment="1">
      <alignment horizontal="left" vertical="top" wrapText="1"/>
    </xf>
    <xf numFmtId="172" fontId="27" fillId="38" borderId="55" xfId="0" applyNumberFormat="1" applyFont="1" applyFill="1" applyBorder="1" applyAlignment="1">
      <alignment horizontal="center" vertical="center"/>
    </xf>
    <xf numFmtId="0" fontId="30" fillId="38" borderId="55" xfId="0" applyFont="1" applyFill="1" applyBorder="1" applyAlignment="1">
      <alignment horizontal="left" vertical="top" wrapText="1"/>
    </xf>
    <xf numFmtId="0" fontId="27" fillId="38" borderId="55" xfId="0" applyFont="1" applyFill="1" applyBorder="1" applyAlignment="1">
      <alignment horizontal="left" vertical="center" wrapText="1"/>
    </xf>
    <xf numFmtId="0" fontId="27" fillId="38" borderId="55" xfId="1" applyFont="1" applyFill="1" applyBorder="1" applyAlignment="1" applyProtection="1">
      <alignment horizontal="center" vertical="center" wrapText="1"/>
    </xf>
    <xf numFmtId="2" fontId="27" fillId="38" borderId="55" xfId="0" applyNumberFormat="1" applyFont="1" applyFill="1" applyBorder="1" applyAlignment="1">
      <alignment horizontal="center" vertical="center" wrapText="1"/>
    </xf>
    <xf numFmtId="0" fontId="27" fillId="38" borderId="55" xfId="0" applyFont="1" applyFill="1" applyBorder="1" applyAlignment="1">
      <alignment horizontal="justify" vertical="top"/>
    </xf>
    <xf numFmtId="0" fontId="27" fillId="38" borderId="55" xfId="0" applyFont="1" applyFill="1" applyBorder="1" applyAlignment="1">
      <alignment horizontal="left" vertical="top"/>
    </xf>
    <xf numFmtId="0" fontId="27" fillId="38" borderId="55" xfId="0" applyFont="1" applyFill="1" applyBorder="1" applyAlignment="1" applyProtection="1">
      <alignment horizontal="justify" vertical="top" wrapText="1"/>
      <protection locked="0"/>
    </xf>
    <xf numFmtId="0" fontId="27" fillId="38" borderId="55" xfId="0" quotePrefix="1" applyFont="1" applyFill="1" applyBorder="1" applyAlignment="1" applyProtection="1">
      <alignment horizontal="left" vertical="center" wrapText="1"/>
      <protection locked="0"/>
    </xf>
    <xf numFmtId="14" fontId="27" fillId="38" borderId="55" xfId="0" applyNumberFormat="1" applyFont="1" applyFill="1" applyBorder="1" applyAlignment="1" applyProtection="1">
      <alignment horizontal="center" vertical="center"/>
      <protection locked="0"/>
    </xf>
    <xf numFmtId="14" fontId="27" fillId="38" borderId="55" xfId="0" applyNumberFormat="1" applyFont="1" applyFill="1" applyBorder="1" applyAlignment="1" applyProtection="1">
      <alignment horizontal="center" vertical="center" wrapText="1"/>
      <protection locked="0"/>
    </xf>
    <xf numFmtId="49" fontId="27" fillId="38" borderId="55" xfId="79" applyNumberFormat="1" applyFont="1" applyFill="1" applyBorder="1" applyAlignment="1">
      <alignment horizontal="left" vertical="top" wrapText="1"/>
    </xf>
    <xf numFmtId="0" fontId="27" fillId="38" borderId="55" xfId="0" applyFont="1" applyFill="1" applyBorder="1" applyAlignment="1" applyProtection="1">
      <alignment horizontal="left" vertical="top" wrapText="1"/>
      <protection locked="0"/>
    </xf>
    <xf numFmtId="0" fontId="27" fillId="38" borderId="55" xfId="52" applyFont="1" applyFill="1" applyBorder="1" applyAlignment="1">
      <alignment horizontal="left" vertical="top" wrapText="1"/>
    </xf>
    <xf numFmtId="10" fontId="27" fillId="38" borderId="55" xfId="72" applyNumberFormat="1" applyFont="1" applyFill="1" applyBorder="1" applyAlignment="1" applyProtection="1">
      <alignment horizontal="center" vertical="center" wrapText="1"/>
      <protection locked="0"/>
    </xf>
    <xf numFmtId="14" fontId="27" fillId="38" borderId="55" xfId="0" applyNumberFormat="1" applyFont="1" applyFill="1" applyBorder="1" applyAlignment="1">
      <alignment horizontal="center" vertical="center" shrinkToFit="1"/>
    </xf>
    <xf numFmtId="2" fontId="27" fillId="38" borderId="55" xfId="0" applyNumberFormat="1" applyFont="1" applyFill="1" applyBorder="1" applyAlignment="1">
      <alignment horizontal="center" vertical="center" shrinkToFit="1"/>
    </xf>
    <xf numFmtId="10" fontId="27" fillId="38" borderId="55" xfId="0" applyNumberFormat="1" applyFont="1" applyFill="1" applyBorder="1" applyAlignment="1" applyProtection="1">
      <alignment horizontal="center" vertical="center" wrapText="1"/>
      <protection locked="0"/>
    </xf>
    <xf numFmtId="0" fontId="27" fillId="38" borderId="55" xfId="0" applyFont="1" applyFill="1" applyBorder="1" applyAlignment="1" applyProtection="1">
      <alignment horizontal="left" vertical="top"/>
      <protection locked="0"/>
    </xf>
    <xf numFmtId="0" fontId="30" fillId="38" borderId="55" xfId="0" applyFont="1" applyFill="1" applyBorder="1" applyAlignment="1" applyProtection="1">
      <alignment horizontal="left" vertical="top" wrapText="1"/>
      <protection locked="0"/>
    </xf>
    <xf numFmtId="0" fontId="27" fillId="38" borderId="55" xfId="0" applyFont="1" applyFill="1" applyBorder="1" applyAlignment="1" applyProtection="1">
      <alignment horizontal="left" vertical="center" wrapText="1"/>
      <protection locked="0"/>
    </xf>
    <xf numFmtId="4" fontId="27" fillId="38" borderId="55" xfId="0" applyNumberFormat="1" applyFont="1" applyFill="1" applyBorder="1" applyAlignment="1">
      <alignment horizontal="center" vertical="center" wrapText="1"/>
    </xf>
    <xf numFmtId="4" fontId="27" fillId="38" borderId="55" xfId="72" applyNumberFormat="1" applyFont="1" applyFill="1" applyBorder="1" applyAlignment="1">
      <alignment horizontal="center" vertical="center" wrapText="1"/>
    </xf>
    <xf numFmtId="10" fontId="27" fillId="38" borderId="55" xfId="0" applyNumberFormat="1" applyFont="1" applyFill="1" applyBorder="1" applyAlignment="1">
      <alignment horizontal="center" vertical="center" wrapText="1"/>
    </xf>
    <xf numFmtId="0" fontId="27" fillId="41" borderId="55" xfId="0" applyFont="1" applyFill="1" applyBorder="1" applyAlignment="1">
      <alignment horizontal="left" vertical="top" wrapText="1"/>
    </xf>
    <xf numFmtId="14" fontId="27" fillId="41" borderId="55" xfId="0" applyNumberFormat="1" applyFont="1" applyFill="1" applyBorder="1" applyAlignment="1">
      <alignment horizontal="center" vertical="center" wrapText="1"/>
    </xf>
    <xf numFmtId="14" fontId="27" fillId="38" borderId="55" xfId="0" applyNumberFormat="1" applyFont="1" applyFill="1" applyBorder="1" applyAlignment="1" applyProtection="1">
      <alignment horizontal="center" vertical="top"/>
      <protection locked="0"/>
    </xf>
    <xf numFmtId="14" fontId="27" fillId="38" borderId="55" xfId="0" applyNumberFormat="1" applyFont="1" applyFill="1" applyBorder="1" applyAlignment="1" applyProtection="1">
      <alignment horizontal="center" vertical="top" wrapText="1"/>
      <protection locked="0"/>
    </xf>
    <xf numFmtId="0" fontId="27" fillId="38" borderId="55" xfId="0" applyFont="1" applyFill="1" applyBorder="1" applyAlignment="1" applyProtection="1">
      <alignment horizontal="center" vertical="center" wrapText="1"/>
      <protection locked="0"/>
    </xf>
    <xf numFmtId="2" fontId="27" fillId="38" borderId="55" xfId="0" applyNumberFormat="1" applyFont="1" applyFill="1" applyBorder="1" applyAlignment="1">
      <alignment horizontal="center" vertical="top" wrapText="1"/>
    </xf>
    <xf numFmtId="0" fontId="27" fillId="38" borderId="55" xfId="0" applyFont="1" applyFill="1" applyBorder="1" applyAlignment="1">
      <alignment vertical="center" wrapText="1"/>
    </xf>
    <xf numFmtId="10" fontId="27" fillId="38" borderId="55" xfId="0" applyNumberFormat="1" applyFont="1" applyFill="1" applyBorder="1" applyAlignment="1">
      <alignment horizontal="left" vertical="top" wrapText="1"/>
    </xf>
    <xf numFmtId="10" fontId="30" fillId="38" borderId="55" xfId="0" applyNumberFormat="1" applyFont="1" applyFill="1" applyBorder="1" applyAlignment="1">
      <alignment horizontal="left" vertical="top" wrapText="1"/>
    </xf>
    <xf numFmtId="0" fontId="27" fillId="38" borderId="55" xfId="52" applyFont="1" applyFill="1" applyBorder="1" applyAlignment="1" applyProtection="1">
      <alignment horizontal="left" vertical="top" wrapText="1"/>
      <protection locked="0"/>
    </xf>
    <xf numFmtId="0" fontId="28" fillId="38" borderId="55" xfId="0" applyFont="1" applyFill="1" applyBorder="1" applyAlignment="1" applyProtection="1">
      <alignment horizontal="justify" vertical="top" wrapText="1"/>
      <protection locked="0"/>
    </xf>
    <xf numFmtId="14" fontId="28" fillId="38" borderId="55" xfId="0" applyNumberFormat="1" applyFont="1" applyFill="1" applyBorder="1" applyAlignment="1" applyProtection="1">
      <alignment horizontal="center" vertical="center"/>
      <protection locked="0"/>
    </xf>
    <xf numFmtId="10" fontId="27" fillId="38" borderId="55" xfId="0" applyNumberFormat="1" applyFont="1" applyFill="1" applyBorder="1" applyAlignment="1">
      <alignment vertical="top" wrapText="1"/>
    </xf>
    <xf numFmtId="0" fontId="28" fillId="38" borderId="55" xfId="0" applyFont="1" applyFill="1" applyBorder="1" applyAlignment="1" applyProtection="1">
      <alignment horizontal="left" vertical="top" wrapText="1"/>
      <protection locked="0"/>
    </xf>
    <xf numFmtId="0" fontId="37" fillId="41" borderId="55" xfId="0" applyFont="1" applyFill="1" applyBorder="1" applyAlignment="1">
      <alignment horizontal="justify" vertical="top" wrapText="1"/>
    </xf>
    <xf numFmtId="0" fontId="37" fillId="41" borderId="55" xfId="0" applyFont="1" applyFill="1" applyBorder="1" applyAlignment="1">
      <alignment horizontal="left" vertical="top" wrapText="1"/>
    </xf>
    <xf numFmtId="0" fontId="37" fillId="38" borderId="55" xfId="0" applyFont="1" applyFill="1" applyBorder="1" applyAlignment="1">
      <alignment horizontal="justify" vertical="top" wrapText="1"/>
    </xf>
    <xf numFmtId="0" fontId="37" fillId="38" borderId="55" xfId="0" applyFont="1" applyFill="1" applyBorder="1" applyAlignment="1">
      <alignment horizontal="left" vertical="top" wrapText="1"/>
    </xf>
    <xf numFmtId="0" fontId="37" fillId="38" borderId="55" xfId="0" applyFont="1" applyFill="1" applyBorder="1" applyAlignment="1">
      <alignment horizontal="left" vertical="top"/>
    </xf>
    <xf numFmtId="0" fontId="27" fillId="27" borderId="55" xfId="0" applyFont="1" applyFill="1" applyBorder="1" applyAlignment="1">
      <alignment horizontal="center" vertical="center" wrapText="1"/>
    </xf>
    <xf numFmtId="0" fontId="27" fillId="27" borderId="55" xfId="52" applyFont="1" applyFill="1" applyBorder="1" applyAlignment="1">
      <alignment horizontal="justify" vertical="top" wrapText="1"/>
    </xf>
    <xf numFmtId="0" fontId="27" fillId="27" borderId="55" xfId="0" applyFont="1" applyFill="1" applyBorder="1" applyAlignment="1">
      <alignment horizontal="justify" vertical="top" wrapText="1"/>
    </xf>
    <xf numFmtId="0" fontId="27" fillId="27" borderId="55" xfId="1" applyFont="1" applyFill="1" applyBorder="1" applyAlignment="1" applyProtection="1">
      <alignment horizontal="justify" vertical="top" wrapText="1"/>
    </xf>
    <xf numFmtId="0" fontId="27" fillId="27" borderId="55" xfId="1" applyFont="1" applyFill="1" applyBorder="1" applyAlignment="1" applyProtection="1">
      <alignment horizontal="left" vertical="top" wrapText="1"/>
    </xf>
    <xf numFmtId="9" fontId="27" fillId="27" borderId="55" xfId="0" applyNumberFormat="1" applyFont="1" applyFill="1" applyBorder="1" applyAlignment="1">
      <alignment horizontal="left" vertical="top" wrapText="1"/>
    </xf>
    <xf numFmtId="2" fontId="27" fillId="27" borderId="55" xfId="0" applyNumberFormat="1" applyFont="1" applyFill="1" applyBorder="1" applyAlignment="1">
      <alignment horizontal="center" vertical="center"/>
    </xf>
    <xf numFmtId="14" fontId="27" fillId="27" borderId="55" xfId="52" applyNumberFormat="1" applyFont="1" applyFill="1" applyBorder="1" applyAlignment="1">
      <alignment horizontal="center" vertical="center" wrapText="1"/>
    </xf>
    <xf numFmtId="1" fontId="27" fillId="27" borderId="55" xfId="0" applyNumberFormat="1" applyFont="1" applyFill="1" applyBorder="1" applyAlignment="1">
      <alignment horizontal="center" vertical="center"/>
    </xf>
    <xf numFmtId="0" fontId="27" fillId="27" borderId="55" xfId="55" applyFont="1" applyFill="1" applyBorder="1" applyAlignment="1">
      <alignment horizontal="left" vertical="top" wrapText="1"/>
    </xf>
    <xf numFmtId="1" fontId="27" fillId="27" borderId="55" xfId="0" applyNumberFormat="1" applyFont="1" applyFill="1" applyBorder="1" applyAlignment="1">
      <alignment horizontal="left" vertical="top" wrapText="1"/>
    </xf>
    <xf numFmtId="10" fontId="27" fillId="27" borderId="55" xfId="0" applyNumberFormat="1" applyFont="1" applyFill="1" applyBorder="1" applyAlignment="1" applyProtection="1">
      <alignment horizontal="center" vertical="center"/>
      <protection locked="0"/>
    </xf>
    <xf numFmtId="0" fontId="27" fillId="27" borderId="55" xfId="0" applyFont="1" applyFill="1" applyBorder="1" applyAlignment="1">
      <alignment horizontal="left" vertical="top"/>
    </xf>
    <xf numFmtId="14" fontId="27" fillId="27" borderId="55" xfId="0" applyNumberFormat="1" applyFont="1" applyFill="1" applyBorder="1" applyAlignment="1">
      <alignment horizontal="center" vertical="center"/>
    </xf>
    <xf numFmtId="10" fontId="27" fillId="27" borderId="55" xfId="72" applyNumberFormat="1" applyFont="1" applyFill="1" applyBorder="1" applyAlignment="1" applyProtection="1">
      <alignment horizontal="center" vertical="center"/>
    </xf>
    <xf numFmtId="0" fontId="27" fillId="27" borderId="55" xfId="82" applyFont="1" applyFill="1" applyBorder="1" applyAlignment="1">
      <alignment horizontal="left" vertical="top" wrapText="1"/>
    </xf>
    <xf numFmtId="0" fontId="27" fillId="28" borderId="55" xfId="0" applyFont="1" applyFill="1" applyBorder="1" applyAlignment="1">
      <alignment horizontal="justify" vertical="top" wrapText="1"/>
    </xf>
    <xf numFmtId="0" fontId="27" fillId="28" borderId="55" xfId="0" applyFont="1" applyFill="1" applyBorder="1" applyAlignment="1">
      <alignment horizontal="left" vertical="top" wrapText="1"/>
    </xf>
    <xf numFmtId="14" fontId="27" fillId="28" borderId="55" xfId="0" applyNumberFormat="1" applyFont="1" applyFill="1" applyBorder="1" applyAlignment="1">
      <alignment horizontal="center" vertical="center" wrapText="1"/>
    </xf>
    <xf numFmtId="2" fontId="27" fillId="28" borderId="55" xfId="0" applyNumberFormat="1" applyFont="1" applyFill="1" applyBorder="1" applyAlignment="1" applyProtection="1">
      <alignment horizontal="center" vertical="center"/>
      <protection locked="0"/>
    </xf>
    <xf numFmtId="0" fontId="30" fillId="28" borderId="55" xfId="0" applyFont="1" applyFill="1" applyBorder="1" applyAlignment="1">
      <alignment horizontal="left" vertical="top" wrapText="1"/>
    </xf>
    <xf numFmtId="0" fontId="27" fillId="27" borderId="55" xfId="102" applyFont="1" applyFill="1" applyBorder="1" applyAlignment="1">
      <alignment horizontal="justify" vertical="top" wrapText="1"/>
    </xf>
    <xf numFmtId="0" fontId="27" fillId="27" borderId="55" xfId="102" applyFont="1" applyFill="1" applyBorder="1" applyAlignment="1">
      <alignment horizontal="left" vertical="top" wrapText="1"/>
    </xf>
    <xf numFmtId="14" fontId="30" fillId="27" borderId="55" xfId="0" applyNumberFormat="1" applyFont="1" applyFill="1" applyBorder="1" applyAlignment="1">
      <alignment horizontal="center" vertical="center"/>
    </xf>
    <xf numFmtId="169" fontId="27" fillId="27" borderId="55" xfId="0" applyNumberFormat="1" applyFont="1" applyFill="1" applyBorder="1" applyAlignment="1">
      <alignment horizontal="left" vertical="top"/>
    </xf>
    <xf numFmtId="0" fontId="30" fillId="27" borderId="55" xfId="52" applyFont="1" applyFill="1" applyBorder="1" applyAlignment="1">
      <alignment horizontal="justify" vertical="top" wrapText="1"/>
    </xf>
    <xf numFmtId="14" fontId="27" fillId="27" borderId="55" xfId="0" applyNumberFormat="1" applyFont="1" applyFill="1" applyBorder="1" applyAlignment="1">
      <alignment horizontal="center" vertical="center" wrapText="1"/>
    </xf>
    <xf numFmtId="0" fontId="30" fillId="27" borderId="55" xfId="0" applyFont="1" applyFill="1" applyBorder="1" applyAlignment="1">
      <alignment horizontal="center" vertical="center" wrapText="1"/>
    </xf>
    <xf numFmtId="0" fontId="30" fillId="27" borderId="55" xfId="0" applyFont="1" applyFill="1" applyBorder="1" applyAlignment="1">
      <alignment horizontal="justify" vertical="top" wrapText="1"/>
    </xf>
    <xf numFmtId="0" fontId="27" fillId="27" borderId="55" xfId="0" applyFont="1" applyFill="1" applyBorder="1" applyAlignment="1">
      <alignment horizontal="justify" vertical="top"/>
    </xf>
    <xf numFmtId="10" fontId="27" fillId="27" borderId="55" xfId="52" applyNumberFormat="1" applyFont="1" applyFill="1" applyBorder="1" applyAlignment="1">
      <alignment horizontal="center" vertical="center" wrapText="1"/>
    </xf>
    <xf numFmtId="14" fontId="27" fillId="27" borderId="55" xfId="52" applyNumberFormat="1" applyFont="1" applyFill="1" applyBorder="1" applyAlignment="1">
      <alignment horizontal="left" vertical="top" wrapText="1"/>
    </xf>
    <xf numFmtId="0" fontId="27" fillId="27" borderId="55" xfId="55" applyFont="1" applyFill="1" applyBorder="1" applyAlignment="1">
      <alignment horizontal="justify" vertical="top" wrapText="1"/>
    </xf>
    <xf numFmtId="2" fontId="27" fillId="27" borderId="55" xfId="0" applyNumberFormat="1" applyFont="1" applyFill="1" applyBorder="1" applyAlignment="1">
      <alignment horizontal="left" vertical="top" wrapText="1"/>
    </xf>
    <xf numFmtId="49" fontId="27" fillId="27" borderId="55" xfId="0" applyNumberFormat="1" applyFont="1" applyFill="1" applyBorder="1" applyAlignment="1">
      <alignment horizontal="justify" vertical="top" wrapText="1"/>
    </xf>
    <xf numFmtId="49" fontId="27" fillId="27" borderId="55" xfId="0" applyNumberFormat="1" applyFont="1" applyFill="1" applyBorder="1" applyAlignment="1">
      <alignment horizontal="left" vertical="top" wrapText="1"/>
    </xf>
    <xf numFmtId="10" fontId="27" fillId="27" borderId="55" xfId="0" applyNumberFormat="1" applyFont="1" applyFill="1" applyBorder="1" applyAlignment="1">
      <alignment horizontal="center" vertical="center" wrapText="1"/>
    </xf>
    <xf numFmtId="10" fontId="27" fillId="27" borderId="55" xfId="0" applyNumberFormat="1" applyFont="1" applyFill="1" applyBorder="1" applyAlignment="1" applyProtection="1">
      <alignment horizontal="center" vertical="center" wrapText="1"/>
      <protection locked="0"/>
    </xf>
    <xf numFmtId="1" fontId="27" fillId="27" borderId="55" xfId="1" applyNumberFormat="1" applyFont="1" applyFill="1" applyBorder="1" applyAlignment="1" applyProtection="1">
      <alignment horizontal="center" vertical="center" wrapText="1"/>
    </xf>
    <xf numFmtId="2" fontId="27" fillId="27" borderId="55" xfId="1" applyNumberFormat="1" applyFont="1" applyFill="1" applyBorder="1" applyAlignment="1" applyProtection="1">
      <alignment horizontal="center" vertical="center" wrapText="1"/>
      <protection locked="0"/>
    </xf>
    <xf numFmtId="2" fontId="27" fillId="27" borderId="55" xfId="0" applyNumberFormat="1" applyFont="1" applyFill="1" applyBorder="1" applyAlignment="1" applyProtection="1">
      <alignment horizontal="center" vertical="center" wrapText="1"/>
      <protection locked="0"/>
    </xf>
    <xf numFmtId="169" fontId="27" fillId="0" borderId="55" xfId="0" applyNumberFormat="1" applyFont="1" applyBorder="1" applyAlignment="1">
      <alignment horizontal="right" vertical="center"/>
    </xf>
    <xf numFmtId="0" fontId="30" fillId="0" borderId="55" xfId="1" applyFont="1" applyFill="1" applyBorder="1" applyAlignment="1" applyProtection="1">
      <alignment horizontal="center" vertical="center" wrapText="1"/>
    </xf>
    <xf numFmtId="0" fontId="30" fillId="0" borderId="55" xfId="52" applyFont="1" applyBorder="1" applyAlignment="1">
      <alignment horizontal="center" vertical="center" wrapText="1"/>
    </xf>
    <xf numFmtId="0" fontId="30" fillId="0" borderId="55" xfId="0" applyFont="1" applyBorder="1" applyAlignment="1">
      <alignment horizontal="center" vertical="center" wrapText="1"/>
    </xf>
    <xf numFmtId="169" fontId="30" fillId="0" borderId="55" xfId="1" applyNumberFormat="1" applyFont="1" applyFill="1" applyBorder="1" applyAlignment="1" applyProtection="1">
      <alignment horizontal="center" vertical="center" wrapText="1"/>
    </xf>
    <xf numFmtId="1" fontId="30" fillId="0" borderId="55" xfId="1" applyNumberFormat="1" applyFont="1" applyFill="1" applyBorder="1" applyAlignment="1" applyProtection="1">
      <alignment horizontal="center" vertical="center" wrapText="1"/>
    </xf>
    <xf numFmtId="10" fontId="30" fillId="0" borderId="55" xfId="1" applyNumberFormat="1" applyFont="1" applyFill="1" applyBorder="1" applyAlignment="1" applyProtection="1">
      <alignment horizontal="center" vertical="center" wrapText="1"/>
    </xf>
    <xf numFmtId="0" fontId="27" fillId="44" borderId="55" xfId="0" applyFont="1" applyFill="1" applyBorder="1" applyAlignment="1">
      <alignment horizontal="left" vertical="center" wrapText="1"/>
    </xf>
    <xf numFmtId="0" fontId="27" fillId="44" borderId="55" xfId="54" applyFont="1" applyFill="1" applyBorder="1" applyAlignment="1">
      <alignment horizontal="center" vertical="center" wrapText="1"/>
    </xf>
    <xf numFmtId="0" fontId="27" fillId="44" borderId="55" xfId="0" applyFont="1" applyFill="1" applyBorder="1" applyAlignment="1">
      <alignment horizontal="center" vertical="center" wrapText="1"/>
    </xf>
    <xf numFmtId="0" fontId="27" fillId="44" borderId="55" xfId="0" applyFont="1" applyFill="1" applyBorder="1" applyAlignment="1">
      <alignment horizontal="justify" vertical="top" wrapText="1"/>
    </xf>
    <xf numFmtId="0" fontId="27" fillId="44" borderId="55" xfId="0" applyFont="1" applyFill="1" applyBorder="1" applyAlignment="1">
      <alignment horizontal="left" vertical="top" wrapText="1"/>
    </xf>
    <xf numFmtId="2" fontId="27" fillId="44" borderId="55" xfId="0" applyNumberFormat="1" applyFont="1" applyFill="1" applyBorder="1" applyAlignment="1">
      <alignment horizontal="center" vertical="center"/>
    </xf>
    <xf numFmtId="166" fontId="27" fillId="44" borderId="55" xfId="0" applyNumberFormat="1" applyFont="1" applyFill="1" applyBorder="1" applyAlignment="1">
      <alignment horizontal="center" vertical="center"/>
    </xf>
    <xf numFmtId="1" fontId="27" fillId="44" borderId="55" xfId="0" applyNumberFormat="1" applyFont="1" applyFill="1" applyBorder="1" applyAlignment="1">
      <alignment horizontal="center" vertical="center"/>
    </xf>
    <xf numFmtId="2" fontId="27" fillId="44" borderId="55" xfId="0" applyNumberFormat="1" applyFont="1" applyFill="1" applyBorder="1" applyAlignment="1" applyProtection="1">
      <alignment horizontal="center" vertical="center"/>
      <protection locked="0"/>
    </xf>
    <xf numFmtId="10" fontId="27" fillId="44" borderId="55" xfId="72" applyNumberFormat="1" applyFont="1" applyFill="1" applyBorder="1" applyAlignment="1" applyProtection="1">
      <alignment horizontal="center" vertical="center"/>
    </xf>
    <xf numFmtId="0" fontId="27" fillId="44" borderId="55" xfId="0" applyFont="1" applyFill="1" applyBorder="1" applyAlignment="1">
      <alignment horizontal="center" vertical="center"/>
    </xf>
    <xf numFmtId="10" fontId="27" fillId="44" borderId="55" xfId="0" applyNumberFormat="1" applyFont="1" applyFill="1" applyBorder="1" applyAlignment="1">
      <alignment horizontal="center" vertical="center"/>
    </xf>
    <xf numFmtId="10" fontId="27" fillId="44" borderId="55" xfId="0" applyNumberFormat="1" applyFont="1" applyFill="1" applyBorder="1" applyAlignment="1" applyProtection="1">
      <alignment horizontal="center" vertical="center"/>
      <protection locked="0"/>
    </xf>
    <xf numFmtId="2" fontId="27" fillId="44" borderId="55" xfId="0" applyNumberFormat="1" applyFont="1" applyFill="1" applyBorder="1" applyAlignment="1">
      <alignment horizontal="center" vertical="center" wrapText="1"/>
    </xf>
    <xf numFmtId="166" fontId="27" fillId="44" borderId="55" xfId="0" applyNumberFormat="1" applyFont="1" applyFill="1" applyBorder="1" applyAlignment="1">
      <alignment horizontal="center" vertical="center" wrapText="1"/>
    </xf>
    <xf numFmtId="0" fontId="27" fillId="44" borderId="55" xfId="110" applyFont="1" applyFill="1" applyBorder="1" applyAlignment="1">
      <alignment horizontal="left" vertical="top" wrapText="1"/>
    </xf>
    <xf numFmtId="2" fontId="27" fillId="44" borderId="55" xfId="0" applyNumberFormat="1" applyFont="1" applyFill="1" applyBorder="1" applyAlignment="1" applyProtection="1">
      <alignment horizontal="center" vertical="center" wrapText="1"/>
      <protection locked="0"/>
    </xf>
    <xf numFmtId="1" fontId="27" fillId="44" borderId="55" xfId="0" applyNumberFormat="1" applyFont="1" applyFill="1" applyBorder="1" applyAlignment="1">
      <alignment horizontal="left" vertical="top" wrapText="1"/>
    </xf>
    <xf numFmtId="0" fontId="27" fillId="44" borderId="55" xfId="2" applyFont="1" applyFill="1" applyBorder="1" applyAlignment="1" applyProtection="1">
      <alignment horizontal="left" vertical="top" wrapText="1"/>
    </xf>
    <xf numFmtId="0" fontId="27" fillId="44" borderId="55" xfId="82" applyFont="1" applyFill="1" applyBorder="1" applyAlignment="1">
      <alignment horizontal="left" vertical="top" wrapText="1"/>
    </xf>
    <xf numFmtId="0" fontId="27" fillId="44" borderId="55" xfId="1" applyFont="1" applyFill="1" applyBorder="1" applyAlignment="1" applyProtection="1">
      <alignment horizontal="center" vertical="center" wrapText="1"/>
    </xf>
    <xf numFmtId="0" fontId="27" fillId="44" borderId="55" xfId="1" applyFont="1" applyFill="1" applyBorder="1" applyAlignment="1" applyProtection="1">
      <alignment horizontal="justify" vertical="top" wrapText="1"/>
    </xf>
    <xf numFmtId="0" fontId="27" fillId="44" borderId="55" xfId="1" applyFont="1" applyFill="1" applyBorder="1" applyAlignment="1" applyProtection="1">
      <alignment horizontal="left" vertical="top" wrapText="1"/>
    </xf>
    <xf numFmtId="166" fontId="27" fillId="44" borderId="55" xfId="1" applyNumberFormat="1" applyFont="1" applyFill="1" applyBorder="1" applyAlignment="1" applyProtection="1">
      <alignment horizontal="center" vertical="center" wrapText="1"/>
    </xf>
    <xf numFmtId="0" fontId="27" fillId="44" borderId="55" xfId="1" applyFont="1" applyFill="1" applyBorder="1" applyAlignment="1" applyProtection="1">
      <alignment horizontal="left" vertical="center" wrapText="1"/>
    </xf>
    <xf numFmtId="0" fontId="27" fillId="44" borderId="55" xfId="77" applyFont="1" applyFill="1" applyBorder="1" applyAlignment="1" applyProtection="1">
      <alignment horizontal="left" vertical="top" wrapText="1"/>
    </xf>
    <xf numFmtId="49" fontId="27" fillId="44" borderId="55" xfId="87" applyNumberFormat="1" applyFont="1" applyFill="1" applyBorder="1" applyAlignment="1">
      <alignment horizontal="center" vertical="center" wrapText="1"/>
    </xf>
    <xf numFmtId="49" fontId="27" fillId="44" borderId="55" xfId="87" applyNumberFormat="1" applyFont="1" applyFill="1" applyBorder="1" applyAlignment="1">
      <alignment horizontal="justify" vertical="top" wrapText="1"/>
    </xf>
    <xf numFmtId="0" fontId="27" fillId="44" borderId="55" xfId="87" applyFont="1" applyFill="1" applyBorder="1" applyAlignment="1">
      <alignment horizontal="justify" vertical="top" wrapText="1"/>
    </xf>
    <xf numFmtId="9" fontId="27" fillId="44" borderId="55" xfId="0" applyNumberFormat="1" applyFont="1" applyFill="1" applyBorder="1" applyAlignment="1">
      <alignment horizontal="left" vertical="top" wrapText="1"/>
    </xf>
    <xf numFmtId="0" fontId="27" fillId="44" borderId="55" xfId="87" applyFont="1" applyFill="1" applyBorder="1" applyAlignment="1">
      <alignment horizontal="left" vertical="top" wrapText="1"/>
    </xf>
    <xf numFmtId="14" fontId="27" fillId="44" borderId="55" xfId="0" applyNumberFormat="1" applyFont="1" applyFill="1" applyBorder="1" applyAlignment="1">
      <alignment horizontal="center" vertical="center"/>
    </xf>
    <xf numFmtId="0" fontId="30" fillId="44" borderId="55" xfId="0" applyFont="1" applyFill="1" applyBorder="1" applyAlignment="1">
      <alignment horizontal="left" vertical="top" wrapText="1"/>
    </xf>
    <xf numFmtId="0" fontId="27" fillId="44" borderId="55" xfId="0" applyFont="1" applyFill="1" applyBorder="1" applyAlignment="1">
      <alignment horizontal="left" vertical="top"/>
    </xf>
    <xf numFmtId="170" fontId="27" fillId="44" borderId="55" xfId="0" applyNumberFormat="1" applyFont="1" applyFill="1" applyBorder="1" applyAlignment="1">
      <alignment horizontal="center" vertical="top"/>
    </xf>
    <xf numFmtId="171" fontId="27" fillId="44" borderId="55" xfId="0" applyNumberFormat="1" applyFont="1" applyFill="1" applyBorder="1" applyAlignment="1" applyProtection="1">
      <alignment horizontal="center" vertical="center" wrapText="1"/>
      <protection locked="0"/>
    </xf>
    <xf numFmtId="0" fontId="27" fillId="44" borderId="55" xfId="79" applyFont="1" applyFill="1" applyBorder="1" applyAlignment="1">
      <alignment horizontal="left" vertical="top" wrapText="1"/>
    </xf>
    <xf numFmtId="0" fontId="37" fillId="44" borderId="55" xfId="1" applyFont="1" applyFill="1" applyBorder="1" applyAlignment="1" applyProtection="1">
      <alignment horizontal="left" vertical="center" wrapText="1"/>
    </xf>
    <xf numFmtId="0" fontId="37" fillId="44" borderId="55" xfId="54" applyFont="1" applyFill="1" applyBorder="1" applyAlignment="1">
      <alignment horizontal="center" vertical="center" wrapText="1"/>
    </xf>
    <xf numFmtId="0" fontId="37" fillId="44" borderId="55" xfId="1" applyFont="1" applyFill="1" applyBorder="1" applyAlignment="1" applyProtection="1">
      <alignment horizontal="left" vertical="top" wrapText="1"/>
    </xf>
    <xf numFmtId="0" fontId="37" fillId="44" borderId="55" xfId="0" applyFont="1" applyFill="1" applyBorder="1" applyAlignment="1">
      <alignment horizontal="left" vertical="top" wrapText="1"/>
    </xf>
    <xf numFmtId="2" fontId="37" fillId="44" borderId="55" xfId="0" applyNumberFormat="1" applyFont="1" applyFill="1" applyBorder="1" applyAlignment="1">
      <alignment horizontal="center" vertical="center"/>
    </xf>
    <xf numFmtId="166" fontId="37" fillId="44" borderId="55" xfId="1" applyNumberFormat="1" applyFont="1" applyFill="1" applyBorder="1" applyAlignment="1" applyProtection="1">
      <alignment horizontal="center" vertical="center" wrapText="1"/>
    </xf>
    <xf numFmtId="166" fontId="37" fillId="44" borderId="55" xfId="0" applyNumberFormat="1" applyFont="1" applyFill="1" applyBorder="1" applyAlignment="1">
      <alignment horizontal="center" vertical="center"/>
    </xf>
    <xf numFmtId="1" fontId="37" fillId="44" borderId="55" xfId="0" applyNumberFormat="1" applyFont="1" applyFill="1" applyBorder="1" applyAlignment="1">
      <alignment horizontal="center" vertical="center"/>
    </xf>
    <xf numFmtId="2" fontId="37" fillId="44" borderId="55" xfId="0" applyNumberFormat="1" applyFont="1" applyFill="1" applyBorder="1" applyAlignment="1" applyProtection="1">
      <alignment horizontal="center" vertical="center" wrapText="1"/>
      <protection locked="0"/>
    </xf>
    <xf numFmtId="10" fontId="37" fillId="44" borderId="55" xfId="72" applyNumberFormat="1" applyFont="1" applyFill="1" applyBorder="1" applyAlignment="1" applyProtection="1">
      <alignment horizontal="center" vertical="center"/>
    </xf>
    <xf numFmtId="0" fontId="37" fillId="44" borderId="55" xfId="0" applyFont="1" applyFill="1" applyBorder="1" applyAlignment="1">
      <alignment horizontal="center" vertical="center"/>
    </xf>
    <xf numFmtId="0" fontId="28" fillId="44" borderId="55" xfId="1" applyFont="1" applyFill="1" applyBorder="1" applyAlignment="1" applyProtection="1">
      <alignment horizontal="left" vertical="center" wrapText="1"/>
    </xf>
    <xf numFmtId="0" fontId="28" fillId="44" borderId="55" xfId="54" applyFont="1" applyFill="1" applyBorder="1" applyAlignment="1">
      <alignment horizontal="center" vertical="center" wrapText="1"/>
    </xf>
    <xf numFmtId="0" fontId="28" fillId="44" borderId="55" xfId="1" applyFont="1" applyFill="1" applyBorder="1" applyAlignment="1" applyProtection="1">
      <alignment horizontal="left" vertical="top" wrapText="1"/>
    </xf>
    <xf numFmtId="0" fontId="28" fillId="44" borderId="55" xfId="0" applyFont="1" applyFill="1" applyBorder="1" applyAlignment="1">
      <alignment horizontal="left" vertical="top" wrapText="1"/>
    </xf>
    <xf numFmtId="2" fontId="28" fillId="44" borderId="55" xfId="0" applyNumberFormat="1" applyFont="1" applyFill="1" applyBorder="1" applyAlignment="1">
      <alignment horizontal="center" vertical="center"/>
    </xf>
    <xf numFmtId="166" fontId="28" fillId="44" borderId="55" xfId="1" applyNumberFormat="1" applyFont="1" applyFill="1" applyBorder="1" applyAlignment="1" applyProtection="1">
      <alignment horizontal="center" vertical="center" wrapText="1"/>
    </xf>
    <xf numFmtId="166" fontId="51" fillId="44" borderId="55" xfId="0" applyNumberFormat="1" applyFont="1" applyFill="1" applyBorder="1" applyAlignment="1">
      <alignment horizontal="center" vertical="center"/>
    </xf>
    <xf numFmtId="1" fontId="28" fillId="44" borderId="55" xfId="0" applyNumberFormat="1" applyFont="1" applyFill="1" applyBorder="1" applyAlignment="1">
      <alignment horizontal="center" vertical="center"/>
    </xf>
    <xf numFmtId="2" fontId="28" fillId="44" borderId="55" xfId="0" applyNumberFormat="1" applyFont="1" applyFill="1" applyBorder="1" applyAlignment="1" applyProtection="1">
      <alignment horizontal="center" vertical="center" wrapText="1"/>
      <protection locked="0"/>
    </xf>
    <xf numFmtId="10" fontId="28" fillId="44" borderId="55" xfId="72" applyNumberFormat="1" applyFont="1" applyFill="1" applyBorder="1" applyAlignment="1" applyProtection="1">
      <alignment horizontal="center" vertical="center"/>
    </xf>
    <xf numFmtId="0" fontId="28" fillId="44" borderId="55" xfId="0" applyFont="1" applyFill="1" applyBorder="1" applyAlignment="1">
      <alignment horizontal="center" vertical="center"/>
    </xf>
    <xf numFmtId="0" fontId="27" fillId="44" borderId="55" xfId="55" applyFont="1" applyFill="1" applyBorder="1" applyAlignment="1">
      <alignment horizontal="left" vertical="top" wrapText="1"/>
    </xf>
    <xf numFmtId="0" fontId="27" fillId="44" borderId="55" xfId="55" applyFont="1" applyFill="1" applyBorder="1" applyAlignment="1">
      <alignment horizontal="center" vertical="center" wrapText="1"/>
    </xf>
    <xf numFmtId="170" fontId="27" fillId="44" borderId="55" xfId="0" applyNumberFormat="1" applyFont="1" applyFill="1" applyBorder="1" applyAlignment="1">
      <alignment horizontal="center" vertical="center"/>
    </xf>
    <xf numFmtId="2" fontId="27" fillId="44" borderId="55" xfId="0" applyNumberFormat="1" applyFont="1" applyFill="1" applyBorder="1" applyAlignment="1">
      <alignment horizontal="left" vertical="top"/>
    </xf>
    <xf numFmtId="0" fontId="27" fillId="45" borderId="55" xfId="1" applyFont="1" applyFill="1" applyBorder="1" applyAlignment="1" applyProtection="1">
      <alignment horizontal="left" vertical="center" wrapText="1"/>
    </xf>
    <xf numFmtId="0" fontId="27" fillId="45" borderId="55" xfId="1" applyFont="1" applyFill="1" applyBorder="1" applyAlignment="1" applyProtection="1">
      <alignment horizontal="center" vertical="center" wrapText="1"/>
    </xf>
    <xf numFmtId="0" fontId="27" fillId="45" borderId="55" xfId="0" applyFont="1" applyFill="1" applyBorder="1" applyAlignment="1">
      <alignment horizontal="center" vertical="center"/>
    </xf>
    <xf numFmtId="0" fontId="27" fillId="45" borderId="55" xfId="0" applyFont="1" applyFill="1" applyBorder="1" applyAlignment="1">
      <alignment horizontal="justify" vertical="top" wrapText="1"/>
    </xf>
    <xf numFmtId="0" fontId="27" fillId="45" borderId="55" xfId="1" applyFont="1" applyFill="1" applyBorder="1" applyAlignment="1" applyProtection="1">
      <alignment horizontal="justify" vertical="top" wrapText="1"/>
    </xf>
    <xf numFmtId="0" fontId="27" fillId="45" borderId="55" xfId="0" applyFont="1" applyFill="1" applyBorder="1" applyAlignment="1">
      <alignment horizontal="left" vertical="top" wrapText="1"/>
    </xf>
    <xf numFmtId="2" fontId="27" fillId="45" borderId="55" xfId="0" applyNumberFormat="1" applyFont="1" applyFill="1" applyBorder="1" applyAlignment="1">
      <alignment horizontal="center" vertical="center" wrapText="1"/>
    </xf>
    <xf numFmtId="14" fontId="27" fillId="45" borderId="55" xfId="1" applyNumberFormat="1" applyFont="1" applyFill="1" applyBorder="1" applyAlignment="1" applyProtection="1">
      <alignment horizontal="center" vertical="center" wrapText="1"/>
    </xf>
    <xf numFmtId="1" fontId="27" fillId="45" borderId="55" xfId="0" applyNumberFormat="1" applyFont="1" applyFill="1" applyBorder="1" applyAlignment="1">
      <alignment horizontal="center" vertical="center"/>
    </xf>
    <xf numFmtId="2" fontId="27" fillId="45" borderId="55" xfId="0" applyNumberFormat="1" applyFont="1" applyFill="1" applyBorder="1" applyAlignment="1" applyProtection="1">
      <alignment horizontal="center" vertical="center" wrapText="1"/>
      <protection locked="0"/>
    </xf>
    <xf numFmtId="10" fontId="27" fillId="45" borderId="55" xfId="72" applyNumberFormat="1" applyFont="1" applyFill="1" applyBorder="1" applyAlignment="1" applyProtection="1">
      <alignment horizontal="center" vertical="center"/>
    </xf>
    <xf numFmtId="0" fontId="27" fillId="45" borderId="55" xfId="0" applyFont="1" applyFill="1" applyBorder="1" applyAlignment="1">
      <alignment horizontal="left" vertical="top"/>
    </xf>
    <xf numFmtId="14" fontId="27" fillId="45" borderId="55" xfId="0" applyNumberFormat="1" applyFont="1" applyFill="1" applyBorder="1" applyAlignment="1">
      <alignment horizontal="center" vertical="center"/>
    </xf>
    <xf numFmtId="0" fontId="30" fillId="45" borderId="55" xfId="0" applyFont="1" applyFill="1" applyBorder="1" applyAlignment="1">
      <alignment horizontal="left" vertical="top" wrapText="1"/>
    </xf>
    <xf numFmtId="0" fontId="27" fillId="46" borderId="55" xfId="0" applyFont="1" applyFill="1" applyBorder="1" applyAlignment="1">
      <alignment horizontal="left" vertical="center" wrapText="1"/>
    </xf>
    <xf numFmtId="0" fontId="27" fillId="46" borderId="55" xfId="54" applyFont="1" applyFill="1" applyBorder="1" applyAlignment="1">
      <alignment horizontal="center" vertical="center" wrapText="1"/>
    </xf>
    <xf numFmtId="0" fontId="27" fillId="46" borderId="55" xfId="0" applyFont="1" applyFill="1" applyBorder="1" applyAlignment="1">
      <alignment horizontal="justify" vertical="top" wrapText="1"/>
    </xf>
    <xf numFmtId="0" fontId="27" fillId="46" borderId="55" xfId="0" applyFont="1" applyFill="1" applyBorder="1" applyAlignment="1">
      <alignment horizontal="left" vertical="top" wrapText="1"/>
    </xf>
    <xf numFmtId="2" fontId="27" fillId="46" borderId="55" xfId="0" applyNumberFormat="1" applyFont="1" applyFill="1" applyBorder="1" applyAlignment="1">
      <alignment horizontal="center" vertical="center"/>
    </xf>
    <xf numFmtId="166" fontId="27" fillId="46" borderId="55" xfId="0" applyNumberFormat="1" applyFont="1" applyFill="1" applyBorder="1" applyAlignment="1">
      <alignment horizontal="center" vertical="center"/>
    </xf>
    <xf numFmtId="1" fontId="27" fillId="46" borderId="55" xfId="0" applyNumberFormat="1" applyFont="1" applyFill="1" applyBorder="1" applyAlignment="1">
      <alignment horizontal="center" vertical="center"/>
    </xf>
    <xf numFmtId="2" fontId="27" fillId="46" borderId="55" xfId="0" applyNumberFormat="1" applyFont="1" applyFill="1" applyBorder="1" applyAlignment="1" applyProtection="1">
      <alignment horizontal="center" vertical="center" wrapText="1"/>
      <protection locked="0"/>
    </xf>
    <xf numFmtId="10" fontId="27" fillId="46" borderId="55" xfId="72" applyNumberFormat="1" applyFont="1" applyFill="1" applyBorder="1" applyAlignment="1" applyProtection="1">
      <alignment horizontal="center" vertical="center"/>
    </xf>
    <xf numFmtId="0" fontId="27" fillId="46" borderId="55" xfId="0" applyFont="1" applyFill="1" applyBorder="1" applyAlignment="1">
      <alignment horizontal="center" vertical="center"/>
    </xf>
    <xf numFmtId="0" fontId="27" fillId="46" borderId="55" xfId="82" applyFont="1" applyFill="1" applyBorder="1" applyAlignment="1">
      <alignment horizontal="justify" vertical="top" wrapText="1"/>
    </xf>
    <xf numFmtId="0" fontId="27" fillId="46" borderId="55" xfId="82" applyFont="1" applyFill="1" applyBorder="1" applyAlignment="1">
      <alignment horizontal="left" vertical="top" wrapText="1"/>
    </xf>
    <xf numFmtId="2" fontId="27" fillId="46" borderId="55" xfId="0" applyNumberFormat="1" applyFont="1" applyFill="1" applyBorder="1" applyAlignment="1">
      <alignment horizontal="center" vertical="center" wrapText="1"/>
    </xf>
    <xf numFmtId="166" fontId="27" fillId="46" borderId="55" xfId="0" applyNumberFormat="1" applyFont="1" applyFill="1" applyBorder="1" applyAlignment="1">
      <alignment horizontal="center" vertical="center" wrapText="1"/>
    </xf>
    <xf numFmtId="0" fontId="30" fillId="46" borderId="55" xfId="0" applyFont="1" applyFill="1" applyBorder="1" applyAlignment="1">
      <alignment horizontal="left" vertical="top" wrapText="1"/>
    </xf>
    <xf numFmtId="0" fontId="27" fillId="46" borderId="55" xfId="102" applyFont="1" applyFill="1" applyBorder="1" applyAlignment="1">
      <alignment horizontal="left" vertical="top" wrapText="1"/>
    </xf>
    <xf numFmtId="2" fontId="27" fillId="46" borderId="55" xfId="0" applyNumberFormat="1" applyFont="1" applyFill="1" applyBorder="1" applyAlignment="1" applyProtection="1">
      <alignment horizontal="center" vertical="center"/>
      <protection locked="0"/>
    </xf>
    <xf numFmtId="0" fontId="27" fillId="46" borderId="55" xfId="1" applyFont="1" applyFill="1" applyBorder="1" applyAlignment="1" applyProtection="1">
      <alignment horizontal="left" vertical="top" wrapText="1"/>
    </xf>
    <xf numFmtId="0" fontId="27" fillId="47" borderId="55" xfId="0" applyFont="1" applyFill="1" applyBorder="1" applyAlignment="1">
      <alignment horizontal="left" vertical="center" wrapText="1"/>
    </xf>
    <xf numFmtId="0" fontId="27" fillId="47" borderId="55" xfId="54" applyFont="1" applyFill="1" applyBorder="1" applyAlignment="1">
      <alignment horizontal="center" vertical="center" wrapText="1"/>
    </xf>
    <xf numFmtId="0" fontId="27" fillId="47" borderId="55" xfId="0" applyFont="1" applyFill="1" applyBorder="1" applyAlignment="1">
      <alignment horizontal="center" vertical="center"/>
    </xf>
    <xf numFmtId="0" fontId="27" fillId="47" borderId="55" xfId="1" applyFont="1" applyFill="1" applyBorder="1" applyAlignment="1" applyProtection="1">
      <alignment horizontal="justify" vertical="top" wrapText="1"/>
    </xf>
    <xf numFmtId="0" fontId="27" fillId="47" borderId="55" xfId="0" applyFont="1" applyFill="1" applyBorder="1" applyAlignment="1">
      <alignment horizontal="left" vertical="top" wrapText="1"/>
    </xf>
    <xf numFmtId="2" fontId="27" fillId="47" borderId="55" xfId="0" applyNumberFormat="1" applyFont="1" applyFill="1" applyBorder="1" applyAlignment="1">
      <alignment horizontal="center" vertical="center" wrapText="1"/>
    </xf>
    <xf numFmtId="14" fontId="27" fillId="47" borderId="55" xfId="1" applyNumberFormat="1" applyFont="1" applyFill="1" applyBorder="1" applyAlignment="1" applyProtection="1">
      <alignment horizontal="center" vertical="center" wrapText="1"/>
    </xf>
    <xf numFmtId="1" fontId="27" fillId="47" borderId="55" xfId="0" applyNumberFormat="1" applyFont="1" applyFill="1" applyBorder="1" applyAlignment="1">
      <alignment horizontal="center" vertical="center"/>
    </xf>
    <xf numFmtId="2" fontId="27" fillId="47" borderId="55" xfId="0" applyNumberFormat="1" applyFont="1" applyFill="1" applyBorder="1" applyAlignment="1" applyProtection="1">
      <alignment horizontal="center" vertical="center"/>
      <protection locked="0"/>
    </xf>
    <xf numFmtId="10" fontId="27" fillId="47" borderId="55" xfId="72" applyNumberFormat="1" applyFont="1" applyFill="1" applyBorder="1" applyAlignment="1" applyProtection="1">
      <alignment horizontal="center" vertical="center"/>
    </xf>
    <xf numFmtId="0" fontId="27" fillId="47" borderId="55" xfId="0" applyFont="1" applyFill="1" applyBorder="1" applyAlignment="1" applyProtection="1">
      <alignment horizontal="justify" vertical="top" wrapText="1"/>
      <protection locked="0"/>
    </xf>
    <xf numFmtId="0" fontId="27" fillId="47" borderId="55" xfId="0" applyFont="1" applyFill="1" applyBorder="1" applyAlignment="1" applyProtection="1">
      <alignment horizontal="left" vertical="top" wrapText="1"/>
      <protection locked="0"/>
    </xf>
    <xf numFmtId="2" fontId="27" fillId="47" borderId="55" xfId="0" applyNumberFormat="1" applyFont="1" applyFill="1" applyBorder="1" applyAlignment="1">
      <alignment horizontal="center" vertical="center" shrinkToFit="1"/>
    </xf>
    <xf numFmtId="14" fontId="27" fillId="47" borderId="55" xfId="0" applyNumberFormat="1" applyFont="1" applyFill="1" applyBorder="1" applyAlignment="1" applyProtection="1">
      <alignment horizontal="center" vertical="center"/>
      <protection locked="0"/>
    </xf>
    <xf numFmtId="0" fontId="27" fillId="47" borderId="55" xfId="1" applyFont="1" applyFill="1" applyBorder="1" applyAlignment="1" applyProtection="1">
      <alignment horizontal="left" vertical="top" wrapText="1"/>
    </xf>
    <xf numFmtId="0" fontId="27" fillId="47" borderId="55" xfId="0" applyFont="1" applyFill="1" applyBorder="1" applyAlignment="1">
      <alignment horizontal="justify" vertical="top" wrapText="1"/>
    </xf>
    <xf numFmtId="14" fontId="27" fillId="47" borderId="55" xfId="0" applyNumberFormat="1" applyFont="1" applyFill="1" applyBorder="1" applyAlignment="1">
      <alignment horizontal="center" vertical="center" wrapText="1"/>
    </xf>
    <xf numFmtId="14" fontId="27" fillId="47" borderId="55" xfId="0" applyNumberFormat="1" applyFont="1" applyFill="1" applyBorder="1" applyAlignment="1">
      <alignment horizontal="center" vertical="center"/>
    </xf>
    <xf numFmtId="0" fontId="27" fillId="48" borderId="55" xfId="0" applyFont="1" applyFill="1" applyBorder="1" applyAlignment="1">
      <alignment horizontal="left" vertical="center" wrapText="1"/>
    </xf>
    <xf numFmtId="0" fontId="27" fillId="48" borderId="55" xfId="54" applyFont="1" applyFill="1" applyBorder="1" applyAlignment="1">
      <alignment horizontal="center" vertical="center" wrapText="1"/>
    </xf>
    <xf numFmtId="0" fontId="27" fillId="48" borderId="55" xfId="0" applyFont="1" applyFill="1" applyBorder="1" applyAlignment="1">
      <alignment horizontal="center" vertical="center" wrapText="1"/>
    </xf>
    <xf numFmtId="0" fontId="27" fillId="48" borderId="55" xfId="0" applyFont="1" applyFill="1" applyBorder="1" applyAlignment="1">
      <alignment horizontal="justify" vertical="top" wrapText="1"/>
    </xf>
    <xf numFmtId="0" fontId="27" fillId="48" borderId="55" xfId="55" applyFont="1" applyFill="1" applyBorder="1" applyAlignment="1">
      <alignment horizontal="left" vertical="top" wrapText="1"/>
    </xf>
    <xf numFmtId="0" fontId="27" fillId="48" borderId="55" xfId="0" applyFont="1" applyFill="1" applyBorder="1" applyAlignment="1">
      <alignment horizontal="left" vertical="top" wrapText="1"/>
    </xf>
    <xf numFmtId="2" fontId="27" fillId="48" borderId="55" xfId="0" applyNumberFormat="1" applyFont="1" applyFill="1" applyBorder="1" applyAlignment="1">
      <alignment horizontal="center" vertical="center"/>
    </xf>
    <xf numFmtId="14" fontId="27" fillId="48" borderId="55" xfId="0" applyNumberFormat="1" applyFont="1" applyFill="1" applyBorder="1" applyAlignment="1">
      <alignment horizontal="center" vertical="center"/>
    </xf>
    <xf numFmtId="1" fontId="27" fillId="48" borderId="55" xfId="0" applyNumberFormat="1" applyFont="1" applyFill="1" applyBorder="1" applyAlignment="1">
      <alignment horizontal="center" vertical="center"/>
    </xf>
    <xf numFmtId="2" fontId="27" fillId="48" borderId="55" xfId="0" applyNumberFormat="1" applyFont="1" applyFill="1" applyBorder="1" applyAlignment="1" applyProtection="1">
      <alignment horizontal="center" vertical="center"/>
      <protection locked="0"/>
    </xf>
    <xf numFmtId="10" fontId="27" fillId="48" borderId="55" xfId="72" applyNumberFormat="1" applyFont="1" applyFill="1" applyBorder="1" applyAlignment="1" applyProtection="1">
      <alignment horizontal="center" vertical="center"/>
    </xf>
    <xf numFmtId="0" fontId="27" fillId="48" borderId="55" xfId="0" applyFont="1" applyFill="1" applyBorder="1" applyAlignment="1">
      <alignment horizontal="center" vertical="center"/>
    </xf>
    <xf numFmtId="2" fontId="27" fillId="48" borderId="55" xfId="0" applyNumberFormat="1" applyFont="1" applyFill="1" applyBorder="1" applyAlignment="1">
      <alignment horizontal="center" vertical="center" wrapText="1"/>
    </xf>
    <xf numFmtId="0" fontId="52" fillId="48" borderId="55" xfId="0" applyFont="1" applyFill="1" applyBorder="1" applyAlignment="1">
      <alignment horizontal="left" vertical="top" wrapText="1"/>
    </xf>
    <xf numFmtId="0" fontId="30" fillId="48" borderId="55" xfId="0" applyFont="1" applyFill="1" applyBorder="1" applyAlignment="1">
      <alignment horizontal="left" vertical="top" wrapText="1"/>
    </xf>
    <xf numFmtId="14" fontId="27" fillId="48" borderId="55" xfId="0" applyNumberFormat="1" applyFont="1" applyFill="1" applyBorder="1" applyAlignment="1">
      <alignment horizontal="center" vertical="center" wrapText="1"/>
    </xf>
    <xf numFmtId="0" fontId="27" fillId="48" borderId="55" xfId="102" applyFont="1" applyFill="1" applyBorder="1" applyAlignment="1">
      <alignment horizontal="left" vertical="top" wrapText="1"/>
    </xf>
    <xf numFmtId="0" fontId="27" fillId="48" borderId="55" xfId="82" applyFont="1" applyFill="1" applyBorder="1" applyAlignment="1">
      <alignment horizontal="justify" vertical="top" wrapText="1"/>
    </xf>
    <xf numFmtId="0" fontId="27" fillId="48" borderId="55" xfId="82" applyFont="1" applyFill="1" applyBorder="1" applyAlignment="1">
      <alignment horizontal="left" vertical="top" wrapText="1"/>
    </xf>
    <xf numFmtId="2" fontId="27" fillId="48" borderId="55" xfId="102" applyNumberFormat="1" applyFont="1" applyFill="1" applyBorder="1" applyAlignment="1" applyProtection="1">
      <alignment horizontal="center" vertical="center" wrapText="1"/>
      <protection locked="0"/>
    </xf>
    <xf numFmtId="10" fontId="27" fillId="48" borderId="55" xfId="0" applyNumberFormat="1" applyFont="1" applyFill="1" applyBorder="1" applyAlignment="1">
      <alignment horizontal="center" vertical="center"/>
    </xf>
    <xf numFmtId="10" fontId="27" fillId="48" borderId="55" xfId="0" applyNumberFormat="1" applyFont="1" applyFill="1" applyBorder="1" applyAlignment="1" applyProtection="1">
      <alignment horizontal="center" vertical="center"/>
      <protection locked="0"/>
    </xf>
    <xf numFmtId="0" fontId="27" fillId="48" borderId="55" xfId="76" applyFont="1" applyFill="1" applyBorder="1" applyAlignment="1" applyProtection="1">
      <alignment horizontal="justify" vertical="top" wrapText="1"/>
    </xf>
    <xf numFmtId="0" fontId="53" fillId="48" borderId="55" xfId="0" applyFont="1" applyFill="1" applyBorder="1" applyAlignment="1">
      <alignment horizontal="left" vertical="top" wrapText="1"/>
    </xf>
    <xf numFmtId="0" fontId="27" fillId="48" borderId="55" xfId="76" applyFont="1" applyFill="1" applyBorder="1" applyAlignment="1" applyProtection="1">
      <alignment horizontal="left" vertical="top" wrapText="1"/>
    </xf>
    <xf numFmtId="0" fontId="27" fillId="48" borderId="55" xfId="1" applyFont="1" applyFill="1" applyBorder="1" applyAlignment="1" applyProtection="1">
      <alignment horizontal="center" vertical="center" wrapText="1"/>
    </xf>
    <xf numFmtId="0" fontId="27" fillId="48" borderId="55" xfId="1" applyFont="1" applyFill="1" applyBorder="1" applyAlignment="1" applyProtection="1">
      <alignment horizontal="justify" vertical="top" wrapText="1"/>
    </xf>
    <xf numFmtId="0" fontId="27" fillId="48" borderId="55" xfId="1" applyFont="1" applyFill="1" applyBorder="1" applyAlignment="1" applyProtection="1">
      <alignment horizontal="left" vertical="top" wrapText="1"/>
    </xf>
    <xf numFmtId="10" fontId="27" fillId="48" borderId="55" xfId="0" applyNumberFormat="1" applyFont="1" applyFill="1" applyBorder="1" applyAlignment="1">
      <alignment horizontal="center" vertical="center" wrapText="1"/>
    </xf>
    <xf numFmtId="10" fontId="27" fillId="48" borderId="55" xfId="0" applyNumberFormat="1" applyFont="1" applyFill="1" applyBorder="1" applyAlignment="1" applyProtection="1">
      <alignment horizontal="center" vertical="center" wrapText="1"/>
      <protection locked="0"/>
    </xf>
    <xf numFmtId="14" fontId="27" fillId="48" borderId="55" xfId="1" applyNumberFormat="1" applyFont="1" applyFill="1" applyBorder="1" applyAlignment="1" applyProtection="1">
      <alignment horizontal="center" vertical="center" wrapText="1"/>
    </xf>
    <xf numFmtId="0" fontId="27" fillId="48" borderId="55" xfId="52" applyFont="1" applyFill="1" applyBorder="1" applyAlignment="1">
      <alignment horizontal="justify" vertical="top" wrapText="1"/>
    </xf>
    <xf numFmtId="0" fontId="27" fillId="48" borderId="55" xfId="52" applyFont="1" applyFill="1" applyBorder="1" applyAlignment="1">
      <alignment horizontal="left" vertical="top" wrapText="1"/>
    </xf>
    <xf numFmtId="2" fontId="27" fillId="48" borderId="55" xfId="52" applyNumberFormat="1" applyFont="1" applyFill="1" applyBorder="1" applyAlignment="1">
      <alignment horizontal="left" vertical="top" wrapText="1"/>
    </xf>
    <xf numFmtId="2" fontId="37" fillId="48" borderId="55" xfId="0" applyNumberFormat="1" applyFont="1" applyFill="1" applyBorder="1" applyAlignment="1">
      <alignment horizontal="center" vertical="center"/>
    </xf>
    <xf numFmtId="2" fontId="27" fillId="48" borderId="55" xfId="0" applyNumberFormat="1" applyFont="1" applyFill="1" applyBorder="1" applyAlignment="1">
      <alignment horizontal="left" vertical="top" wrapText="1"/>
    </xf>
    <xf numFmtId="0" fontId="53" fillId="48" borderId="55" xfId="0" applyFont="1" applyFill="1" applyBorder="1" applyAlignment="1">
      <alignment horizontal="justify" vertical="top" wrapText="1"/>
    </xf>
    <xf numFmtId="0" fontId="27" fillId="44" borderId="55" xfId="0" applyFont="1" applyFill="1" applyBorder="1" applyAlignment="1" applyProtection="1">
      <alignment horizontal="justify" vertical="top" wrapText="1"/>
      <protection locked="0"/>
    </xf>
    <xf numFmtId="0" fontId="27" fillId="44" borderId="55" xfId="1" applyFont="1" applyFill="1" applyBorder="1" applyAlignment="1" applyProtection="1">
      <alignment horizontal="justify" vertical="top" wrapText="1"/>
      <protection locked="0"/>
    </xf>
    <xf numFmtId="0" fontId="27" fillId="44" borderId="55" xfId="0" applyFont="1" applyFill="1" applyBorder="1" applyAlignment="1" applyProtection="1">
      <alignment horizontal="left" vertical="top" wrapText="1"/>
      <protection locked="0"/>
    </xf>
    <xf numFmtId="14" fontId="27" fillId="44" borderId="55" xfId="1" applyNumberFormat="1" applyFont="1" applyFill="1" applyBorder="1" applyAlignment="1" applyProtection="1">
      <alignment horizontal="center" vertical="center" wrapText="1"/>
      <protection locked="0"/>
    </xf>
    <xf numFmtId="10" fontId="27" fillId="44" borderId="55" xfId="0" applyNumberFormat="1" applyFont="1" applyFill="1" applyBorder="1" applyAlignment="1" applyProtection="1">
      <alignment horizontal="center" vertical="center" wrapText="1"/>
      <protection locked="0"/>
    </xf>
    <xf numFmtId="14" fontId="27" fillId="44" borderId="55" xfId="0" applyNumberFormat="1" applyFont="1" applyFill="1" applyBorder="1" applyAlignment="1">
      <alignment horizontal="center" vertical="center" wrapText="1"/>
    </xf>
    <xf numFmtId="169" fontId="27" fillId="2" borderId="55" xfId="0" applyNumberFormat="1" applyFont="1" applyFill="1" applyBorder="1" applyAlignment="1">
      <alignment horizontal="center" vertical="center"/>
    </xf>
    <xf numFmtId="169" fontId="27" fillId="27" borderId="55" xfId="0" applyNumberFormat="1" applyFont="1" applyFill="1" applyBorder="1" applyAlignment="1">
      <alignment horizontal="right" vertical="center"/>
    </xf>
    <xf numFmtId="169" fontId="27" fillId="2" borderId="55" xfId="0" applyNumberFormat="1" applyFont="1" applyFill="1" applyBorder="1" applyAlignment="1">
      <alignment horizontal="right" vertical="center"/>
    </xf>
    <xf numFmtId="169" fontId="27" fillId="25" borderId="55" xfId="0" applyNumberFormat="1" applyFont="1" applyFill="1" applyBorder="1" applyAlignment="1">
      <alignment horizontal="right" vertical="center"/>
    </xf>
    <xf numFmtId="0" fontId="30" fillId="2" borderId="55" xfId="1" applyFont="1" applyFill="1" applyBorder="1" applyAlignment="1" applyProtection="1">
      <alignment horizontal="center" vertical="center" wrapText="1"/>
    </xf>
    <xf numFmtId="0" fontId="30" fillId="2" borderId="55" xfId="52" applyFont="1" applyFill="1" applyBorder="1" applyAlignment="1">
      <alignment horizontal="center" vertical="center" wrapText="1"/>
    </xf>
    <xf numFmtId="0" fontId="30" fillId="2" borderId="55" xfId="0" applyFont="1" applyFill="1" applyBorder="1" applyAlignment="1">
      <alignment horizontal="center" vertical="center" wrapText="1"/>
    </xf>
    <xf numFmtId="169" fontId="30" fillId="2" borderId="55" xfId="1" applyNumberFormat="1" applyFont="1" applyFill="1" applyBorder="1" applyAlignment="1" applyProtection="1">
      <alignment horizontal="center" vertical="center" wrapText="1"/>
    </xf>
    <xf numFmtId="10" fontId="30" fillId="2" borderId="55" xfId="1" applyNumberFormat="1" applyFont="1" applyFill="1" applyBorder="1" applyAlignment="1" applyProtection="1">
      <alignment horizontal="center" vertical="center" wrapText="1"/>
    </xf>
    <xf numFmtId="14" fontId="27" fillId="42" borderId="55" xfId="52" applyNumberFormat="1" applyFont="1" applyFill="1" applyBorder="1" applyAlignment="1">
      <alignment horizontal="center" vertical="center" wrapText="1"/>
    </xf>
    <xf numFmtId="2" fontId="27" fillId="42" borderId="55" xfId="0" applyNumberFormat="1" applyFont="1" applyFill="1" applyBorder="1" applyAlignment="1" applyProtection="1">
      <alignment horizontal="center" vertical="center"/>
      <protection locked="0"/>
    </xf>
    <xf numFmtId="2" fontId="28" fillId="27" borderId="55" xfId="0" applyNumberFormat="1" applyFont="1" applyFill="1" applyBorder="1" applyAlignment="1">
      <alignment horizontal="center" vertical="center"/>
    </xf>
    <xf numFmtId="14" fontId="30" fillId="42" borderId="55" xfId="0" applyNumberFormat="1" applyFont="1" applyFill="1" applyBorder="1" applyAlignment="1">
      <alignment horizontal="center" vertical="center"/>
    </xf>
    <xf numFmtId="2" fontId="28" fillId="42" borderId="55" xfId="0" applyNumberFormat="1" applyFont="1" applyFill="1" applyBorder="1" applyAlignment="1">
      <alignment horizontal="center" vertical="center"/>
    </xf>
    <xf numFmtId="169" fontId="27" fillId="27" borderId="55" xfId="0" applyNumberFormat="1" applyFont="1" applyFill="1" applyBorder="1" applyAlignment="1">
      <alignment horizontal="justify" vertical="top"/>
    </xf>
    <xf numFmtId="14" fontId="27" fillId="42" borderId="55" xfId="0" applyNumberFormat="1" applyFont="1" applyFill="1" applyBorder="1" applyAlignment="1">
      <alignment horizontal="center" vertical="center"/>
    </xf>
    <xf numFmtId="0" fontId="27" fillId="42" borderId="55" xfId="52" applyFont="1" applyFill="1" applyBorder="1" applyAlignment="1">
      <alignment horizontal="justify" vertical="center" wrapText="1"/>
    </xf>
    <xf numFmtId="0" fontId="27" fillId="42" borderId="55" xfId="52" applyFont="1" applyFill="1" applyBorder="1" applyAlignment="1">
      <alignment horizontal="left" vertical="center" wrapText="1"/>
    </xf>
    <xf numFmtId="2" fontId="27" fillId="42" borderId="55" xfId="0" applyNumberFormat="1" applyFont="1" applyFill="1" applyBorder="1" applyAlignment="1">
      <alignment horizontal="center" vertical="center"/>
    </xf>
    <xf numFmtId="14" fontId="47" fillId="42" borderId="55" xfId="0" applyNumberFormat="1" applyFont="1" applyFill="1" applyBorder="1" applyAlignment="1">
      <alignment horizontal="center" vertical="center" wrapText="1"/>
    </xf>
    <xf numFmtId="1" fontId="27" fillId="42" borderId="55" xfId="0" applyNumberFormat="1" applyFont="1" applyFill="1" applyBorder="1" applyAlignment="1">
      <alignment horizontal="center" vertical="center"/>
    </xf>
    <xf numFmtId="0" fontId="27" fillId="42" borderId="55" xfId="52" applyFont="1" applyFill="1" applyBorder="1" applyAlignment="1">
      <alignment horizontal="left" vertical="top" wrapText="1"/>
    </xf>
    <xf numFmtId="0" fontId="37" fillId="42" borderId="55" xfId="0" applyFont="1" applyFill="1" applyBorder="1" applyAlignment="1">
      <alignment vertical="center"/>
    </xf>
    <xf numFmtId="0" fontId="27" fillId="42" borderId="55" xfId="52" applyFont="1" applyFill="1" applyBorder="1" applyAlignment="1">
      <alignment vertical="center" wrapText="1"/>
    </xf>
    <xf numFmtId="0" fontId="37" fillId="42" borderId="55" xfId="0" applyFont="1" applyFill="1" applyBorder="1" applyAlignment="1">
      <alignment vertical="center" wrapText="1"/>
    </xf>
    <xf numFmtId="0" fontId="27" fillId="31" borderId="55" xfId="55" applyFont="1" applyFill="1" applyBorder="1" applyAlignment="1">
      <alignment horizontal="justify" vertical="top" wrapText="1"/>
    </xf>
    <xf numFmtId="0" fontId="27" fillId="31" borderId="55" xfId="0" applyFont="1" applyFill="1" applyBorder="1" applyAlignment="1">
      <alignment horizontal="left" vertical="top" wrapText="1"/>
    </xf>
    <xf numFmtId="2" fontId="27" fillId="31" borderId="55" xfId="0" applyNumberFormat="1" applyFont="1" applyFill="1" applyBorder="1" applyAlignment="1">
      <alignment horizontal="center" vertical="center"/>
    </xf>
    <xf numFmtId="14" fontId="27" fillId="31" borderId="55" xfId="0" applyNumberFormat="1" applyFont="1" applyFill="1" applyBorder="1" applyAlignment="1">
      <alignment horizontal="center" vertical="center"/>
    </xf>
    <xf numFmtId="0" fontId="30" fillId="32" borderId="55" xfId="0" applyFont="1" applyFill="1" applyBorder="1" applyAlignment="1">
      <alignment horizontal="left" vertical="top" wrapText="1"/>
    </xf>
    <xf numFmtId="0" fontId="27" fillId="31" borderId="55" xfId="0" applyFont="1" applyFill="1" applyBorder="1" applyAlignment="1">
      <alignment horizontal="justify" vertical="top" wrapText="1"/>
    </xf>
    <xf numFmtId="2" fontId="27" fillId="31" borderId="55" xfId="0" applyNumberFormat="1" applyFont="1" applyFill="1" applyBorder="1" applyAlignment="1">
      <alignment horizontal="center" vertical="center" wrapText="1"/>
    </xf>
    <xf numFmtId="14" fontId="27" fillId="31" borderId="55" xfId="0" applyNumberFormat="1" applyFont="1" applyFill="1" applyBorder="1" applyAlignment="1">
      <alignment horizontal="center" vertical="center" wrapText="1"/>
    </xf>
    <xf numFmtId="0" fontId="27" fillId="32" borderId="55" xfId="0" applyFont="1" applyFill="1" applyBorder="1" applyAlignment="1">
      <alignment horizontal="left" vertical="top" wrapText="1"/>
    </xf>
    <xf numFmtId="0" fontId="27" fillId="31" borderId="55" xfId="102" applyFont="1" applyFill="1" applyBorder="1" applyAlignment="1">
      <alignment horizontal="justify" vertical="top" wrapText="1"/>
    </xf>
    <xf numFmtId="0" fontId="27" fillId="31" borderId="55" xfId="102" applyFont="1" applyFill="1" applyBorder="1" applyAlignment="1">
      <alignment horizontal="left" vertical="top" wrapText="1"/>
    </xf>
    <xf numFmtId="0" fontId="27" fillId="31" borderId="55" xfId="52" applyFont="1" applyFill="1" applyBorder="1" applyAlignment="1">
      <alignment horizontal="justify" vertical="top" wrapText="1"/>
    </xf>
    <xf numFmtId="0" fontId="27" fillId="31" borderId="55" xfId="82" applyFont="1" applyFill="1" applyBorder="1" applyAlignment="1">
      <alignment horizontal="left" vertical="top" wrapText="1"/>
    </xf>
    <xf numFmtId="0" fontId="27" fillId="32" borderId="55" xfId="52" applyFont="1" applyFill="1" applyBorder="1" applyAlignment="1">
      <alignment horizontal="left" vertical="top" wrapText="1"/>
    </xf>
    <xf numFmtId="0" fontId="27" fillId="31" borderId="55" xfId="52" applyFont="1" applyFill="1" applyBorder="1" applyAlignment="1">
      <alignment horizontal="left" vertical="top" wrapText="1"/>
    </xf>
    <xf numFmtId="10" fontId="27" fillId="31" borderId="55" xfId="0" applyNumberFormat="1" applyFont="1" applyFill="1" applyBorder="1" applyAlignment="1">
      <alignment horizontal="center" vertical="center"/>
    </xf>
    <xf numFmtId="10" fontId="27" fillId="42" borderId="55" xfId="0" applyNumberFormat="1" applyFont="1" applyFill="1" applyBorder="1" applyAlignment="1" applyProtection="1">
      <alignment horizontal="center" vertical="center"/>
      <protection locked="0"/>
    </xf>
    <xf numFmtId="0" fontId="27" fillId="31" borderId="55" xfId="1" applyFont="1" applyFill="1" applyBorder="1" applyAlignment="1" applyProtection="1">
      <alignment horizontal="justify" vertical="top" wrapText="1"/>
    </xf>
    <xf numFmtId="0" fontId="27" fillId="31" borderId="55" xfId="1" applyFont="1" applyFill="1" applyBorder="1" applyAlignment="1" applyProtection="1">
      <alignment horizontal="left" vertical="top" wrapText="1"/>
    </xf>
    <xf numFmtId="0" fontId="27" fillId="32" borderId="55" xfId="102" applyFont="1" applyFill="1" applyBorder="1" applyAlignment="1">
      <alignment horizontal="left" vertical="top" wrapText="1"/>
    </xf>
    <xf numFmtId="14" fontId="27" fillId="31" borderId="55" xfId="0" applyNumberFormat="1" applyFont="1" applyFill="1" applyBorder="1" applyAlignment="1">
      <alignment vertical="center"/>
    </xf>
    <xf numFmtId="2" fontId="27" fillId="32" borderId="55" xfId="0" applyNumberFormat="1" applyFont="1" applyFill="1" applyBorder="1" applyAlignment="1">
      <alignment horizontal="left" vertical="top" wrapText="1"/>
    </xf>
    <xf numFmtId="14" fontId="27" fillId="31" borderId="55" xfId="1" applyNumberFormat="1" applyFont="1" applyFill="1" applyBorder="1" applyAlignment="1" applyProtection="1">
      <alignment horizontal="center" vertical="center" wrapText="1"/>
    </xf>
    <xf numFmtId="49" fontId="27" fillId="31" borderId="55" xfId="0" applyNumberFormat="1" applyFont="1" applyFill="1" applyBorder="1" applyAlignment="1">
      <alignment horizontal="justify" vertical="top" wrapText="1"/>
    </xf>
    <xf numFmtId="10" fontId="27" fillId="31" borderId="55" xfId="0" applyNumberFormat="1" applyFont="1" applyFill="1" applyBorder="1" applyAlignment="1">
      <alignment horizontal="center" vertical="center" wrapText="1"/>
    </xf>
    <xf numFmtId="10" fontId="27" fillId="42" borderId="55" xfId="0" applyNumberFormat="1" applyFont="1" applyFill="1" applyBorder="1" applyAlignment="1" applyProtection="1">
      <alignment horizontal="center" vertical="center" wrapText="1"/>
      <protection locked="0"/>
    </xf>
    <xf numFmtId="169" fontId="28" fillId="2" borderId="55" xfId="0" applyNumberFormat="1" applyFont="1" applyFill="1" applyBorder="1" applyAlignment="1">
      <alignment horizontal="center"/>
    </xf>
    <xf numFmtId="169" fontId="28" fillId="29" borderId="55" xfId="0" applyNumberFormat="1" applyFont="1" applyFill="1" applyBorder="1" applyAlignment="1">
      <alignment horizontal="right" vertical="center"/>
    </xf>
    <xf numFmtId="169" fontId="28" fillId="25" borderId="55" xfId="0" applyNumberFormat="1" applyFont="1" applyFill="1" applyBorder="1" applyAlignment="1">
      <alignment horizontal="right" vertical="center"/>
    </xf>
    <xf numFmtId="1" fontId="30" fillId="2" borderId="55" xfId="1" applyNumberFormat="1" applyFont="1" applyFill="1" applyBorder="1" applyAlignment="1" applyProtection="1">
      <alignment horizontal="center" vertical="center" wrapText="1"/>
    </xf>
    <xf numFmtId="0" fontId="27" fillId="29" borderId="55" xfId="1" applyFont="1" applyFill="1" applyBorder="1" applyAlignment="1" applyProtection="1">
      <alignment horizontal="left" vertical="center" wrapText="1"/>
    </xf>
    <xf numFmtId="0" fontId="27" fillId="29" borderId="55" xfId="1" applyFont="1" applyFill="1" applyBorder="1" applyAlignment="1" applyProtection="1">
      <alignment horizontal="center" vertical="center" wrapText="1"/>
    </xf>
    <xf numFmtId="0" fontId="27" fillId="29" borderId="55" xfId="0" applyFont="1" applyFill="1" applyBorder="1" applyAlignment="1">
      <alignment horizontal="justify" vertical="top" wrapText="1"/>
    </xf>
    <xf numFmtId="0" fontId="44" fillId="29" borderId="55" xfId="0" applyFont="1" applyFill="1" applyBorder="1" applyAlignment="1">
      <alignment horizontal="justify" vertical="top" wrapText="1"/>
    </xf>
    <xf numFmtId="9" fontId="27" fillId="29" borderId="55" xfId="0" applyNumberFormat="1" applyFont="1" applyFill="1" applyBorder="1" applyAlignment="1">
      <alignment horizontal="justify" vertical="top" wrapText="1"/>
    </xf>
    <xf numFmtId="166" fontId="26" fillId="29" borderId="55" xfId="0" applyNumberFormat="1" applyFont="1" applyFill="1" applyBorder="1" applyAlignment="1">
      <alignment horizontal="center" vertical="center"/>
    </xf>
    <xf numFmtId="1" fontId="32" fillId="29" borderId="55" xfId="0" applyNumberFormat="1" applyFont="1" applyFill="1" applyBorder="1" applyAlignment="1">
      <alignment horizontal="center" vertical="center"/>
    </xf>
    <xf numFmtId="10" fontId="32" fillId="29" borderId="55" xfId="0" applyNumberFormat="1" applyFont="1" applyFill="1" applyBorder="1" applyAlignment="1">
      <alignment horizontal="center" vertical="center"/>
    </xf>
    <xf numFmtId="0" fontId="32" fillId="29" borderId="55" xfId="0" applyFont="1" applyFill="1" applyBorder="1" applyAlignment="1">
      <alignment horizontal="center" vertical="center" wrapText="1"/>
    </xf>
    <xf numFmtId="0" fontId="27" fillId="29" borderId="55" xfId="0" applyFont="1" applyFill="1" applyBorder="1" applyAlignment="1">
      <alignment horizontal="left" vertical="top" wrapText="1"/>
    </xf>
    <xf numFmtId="169" fontId="27" fillId="0" borderId="55" xfId="0" applyNumberFormat="1" applyFont="1" applyBorder="1" applyAlignment="1">
      <alignment horizontal="center" vertical="center"/>
    </xf>
    <xf numFmtId="14" fontId="27" fillId="26" borderId="55" xfId="0" applyNumberFormat="1" applyFont="1" applyFill="1" applyBorder="1" applyAlignment="1">
      <alignment horizontal="right" vertical="center" wrapText="1"/>
    </xf>
    <xf numFmtId="0" fontId="27" fillId="36" borderId="55" xfId="0" applyFont="1" applyFill="1" applyBorder="1" applyAlignment="1">
      <alignment horizontal="center" vertical="center" wrapText="1"/>
    </xf>
    <xf numFmtId="0" fontId="27" fillId="36" borderId="55" xfId="0" applyFont="1" applyFill="1" applyBorder="1" applyAlignment="1">
      <alignment horizontal="center" vertical="top" wrapText="1"/>
    </xf>
    <xf numFmtId="0" fontId="27" fillId="40" borderId="55" xfId="0" applyFont="1" applyFill="1" applyBorder="1" applyAlignment="1">
      <alignment horizontal="center" vertical="center"/>
    </xf>
    <xf numFmtId="0" fontId="27" fillId="36" borderId="55" xfId="0" applyFont="1" applyFill="1" applyBorder="1" applyAlignment="1">
      <alignment horizontal="center" vertical="center"/>
    </xf>
    <xf numFmtId="0" fontId="27" fillId="35" borderId="55" xfId="0" applyFont="1" applyFill="1" applyBorder="1" applyAlignment="1">
      <alignment vertical="center" wrapText="1"/>
    </xf>
    <xf numFmtId="0" fontId="27" fillId="27" borderId="55" xfId="1" applyFont="1" applyFill="1" applyBorder="1" applyAlignment="1" applyProtection="1">
      <alignment vertical="center" wrapText="1"/>
    </xf>
    <xf numFmtId="0" fontId="27" fillId="27" borderId="55" xfId="1" applyFont="1" applyFill="1" applyBorder="1" applyAlignment="1" applyProtection="1">
      <alignment horizontal="center" vertical="center" wrapText="1"/>
    </xf>
    <xf numFmtId="0" fontId="27" fillId="27" borderId="55" xfId="52" applyFont="1" applyFill="1" applyBorder="1" applyAlignment="1" applyProtection="1">
      <alignment horizontal="justify" vertical="top" wrapText="1"/>
      <protection locked="0"/>
    </xf>
    <xf numFmtId="0" fontId="27" fillId="27" borderId="55" xfId="52" applyFont="1" applyFill="1" applyBorder="1" applyAlignment="1" applyProtection="1">
      <alignment vertical="top" wrapText="1"/>
      <protection locked="0"/>
    </xf>
    <xf numFmtId="0" fontId="27" fillId="27" borderId="55" xfId="52" applyFont="1" applyFill="1" applyBorder="1" applyAlignment="1" applyProtection="1">
      <alignment horizontal="left" vertical="top" wrapText="1"/>
      <protection locked="0"/>
    </xf>
    <xf numFmtId="0" fontId="27" fillId="27" borderId="57" xfId="0" applyFont="1" applyFill="1" applyBorder="1" applyAlignment="1">
      <alignment horizontal="center" vertical="center" wrapText="1"/>
    </xf>
    <xf numFmtId="0" fontId="1" fillId="27" borderId="59" xfId="1" applyFill="1" applyBorder="1" applyAlignment="1" applyProtection="1">
      <alignment horizontal="left" vertical="center" wrapText="1"/>
    </xf>
    <xf numFmtId="0" fontId="1" fillId="27" borderId="59" xfId="54" applyFill="1" applyBorder="1" applyAlignment="1">
      <alignment horizontal="center" vertical="center" wrapText="1"/>
    </xf>
    <xf numFmtId="0" fontId="1" fillId="27" borderId="59" xfId="0" applyFont="1" applyFill="1" applyBorder="1" applyAlignment="1" applyProtection="1">
      <alignment horizontal="justify" vertical="top" wrapText="1"/>
      <protection locked="0"/>
    </xf>
    <xf numFmtId="0" fontId="1" fillId="27" borderId="58" xfId="0" applyFont="1" applyFill="1" applyBorder="1" applyAlignment="1" applyProtection="1">
      <alignment horizontal="center" vertical="top" wrapText="1"/>
      <protection locked="0"/>
    </xf>
    <xf numFmtId="0" fontId="1" fillId="27" borderId="58" xfId="0" applyFont="1" applyFill="1" applyBorder="1" applyAlignment="1" applyProtection="1">
      <alignment horizontal="left" vertical="top" wrapText="1"/>
      <protection locked="0"/>
    </xf>
    <xf numFmtId="0" fontId="1" fillId="27" borderId="58" xfId="0" applyFont="1" applyFill="1" applyBorder="1" applyAlignment="1" applyProtection="1">
      <alignment horizontal="justify" vertical="top" wrapText="1"/>
      <protection locked="0"/>
    </xf>
    <xf numFmtId="0" fontId="1" fillId="27" borderId="58" xfId="1" applyFill="1" applyBorder="1" applyAlignment="1" applyProtection="1">
      <alignment horizontal="justify" vertical="top" wrapText="1"/>
      <protection locked="0"/>
    </xf>
    <xf numFmtId="0" fontId="1" fillId="27" borderId="58" xfId="0" applyFont="1" applyFill="1" applyBorder="1" applyAlignment="1">
      <alignment horizontal="justify" vertical="top" wrapText="1"/>
    </xf>
    <xf numFmtId="0" fontId="1" fillId="27" borderId="58" xfId="55" applyFill="1" applyBorder="1" applyAlignment="1" applyProtection="1">
      <alignment horizontal="justify" vertical="top" wrapText="1"/>
      <protection locked="0"/>
    </xf>
    <xf numFmtId="0" fontId="1" fillId="27" borderId="58" xfId="0" applyFont="1" applyFill="1" applyBorder="1" applyAlignment="1">
      <alignment horizontal="center" vertical="top" wrapText="1"/>
    </xf>
    <xf numFmtId="0" fontId="1" fillId="27" borderId="59" xfId="1" applyFill="1" applyBorder="1" applyAlignment="1" applyProtection="1">
      <alignment horizontal="justify" vertical="top" wrapText="1"/>
      <protection locked="0"/>
    </xf>
    <xf numFmtId="0" fontId="1" fillId="27" borderId="59" xfId="0" applyFont="1" applyFill="1" applyBorder="1" applyAlignment="1" applyProtection="1">
      <alignment horizontal="center" vertical="top" wrapText="1"/>
      <protection locked="0"/>
    </xf>
    <xf numFmtId="0" fontId="1" fillId="27" borderId="59" xfId="1" applyFill="1" applyBorder="1" applyAlignment="1" applyProtection="1">
      <alignment vertical="top" wrapText="1"/>
      <protection locked="0"/>
    </xf>
    <xf numFmtId="0" fontId="1" fillId="27" borderId="58" xfId="1" applyFill="1" applyBorder="1" applyAlignment="1" applyProtection="1">
      <alignment vertical="top" wrapText="1"/>
      <protection locked="0"/>
    </xf>
    <xf numFmtId="1" fontId="1" fillId="27" borderId="59" xfId="0" applyNumberFormat="1" applyFont="1" applyFill="1" applyBorder="1" applyAlignment="1" applyProtection="1">
      <alignment vertical="top" wrapText="1"/>
      <protection locked="0"/>
    </xf>
    <xf numFmtId="0" fontId="1" fillId="27" borderId="59" xfId="0" applyFont="1" applyFill="1" applyBorder="1" applyAlignment="1" applyProtection="1">
      <alignment horizontal="left" vertical="top" wrapText="1"/>
      <protection locked="0"/>
    </xf>
    <xf numFmtId="0" fontId="1" fillId="27" borderId="58" xfId="1" applyFill="1" applyBorder="1" applyAlignment="1" applyProtection="1">
      <alignment horizontal="left" vertical="center" wrapText="1"/>
    </xf>
    <xf numFmtId="0" fontId="1" fillId="27" borderId="26" xfId="55" applyFill="1" applyBorder="1" applyAlignment="1" applyProtection="1">
      <alignment horizontal="justify" vertical="top" wrapText="1"/>
      <protection locked="0"/>
    </xf>
    <xf numFmtId="0" fontId="1" fillId="27" borderId="58" xfId="54" applyFill="1" applyBorder="1" applyAlignment="1">
      <alignment horizontal="center" vertical="center" wrapText="1"/>
    </xf>
    <xf numFmtId="0" fontId="1" fillId="27" borderId="58" xfId="52" applyFont="1" applyFill="1" applyBorder="1" applyAlignment="1">
      <alignment horizontal="justify" vertical="top" wrapText="1"/>
    </xf>
    <xf numFmtId="0" fontId="1" fillId="27" borderId="58" xfId="1" applyFill="1" applyBorder="1" applyAlignment="1" applyProtection="1">
      <alignment horizontal="center" vertical="center" wrapText="1"/>
    </xf>
    <xf numFmtId="0" fontId="0" fillId="0" borderId="31" xfId="0" applyBorder="1" applyAlignment="1">
      <alignment vertical="center"/>
    </xf>
    <xf numFmtId="0" fontId="0" fillId="0" borderId="50" xfId="0" applyBorder="1" applyAlignment="1">
      <alignment vertical="center"/>
    </xf>
    <xf numFmtId="0" fontId="0" fillId="2" borderId="33" xfId="0" applyFill="1" applyBorder="1"/>
    <xf numFmtId="0" fontId="0" fillId="2" borderId="48" xfId="0" applyFill="1" applyBorder="1"/>
    <xf numFmtId="0" fontId="0" fillId="2" borderId="34" xfId="0" applyFill="1" applyBorder="1"/>
    <xf numFmtId="0" fontId="48" fillId="2" borderId="34" xfId="0" applyFont="1" applyFill="1" applyBorder="1"/>
    <xf numFmtId="0" fontId="49" fillId="2" borderId="34" xfId="0" applyFont="1" applyFill="1" applyBorder="1"/>
    <xf numFmtId="0" fontId="49" fillId="2" borderId="33" xfId="0" applyFont="1" applyFill="1" applyBorder="1"/>
    <xf numFmtId="0" fontId="0" fillId="0" borderId="28" xfId="0" applyBorder="1"/>
    <xf numFmtId="0" fontId="0" fillId="0" borderId="44" xfId="0" applyBorder="1"/>
    <xf numFmtId="0" fontId="0" fillId="0" borderId="29" xfId="0" applyBorder="1"/>
    <xf numFmtId="41" fontId="41" fillId="0" borderId="35" xfId="0" applyNumberFormat="1" applyFont="1" applyBorder="1"/>
    <xf numFmtId="41" fontId="41" fillId="0" borderId="42" xfId="0" applyNumberFormat="1" applyFont="1" applyBorder="1"/>
    <xf numFmtId="41" fontId="41" fillId="0" borderId="36" xfId="0" applyNumberFormat="1" applyFont="1" applyBorder="1"/>
    <xf numFmtId="41" fontId="0" fillId="0" borderId="35" xfId="0" applyNumberFormat="1" applyBorder="1"/>
    <xf numFmtId="41" fontId="0" fillId="0" borderId="42" xfId="0" applyNumberFormat="1" applyBorder="1"/>
    <xf numFmtId="41" fontId="0" fillId="0" borderId="36" xfId="0" applyNumberFormat="1" applyBorder="1"/>
    <xf numFmtId="41" fontId="0" fillId="30" borderId="35" xfId="0" applyNumberFormat="1" applyFill="1" applyBorder="1"/>
    <xf numFmtId="41" fontId="0" fillId="30" borderId="42" xfId="0" applyNumberFormat="1" applyFill="1" applyBorder="1"/>
    <xf numFmtId="41" fontId="0" fillId="30" borderId="36" xfId="0" applyNumberFormat="1" applyFill="1" applyBorder="1"/>
    <xf numFmtId="0" fontId="48" fillId="0" borderId="62" xfId="0" applyFont="1" applyBorder="1" applyAlignment="1">
      <alignment horizontal="left"/>
    </xf>
    <xf numFmtId="41" fontId="41" fillId="0" borderId="31" xfId="0" applyNumberFormat="1" applyFont="1" applyBorder="1"/>
    <xf numFmtId="41" fontId="49" fillId="0" borderId="31" xfId="0" applyNumberFormat="1" applyFont="1" applyBorder="1"/>
    <xf numFmtId="41" fontId="48" fillId="0" borderId="31" xfId="0" applyNumberFormat="1" applyFont="1" applyBorder="1"/>
    <xf numFmtId="0" fontId="0" fillId="0" borderId="46" xfId="0" pivotButton="1" applyBorder="1"/>
    <xf numFmtId="0" fontId="0" fillId="0" borderId="41" xfId="0" applyBorder="1"/>
    <xf numFmtId="41" fontId="41" fillId="0" borderId="55" xfId="0" applyNumberFormat="1" applyFont="1" applyBorder="1"/>
    <xf numFmtId="41" fontId="49" fillId="0" borderId="55" xfId="0" applyNumberFormat="1" applyFont="1" applyBorder="1"/>
    <xf numFmtId="41" fontId="48" fillId="0" borderId="55" xfId="0" applyNumberFormat="1" applyFont="1" applyBorder="1"/>
    <xf numFmtId="0" fontId="40" fillId="34" borderId="26" xfId="0" applyFont="1" applyFill="1" applyBorder="1" applyAlignment="1">
      <alignment horizontal="center" vertical="top" wrapText="1"/>
    </xf>
    <xf numFmtId="0" fontId="42" fillId="30" borderId="55" xfId="0" applyFont="1" applyFill="1" applyBorder="1" applyAlignment="1">
      <alignment horizontal="center" readingOrder="1"/>
    </xf>
    <xf numFmtId="0" fontId="33" fillId="30" borderId="28" xfId="0" applyFont="1" applyFill="1" applyBorder="1" applyAlignment="1" applyProtection="1">
      <alignment horizontal="center" vertical="center"/>
      <protection locked="0"/>
    </xf>
    <xf numFmtId="0" fontId="33" fillId="30" borderId="44" xfId="0" applyFont="1" applyFill="1" applyBorder="1" applyAlignment="1" applyProtection="1">
      <alignment horizontal="center" vertical="center"/>
      <protection locked="0"/>
    </xf>
    <xf numFmtId="0" fontId="33" fillId="30" borderId="29" xfId="0" applyFont="1" applyFill="1" applyBorder="1" applyAlignment="1" applyProtection="1">
      <alignment horizontal="center" vertical="center"/>
      <protection locked="0"/>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22" fillId="0" borderId="42" xfId="0" applyFont="1" applyBorder="1" applyAlignment="1">
      <alignment horizontal="center" vertical="center"/>
    </xf>
    <xf numFmtId="0" fontId="0" fillId="0" borderId="0" xfId="0"/>
    <xf numFmtId="0" fontId="1" fillId="27" borderId="59" xfId="0" applyFont="1" applyFill="1" applyBorder="1" applyAlignment="1" applyProtection="1">
      <alignment horizontal="justify" vertical="top" wrapText="1"/>
      <protection locked="0"/>
    </xf>
    <xf numFmtId="0" fontId="1" fillId="27" borderId="57" xfId="0" applyFont="1" applyFill="1" applyBorder="1" applyAlignment="1" applyProtection="1">
      <alignment horizontal="justify" vertical="top" wrapText="1"/>
      <protection locked="0"/>
    </xf>
    <xf numFmtId="0" fontId="1" fillId="27" borderId="59" xfId="55" applyFill="1" applyBorder="1" applyAlignment="1" applyProtection="1">
      <alignment horizontal="justify" vertical="top" wrapText="1"/>
      <protection locked="0"/>
    </xf>
    <xf numFmtId="0" fontId="1" fillId="27" borderId="57" xfId="55" applyFill="1" applyBorder="1" applyAlignment="1" applyProtection="1">
      <alignment horizontal="justify" vertical="top" wrapText="1"/>
      <protection locked="0"/>
    </xf>
    <xf numFmtId="0" fontId="1" fillId="27" borderId="59" xfId="1" applyFill="1" applyBorder="1" applyAlignment="1" applyProtection="1">
      <alignment horizontal="center" vertical="center" wrapText="1"/>
    </xf>
    <xf numFmtId="0" fontId="1" fillId="27" borderId="57" xfId="1" applyFill="1" applyBorder="1" applyAlignment="1" applyProtection="1">
      <alignment horizontal="center" vertical="center" wrapText="1"/>
    </xf>
    <xf numFmtId="0" fontId="1" fillId="27" borderId="26" xfId="1" applyFill="1" applyBorder="1" applyAlignment="1" applyProtection="1">
      <alignment horizontal="center" vertical="center" wrapText="1"/>
    </xf>
    <xf numFmtId="0" fontId="1" fillId="27" borderId="59" xfId="52" applyFont="1" applyFill="1" applyBorder="1" applyAlignment="1">
      <alignment horizontal="justify" vertical="top" wrapText="1"/>
    </xf>
    <xf numFmtId="0" fontId="1" fillId="27" borderId="57" xfId="52" applyFont="1" applyFill="1" applyBorder="1" applyAlignment="1">
      <alignment horizontal="justify" vertical="top" wrapText="1"/>
    </xf>
    <xf numFmtId="0" fontId="1" fillId="27" borderId="60" xfId="52" applyFont="1" applyFill="1" applyBorder="1" applyAlignment="1">
      <alignment horizontal="justify" vertical="top" wrapText="1"/>
    </xf>
    <xf numFmtId="0" fontId="1" fillId="27" borderId="26" xfId="0" applyFont="1" applyFill="1" applyBorder="1" applyAlignment="1" applyProtection="1">
      <alignment horizontal="justify" vertical="top" wrapText="1"/>
      <protection locked="0"/>
    </xf>
    <xf numFmtId="0" fontId="1" fillId="27" borderId="61" xfId="52" applyFont="1" applyFill="1" applyBorder="1" applyAlignment="1">
      <alignment horizontal="justify" vertical="top" wrapText="1"/>
    </xf>
    <xf numFmtId="0" fontId="1" fillId="27" borderId="26" xfId="52" applyFont="1" applyFill="1" applyBorder="1" applyAlignment="1">
      <alignment horizontal="justify" vertical="top" wrapText="1"/>
    </xf>
    <xf numFmtId="0" fontId="27" fillId="27" borderId="59" xfId="0" applyFont="1" applyFill="1" applyBorder="1" applyAlignment="1">
      <alignment horizontal="center" vertical="center" wrapText="1"/>
    </xf>
    <xf numFmtId="0" fontId="27" fillId="27" borderId="57" xfId="0" applyFont="1" applyFill="1" applyBorder="1" applyAlignment="1">
      <alignment horizontal="center" vertical="center" wrapText="1"/>
    </xf>
    <xf numFmtId="0" fontId="27" fillId="27" borderId="26" xfId="0" applyFont="1" applyFill="1" applyBorder="1" applyAlignment="1">
      <alignment horizontal="center" vertical="center" wrapText="1"/>
    </xf>
    <xf numFmtId="0" fontId="1" fillId="27" borderId="59" xfId="0" applyFont="1" applyFill="1" applyBorder="1" applyAlignment="1">
      <alignment horizontal="center" vertical="center" wrapText="1"/>
    </xf>
    <xf numFmtId="0" fontId="1" fillId="27" borderId="57" xfId="0" applyFont="1" applyFill="1" applyBorder="1" applyAlignment="1">
      <alignment horizontal="center" vertical="center" wrapText="1"/>
    </xf>
    <xf numFmtId="0" fontId="1" fillId="27" borderId="26" xfId="0" applyFont="1" applyFill="1" applyBorder="1" applyAlignment="1">
      <alignment horizontal="center" vertical="center" wrapText="1"/>
    </xf>
    <xf numFmtId="0" fontId="27" fillId="27" borderId="59" xfId="52" applyFont="1" applyFill="1" applyBorder="1" applyAlignment="1" applyProtection="1">
      <alignment horizontal="justify" vertical="top" wrapText="1"/>
      <protection locked="0"/>
    </xf>
    <xf numFmtId="0" fontId="27" fillId="27" borderId="26" xfId="52" applyFont="1" applyFill="1" applyBorder="1" applyAlignment="1" applyProtection="1">
      <alignment horizontal="justify" vertical="top" wrapText="1"/>
      <protection locked="0"/>
    </xf>
    <xf numFmtId="0" fontId="27" fillId="27" borderId="59" xfId="54" applyFont="1" applyFill="1" applyBorder="1" applyAlignment="1">
      <alignment horizontal="center" vertical="center" wrapText="1"/>
    </xf>
    <xf numFmtId="0" fontId="27" fillId="27" borderId="57" xfId="54" applyFont="1" applyFill="1" applyBorder="1" applyAlignment="1">
      <alignment horizontal="center" vertical="center" wrapText="1"/>
    </xf>
    <xf numFmtId="0" fontId="27" fillId="27" borderId="26" xfId="54" applyFont="1" applyFill="1" applyBorder="1" applyAlignment="1">
      <alignment horizontal="center" vertical="center" wrapText="1"/>
    </xf>
    <xf numFmtId="0" fontId="27" fillId="27" borderId="59" xfId="0" applyFont="1" applyFill="1" applyBorder="1" applyAlignment="1">
      <alignment horizontal="justify" vertical="top" wrapText="1"/>
    </xf>
    <xf numFmtId="0" fontId="27" fillId="27" borderId="57" xfId="0" applyFont="1" applyFill="1" applyBorder="1" applyAlignment="1">
      <alignment horizontal="justify" vertical="top" wrapText="1"/>
    </xf>
    <xf numFmtId="0" fontId="27" fillId="27" borderId="26" xfId="0" applyFont="1" applyFill="1" applyBorder="1" applyAlignment="1">
      <alignment horizontal="justify" vertical="top" wrapText="1"/>
    </xf>
    <xf numFmtId="0" fontId="27" fillId="27" borderId="59" xfId="1" applyFont="1" applyFill="1" applyBorder="1" applyAlignment="1" applyProtection="1">
      <alignment horizontal="center" vertical="center" wrapText="1"/>
    </xf>
    <xf numFmtId="0" fontId="27" fillId="27" borderId="57" xfId="1" applyFont="1" applyFill="1" applyBorder="1" applyAlignment="1" applyProtection="1">
      <alignment horizontal="center" vertical="center" wrapText="1"/>
    </xf>
    <xf numFmtId="0" fontId="27" fillId="27" borderId="26" xfId="1" applyFont="1" applyFill="1" applyBorder="1" applyAlignment="1" applyProtection="1">
      <alignment horizontal="center" vertical="center" wrapText="1"/>
    </xf>
    <xf numFmtId="0" fontId="27" fillId="27" borderId="59" xfId="52" applyFont="1" applyFill="1" applyBorder="1" applyAlignment="1">
      <alignment horizontal="justify" vertical="top" wrapText="1"/>
    </xf>
    <xf numFmtId="0" fontId="27" fillId="27" borderId="57" xfId="52" applyFont="1" applyFill="1" applyBorder="1" applyAlignment="1">
      <alignment horizontal="justify" vertical="top" wrapText="1"/>
    </xf>
    <xf numFmtId="0" fontId="27" fillId="27" borderId="26" xfId="52" applyFont="1" applyFill="1" applyBorder="1" applyAlignment="1">
      <alignment horizontal="justify" vertical="top" wrapText="1"/>
    </xf>
    <xf numFmtId="0" fontId="27" fillId="27" borderId="59" xfId="55" applyFont="1" applyFill="1" applyBorder="1" applyAlignment="1">
      <alignment horizontal="justify" vertical="top" wrapText="1"/>
    </xf>
    <xf numFmtId="0" fontId="27" fillId="27" borderId="26" xfId="55" applyFont="1" applyFill="1" applyBorder="1" applyAlignment="1">
      <alignment horizontal="justify" vertical="top" wrapText="1"/>
    </xf>
    <xf numFmtId="0" fontId="27" fillId="27" borderId="59" xfId="102" applyFont="1" applyFill="1" applyBorder="1" applyAlignment="1">
      <alignment horizontal="justify" vertical="top" wrapText="1"/>
    </xf>
    <xf numFmtId="0" fontId="27" fillId="27" borderId="26" xfId="102" applyFont="1" applyFill="1" applyBorder="1" applyAlignment="1">
      <alignment horizontal="justify" vertical="top" wrapText="1"/>
    </xf>
    <xf numFmtId="0" fontId="27" fillId="27" borderId="59" xfId="52" applyFont="1" applyFill="1" applyBorder="1" applyAlignment="1">
      <alignment horizontal="center" vertical="center" wrapText="1"/>
    </xf>
    <xf numFmtId="0" fontId="27" fillId="27" borderId="57" xfId="52" applyFont="1" applyFill="1" applyBorder="1" applyAlignment="1">
      <alignment horizontal="center" vertical="center" wrapText="1"/>
    </xf>
    <xf numFmtId="0" fontId="27" fillId="27" borderId="26" xfId="52" applyFont="1" applyFill="1" applyBorder="1" applyAlignment="1">
      <alignment horizontal="center" vertical="center" wrapText="1"/>
    </xf>
    <xf numFmtId="0" fontId="35" fillId="27" borderId="59" xfId="52" applyFont="1" applyFill="1" applyBorder="1" applyAlignment="1">
      <alignment horizontal="justify" vertical="top" wrapText="1"/>
    </xf>
    <xf numFmtId="0" fontId="35" fillId="27" borderId="57" xfId="52" applyFont="1" applyFill="1" applyBorder="1" applyAlignment="1">
      <alignment horizontal="justify" vertical="top" wrapText="1"/>
    </xf>
    <xf numFmtId="0" fontId="35" fillId="27" borderId="26" xfId="52" applyFont="1" applyFill="1" applyBorder="1" applyAlignment="1">
      <alignment horizontal="justify" vertical="top" wrapText="1"/>
    </xf>
    <xf numFmtId="0" fontId="27" fillId="28" borderId="59" xfId="0" applyFont="1" applyFill="1" applyBorder="1" applyAlignment="1">
      <alignment horizontal="justify" vertical="top" wrapText="1"/>
    </xf>
    <xf numFmtId="0" fontId="27" fillId="28" borderId="26" xfId="0" applyFont="1" applyFill="1" applyBorder="1" applyAlignment="1">
      <alignment horizontal="justify" vertical="top" wrapText="1"/>
    </xf>
    <xf numFmtId="0" fontId="30" fillId="27" borderId="59" xfId="0" applyFont="1" applyFill="1" applyBorder="1" applyAlignment="1">
      <alignment horizontal="center" vertical="center" wrapText="1"/>
    </xf>
    <xf numFmtId="0" fontId="30" fillId="27" borderId="57" xfId="0" applyFont="1" applyFill="1" applyBorder="1" applyAlignment="1">
      <alignment horizontal="center" vertical="center" wrapText="1"/>
    </xf>
    <xf numFmtId="0" fontId="30" fillId="27" borderId="26" xfId="0" applyFont="1" applyFill="1" applyBorder="1" applyAlignment="1">
      <alignment horizontal="center" vertical="center" wrapText="1"/>
    </xf>
    <xf numFmtId="0" fontId="30" fillId="27" borderId="59" xfId="0" applyFont="1" applyFill="1" applyBorder="1" applyAlignment="1">
      <alignment horizontal="justify" vertical="top" wrapText="1"/>
    </xf>
    <xf numFmtId="0" fontId="30" fillId="27" borderId="57" xfId="0" applyFont="1" applyFill="1" applyBorder="1" applyAlignment="1">
      <alignment horizontal="justify" vertical="top" wrapText="1"/>
    </xf>
    <xf numFmtId="0" fontId="30" fillId="27" borderId="26" xfId="0" applyFont="1" applyFill="1" applyBorder="1" applyAlignment="1">
      <alignment horizontal="justify" vertical="top" wrapText="1"/>
    </xf>
    <xf numFmtId="0" fontId="27" fillId="27" borderId="59" xfId="1" applyFont="1" applyFill="1" applyBorder="1" applyAlignment="1" applyProtection="1">
      <alignment horizontal="justify" vertical="top" wrapText="1"/>
    </xf>
    <xf numFmtId="0" fontId="27" fillId="27" borderId="57" xfId="1" applyFont="1" applyFill="1" applyBorder="1" applyAlignment="1" applyProtection="1">
      <alignment horizontal="justify" vertical="top" wrapText="1"/>
    </xf>
    <xf numFmtId="0" fontId="27" fillId="27" borderId="26" xfId="1" applyFont="1" applyFill="1" applyBorder="1" applyAlignment="1" applyProtection="1">
      <alignment horizontal="justify" vertical="top" wrapText="1"/>
    </xf>
    <xf numFmtId="0" fontId="27" fillId="38" borderId="55" xfId="0" applyFont="1" applyFill="1" applyBorder="1" applyAlignment="1">
      <alignment horizontal="center" vertical="center" wrapText="1"/>
    </xf>
    <xf numFmtId="0" fontId="27" fillId="38" borderId="55" xfId="0" applyFont="1" applyFill="1" applyBorder="1" applyAlignment="1" applyProtection="1">
      <alignment horizontal="justify" vertical="top" wrapText="1"/>
      <protection locked="0"/>
    </xf>
    <xf numFmtId="0" fontId="27" fillId="38" borderId="55" xfId="0" applyFont="1" applyFill="1" applyBorder="1" applyAlignment="1">
      <alignment horizontal="justify" vertical="top" wrapText="1"/>
    </xf>
    <xf numFmtId="0" fontId="27" fillId="38" borderId="55" xfId="0" applyFont="1" applyFill="1" applyBorder="1" applyAlignment="1">
      <alignment horizontal="justify" vertical="top"/>
    </xf>
    <xf numFmtId="0" fontId="27" fillId="38" borderId="55" xfId="0" applyFont="1" applyFill="1" applyBorder="1" applyAlignment="1">
      <alignment horizontal="left" vertical="top" wrapText="1"/>
    </xf>
    <xf numFmtId="0" fontId="27" fillId="38" borderId="55" xfId="0" applyFont="1" applyFill="1" applyBorder="1" applyAlignment="1">
      <alignment horizontal="center" vertical="center"/>
    </xf>
    <xf numFmtId="0" fontId="27" fillId="38" borderId="55" xfId="52" applyFont="1" applyFill="1" applyBorder="1" applyAlignment="1">
      <alignment horizontal="center" vertical="center" wrapText="1"/>
    </xf>
    <xf numFmtId="0" fontId="27" fillId="38" borderId="55" xfId="52" applyFont="1" applyFill="1" applyBorder="1" applyAlignment="1">
      <alignment horizontal="justify" vertical="top" wrapText="1"/>
    </xf>
    <xf numFmtId="0" fontId="30" fillId="0" borderId="55" xfId="0" applyFont="1" applyBorder="1" applyAlignment="1" applyProtection="1">
      <alignment horizontal="justify" vertical="top" wrapText="1"/>
      <protection locked="0"/>
    </xf>
    <xf numFmtId="0" fontId="27" fillId="0" borderId="55" xfId="0" applyFont="1" applyBorder="1" applyAlignment="1" applyProtection="1">
      <alignment horizontal="justify" vertical="top" wrapText="1"/>
      <protection locked="0"/>
    </xf>
    <xf numFmtId="0" fontId="27" fillId="0" borderId="55" xfId="1" applyFont="1" applyFill="1" applyBorder="1" applyAlignment="1" applyProtection="1">
      <alignment horizontal="justify" vertical="top" wrapText="1"/>
      <protection locked="0"/>
    </xf>
    <xf numFmtId="0" fontId="27" fillId="0" borderId="55" xfId="1" applyFont="1" applyFill="1" applyBorder="1" applyAlignment="1" applyProtection="1">
      <alignment horizontal="center" vertical="center" wrapText="1"/>
      <protection locked="0"/>
    </xf>
    <xf numFmtId="2" fontId="27" fillId="38" borderId="55" xfId="0" applyNumberFormat="1" applyFont="1" applyFill="1" applyBorder="1" applyAlignment="1">
      <alignment horizontal="justify" vertical="top" wrapText="1"/>
    </xf>
    <xf numFmtId="0" fontId="27" fillId="0" borderId="55" xfId="0" applyFont="1" applyBorder="1" applyAlignment="1">
      <alignment horizontal="justify" vertical="top" wrapText="1"/>
    </xf>
    <xf numFmtId="0" fontId="27" fillId="0" borderId="55" xfId="0" applyFont="1" applyBorder="1" applyAlignment="1">
      <alignment horizontal="center" vertical="center" wrapText="1"/>
    </xf>
    <xf numFmtId="0" fontId="27" fillId="0" borderId="55" xfId="0" applyFont="1" applyBorder="1" applyAlignment="1">
      <alignment horizontal="center" vertical="center"/>
    </xf>
    <xf numFmtId="0" fontId="27" fillId="0" borderId="55" xfId="1" applyFont="1" applyFill="1" applyBorder="1" applyAlignment="1" applyProtection="1">
      <alignment horizontal="center" vertical="center" wrapText="1"/>
    </xf>
    <xf numFmtId="0" fontId="27" fillId="0" borderId="55" xfId="0" applyFont="1" applyBorder="1" applyAlignment="1" applyProtection="1">
      <alignment horizontal="center" vertical="center" wrapText="1"/>
      <protection locked="0"/>
    </xf>
    <xf numFmtId="0" fontId="27" fillId="0" borderId="55" xfId="0" applyFont="1" applyBorder="1" applyAlignment="1" applyProtection="1">
      <alignment horizontal="center" vertical="center"/>
      <protection locked="0"/>
    </xf>
    <xf numFmtId="0" fontId="35" fillId="0" borderId="55" xfId="0" applyFont="1" applyBorder="1" applyAlignment="1" applyProtection="1">
      <alignment horizontal="justify" vertical="top" wrapText="1"/>
      <protection locked="0"/>
    </xf>
    <xf numFmtId="0" fontId="35" fillId="0" borderId="55" xfId="0" applyFont="1" applyBorder="1" applyAlignment="1">
      <alignment horizontal="justify" vertical="top" wrapText="1"/>
    </xf>
    <xf numFmtId="0" fontId="27" fillId="0" borderId="55" xfId="1" applyFont="1" applyFill="1" applyBorder="1" applyAlignment="1">
      <alignment horizontal="center" vertical="center" wrapText="1"/>
    </xf>
    <xf numFmtId="0" fontId="27" fillId="0" borderId="55" xfId="1" applyFont="1" applyFill="1" applyBorder="1" applyAlignment="1" applyProtection="1">
      <alignment horizontal="justify" vertical="top" wrapText="1"/>
    </xf>
    <xf numFmtId="0" fontId="27" fillId="0" borderId="55" xfId="76" applyFont="1" applyFill="1" applyBorder="1" applyAlignment="1" applyProtection="1">
      <alignment horizontal="justify" vertical="top" wrapText="1"/>
    </xf>
    <xf numFmtId="0" fontId="27" fillId="0" borderId="55" xfId="0" applyFont="1" applyBorder="1" applyAlignment="1">
      <alignment horizontal="justify" vertical="top"/>
    </xf>
    <xf numFmtId="0" fontId="27" fillId="0" borderId="55" xfId="83" applyFont="1" applyFill="1" applyBorder="1" applyAlignment="1" applyProtection="1">
      <alignment horizontal="center" vertical="center" wrapText="1"/>
    </xf>
    <xf numFmtId="0" fontId="27" fillId="0" borderId="55" xfId="83" applyFont="1" applyFill="1" applyBorder="1" applyAlignment="1" applyProtection="1">
      <alignment horizontal="justify" vertical="top" wrapText="1"/>
    </xf>
    <xf numFmtId="2" fontId="27" fillId="0" borderId="55" xfId="0" applyNumberFormat="1" applyFont="1" applyBorder="1" applyAlignment="1">
      <alignment horizontal="justify" vertical="top" wrapText="1"/>
    </xf>
    <xf numFmtId="0" fontId="27" fillId="0" borderId="55" xfId="102" applyFont="1" applyBorder="1" applyAlignment="1">
      <alignment horizontal="justify" vertical="top" wrapText="1"/>
    </xf>
    <xf numFmtId="0" fontId="27" fillId="0" borderId="55" xfId="82" applyFont="1" applyBorder="1" applyAlignment="1">
      <alignment horizontal="justify" vertical="top" wrapText="1"/>
    </xf>
    <xf numFmtId="49" fontId="27" fillId="0" borderId="55" xfId="0" applyNumberFormat="1" applyFont="1" applyBorder="1" applyAlignment="1">
      <alignment horizontal="center" vertical="center" wrapText="1"/>
    </xf>
    <xf numFmtId="49" fontId="27" fillId="0" borderId="55" xfId="0" applyNumberFormat="1" applyFont="1" applyBorder="1" applyAlignment="1">
      <alignment horizontal="justify" vertical="top" wrapText="1"/>
    </xf>
    <xf numFmtId="0" fontId="27" fillId="0" borderId="55" xfId="0" applyFont="1" applyBorder="1" applyAlignment="1">
      <alignment horizontal="left" vertical="top" wrapText="1"/>
    </xf>
    <xf numFmtId="0" fontId="30" fillId="0" borderId="55" xfId="1" applyFont="1" applyFill="1" applyBorder="1" applyAlignment="1" applyProtection="1">
      <alignment horizontal="justify" vertical="top" wrapText="1"/>
    </xf>
    <xf numFmtId="0" fontId="27" fillId="0" borderId="55" xfId="0" applyFont="1" applyBorder="1" applyAlignment="1">
      <alignment horizontal="justify" vertical="center" wrapText="1"/>
    </xf>
    <xf numFmtId="0" fontId="30" fillId="0" borderId="55" xfId="0" applyFont="1" applyBorder="1" applyAlignment="1">
      <alignment horizontal="justify" vertical="top" wrapText="1"/>
    </xf>
    <xf numFmtId="0" fontId="30" fillId="2" borderId="0" xfId="0" applyFont="1" applyFill="1" applyAlignment="1">
      <alignment horizontal="center" vertical="top" wrapText="1"/>
    </xf>
    <xf numFmtId="0" fontId="30" fillId="2" borderId="54" xfId="82" applyFont="1" applyFill="1" applyBorder="1" applyAlignment="1">
      <alignment horizontal="left" vertical="center"/>
    </xf>
    <xf numFmtId="0" fontId="30" fillId="2" borderId="43" xfId="82" applyFont="1" applyFill="1" applyBorder="1" applyAlignment="1">
      <alignment horizontal="center" vertical="center"/>
    </xf>
    <xf numFmtId="0" fontId="30" fillId="2" borderId="43" xfId="82" applyFont="1" applyFill="1" applyBorder="1" applyAlignment="1">
      <alignment horizontal="left" vertical="center"/>
    </xf>
    <xf numFmtId="0" fontId="30" fillId="2" borderId="27" xfId="82" applyFont="1" applyFill="1" applyBorder="1" applyAlignment="1">
      <alignment horizontal="left" vertical="center"/>
    </xf>
    <xf numFmtId="166" fontId="30" fillId="39" borderId="54" xfId="0" applyNumberFormat="1" applyFont="1" applyFill="1" applyBorder="1" applyAlignment="1">
      <alignment horizontal="left" vertical="center"/>
    </xf>
    <xf numFmtId="166" fontId="30" fillId="39" borderId="27" xfId="0" applyNumberFormat="1" applyFont="1" applyFill="1" applyBorder="1" applyAlignment="1">
      <alignment horizontal="left" vertical="center"/>
    </xf>
    <xf numFmtId="166" fontId="30" fillId="27" borderId="54" xfId="0" applyNumberFormat="1" applyFont="1" applyFill="1" applyBorder="1" applyAlignment="1">
      <alignment horizontal="left" vertical="center"/>
    </xf>
    <xf numFmtId="166" fontId="30" fillId="27" borderId="27" xfId="0" applyNumberFormat="1" applyFont="1" applyFill="1" applyBorder="1" applyAlignment="1">
      <alignment horizontal="left" vertical="center"/>
    </xf>
    <xf numFmtId="166" fontId="30" fillId="2" borderId="54" xfId="0" applyNumberFormat="1" applyFont="1" applyFill="1" applyBorder="1" applyAlignment="1">
      <alignment horizontal="left" vertical="center"/>
    </xf>
    <xf numFmtId="166" fontId="30" fillId="2" borderId="27" xfId="0" applyNumberFormat="1" applyFont="1" applyFill="1" applyBorder="1" applyAlignment="1">
      <alignment horizontal="left" vertical="center"/>
    </xf>
    <xf numFmtId="166" fontId="30" fillId="38" borderId="54" xfId="0" applyNumberFormat="1" applyFont="1" applyFill="1" applyBorder="1" applyAlignment="1">
      <alignment horizontal="left" vertical="center"/>
    </xf>
    <xf numFmtId="166" fontId="30" fillId="38" borderId="27" xfId="0" applyNumberFormat="1" applyFont="1" applyFill="1" applyBorder="1" applyAlignment="1">
      <alignment horizontal="left" vertical="center"/>
    </xf>
    <xf numFmtId="0" fontId="28" fillId="38" borderId="55" xfId="0" applyFont="1" applyFill="1" applyBorder="1" applyAlignment="1" applyProtection="1">
      <alignment horizontal="justify" vertical="top" wrapText="1"/>
      <protection locked="0"/>
    </xf>
    <xf numFmtId="0" fontId="27" fillId="44" borderId="55" xfId="1" applyFont="1" applyFill="1" applyBorder="1" applyAlignment="1" applyProtection="1">
      <alignment horizontal="center" vertical="center" wrapText="1"/>
      <protection locked="0"/>
    </xf>
    <xf numFmtId="0" fontId="27" fillId="44" borderId="55" xfId="0" applyFont="1" applyFill="1" applyBorder="1" applyAlignment="1">
      <alignment horizontal="justify" vertical="top" wrapText="1"/>
    </xf>
    <xf numFmtId="0" fontId="27" fillId="44" borderId="55" xfId="0" applyFont="1" applyFill="1" applyBorder="1" applyAlignment="1" applyProtection="1">
      <alignment horizontal="center" vertical="center" wrapText="1"/>
      <protection locked="0"/>
    </xf>
    <xf numFmtId="0" fontId="30" fillId="44" borderId="55" xfId="0" applyFont="1" applyFill="1" applyBorder="1" applyAlignment="1" applyProtection="1">
      <alignment horizontal="justify" vertical="top" wrapText="1"/>
      <protection locked="0"/>
    </xf>
    <xf numFmtId="0" fontId="27" fillId="44" borderId="55" xfId="0" applyFont="1" applyFill="1" applyBorder="1" applyAlignment="1" applyProtection="1">
      <alignment horizontal="justify" vertical="top" wrapText="1"/>
      <protection locked="0"/>
    </xf>
    <xf numFmtId="0" fontId="27" fillId="44" borderId="55" xfId="1" applyFont="1" applyFill="1" applyBorder="1" applyAlignment="1" applyProtection="1">
      <alignment horizontal="justify" vertical="top" wrapText="1"/>
      <protection locked="0"/>
    </xf>
    <xf numFmtId="0" fontId="27" fillId="44" borderId="55" xfId="0" applyFont="1" applyFill="1" applyBorder="1" applyAlignment="1" applyProtection="1">
      <alignment horizontal="center" vertical="center"/>
      <protection locked="0"/>
    </xf>
    <xf numFmtId="0" fontId="35" fillId="44" borderId="55" xfId="0" applyFont="1" applyFill="1" applyBorder="1" applyAlignment="1" applyProtection="1">
      <alignment horizontal="justify" vertical="top" wrapText="1"/>
      <protection locked="0"/>
    </xf>
    <xf numFmtId="0" fontId="27" fillId="45" borderId="55" xfId="0" applyFont="1" applyFill="1" applyBorder="1" applyAlignment="1">
      <alignment horizontal="center" vertical="center" wrapText="1"/>
    </xf>
    <xf numFmtId="0" fontId="27" fillId="45" borderId="55" xfId="1" applyFont="1" applyFill="1" applyBorder="1" applyAlignment="1" applyProtection="1">
      <alignment horizontal="center" vertical="center" wrapText="1"/>
    </xf>
    <xf numFmtId="0" fontId="27" fillId="47" borderId="55" xfId="0" applyFont="1" applyFill="1" applyBorder="1" applyAlignment="1">
      <alignment horizontal="center" vertical="center"/>
    </xf>
    <xf numFmtId="0" fontId="27" fillId="47" borderId="55" xfId="1" applyFont="1" applyFill="1" applyBorder="1" applyAlignment="1" applyProtection="1">
      <alignment horizontal="justify" vertical="top" wrapText="1"/>
    </xf>
    <xf numFmtId="0" fontId="27" fillId="47" borderId="55" xfId="0" applyFont="1" applyFill="1" applyBorder="1" applyAlignment="1">
      <alignment horizontal="center" vertical="center" wrapText="1"/>
    </xf>
    <xf numFmtId="0" fontId="27" fillId="46" borderId="55" xfId="0" applyFont="1" applyFill="1" applyBorder="1" applyAlignment="1">
      <alignment horizontal="center" vertical="center" wrapText="1"/>
    </xf>
    <xf numFmtId="0" fontId="27" fillId="46" borderId="55" xfId="0" applyFont="1" applyFill="1" applyBorder="1" applyAlignment="1">
      <alignment horizontal="justify" vertical="top" wrapText="1"/>
    </xf>
    <xf numFmtId="0" fontId="27" fillId="48" borderId="55" xfId="1" applyFont="1" applyFill="1" applyBorder="1" applyAlignment="1" applyProtection="1">
      <alignment horizontal="justify" vertical="top" wrapText="1"/>
    </xf>
    <xf numFmtId="0" fontId="27" fillId="48" borderId="55" xfId="0" applyFont="1" applyFill="1" applyBorder="1" applyAlignment="1">
      <alignment horizontal="justify" vertical="top" wrapText="1"/>
    </xf>
    <xf numFmtId="0" fontId="27" fillId="48" borderId="55" xfId="102" applyFont="1" applyFill="1" applyBorder="1" applyAlignment="1">
      <alignment horizontal="justify" vertical="top" wrapText="1"/>
    </xf>
    <xf numFmtId="0" fontId="27" fillId="48" borderId="55" xfId="83" applyFont="1" applyFill="1" applyBorder="1" applyAlignment="1" applyProtection="1">
      <alignment horizontal="justify" vertical="top" wrapText="1"/>
    </xf>
    <xf numFmtId="0" fontId="27" fillId="48" borderId="55" xfId="82" applyFont="1" applyFill="1" applyBorder="1" applyAlignment="1">
      <alignment horizontal="justify" vertical="top" wrapText="1"/>
    </xf>
    <xf numFmtId="0" fontId="27" fillId="48" borderId="55" xfId="0" applyFont="1" applyFill="1" applyBorder="1" applyAlignment="1">
      <alignment horizontal="center" vertical="center" wrapText="1"/>
    </xf>
    <xf numFmtId="0" fontId="27" fillId="48" borderId="55" xfId="83" applyFont="1" applyFill="1" applyBorder="1" applyAlignment="1" applyProtection="1">
      <alignment horizontal="center" vertical="center" wrapText="1"/>
    </xf>
    <xf numFmtId="0" fontId="27" fillId="44" borderId="55" xfId="0" applyFont="1" applyFill="1" applyBorder="1" applyAlignment="1">
      <alignment horizontal="center" vertical="center" wrapText="1"/>
    </xf>
    <xf numFmtId="0" fontId="27" fillId="44" borderId="55" xfId="1" applyFont="1" applyFill="1" applyBorder="1" applyAlignment="1" applyProtection="1">
      <alignment horizontal="justify" vertical="top" wrapText="1"/>
    </xf>
    <xf numFmtId="0" fontId="27" fillId="44" borderId="55" xfId="0" applyFont="1" applyFill="1" applyBorder="1" applyAlignment="1">
      <alignment horizontal="justify" vertical="center" wrapText="1"/>
    </xf>
    <xf numFmtId="0" fontId="27" fillId="45" borderId="55" xfId="1" applyFont="1" applyFill="1" applyBorder="1" applyAlignment="1" applyProtection="1">
      <alignment horizontal="justify" vertical="top" wrapText="1"/>
    </xf>
    <xf numFmtId="0" fontId="27" fillId="45" borderId="55" xfId="0" applyFont="1" applyFill="1" applyBorder="1" applyAlignment="1">
      <alignment horizontal="justify" vertical="top" wrapText="1"/>
    </xf>
    <xf numFmtId="0" fontId="27" fillId="46" borderId="55" xfId="82" applyFont="1" applyFill="1" applyBorder="1" applyAlignment="1">
      <alignment horizontal="justify" vertical="top" wrapText="1"/>
    </xf>
    <xf numFmtId="0" fontId="27" fillId="44" borderId="55" xfId="1" applyFont="1" applyFill="1" applyBorder="1" applyAlignment="1" applyProtection="1">
      <alignment horizontal="center" vertical="center" wrapText="1"/>
    </xf>
    <xf numFmtId="0" fontId="30" fillId="44" borderId="55" xfId="0" applyFont="1" applyFill="1" applyBorder="1" applyAlignment="1">
      <alignment horizontal="justify" vertical="top" wrapText="1"/>
    </xf>
    <xf numFmtId="0" fontId="27" fillId="0" borderId="1" xfId="0" applyFont="1" applyBorder="1" applyAlignment="1">
      <alignment horizontal="center"/>
    </xf>
    <xf numFmtId="0" fontId="27" fillId="0" borderId="2" xfId="0" applyFont="1" applyBorder="1" applyAlignment="1">
      <alignment horizontal="center"/>
    </xf>
    <xf numFmtId="0" fontId="27" fillId="0" borderId="12" xfId="0" applyFont="1" applyBorder="1" applyAlignment="1">
      <alignment horizontal="center"/>
    </xf>
    <xf numFmtId="0" fontId="27" fillId="0" borderId="0" xfId="0" applyFont="1" applyAlignment="1">
      <alignment horizontal="center"/>
    </xf>
    <xf numFmtId="0" fontId="33" fillId="0" borderId="2" xfId="0" applyFont="1" applyBorder="1" applyAlignment="1">
      <alignment horizontal="center" vertical="center"/>
    </xf>
    <xf numFmtId="0" fontId="33" fillId="0" borderId="16" xfId="0" applyFont="1" applyBorder="1" applyAlignment="1">
      <alignment horizontal="center" vertical="center"/>
    </xf>
    <xf numFmtId="0" fontId="33" fillId="0" borderId="0" xfId="0" applyFont="1" applyAlignment="1">
      <alignment horizontal="center" vertical="center"/>
    </xf>
    <xf numFmtId="0" fontId="33" fillId="0" borderId="17" xfId="0" applyFont="1" applyBorder="1" applyAlignment="1">
      <alignment horizontal="center" vertical="center"/>
    </xf>
    <xf numFmtId="0" fontId="27" fillId="0" borderId="17" xfId="0" applyFont="1" applyBorder="1" applyAlignment="1">
      <alignment horizontal="center"/>
    </xf>
    <xf numFmtId="0" fontId="30" fillId="0" borderId="12"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6" fontId="30" fillId="0" borderId="55" xfId="0" applyNumberFormat="1" applyFont="1" applyBorder="1" applyAlignment="1">
      <alignment horizontal="left" vertical="center"/>
    </xf>
    <xf numFmtId="0" fontId="27" fillId="44" borderId="55" xfId="0" applyFont="1" applyFill="1" applyBorder="1" applyAlignment="1">
      <alignment horizontal="justify" vertical="top"/>
    </xf>
    <xf numFmtId="0" fontId="27" fillId="45" borderId="55" xfId="0" applyFont="1" applyFill="1" applyBorder="1" applyAlignment="1">
      <alignment horizontal="center" vertical="center"/>
    </xf>
    <xf numFmtId="0" fontId="30" fillId="45" borderId="55" xfId="1" applyFont="1" applyFill="1" applyBorder="1" applyAlignment="1" applyProtection="1">
      <alignment horizontal="justify" vertical="top" wrapText="1"/>
    </xf>
    <xf numFmtId="0" fontId="27" fillId="46" borderId="55" xfId="0" applyFont="1" applyFill="1" applyBorder="1" applyAlignment="1">
      <alignment horizontal="left" vertical="top" wrapText="1"/>
    </xf>
    <xf numFmtId="0" fontId="27" fillId="46" borderId="55" xfId="1" applyFont="1" applyFill="1" applyBorder="1" applyAlignment="1" applyProtection="1">
      <alignment horizontal="center" vertical="center" wrapText="1"/>
    </xf>
    <xf numFmtId="0" fontId="27" fillId="46" borderId="55" xfId="0" applyFont="1" applyFill="1" applyBorder="1" applyAlignment="1">
      <alignment horizontal="center" vertical="center"/>
    </xf>
    <xf numFmtId="0" fontId="27" fillId="46" borderId="55" xfId="0" applyFont="1" applyFill="1" applyBorder="1" applyAlignment="1">
      <alignment horizontal="justify" vertical="top"/>
    </xf>
    <xf numFmtId="49" fontId="27" fillId="48" borderId="55" xfId="0" applyNumberFormat="1" applyFont="1" applyFill="1" applyBorder="1" applyAlignment="1">
      <alignment horizontal="center" vertical="center" wrapText="1"/>
    </xf>
    <xf numFmtId="49" fontId="27" fillId="48" borderId="55" xfId="0" applyNumberFormat="1" applyFont="1" applyFill="1" applyBorder="1" applyAlignment="1">
      <alignment horizontal="justify" vertical="top" wrapText="1"/>
    </xf>
    <xf numFmtId="2" fontId="27" fillId="48" borderId="55" xfId="0" applyNumberFormat="1" applyFont="1" applyFill="1" applyBorder="1" applyAlignment="1">
      <alignment horizontal="justify" vertical="top" wrapText="1"/>
    </xf>
    <xf numFmtId="0" fontId="27" fillId="48" borderId="55" xfId="0" applyFont="1" applyFill="1" applyBorder="1" applyAlignment="1">
      <alignment horizontal="justify" vertical="top"/>
    </xf>
    <xf numFmtId="0" fontId="27" fillId="48" borderId="55" xfId="76" applyFont="1" applyFill="1" applyBorder="1" applyAlignment="1" applyProtection="1">
      <alignment horizontal="justify" vertical="top" wrapText="1"/>
    </xf>
    <xf numFmtId="0" fontId="27" fillId="48" borderId="55" xfId="1" applyFont="1" applyFill="1" applyBorder="1" applyAlignment="1" applyProtection="1">
      <alignment horizontal="center" vertical="center" wrapText="1"/>
    </xf>
    <xf numFmtId="0" fontId="27" fillId="48" borderId="55" xfId="0" applyFont="1" applyFill="1" applyBorder="1" applyAlignment="1">
      <alignment horizontal="center" vertical="center"/>
    </xf>
    <xf numFmtId="0" fontId="35" fillId="48" borderId="55" xfId="0" applyFont="1" applyFill="1" applyBorder="1" applyAlignment="1">
      <alignment horizontal="justify" vertical="top" wrapText="1"/>
    </xf>
    <xf numFmtId="0" fontId="27" fillId="2" borderId="1" xfId="0" applyFont="1" applyFill="1" applyBorder="1" applyAlignment="1">
      <alignment horizontal="left"/>
    </xf>
    <xf numFmtId="0" fontId="27" fillId="2" borderId="2" xfId="0" applyFont="1" applyFill="1" applyBorder="1"/>
    <xf numFmtId="0" fontId="27" fillId="2" borderId="12" xfId="0" applyFont="1" applyFill="1" applyBorder="1" applyAlignment="1">
      <alignment horizontal="left"/>
    </xf>
    <xf numFmtId="0" fontId="27" fillId="2" borderId="0" xfId="0" applyFont="1" applyFill="1"/>
    <xf numFmtId="0" fontId="30" fillId="2" borderId="2" xfId="0" applyFont="1" applyFill="1" applyBorder="1" applyAlignment="1">
      <alignment horizontal="center" vertical="center"/>
    </xf>
    <xf numFmtId="0" fontId="30" fillId="2" borderId="2" xfId="0" applyFont="1" applyFill="1" applyBorder="1" applyAlignment="1">
      <alignment horizontal="justify" vertical="top"/>
    </xf>
    <xf numFmtId="0" fontId="30" fillId="2" borderId="16"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7"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7" xfId="0" applyFont="1" applyFill="1" applyBorder="1" applyAlignment="1">
      <alignment horizontal="center"/>
    </xf>
    <xf numFmtId="0" fontId="30" fillId="2" borderId="12"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55" xfId="0" applyNumberFormat="1" applyFont="1" applyFill="1" applyBorder="1" applyAlignment="1">
      <alignment horizontal="center" vertical="center"/>
    </xf>
    <xf numFmtId="166" fontId="30" fillId="27" borderId="55" xfId="0" applyNumberFormat="1" applyFont="1" applyFill="1" applyBorder="1" applyAlignment="1">
      <alignment horizontal="left" vertical="center"/>
    </xf>
    <xf numFmtId="166" fontId="30" fillId="2" borderId="55" xfId="0" applyNumberFormat="1" applyFont="1" applyFill="1" applyBorder="1" applyAlignment="1">
      <alignment horizontal="left" vertical="center"/>
    </xf>
    <xf numFmtId="166" fontId="30" fillId="25" borderId="55" xfId="0" applyNumberFormat="1" applyFont="1" applyFill="1" applyBorder="1" applyAlignment="1">
      <alignment horizontal="left" vertical="center"/>
    </xf>
    <xf numFmtId="0" fontId="27" fillId="29" borderId="55" xfId="1" applyFont="1" applyFill="1" applyBorder="1" applyAlignment="1" applyProtection="1">
      <alignment horizontal="center" vertical="center" wrapText="1"/>
    </xf>
    <xf numFmtId="0" fontId="27" fillId="29" borderId="55" xfId="0" applyFont="1" applyFill="1" applyBorder="1" applyAlignment="1">
      <alignment horizontal="justify" vertical="top" wrapText="1"/>
    </xf>
    <xf numFmtId="166" fontId="30" fillId="29" borderId="55" xfId="0" applyNumberFormat="1" applyFont="1" applyFill="1" applyBorder="1" applyAlignment="1">
      <alignment horizontal="left" vertical="center"/>
    </xf>
    <xf numFmtId="0" fontId="28" fillId="2" borderId="1" xfId="0" applyFont="1" applyFill="1" applyBorder="1" applyAlignment="1">
      <alignment horizontal="center"/>
    </xf>
    <xf numFmtId="0" fontId="28" fillId="2" borderId="2" xfId="0" applyFont="1" applyFill="1" applyBorder="1" applyAlignment="1">
      <alignment horizontal="center"/>
    </xf>
    <xf numFmtId="0" fontId="28" fillId="2" borderId="12" xfId="0" applyFont="1" applyFill="1" applyBorder="1" applyAlignment="1">
      <alignment horizontal="center"/>
    </xf>
    <xf numFmtId="0" fontId="28" fillId="2" borderId="0" xfId="0" applyFont="1" applyFill="1" applyAlignment="1">
      <alignment horizontal="center"/>
    </xf>
    <xf numFmtId="0" fontId="31" fillId="2" borderId="2"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0" xfId="0" applyFont="1" applyFill="1" applyAlignment="1">
      <alignment horizontal="center" vertical="center"/>
    </xf>
    <xf numFmtId="0" fontId="31" fillId="2" borderId="17" xfId="0" applyFont="1" applyFill="1" applyBorder="1" applyAlignment="1">
      <alignment horizontal="center" vertical="center"/>
    </xf>
    <xf numFmtId="0" fontId="28" fillId="2" borderId="17" xfId="0" applyFont="1" applyFill="1" applyBorder="1" applyAlignment="1">
      <alignment horizont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12" xfId="0" applyFont="1" applyBorder="1" applyAlignment="1">
      <alignment horizontal="center" vertical="center"/>
    </xf>
    <xf numFmtId="0" fontId="27" fillId="0" borderId="0" xfId="0" applyFont="1" applyAlignment="1">
      <alignment horizontal="center" vertical="center"/>
    </xf>
    <xf numFmtId="0" fontId="30" fillId="0" borderId="2" xfId="0" applyFont="1" applyBorder="1" applyAlignment="1">
      <alignment horizontal="center" vertical="center"/>
    </xf>
    <xf numFmtId="0" fontId="30" fillId="0" borderId="16" xfId="0" applyFont="1" applyBorder="1" applyAlignment="1">
      <alignment horizontal="center" vertical="center"/>
    </xf>
    <xf numFmtId="0" fontId="30" fillId="0" borderId="0" xfId="0" applyFont="1" applyAlignment="1">
      <alignment horizontal="center" vertical="center"/>
    </xf>
    <xf numFmtId="0" fontId="30" fillId="0" borderId="17" xfId="0" applyFont="1" applyBorder="1" applyAlignment="1">
      <alignment horizontal="center" vertical="center"/>
    </xf>
    <xf numFmtId="0" fontId="27" fillId="0" borderId="17" xfId="0" applyFont="1" applyBorder="1" applyAlignment="1">
      <alignment horizontal="center" vertical="center"/>
    </xf>
    <xf numFmtId="166" fontId="30" fillId="0" borderId="55" xfId="0" applyNumberFormat="1" applyFont="1" applyBorder="1" applyAlignment="1">
      <alignment horizontal="center" vertical="center"/>
    </xf>
    <xf numFmtId="166" fontId="30" fillId="26" borderId="55" xfId="0" applyNumberFormat="1" applyFont="1" applyFill="1" applyBorder="1" applyAlignment="1">
      <alignment horizontal="left" vertical="center"/>
    </xf>
    <xf numFmtId="14" fontId="51" fillId="38" borderId="55" xfId="0" applyNumberFormat="1" applyFont="1" applyFill="1" applyBorder="1" applyAlignment="1">
      <alignment horizontal="center" vertic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2" xr:uid="{4FEB90C0-5AA7-4DD7-BC55-5A9BE324C3BD}"/>
    <cellStyle name="Currency [0] 2 2 3" xfId="126" xr:uid="{2BCA3349-163D-493C-A6AC-0CA31128D7B1}"/>
    <cellStyle name="Currency [0] 2 3" xfId="111" xr:uid="{FDB27370-B1D0-4682-8633-595F6748CA92}"/>
    <cellStyle name="Currency [0] 2 4" xfId="125"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Incorrecto 2" xfId="45" xr:uid="{00000000-0005-0000-0000-00002B000000}"/>
    <cellStyle name="Millares [0] 2" xfId="94" xr:uid="{00000000-0005-0000-0000-00002E000000}"/>
    <cellStyle name="Millares [0] 2 2" xfId="104" xr:uid="{647DC34A-830D-478B-BF39-8D1962828B43}"/>
    <cellStyle name="Millares [0] 2 2 2" xfId="114" xr:uid="{EC7EBB73-F743-4A13-A3EF-B5C9070747DD}"/>
    <cellStyle name="Millares [0] 2 2 3" xfId="128" xr:uid="{35736A63-6091-4C0F-AFF6-9D92A40CE2AC}"/>
    <cellStyle name="Millares [0] 2 3" xfId="113" xr:uid="{B7729811-91B9-42B9-999C-990B6E9810D5}"/>
    <cellStyle name="Millares [0] 2 4" xfId="127" xr:uid="{E2147159-C189-48AD-8268-72D888B2FEBC}"/>
    <cellStyle name="Millares [0] 3" xfId="101" xr:uid="{00000000-0005-0000-0000-00002F000000}"/>
    <cellStyle name="Millares [0] 3 2" xfId="109" xr:uid="{0FBF4D15-C2F1-4EE9-BC6F-E58F339E6C40}"/>
    <cellStyle name="Millares [0] 3 2 2" xfId="116" xr:uid="{B4C94B87-12ED-487D-81BF-FEE6F08E3C35}"/>
    <cellStyle name="Millares [0] 3 2 3" xfId="130" xr:uid="{76D96C25-198B-4184-9465-4BBC5FBEC07A}"/>
    <cellStyle name="Millares [0] 3 3" xfId="115" xr:uid="{09F16AAB-EE7E-4033-A356-41525F9796C8}"/>
    <cellStyle name="Millares [0] 3 4" xfId="129"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8" xr:uid="{9801D789-ED42-4349-88C1-ABBD6E92FC70}"/>
    <cellStyle name="Millares 3 2 3" xfId="132" xr:uid="{9F6AF6DB-F491-4EA3-B70A-ED901B286944}"/>
    <cellStyle name="Millares 3 3" xfId="117" xr:uid="{3A846186-9EDE-4DBB-BD24-B94C993713D9}"/>
    <cellStyle name="Millares 3 4" xfId="131" xr:uid="{34EA7D52-D327-4282-938F-A388A4573A09}"/>
    <cellStyle name="Millares 4" xfId="96" xr:uid="{00000000-0005-0000-0000-000033000000}"/>
    <cellStyle name="Millares 4 2" xfId="106" xr:uid="{C4179548-5D21-4858-9385-C1A0C5A1DAE9}"/>
    <cellStyle name="Millares 4 2 2" xfId="120" xr:uid="{EF5D8690-83D3-43C4-B97A-35ECE6034BA5}"/>
    <cellStyle name="Millares 4 2 3" xfId="134" xr:uid="{FA5DFC73-B86F-4AC8-85C5-666E936D1D69}"/>
    <cellStyle name="Millares 4 3" xfId="119" xr:uid="{DC7352F6-2FA4-4A54-96D4-EDF6C160303A}"/>
    <cellStyle name="Millares 4 4" xfId="133" xr:uid="{AD2172D7-07EE-4041-9771-2694B906B8C9}"/>
    <cellStyle name="Millares 5" xfId="97" xr:uid="{00000000-0005-0000-0000-000034000000}"/>
    <cellStyle name="Millares 5 2" xfId="107" xr:uid="{81353777-2F75-410C-814B-BC4D4DF2CDFE}"/>
    <cellStyle name="Millares 5 2 2" xfId="122" xr:uid="{14A78C46-041F-4A97-8E80-726DE6EC7F65}"/>
    <cellStyle name="Millares 5 2 3" xfId="136" xr:uid="{B77ED830-D68F-4C57-A9A8-EB4DA6E24629}"/>
    <cellStyle name="Millares 5 3" xfId="121" xr:uid="{C73C05A0-3E47-41BC-92DE-9B095B911DC6}"/>
    <cellStyle name="Millares 5 4" xfId="135" xr:uid="{8E139C44-B433-4673-BD61-1B731FA68AC8}"/>
    <cellStyle name="Moneda 2" xfId="90" xr:uid="{00000000-0005-0000-0000-000035000000}"/>
    <cellStyle name="Moneda 3" xfId="95" xr:uid="{00000000-0005-0000-0000-000036000000}"/>
    <cellStyle name="Moneda 3 2" xfId="105" xr:uid="{86E89163-5C5A-435F-B976-543ECE7FCA0E}"/>
    <cellStyle name="Moneda 3 2 2" xfId="124" xr:uid="{FDEF6E82-30B9-4837-B929-2D2ED8CC2590}"/>
    <cellStyle name="Moneda 3 2 3" xfId="138" xr:uid="{048A9053-7E55-49AE-9081-725E5CD5F62E}"/>
    <cellStyle name="Moneda 3 3" xfId="123" xr:uid="{73147484-2735-428A-AF79-E1F94591FEA2}"/>
    <cellStyle name="Moneda 3 4" xfId="137" xr:uid="{18C3A37C-0584-4BFC-8289-C561EA520E18}"/>
    <cellStyle name="Neutral 2" xfId="47" xr:uid="{00000000-0005-0000-0000-000037000000}"/>
    <cellStyle name="Normal" xfId="0" builtinId="0"/>
    <cellStyle name="Normal 10" xfId="80" xr:uid="{00000000-0005-0000-0000-000039000000}"/>
    <cellStyle name="Normal 11" xfId="110"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39"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77">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rgb="FFFF0000"/>
      </font>
    </dxf>
    <dxf>
      <font>
        <color rgb="FFFF0000"/>
      </font>
    </dxf>
    <dxf>
      <font>
        <color rgb="FFFF0000"/>
      </font>
    </dxf>
    <dxf>
      <font>
        <color rgb="FFFF0000"/>
      </font>
    </dxf>
    <dxf>
      <font>
        <color rgb="FFFF0000"/>
      </font>
    </dxf>
    <dxf>
      <font>
        <color rgb="FFFF0000"/>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rgb="FFFF0000"/>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s>
  <tableStyles count="0" defaultTableStyle="TableStyleMedium2" defaultPivotStyle="PivotStyleLight16"/>
  <colors>
    <mruColors>
      <color rgb="FFE1FFFF"/>
      <color rgb="FFFFFFE5"/>
      <color rgb="FF66FF66"/>
      <color rgb="FFC5FFC5"/>
      <color rgb="FF66FFFF"/>
      <color rgb="FF99FF99"/>
      <color rgb="FFCCFFFF"/>
      <color rgb="FFFFCC66"/>
      <color rgb="FFFF99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[Plan-de-Mejoramiento-Institucional-29082025.xlsx]RESUMEN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11-4B9D-AD1F-417BCA1AA3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11-4B9D-AD1F-417BCA1AA3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11-4B9D-AD1F-417BCA1AA3D9}"/>
              </c:ext>
            </c:extLst>
          </c:dPt>
          <c:cat>
            <c:strRef>
              <c:f>'RESUMEN TOTAL PMI'!$C$6:$C$9</c:f>
              <c:strCache>
                <c:ptCount val="3"/>
                <c:pt idx="0">
                  <c:v>CGR</c:v>
                </c:pt>
                <c:pt idx="1">
                  <c:v>ITRC</c:v>
                </c:pt>
                <c:pt idx="2">
                  <c:v>OCI</c:v>
                </c:pt>
              </c:strCache>
            </c:strRef>
          </c:cat>
          <c:val>
            <c:numRef>
              <c:f>'RESUMEN TOTAL PMI'!$D$6:$D$9</c:f>
              <c:numCache>
                <c:formatCode>General</c:formatCode>
                <c:ptCount val="3"/>
                <c:pt idx="0">
                  <c:v>132</c:v>
                </c:pt>
                <c:pt idx="1">
                  <c:v>245</c:v>
                </c:pt>
                <c:pt idx="2">
                  <c:v>74</c:v>
                </c:pt>
              </c:numCache>
            </c:numRef>
          </c:val>
          <c:extLst>
            <c:ext xmlns:c16="http://schemas.microsoft.com/office/drawing/2014/chart" uri="{C3380CC4-5D6E-409C-BE32-E72D297353CC}">
              <c16:uniqueId val="{00000006-72E2-421D-B071-1804151329CE}"/>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596329395478838"/>
          <c:h val="0.2039049335306676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[Plan-de-Mejoramiento-Institucional-29082025.xlsx]RESUMEN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100</c:v>
                </c:pt>
                <c:pt idx="1">
                  <c:v>58</c:v>
                </c:pt>
                <c:pt idx="2">
                  <c:v>57</c:v>
                </c:pt>
                <c:pt idx="3">
                  <c:v>207</c:v>
                </c:pt>
                <c:pt idx="4">
                  <c:v>12</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[Plan-de-Mejoramiento-Institucional-29082025.xlsx]RESUMEN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1179</c:v>
                </c:pt>
                <c:pt idx="1">
                  <c:v>425</c:v>
                </c:pt>
                <c:pt idx="2">
                  <c:v>957</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[Plan-de-Mejoramiento-Institucional-29082025.xlsx]RESUMEN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PMI'!$C$46:$C$56</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PMI'!$D$46:$D$56</c:f>
              <c:numCache>
                <c:formatCode>General</c:formatCode>
                <c:ptCount val="7"/>
                <c:pt idx="0">
                  <c:v>825</c:v>
                </c:pt>
                <c:pt idx="1">
                  <c:v>354</c:v>
                </c:pt>
                <c:pt idx="2">
                  <c:v>705</c:v>
                </c:pt>
                <c:pt idx="3">
                  <c:v>250</c:v>
                </c:pt>
                <c:pt idx="4">
                  <c:v>2</c:v>
                </c:pt>
                <c:pt idx="5">
                  <c:v>215</c:v>
                </c:pt>
                <c:pt idx="6">
                  <c:v>210</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[Plan-de-Mejoramiento-Institucional-29082025.xlsx]RESUMEN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606136</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16_07_25%20Seguimiento%20CGR%20-%20STORM\CGR_DGA.xlsx" TargetMode="External"/><Relationship Id="rId1" Type="http://schemas.openxmlformats.org/officeDocument/2006/relationships/externalLinkPath" Target="file:///D:\16_07_25%20Seguimiento%20CGR%20-%20STORM\CGR_DG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16_07_25%20Seguimiento%20CGR%20-%20STORM\CGR_DGC.xlsx" TargetMode="External"/><Relationship Id="rId1" Type="http://schemas.openxmlformats.org/officeDocument/2006/relationships/externalLinkPath" Target="file:///D:\16_07_25%20Seguimiento%20CGR%20-%20STORM\CGR_DGC.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16_07_25%20Seguimiento%20CGR%20-%20STORM\Plan-de-Mejoramiento-Institucional-14072025_CGR.xlsx" TargetMode="External"/><Relationship Id="rId1" Type="http://schemas.openxmlformats.org/officeDocument/2006/relationships/externalLinkPath" Target="file:///D:\16_07_25%20Seguimiento%20CGR%20-%20STORM\Plan-de-Mejoramiento-Institucional-14072025_CGR.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16_07_25%20Seguimiento%20CGR%20-%20STORM\CGR_DGIT.xlsx" TargetMode="External"/><Relationship Id="rId1" Type="http://schemas.openxmlformats.org/officeDocument/2006/relationships/externalLinkPath" Target="file:///D:\16_07_25%20Seguimiento%20CGR%20-%20STORM\CGR_DGIT.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16_07_25%20Seguimiento%20CGR%20-%20STORM\CGR_DGI.xlsx" TargetMode="External"/><Relationship Id="rId1" Type="http://schemas.openxmlformats.org/officeDocument/2006/relationships/externalLinkPath" Target="file:///D:\16_07_25%20Seguimiento%20CGR%20-%20STORM\CGR_DGI.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F.xlsx" TargetMode="External"/><Relationship Id="rId1" Type="http://schemas.openxmlformats.org/officeDocument/2006/relationships/externalLinkPath" Target="https://diancolombia.sharepoint.com/sites/diannetpruebas/DIAN/OFCINT/Despacho/Despacho/Planes-de-Mejoramiento/OCI_DGF.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IT.xlsx" TargetMode="External"/><Relationship Id="rId1" Type="http://schemas.openxmlformats.org/officeDocument/2006/relationships/externalLinkPath" Target="https://diancolombia.sharepoint.com/sites/diannetpruebas/DIAN/OFCINT/Despacho/Despacho/Planes-de-Mejoramiento/OCI_DGIT.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I.xlsx" TargetMode="External"/><Relationship Id="rId1" Type="http://schemas.openxmlformats.org/officeDocument/2006/relationships/externalLinkPath" Target="https://diancolombia.sharepoint.com/sites/diannetpruebas/DIAN/OFCINT/Despacho/Despacho/Planes-de-Mejoramiento/OCI_DGI.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C.xlsx" TargetMode="External"/><Relationship Id="rId1" Type="http://schemas.openxmlformats.org/officeDocument/2006/relationships/externalLinkPath" Target="https://diancolombia.sharepoint.com/sites/diannetpruebas/DIAN/OFCINT/Despacho/Despacho/Planes-de-Mejoramiento/OCI_DG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refreshError="1"/>
      <sheetData sheetId="1" refreshError="1"/>
      <sheetData sheetId="2" refreshError="1"/>
      <sheetData sheetId="3" refreshError="1">
        <row r="6">
          <cell r="P6">
            <v>45657</v>
          </cell>
        </row>
      </sheetData>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898.494099768519" createdVersion="8" refreshedVersion="8" minRefreshableVersion="3" recordCount="2561" xr:uid="{76294B57-FBAD-4940-97C0-5E32AFD3CD1B}">
  <cacheSource type="worksheet">
    <worksheetSource ref="A9:Q2570" sheet="PMI"/>
  </cacheSource>
  <cacheFields count="17">
    <cacheField name="DIRECCIÓN/_x000a_OFICINA" numFmtId="0">
      <sharedItems count="8">
        <s v="ADUANAS"/>
        <s v="CORPORATIVA"/>
        <s v="INNOVACIÓN Y TECNOLOGÍA"/>
        <s v="IMPUESTOS"/>
        <s v="FISCALIZACIÓN"/>
        <s v="ESTRATÉGICA Y  DE ANALÍTICA"/>
        <s v="JURÍDICA"/>
        <s v="POLFA"/>
      </sharedItems>
    </cacheField>
    <cacheField name="ENTE DE CONTROL" numFmtId="0">
      <sharedItems count="3">
        <s v="CGR"/>
        <s v="ITRC"/>
        <s v="OCI"/>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CUMPLIDA"/>
        <s v="PROCESO"/>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1">
  <r>
    <x v="0"/>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0"/>
    <x v="0"/>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0"/>
    <x v="0"/>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0"/>
    <x v="0"/>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0"/>
    <x v="0"/>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0"/>
    <x v="0"/>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0"/>
    <x v="0"/>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0"/>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0"/>
    <x v="0"/>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0"/>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0"/>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0"/>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0"/>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0"/>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0"/>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0"/>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0"/>
  </r>
  <r>
    <x v="0"/>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0"/>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0"/>
  </r>
  <r>
    <x v="0"/>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0"/>
  </r>
  <r>
    <x v="0"/>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0"/>
    <x v="0"/>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0"/>
  </r>
  <r>
    <x v="0"/>
    <x v="0"/>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0"/>
  </r>
  <r>
    <x v="0"/>
    <x v="0"/>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s v="Implantar la solucion tecnologica del Proyecto de Desaduanamiento._x000a_"/>
    <s v="1. Iniciar el desarrollo de la solución Tecnológica"/>
    <s v="Seguimiento a la implementación de la solución Tecnológica"/>
    <n v="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0"/>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0"/>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0"/>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0"/>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1"/>
  </r>
  <r>
    <x v="0"/>
    <x v="0"/>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0"/>
    <x v="0"/>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0"/>
  </r>
  <r>
    <x v="0"/>
    <x v="0"/>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0"/>
  </r>
  <r>
    <x v="0"/>
    <x v="0"/>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s v="4. Implantar la solucion tecnologica del Proyecto_x000a_"/>
    <s v="1. Iniciar el desarrollo de la solución Tecnológica"/>
    <s v="Seguimiento  a la implementación de la solución Tecnológica"/>
    <n v="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1"/>
    <x v="0"/>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0"/>
  </r>
  <r>
    <x v="0"/>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0"/>
    <x v="0"/>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0"/>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0"/>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0"/>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0"/>
    <x v="0"/>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0"/>
    <x v="0"/>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0"/>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0"/>
    <x v="0"/>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0"/>
    <x v="0"/>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0"/>
    <x v="0"/>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0"/>
    <x v="0"/>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0"/>
    <x v="0"/>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0"/>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0"/>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0"/>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0"/>
    <x v="0"/>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0"/>
    <x v="0"/>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0"/>
    <x v="0"/>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1"/>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1"/>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12-31T00:00:00"/>
    <n v="165.14285714285714"/>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1"/>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1"/>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1"/>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12-31T00:00:00"/>
    <n v="156.28571428571428"/>
    <n v="0.6482"/>
    <s v="DGC_x000a_DS - Subproceso Operación Logística_x000a_GIT de Operación Logística _x000a_Dirección Seccional de Aduanas de Cali_x000a__x000a_REFORMULADO _x000a_29052020_x000a_30102020_x000a_30112021_x000a_09122022"/>
    <n v="0.6482"/>
    <x v="1"/>
  </r>
  <r>
    <x v="1"/>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12-31T00:00:00"/>
    <n v="156.2857142857142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1"/>
  </r>
  <r>
    <x v="1"/>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0"/>
  </r>
  <r>
    <x v="1"/>
    <x v="0"/>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0"/>
  </r>
  <r>
    <x v="1"/>
    <x v="0"/>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1"/>
    <x v="0"/>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1"/>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0"/>
  </r>
  <r>
    <x v="1"/>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1"/>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1"/>
    <x v="0"/>
    <m/>
    <m/>
    <m/>
    <m/>
    <m/>
    <s v="Disponer de las mercancías remitidas en los proyectos de disposisión   a la Subdirección de Gestión Comercial."/>
    <s v="Egresos de mercancías"/>
    <n v="1"/>
    <d v="2023-01-02T00:00:00"/>
    <d v="2025-12-31T00:00:00"/>
    <n v="156.28571428571428"/>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1"/>
  </r>
  <r>
    <x v="1"/>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1"/>
    <x v="0"/>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1"/>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12-31T00:00:00"/>
    <n v="156.28571428571428"/>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1"/>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12-31T00:00:00"/>
    <n v="156.28571428571428"/>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1"/>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1"/>
    <x v="0"/>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0"/>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12"/>
    <s v="DGC_x000a_NC - Subproceso Compras y Contratos_x000a_Subdirección de Compras y Contratos _x000a_Oficina de Comunicaciones  _x000a__x000a_ELABORACIÓN 19062023"/>
    <n v="1"/>
    <x v="0"/>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0"/>
  </r>
  <r>
    <x v="1"/>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12-31T00:00:00"/>
    <n v="132.85714285714286"/>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1"/>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1"/>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1"/>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12-31T00:00:00"/>
    <n v="126.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1"/>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1"/>
    <x v="0"/>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1"/>
    <x v="0"/>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1"/>
  </r>
  <r>
    <x v="1"/>
    <x v="0"/>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1"/>
  </r>
  <r>
    <x v="1"/>
    <x v="0"/>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1"/>
  </r>
  <r>
    <x v="1"/>
    <x v="0"/>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1"/>
    <x v="0"/>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1"/>
    <x v="0"/>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_x000a_DS - Subproceso Función Pagadora_x000a_Dirección Seccional de Aduanas de Cali_x000a__x000a__x000a_"/>
    <n v="1"/>
    <x v="0"/>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1"/>
    <x v="0"/>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1"/>
    <x v="0"/>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5-12-31T00:00:00"/>
    <n v="26.142857142857142"/>
    <n v="0"/>
    <s v="DGC_x000a_Dirección de Gestión Corporativa _x000a_Subdirección de Compras y Contratos_x000a__x000a__x000a_"/>
    <n v="0"/>
    <x v="1"/>
  </r>
  <r>
    <x v="1"/>
    <x v="0"/>
    <m/>
    <m/>
    <m/>
    <m/>
    <m/>
    <s v="II) Socialización por comunicación interna actualización de los formatos "/>
    <s v="Comunicación interna"/>
    <n v="1"/>
    <d v="2025-07-01T00:00:00"/>
    <d v="2026-01-31T00:00:00"/>
    <n v="30.571428571428573"/>
    <n v="0"/>
    <s v="DGC_x000a_Dirección de Gestión Corporativa _x000a_Subdirección de Compras y Contratos_x000a__x000a__x000a_"/>
    <n v="0"/>
    <x v="1"/>
  </r>
  <r>
    <x v="1"/>
    <x v="0"/>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1"/>
  </r>
  <r>
    <x v="1"/>
    <x v="0"/>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5-12-31T00:00:00"/>
    <n v="26.142857142857142"/>
    <n v="0"/>
    <s v="DGC_x000a_Dirección de Gestión Corporativa _x000a_Subdirección de Compras y Contratos_x000a__x000a__x000a_"/>
    <n v="0"/>
    <x v="1"/>
  </r>
  <r>
    <x v="1"/>
    <x v="0"/>
    <m/>
    <m/>
    <m/>
    <m/>
    <m/>
    <s v="II) Socialización por comunicación interna la actualización de los formatos"/>
    <s v="Comunicación interna"/>
    <n v="1"/>
    <d v="2025-07-01T00:00:00"/>
    <d v="2026-01-31T00:00:00"/>
    <n v="30.571428571428573"/>
    <n v="0"/>
    <s v="DGC_x000a_Dirección de Gestión Corporativa _x000a_Subdirección de Compras y Contratos_x000a__x000a__x000a_"/>
    <n v="0"/>
    <x v="1"/>
  </r>
  <r>
    <x v="1"/>
    <x v="0"/>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1"/>
  </r>
  <r>
    <x v="1"/>
    <x v="0"/>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1"/>
  </r>
  <r>
    <x v="1"/>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1"/>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1"/>
    <x v="0"/>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1"/>
  </r>
  <r>
    <x v="1"/>
    <x v="0"/>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1"/>
  </r>
  <r>
    <x v="1"/>
    <x v="0"/>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1"/>
  </r>
  <r>
    <x v="1"/>
    <x v="0"/>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1"/>
  </r>
  <r>
    <x v="1"/>
    <x v="0"/>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1"/>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1"/>
    <x v="0"/>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1"/>
  </r>
  <r>
    <x v="2"/>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2"/>
    <x v="0"/>
    <m/>
    <m/>
    <m/>
    <m/>
    <s v="Iniciar el desarrollo de la solución tecnológica."/>
    <s v="Desarrollo de la solución"/>
    <s v="Informes de seguimiento"/>
    <n v="2"/>
    <d v="2025-04-01T00:00:00"/>
    <d v="2025-09-30T00:00:00"/>
    <n v="26"/>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2"/>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2"/>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2"/>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2"/>
    <x v="0"/>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2"/>
    <x v="0"/>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2"/>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2"/>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2"/>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2"/>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2"/>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2"/>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0"/>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2"/>
    <x v="0"/>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0"/>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2"/>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0"/>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2"/>
    <x v="0"/>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2"/>
    <x v="0"/>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2"/>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0"/>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2"/>
    <x v="0"/>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0"/>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2"/>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2"/>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2"/>
    <x v="0"/>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2"/>
    <x v="0"/>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2"/>
    <x v="0"/>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2"/>
    <x v="0"/>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2"/>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2"/>
    <x v="0"/>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2"/>
    <x v="0"/>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2"/>
    <x v="0"/>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2"/>
    <x v="0"/>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2"/>
    <x v="0"/>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2"/>
    <x v="0"/>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1"/>
  </r>
  <r>
    <x v="2"/>
    <x v="0"/>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2"/>
    <x v="0"/>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2"/>
    <x v="0"/>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2"/>
    <x v="0"/>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1"/>
  </r>
  <r>
    <x v="2"/>
    <x v="0"/>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2"/>
    <x v="0"/>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1"/>
  </r>
  <r>
    <x v="2"/>
    <x v="0"/>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2"/>
    <x v="0"/>
    <m/>
    <m/>
    <m/>
    <m/>
    <s v="Adelantar el proceso de contratación de la solución tecnológica para las mercancias  ADA (Aprehendidas, Decomisadas o Abandonadas)"/>
    <s v="Realizar el proceso de_x000a_contratación de acuerdo_x000a_con sus etapas"/>
    <s v="Contrato Firmado "/>
    <n v="1"/>
    <d v="2025-10-01T00:00:00"/>
    <d v="2025-11-30T00:00:00"/>
    <n v="8.5714285714285712"/>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Definir un plan de trabajo de desarrollo de la solución tecnológica para las mercancias  ADA (Aprehendidas, Decomisadas o Abandonadas)"/>
    <s v="Definir  el plan de_x000a_trabajo de la solución_x000a_tecnológica"/>
    <s v="Plan de trabajo "/>
    <n v="1"/>
    <d v="2025-12-01T00:00:00"/>
    <d v="2026-02-28T00:00:00"/>
    <n v="12.714285714285714"/>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Iniciar el desarrollo de la solución tecnológica para las mercancias  ADA (Aprehendidas, Decomisadas o Abandonadas)"/>
    <s v="Desarrollo de la solución tecnológica"/>
    <s v="Informes de seguimiento/actas de reunión"/>
    <n v="5"/>
    <d v="2026-04-01T00:00:00"/>
    <d v="2027-06-30T00:00:00"/>
    <n v="65"/>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Poner en producción la solución tecnológica para las mercancias  ADA (Aprehendidas, Decomisadas o Abandonadas)_x000a_"/>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0"/>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2"/>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1"/>
  </r>
  <r>
    <x v="3"/>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3"/>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0"/>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3"/>
    <x v="0"/>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0"/>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0"/>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3"/>
    <x v="0"/>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3"/>
    <x v="0"/>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3"/>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3"/>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3"/>
    <x v="0"/>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3"/>
    <x v="0"/>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1"/>
  </r>
  <r>
    <x v="3"/>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3"/>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3"/>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3"/>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3"/>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3"/>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3"/>
    <x v="0"/>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3"/>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1"/>
    <x v="0"/>
  </r>
  <r>
    <x v="3"/>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1"/>
  </r>
  <r>
    <x v="3"/>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3"/>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0"/>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0"/>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0"/>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1"/>
  </r>
  <r>
    <x v="3"/>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3"/>
    <x v="0"/>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3"/>
    <x v="0"/>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3"/>
    <x v="0"/>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3"/>
    <x v="0"/>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3"/>
    <x v="0"/>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3"/>
    <x v="0"/>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0"/>
  </r>
  <r>
    <x v="3"/>
    <x v="0"/>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0"/>
  </r>
  <r>
    <x v="3"/>
    <x v="0"/>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3"/>
    <x v="0"/>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3"/>
    <x v="0"/>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3"/>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3"/>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3"/>
    <x v="1"/>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_x000a_"/>
    <n v="1"/>
    <x v="0"/>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1"/>
    <x v="0"/>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3"/>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_x000a_"/>
    <n v="0"/>
    <x v="1"/>
  </r>
  <r>
    <x v="3"/>
    <x v="0"/>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_x000a__x000a__x000a_"/>
    <n v="1"/>
    <x v="0"/>
  </r>
  <r>
    <x v="3"/>
    <x v="0"/>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3"/>
    <x v="1"/>
  </r>
  <r>
    <x v="3"/>
    <x v="0"/>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3"/>
    <x v="0"/>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1"/>
    <x v="0"/>
  </r>
  <r>
    <x v="3"/>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3"/>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1"/>
  </r>
  <r>
    <x v="3"/>
    <x v="0"/>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1"/>
  </r>
  <r>
    <x v="3"/>
    <x v="0"/>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1"/>
  </r>
  <r>
    <x v="3"/>
    <x v="0"/>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1"/>
  </r>
  <r>
    <x v="3"/>
    <x v="0"/>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1"/>
  </r>
  <r>
    <x v="3"/>
    <x v="0"/>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1"/>
  </r>
  <r>
    <x v="3"/>
    <x v="0"/>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3"/>
    <x v="0"/>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3"/>
    <x v="0"/>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1"/>
  </r>
  <r>
    <x v="3"/>
    <x v="0"/>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1"/>
  </r>
  <r>
    <x v="3"/>
    <x v="0"/>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1"/>
  </r>
  <r>
    <x v="3"/>
    <x v="0"/>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1"/>
  </r>
  <r>
    <x v="3"/>
    <x v="0"/>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1"/>
  </r>
  <r>
    <x v="3"/>
    <x v="0"/>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3"/>
    <x v="0"/>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0"/>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3"/>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0"/>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3"/>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0"/>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0"/>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1"/>
  </r>
  <r>
    <x v="3"/>
    <x v="0"/>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1"/>
  </r>
  <r>
    <x v="3"/>
    <x v="0"/>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3"/>
    <x v="0"/>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3"/>
    <x v="0"/>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3"/>
    <x v="0"/>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3"/>
    <x v="0"/>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1"/>
  </r>
  <r>
    <x v="3"/>
    <x v="0"/>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1"/>
  </r>
  <r>
    <x v="3"/>
    <x v="0"/>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3"/>
    <x v="0"/>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1"/>
  </r>
  <r>
    <x v="4"/>
    <x v="0"/>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1"/>
  </r>
  <r>
    <x v="4"/>
    <x v="0"/>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1"/>
  </r>
  <r>
    <x v="4"/>
    <x v="0"/>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1"/>
  </r>
  <r>
    <x v="4"/>
    <x v="0"/>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1"/>
  </r>
  <r>
    <x v="4"/>
    <x v="0"/>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1"/>
  </r>
  <r>
    <x v="4"/>
    <x v="0"/>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4"/>
    <x v="0"/>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4"/>
    <x v="0"/>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4"/>
    <x v="0"/>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1"/>
    <x v="1"/>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1"/>
    <x v="1"/>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1"/>
    <x v="1"/>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1"/>
    <x v="1"/>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1"/>
    <x v="1"/>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1"/>
    <x v="1"/>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1"/>
    <x v="1"/>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1"/>
    <x v="1"/>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1"/>
    <x v="1"/>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1"/>
    <x v="1"/>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1"/>
    <x v="1"/>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1"/>
    <x v="1"/>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1"/>
    <x v="1"/>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1"/>
    <x v="1"/>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1"/>
    <x v="1"/>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1"/>
    <x v="1"/>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1"/>
    <x v="1"/>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1"/>
    <x v="1"/>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1"/>
    <x v="1"/>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1"/>
    <x v="1"/>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1"/>
    <x v="1"/>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1"/>
    <x v="1"/>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1"/>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1"/>
    <x v="1"/>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1"/>
    <x v="1"/>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1"/>
    <x v="1"/>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1"/>
    <x v="1"/>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1"/>
    <x v="1"/>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1"/>
    <x v="1"/>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1"/>
    <x v="1"/>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1"/>
    <x v="1"/>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1"/>
    <x v="1"/>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1"/>
    <x v="1"/>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1"/>
    <x v="1"/>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1"/>
    <x v="1"/>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0.92730000000000001"/>
    <s v="DGC_x000a_DS - Subproceso de Operación Logística _x000a_Dirección Seccional de Impuestos y Aduanas de Arauca_x000a_División Administrativa y Financiera_x000a__x000a_ACTUALIZADO_x000a_30112021"/>
    <n v="0.92730000000000001"/>
    <x v="2"/>
  </r>
  <r>
    <x v="1"/>
    <x v="1"/>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1"/>
    <x v="1"/>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1"/>
    <x v="1"/>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1"/>
    <x v="1"/>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1"/>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1"/>
    <x v="1"/>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1"/>
    <x v="1"/>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1"/>
    <x v="1"/>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1"/>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1"/>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1"/>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1"/>
    <x v="1"/>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1"/>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1"/>
    <x v="1"/>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1"/>
    <x v="1"/>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1"/>
    <x v="1"/>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1"/>
    <x v="1"/>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1"/>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1"/>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1"/>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1"/>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1"/>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1"/>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1"/>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1"/>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1"/>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1"/>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6"/>
    <x v="1"/>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6"/>
    <x v="1"/>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6"/>
    <x v="1"/>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6"/>
    <x v="1"/>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1"/>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1"/>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6"/>
    <x v="1"/>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6"/>
    <x v="1"/>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6"/>
    <x v="1"/>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6"/>
    <x v="1"/>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6"/>
    <x v="1"/>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6"/>
    <x v="1"/>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6"/>
    <x v="1"/>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6"/>
    <x v="1"/>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6"/>
    <x v="1"/>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6"/>
    <x v="1"/>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6"/>
    <x v="1"/>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6"/>
    <x v="1"/>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6"/>
    <x v="1"/>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6"/>
    <x v="1"/>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6"/>
    <x v="1"/>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6"/>
    <x v="1"/>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6"/>
    <x v="1"/>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6"/>
    <x v="1"/>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6"/>
    <x v="1"/>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6"/>
    <x v="1"/>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6"/>
    <x v="1"/>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7"/>
    <x v="1"/>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1"/>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1"/>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1"/>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7"/>
    <x v="1"/>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7"/>
    <x v="1"/>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4"/>
    <x v="1"/>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0"/>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1"/>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0"/>
  </r>
  <r>
    <x v="4"/>
    <x v="1"/>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0"/>
  </r>
  <r>
    <x v="4"/>
    <x v="1"/>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0"/>
  </r>
  <r>
    <x v="4"/>
    <x v="1"/>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0"/>
  </r>
  <r>
    <x v="4"/>
    <x v="1"/>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0"/>
  </r>
  <r>
    <x v="4"/>
    <x v="1"/>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0"/>
  </r>
  <r>
    <x v="4"/>
    <x v="1"/>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1"/>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1"/>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0"/>
  </r>
  <r>
    <x v="4"/>
    <x v="1"/>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4"/>
    <x v="1"/>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4"/>
    <x v="1"/>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1"/>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4"/>
    <x v="1"/>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4"/>
    <x v="1"/>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4"/>
    <x v="1"/>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4"/>
    <x v="1"/>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4"/>
    <x v="1"/>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4"/>
    <x v="1"/>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4"/>
    <x v="1"/>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1"/>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4"/>
    <x v="1"/>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1"/>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4"/>
    <x v="1"/>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1"/>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1"/>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1"/>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1"/>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1"/>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1"/>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4"/>
    <x v="1"/>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4"/>
    <x v="1"/>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4"/>
    <x v="1"/>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4"/>
    <x v="1"/>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4"/>
    <x v="1"/>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4"/>
    <x v="1"/>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4"/>
    <x v="1"/>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4"/>
    <x v="1"/>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4"/>
    <x v="1"/>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4"/>
    <x v="1"/>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4"/>
    <x v="1"/>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4"/>
    <x v="1"/>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4"/>
    <x v="1"/>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0"/>
  </r>
  <r>
    <x v="4"/>
    <x v="1"/>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0"/>
  </r>
  <r>
    <x v="4"/>
    <x v="1"/>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0"/>
  </r>
  <r>
    <x v="4"/>
    <x v="1"/>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0"/>
  </r>
  <r>
    <x v="4"/>
    <x v="1"/>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0"/>
  </r>
  <r>
    <x v="4"/>
    <x v="1"/>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0"/>
  </r>
  <r>
    <x v="4"/>
    <x v="1"/>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0"/>
  </r>
  <r>
    <x v="4"/>
    <x v="1"/>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0"/>
  </r>
  <r>
    <x v="4"/>
    <x v="1"/>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0"/>
  </r>
  <r>
    <x v="4"/>
    <x v="1"/>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0"/>
  </r>
  <r>
    <x v="4"/>
    <x v="1"/>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0"/>
  </r>
  <r>
    <x v="4"/>
    <x v="1"/>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0"/>
  </r>
  <r>
    <x v="4"/>
    <x v="1"/>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0"/>
  </r>
  <r>
    <x v="4"/>
    <x v="1"/>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0"/>
  </r>
  <r>
    <x v="4"/>
    <x v="1"/>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4"/>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1"/>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4"/>
    <x v="1"/>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1"/>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1"/>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0.5"/>
    <s v="DGF_x000a_NC - Subproceso: Fiscalización y Liquidación_x000a_Subdirección de Fiscalización Internacional_x000a_Subdirección de Fiscalización Tributaria"/>
    <n v="0.5"/>
    <x v="1"/>
  </r>
  <r>
    <x v="4"/>
    <x v="1"/>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
    <s v="DGF_x000a_NC - Subproceso: Fiscalización y Liquidación_x000a_Subdirección de Fiscalización Internacional_x000a_Subdirección de Fiscalización Tributaria"/>
    <n v="0"/>
    <x v="1"/>
  </r>
  <r>
    <x v="4"/>
    <x v="1"/>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1"/>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0.8"/>
    <s v="DGF_x000a_NC - Subproceso: Fiscalización y Liquidación_x000a_Dirección de Gestión de Fiscalización_x000a_Subdirección de Fiscalización Tributaria_x000a_Coordinación de sistemas de información y Procedimiento de Fiscalización Tributaria"/>
    <n v="0.8"/>
    <x v="1"/>
  </r>
  <r>
    <x v="4"/>
    <x v="1"/>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1"/>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1"/>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0"/>
  </r>
  <r>
    <x v="4"/>
    <x v="1"/>
    <m/>
    <m/>
    <m/>
    <m/>
    <m/>
    <s v="1- Ejecutar el control de acuerdo con los lineamientos diseñados en el memorando para mitigar el hallazgo identificado por ITRC. "/>
    <s v="2. Casos gestionados._x000a_"/>
    <n v="1"/>
    <d v="2025-03-01T00:00:00"/>
    <d v="2025-12-01T00:00:00"/>
    <n v="39.285714285714285"/>
    <n v="1"/>
    <s v="DGF_x000a_DS - Subproceso: Fiscalización y Liquidación_x000a_Direcciones Seccionales competentes"/>
    <n v="1"/>
    <x v="0"/>
  </r>
  <r>
    <x v="4"/>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1"/>
    <s v="DGF_x000a_NC Subproceso Planeación y cumplimiento_x000a_Subdirección de Estrategia y Analítica_x000a_Coordinación de Programas de Control de Facilitación "/>
    <n v="1"/>
    <x v="0"/>
  </r>
  <r>
    <x v="4"/>
    <x v="1"/>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1"/>
    <s v="DGF_x000a_NC - Subproceso: Fiscalización y Liquidación_x000a_Dirección de Gestión de Fiscalización_x000a_Subdirección de Fiscalización Tributaria_x000a_Coordinación de Pensamiento Estrategico de Fiscalización Tributaria."/>
    <n v="1"/>
    <x v="0"/>
  </r>
  <r>
    <x v="4"/>
    <x v="1"/>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1"/>
    <s v="DGF_x000a_DS - Subproceso: Fiscalización y Liquidación_x000a_Direcciones Seccionales competentes"/>
    <n v="1"/>
    <x v="0"/>
  </r>
  <r>
    <x v="4"/>
    <x v="1"/>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4"/>
    <x v="1"/>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4"/>
    <x v="1"/>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4"/>
    <x v="1"/>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4"/>
    <x v="1"/>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3"/>
    <x v="1"/>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1"/>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1"/>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1"/>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8. Iniciar el desarrollo de la solución tecnológica."/>
    <s v="Desarrollo de la solución"/>
    <s v="Informes de seguimiento"/>
    <n v="10"/>
    <d v="2025-06-01T00:00:00"/>
    <d v="2027-12-31T00:00:00"/>
    <n v="134.71428571428572"/>
    <n v="0"/>
    <s v="DGI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3"/>
    <x v="1"/>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3"/>
    <x v="1"/>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3"/>
    <x v="1"/>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3"/>
    <x v="1"/>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1"/>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3"/>
    <x v="1"/>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3"/>
    <x v="1"/>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3"/>
    <x v="1"/>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3"/>
    <x v="1"/>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3"/>
    <x v="1"/>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3"/>
    <x v="1"/>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3"/>
    <x v="1"/>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3"/>
    <x v="1"/>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3"/>
    <x v="1"/>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3"/>
    <x v="1"/>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3"/>
    <x v="1"/>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3"/>
    <x v="1"/>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3"/>
    <x v="1"/>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3"/>
    <x v="1"/>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3"/>
    <x v="1"/>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3"/>
    <x v="1"/>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3"/>
    <x v="1"/>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3"/>
    <x v="1"/>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3"/>
    <x v="1"/>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3"/>
    <x v="1"/>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3"/>
    <x v="1"/>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3"/>
    <x v="1"/>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1"/>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1"/>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1"/>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1"/>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1"/>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1"/>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3"/>
    <x v="1"/>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3"/>
    <x v="1"/>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3"/>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1"/>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1"/>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3"/>
    <x v="1"/>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3"/>
    <x v="1"/>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3"/>
    <x v="1"/>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3"/>
    <x v="1"/>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3"/>
    <x v="1"/>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3"/>
    <x v="1"/>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3"/>
    <x v="1"/>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3"/>
    <x v="1"/>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3"/>
    <x v="1"/>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3"/>
    <x v="1"/>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3"/>
    <x v="1"/>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3"/>
    <x v="1"/>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3"/>
    <x v="1"/>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1"/>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1"/>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3"/>
    <x v="1"/>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1"/>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3"/>
    <x v="1"/>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3"/>
    <x v="1"/>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1"/>
  </r>
  <r>
    <x v="3"/>
    <x v="1"/>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1"/>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1"/>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3"/>
    <x v="1"/>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3"/>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1"/>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1"/>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3"/>
    <x v="1"/>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1"/>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3"/>
    <x v="1"/>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3"/>
    <x v="1"/>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1"/>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1"/>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3"/>
    <x v="1"/>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3"/>
    <x v="1"/>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3"/>
    <x v="1"/>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3"/>
    <x v="1"/>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3"/>
    <x v="1"/>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1"/>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1"/>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1"/>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1"/>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1"/>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1"/>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1"/>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1"/>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1"/>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3"/>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1"/>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3"/>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3"/>
    <x v="1"/>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3"/>
    <x v="1"/>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1"/>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3"/>
    <x v="1"/>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3"/>
    <x v="1"/>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1"/>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1"/>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3"/>
    <x v="1"/>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3"/>
    <x v="1"/>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3"/>
    <x v="1"/>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1"/>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3"/>
    <x v="1"/>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3"/>
    <x v="1"/>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3"/>
    <x v="1"/>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3"/>
    <x v="1"/>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3"/>
    <x v="1"/>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3"/>
    <x v="1"/>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3"/>
    <x v="1"/>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3"/>
    <x v="1"/>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3"/>
    <x v="1"/>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3"/>
    <x v="1"/>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1"/>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1"/>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3"/>
    <x v="1"/>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1"/>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
    <s v="Documento s             de requerimien tos funcionales"/>
    <n v="1"/>
    <d v="2025-06-01T00:00:00"/>
    <d v="2025-07-31T00:00:00"/>
    <n v="8.5714285714285712"/>
    <n v="0.14000000000000001"/>
    <s v="DGI_x000a_Dirección de Gestion de Innovación y Tecnología"/>
    <n v="0.14000000000000001"/>
    <x v="1"/>
  </r>
  <r>
    <x v="3"/>
    <x v="1"/>
    <m/>
    <m/>
    <m/>
    <m/>
    <m/>
    <s v="Análisis  y  diseño de    la    solución tecnológica"/>
    <s v="Plan        de trabajo   del desarrollo de            la solución tecnológica"/>
    <n v="1"/>
    <d v="2025-08-01T00:00:00"/>
    <d v="2025-09-30T00:00:00"/>
    <n v="8.5714285714285712"/>
    <n v="0.14000000000000001"/>
    <s v="DGI_x000a_Dirección de Gestion de Innovación y Tecnología"/>
    <n v="0.14000000000000001"/>
    <x v="1"/>
  </r>
  <r>
    <x v="3"/>
    <x v="1"/>
    <m/>
    <m/>
    <m/>
    <m/>
    <m/>
    <s v="Implementación de    la    solución tecnológica"/>
    <s v="Seguimient o  trimestral a              la implementa ción   de   la solución tecnológica"/>
    <n v="1"/>
    <d v="2025-10-01T00:00:00"/>
    <d v="2026-01-31T00:00:00"/>
    <n v="17.428571428571427"/>
    <n v="0.14000000000000001"/>
    <s v="DGI_x000a_Dirección de Gestion de Innovación y Tecnología"/>
    <n v="0.14000000000000001"/>
    <x v="1"/>
  </r>
  <r>
    <x v="3"/>
    <x v="1"/>
    <m/>
    <m/>
    <m/>
    <m/>
    <m/>
    <s v="Despliegue       en_x000a_producción         y estabilización   de la solución"/>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6-02-01T00:00:00"/>
    <d v="2026-04-30T00:00:00"/>
    <n v="12.571428571428571"/>
    <n v="0.14000000000000001"/>
    <s v="DGI_x000a_Dirección de Gestion de Innovación y Tecnología"/>
    <n v="0.14000000000000001"/>
    <x v="1"/>
  </r>
  <r>
    <x v="3"/>
    <x v="1"/>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3"/>
    <x v="1"/>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3"/>
    <x v="1"/>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3"/>
    <x v="1"/>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3"/>
    <x v="1"/>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3"/>
    <x v="1"/>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1"/>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3"/>
    <x v="1"/>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3"/>
    <x v="1"/>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3"/>
    <x v="1"/>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3"/>
    <x v="1"/>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3"/>
    <x v="1"/>
    <m/>
    <m/>
    <m/>
    <m/>
    <m/>
    <m/>
    <m/>
    <n v="1"/>
    <d v="2024-08-31T00:00:00"/>
    <d v="2024-09-06T00:00:00"/>
    <n v="0.8571428571428571"/>
    <n v="1"/>
    <s v="DGI_x000a_Subdirección de Fiscalización Tributaria_x000a_Coordinación de Sistemas de Información y Procedimiento de Fiscalización Tributaria"/>
    <n v="1"/>
    <x v="0"/>
  </r>
  <r>
    <x v="3"/>
    <x v="1"/>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3"/>
    <x v="1"/>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3"/>
    <x v="1"/>
    <m/>
    <m/>
    <m/>
    <m/>
    <m/>
    <s v="Análisis  y  Diseño de     a     solución tecnológica"/>
    <s v="Plan        de trabajo   del desarrollo de            la solución tecnológica"/>
    <n v="1"/>
    <d v="2028-10-01T00:00:00"/>
    <d v="2028-11-30T00:00:00"/>
    <n v="8.5714285714285712"/>
    <n v="0"/>
    <s v="DGI_x000a_Dirección de Gestion de Innovación y Tecnología"/>
    <n v="0"/>
    <x v="1"/>
  </r>
  <r>
    <x v="3"/>
    <x v="1"/>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3"/>
    <x v="1"/>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3"/>
    <x v="1"/>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3"/>
    <x v="1"/>
    <m/>
    <m/>
    <m/>
    <m/>
    <m/>
    <m/>
    <m/>
    <n v="1"/>
    <d v="2024-07-01T00:00:00"/>
    <d v="2024-12-31T00:00:00"/>
    <n v="26.142857142857142"/>
    <n v="1"/>
    <s v="DGI_x000a_Coordinación Control Extensivo de Obligaciones"/>
    <n v="1"/>
    <x v="0"/>
  </r>
  <r>
    <x v="3"/>
    <x v="1"/>
    <m/>
    <m/>
    <m/>
    <m/>
    <m/>
    <m/>
    <m/>
    <n v="1"/>
    <d v="2025-01-01T00:00:00"/>
    <d v="2025-06-30T00:00:00"/>
    <n v="25.714285714285715"/>
    <n v="1"/>
    <s v="DGI_x000a_Coordinación Control Extensivo de Obligaciones"/>
    <n v="1"/>
    <x v="0"/>
  </r>
  <r>
    <x v="3"/>
    <x v="1"/>
    <m/>
    <m/>
    <m/>
    <m/>
    <m/>
    <m/>
    <m/>
    <n v="1"/>
    <d v="2025-07-01T00:00:00"/>
    <d v="2025-12-31T00:00:00"/>
    <n v="26.142857142857142"/>
    <n v="1"/>
    <s v="DGI_x000a_Coordinación Control Extensivo de Obligaciones"/>
    <n v="1"/>
    <x v="0"/>
  </r>
  <r>
    <x v="3"/>
    <x v="1"/>
    <m/>
    <m/>
    <m/>
    <m/>
    <m/>
    <m/>
    <m/>
    <n v="1"/>
    <d v="2026-01-01T00:00:00"/>
    <d v="2026-06-30T00:00:00"/>
    <n v="25.714285714285715"/>
    <n v="1"/>
    <s v="DGI_x000a_Coordinación Control Extensivo de Obligaciones"/>
    <n v="1"/>
    <x v="0"/>
  </r>
  <r>
    <x v="3"/>
    <x v="1"/>
    <m/>
    <m/>
    <m/>
    <m/>
    <m/>
    <m/>
    <m/>
    <n v="1"/>
    <d v="2026-07-01T00:00:00"/>
    <d v="2026-12-31T00:00:00"/>
    <n v="26.142857142857142"/>
    <n v="1"/>
    <s v="DGI_x000a_Coordinación Control Extensivo de Obligaciones"/>
    <n v="1"/>
    <x v="0"/>
  </r>
  <r>
    <x v="3"/>
    <x v="1"/>
    <m/>
    <m/>
    <m/>
    <m/>
    <m/>
    <m/>
    <m/>
    <n v="1"/>
    <d v="2027-01-01T00:00:00"/>
    <d v="2027-06-30T00:00:00"/>
    <n v="25.714285714285715"/>
    <n v="1"/>
    <s v="DGI_x000a_Coordinación Control Extensivo de Obligaciones"/>
    <n v="1"/>
    <x v="0"/>
  </r>
  <r>
    <x v="3"/>
    <x v="1"/>
    <m/>
    <m/>
    <m/>
    <m/>
    <m/>
    <m/>
    <m/>
    <n v="1"/>
    <d v="2027-07-01T00:00:00"/>
    <d v="2027-12-31T00:00:00"/>
    <n v="26.142857142857142"/>
    <n v="1"/>
    <s v="DGI_x000a_Coordinación Control Extensivo de Obligaciones"/>
    <n v="1"/>
    <x v="0"/>
  </r>
  <r>
    <x v="3"/>
    <x v="1"/>
    <m/>
    <m/>
    <m/>
    <m/>
    <m/>
    <m/>
    <m/>
    <n v="1"/>
    <d v="2028-01-01T00:00:00"/>
    <d v="2028-06-30T00:00:00"/>
    <n v="25.857142857142858"/>
    <n v="1"/>
    <s v="DGI_x000a_Coordinación Control Extensivo de Obligaciones"/>
    <n v="1"/>
    <x v="0"/>
  </r>
  <r>
    <x v="3"/>
    <x v="1"/>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3"/>
    <x v="1"/>
    <m/>
    <m/>
    <m/>
    <m/>
    <m/>
    <m/>
    <m/>
    <n v="1"/>
    <d v="2029-01-01T00:00:00"/>
    <d v="2029-06-30T00:00:00"/>
    <n v="25.714285714285715"/>
    <n v="1"/>
    <s v="DGI_x000a_Coordinación Control Extensivo de Obligaciones"/>
    <n v="1"/>
    <x v="0"/>
  </r>
  <r>
    <x v="3"/>
    <x v="1"/>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3"/>
    <x v="1"/>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0.5"/>
    <s v="DGI_x000a_Dirección de Gestión de Impuestos_x000a_Subdirección de Devoluciones"/>
    <n v="0.5"/>
    <x v="1"/>
  </r>
  <r>
    <x v="3"/>
    <x v="1"/>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3"/>
    <x v="1"/>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3"/>
    <x v="1"/>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3"/>
    <x v="1"/>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1"/>
  </r>
  <r>
    <x v="3"/>
    <x v="1"/>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3"/>
    <x v="1"/>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3"/>
    <x v="1"/>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3"/>
    <x v="1"/>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25"/>
    <s v="DGI _x000a_Dirección de Gestión de Impuestos_x000a_Subdirección de Recaudo_x000a_Coordinación de Administración de Aplicativos de Impuestos_x000a_"/>
    <n v="0.25"/>
    <x v="1"/>
  </r>
  <r>
    <x v="3"/>
    <x v="1"/>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3"/>
    <x v="1"/>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2"/>
    <x v="1"/>
  </r>
  <r>
    <x v="3"/>
    <x v="1"/>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25"/>
    <s v="DGI _x000a_Dirección de Gestión de Impuestos_x000a_Subdirección de Recaudo_x000a_Coordinación de Administración de Aplicativos de Impuestos_x000a_"/>
    <n v="0.25"/>
    <x v="1"/>
  </r>
  <r>
    <x v="3"/>
    <x v="1"/>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3"/>
    <x v="1"/>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2"/>
    <x v="1"/>
  </r>
  <r>
    <x v="3"/>
    <x v="1"/>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3"/>
    <x v="1"/>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3"/>
    <x v="1"/>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3"/>
    <x v="1"/>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2"/>
    <x v="1"/>
  </r>
  <r>
    <x v="3"/>
    <x v="1"/>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2"/>
    <x v="1"/>
  </r>
  <r>
    <x v="3"/>
    <x v="1"/>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2"/>
    <x v="1"/>
  </r>
  <r>
    <x v="3"/>
    <x v="1"/>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3"/>
    <x v="1"/>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3"/>
    <x v="1"/>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3"/>
    <x v="1"/>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2"/>
    <x v="1"/>
  </r>
  <r>
    <x v="3"/>
    <x v="1"/>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
    <s v="DGI_x000a_Dirección Seccional de Impuestos de Bogota._x000a_División de Cobranzas"/>
    <n v="0"/>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11"/>
    <s v="DGI_x000a_Direcciones Seccionales de Cali, Medellín y Barranquilla_x000a_División de Cobranzas _x000a_"/>
    <n v="0.11"/>
    <x v="1"/>
  </r>
  <r>
    <x v="3"/>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0"/>
  </r>
  <r>
    <x v="3"/>
    <x v="1"/>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25"/>
    <s v="DGI_x000a_Subdireccion de Cobranzas y Control Extensivo_x000a_Coordinacion de Cobranzas_x000a__x000a_Direcciones Seccionales de Cali, Medellin y Barranquilla_x000a_Division de Cobranzas "/>
    <n v="0.25"/>
    <x v="1"/>
  </r>
  <r>
    <x v="3"/>
    <x v="1"/>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11"/>
    <s v="DGI_x000a_Direcciones Seccionales de Cali, Medellin y Barranquilla_x000a_Division de Cobranzas"/>
    <n v="0.11"/>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3"/>
    <x v="1"/>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11"/>
    <s v="DGI_x000a_Direcciones Seccionales de Bogota, Medellin y Barranquilla_x000a_Division de Cobranzas "/>
    <n v="0.11"/>
    <x v="1"/>
  </r>
  <r>
    <x v="3"/>
    <x v="1"/>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3"/>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3"/>
    <x v="1"/>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3"/>
    <x v="1"/>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1"/>
  </r>
  <r>
    <x v="3"/>
    <x v="1"/>
    <m/>
    <m/>
    <m/>
    <m/>
    <s v="A2. Definir la estrategia de digitalización"/>
    <s v="Estrategia de digitalización del proyecto."/>
    <s v="Documento de estrategia."/>
    <n v="1"/>
    <d v="2023-11-01T00:00:00"/>
    <d v="2024-07-31T00:00:00"/>
    <n v="39"/>
    <n v="1"/>
    <s v="DGI_x000a_Dirección de Gestión de Innovación y Tecnología"/>
    <n v="1"/>
    <x v="0"/>
  </r>
  <r>
    <x v="3"/>
    <x v="1"/>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1"/>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1"/>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1"/>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1"/>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1"/>
    <m/>
    <m/>
    <m/>
    <m/>
    <s v="A9. Iniciar el desarrollo de la solución tecnológica."/>
    <s v="Desarrollo de la solución"/>
    <s v="Informes de seguimiento"/>
    <n v="7"/>
    <d v="2026-01-02T00:00:00"/>
    <d v="2027-09-30T00:00:00"/>
    <n v="90.857142857142861"/>
    <n v="0"/>
    <s v="DGI_x000a_Dirección de Gestión de Innovación y Tecnología"/>
    <n v="0"/>
    <x v="1"/>
  </r>
  <r>
    <x v="3"/>
    <x v="1"/>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1"/>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1"/>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
    <s v="DGI_x000a_Direcciones Seccionales de Bogota, Yopal, Sincelejo, Armenia y Pasto_x000a_Division de Cobranzas"/>
    <n v="0"/>
    <x v="1"/>
  </r>
  <r>
    <x v="0"/>
    <x v="1"/>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0"/>
    <x v="1"/>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0"/>
    <x v="1"/>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0"/>
    <x v="1"/>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0"/>
    <x v="1"/>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0"/>
    <x v="1"/>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0"/>
    <x v="1"/>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0"/>
    <x v="1"/>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0"/>
    <x v="1"/>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0"/>
    <x v="1"/>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0"/>
    <x v="1"/>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0"/>
    <x v="1"/>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0"/>
    <x v="1"/>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0"/>
    <x v="1"/>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0"/>
    <x v="1"/>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0"/>
    <x v="1"/>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0"/>
    <x v="1"/>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0"/>
    <x v="1"/>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0"/>
    <x v="1"/>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0"/>
    <x v="1"/>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0"/>
    <x v="1"/>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0"/>
    <x v="1"/>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0"/>
    <x v="1"/>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0"/>
    <x v="1"/>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0"/>
    <x v="1"/>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0"/>
    <x v="1"/>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0"/>
    <x v="1"/>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0"/>
    <x v="1"/>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0"/>
    <x v="1"/>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0"/>
    <x v="1"/>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0"/>
    <x v="1"/>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0"/>
    <x v="1"/>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0"/>
    <x v="1"/>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0"/>
    <x v="1"/>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0"/>
    <x v="1"/>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0"/>
    <x v="1"/>
    <m/>
    <m/>
    <m/>
    <m/>
    <s v="11. Iniciar el desarrollo de la solución tecnológica."/>
    <s v="Desarrollo de la solución"/>
    <s v="Informes de seguimiento"/>
    <n v="3"/>
    <d v="2025-04-01T00:00:00"/>
    <d v="2025-09-30T00:00:00"/>
    <n v="26"/>
    <n v="0.69499999999999995"/>
    <s v="DGA_x000a_NC - Subproceso Innovación y Tecnología_x000a_Dirección de Gestión de Innovación y Tecnología_x000a_"/>
    <n v="0.69499999999999995"/>
    <x v="1"/>
  </r>
  <r>
    <x v="0"/>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_x000a_"/>
    <n v="0"/>
    <x v="1"/>
  </r>
  <r>
    <x v="0"/>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Subdirección de Operación Aduanera_x000a__x000a_NC - Subproceso Innovación y Tecnología_x000a_Dirección de Gestión de Innovación y Tecnología_x000a_"/>
    <n v="0"/>
    <x v="1"/>
  </r>
  <r>
    <x v="0"/>
    <x v="1"/>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0"/>
    <x v="1"/>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0"/>
    <x v="1"/>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0"/>
    <x v="1"/>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0"/>
    <x v="1"/>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0"/>
    <x v="1"/>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0"/>
    <x v="1"/>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0"/>
    <x v="1"/>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0"/>
    <x v="1"/>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0"/>
    <x v="1"/>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0"/>
    <x v="1"/>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0"/>
    <x v="1"/>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0"/>
    <x v="1"/>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0"/>
    <x v="1"/>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0"/>
    <x v="1"/>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0"/>
    <x v="1"/>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0"/>
    <x v="1"/>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0"/>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0"/>
    <x v="1"/>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0"/>
    <x v="1"/>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0"/>
    <x v="1"/>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0"/>
    <x v="1"/>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1"/>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1"/>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0"/>
    <x v="1"/>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0"/>
    <x v="1"/>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0"/>
    <x v="1"/>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0"/>
    <x v="1"/>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0"/>
    <x v="1"/>
    <m/>
    <m/>
    <m/>
    <m/>
    <s v="7. Iniciar el desarrollo de la solución tecnológica."/>
    <s v="Informes de seguimiento"/>
    <s v="Informes de seguimiento"/>
    <n v="2"/>
    <d v="2025-04-01T00:00:00"/>
    <d v="2025-09-30T00:00:00"/>
    <n v="26"/>
    <n v="0.69499999999999995"/>
    <s v="DGA_x000a_NC – Subproceso Operación Aduanera_x000a_Dirección de Gestión de Aduanas_x000a_Subdirección de Operación Aduanera_x000a__x000a_ACTUALIZADO_x000a_30112021"/>
    <n v="0.69499999999999995"/>
    <x v="1"/>
  </r>
  <r>
    <x v="0"/>
    <x v="1"/>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ACTUALIZADO_x000a_30112021"/>
    <n v="0"/>
    <x v="1"/>
  </r>
  <r>
    <x v="0"/>
    <x v="1"/>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1"/>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0"/>
    <x v="1"/>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0"/>
    <x v="1"/>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0"/>
    <x v="1"/>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0"/>
    <x v="1"/>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0"/>
    <x v="1"/>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0"/>
    <x v="1"/>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0"/>
    <x v="1"/>
    <m/>
    <m/>
    <m/>
    <m/>
    <s v="17. Proyecto SOC (Centro de Operación de Seguridad)"/>
    <s v="´- Diseño del SOC_x000a_- Estrategia de Implementación_x000a_- Servicios implementados de acuerdo con el Diseño"/>
    <s v="Implementación del proyecto"/>
    <n v="3"/>
    <d v="2024-02-01T00:00:00"/>
    <d v="2028-11-30T00:00:00"/>
    <n v="252"/>
    <n v="0.2"/>
    <s v="DGA_x000a_NC - Subproceso Innovación y Tecnología_x000a_Oficina de Seguridad de la Información"/>
    <n v="0.2"/>
    <x v="1"/>
  </r>
  <r>
    <x v="0"/>
    <x v="1"/>
    <m/>
    <m/>
    <m/>
    <m/>
    <s v="18. Diseño, estructuración y creación de la matriz de roles y responsabilidades."/>
    <s v="Matriz de roles y responsabilidades estructurada."/>
    <s v="Diseño"/>
    <n v="1"/>
    <d v="2023-02-15T00:00:00"/>
    <d v="2025-03-31T00:00:00"/>
    <n v="110.71428571428571"/>
    <n v="0"/>
    <s v="DGA_x000a_NC - Subproceso Innovación y Tecnología_x000a_Oficina de Seguridad de la Información"/>
    <n v="0"/>
    <x v="2"/>
  </r>
  <r>
    <x v="0"/>
    <x v="1"/>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1"/>
  </r>
  <r>
    <x v="0"/>
    <x v="1"/>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0"/>
    <x v="1"/>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0"/>
    <x v="1"/>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0"/>
    <x v="1"/>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0"/>
    <x v="1"/>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0"/>
    <x v="1"/>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0"/>
    <x v="1"/>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1"/>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0"/>
    <x v="1"/>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0"/>
    <x v="1"/>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1"/>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0"/>
    <x v="1"/>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0"/>
    <x v="1"/>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0"/>
    <x v="1"/>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0"/>
    <x v="1"/>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1"/>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0"/>
    <x v="1"/>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0"/>
    <x v="1"/>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0"/>
    <x v="1"/>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0"/>
    <x v="1"/>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0"/>
    <x v="1"/>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0"/>
    <x v="1"/>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0"/>
    <x v="1"/>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0"/>
    <x v="1"/>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0"/>
    <x v="1"/>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9.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1"/>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m/>
    <m/>
    <s v="16.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17.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1"/>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m/>
    <m/>
    <s v="24.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25.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0"/>
    <x v="1"/>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1"/>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1"/>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1"/>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1"/>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1"/>
    <m/>
    <m/>
    <m/>
    <m/>
    <s v="33.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0"/>
    <x v="1"/>
    <m/>
    <m/>
    <m/>
    <m/>
    <s v="34.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1"/>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1"/>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0"/>
    <x v="1"/>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0"/>
    <x v="1"/>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0"/>
    <x v="1"/>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0"/>
    <x v="1"/>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0"/>
    <x v="1"/>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0"/>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0"/>
    <x v="1"/>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0"/>
    <x v="1"/>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0"/>
    <x v="1"/>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0"/>
    <x v="1"/>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0"/>
    <x v="1"/>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0"/>
    <x v="1"/>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0"/>
    <x v="1"/>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1"/>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0"/>
    <x v="1"/>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1"/>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0"/>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0"/>
    <x v="1"/>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1"/>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0"/>
    <x v="1"/>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0"/>
    <x v="1"/>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0"/>
    <x v="1"/>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0"/>
    <x v="1"/>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32400000000000001"/>
    <s v="DGA_x000a_DS – Subproceso Operación Aduanera_x000a_Seccional de Aduanas de Bogotá Aeropuerto El Dorado_x000a_Divisiòn de Control de Carga de la Dirección_x000a_GIT de Tráfico Postal y Envíos Urgentes"/>
    <n v="0.32400000000000001"/>
    <x v="1"/>
  </r>
  <r>
    <x v="0"/>
    <x v="1"/>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0"/>
    <x v="1"/>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0"/>
    <x v="1"/>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0"/>
    <x v="1"/>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0"/>
    <x v="1"/>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5-10-31T00:00:00"/>
    <n v="52"/>
    <n v="0.32"/>
    <s v="DGA_x000a_Subdirección de Operación Aduanera_x000a_Direccioón de Innovación y Tecnología_x000a__x000a_Dirección de Gestión de Impuestos_x000a_Subdirección de Recaudo_x000a_Coordinación de Control a Entidades Reaudadoras."/>
    <n v="0.1"/>
    <x v="1"/>
  </r>
  <r>
    <x v="0"/>
    <x v="1"/>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0"/>
    <x v="1"/>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0"/>
    <x v="1"/>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0"/>
    <x v="1"/>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0"/>
    <x v="1"/>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0"/>
    <x v="1"/>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0"/>
    <x v="1"/>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1"/>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1"/>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1"/>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1"/>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1"/>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0"/>
    <x v="1"/>
    <m/>
    <m/>
    <m/>
    <m/>
    <s v="16. Iniciar el desarrollo de la solución tecnológica."/>
    <s v="Desarrollo de la solución"/>
    <s v="Informes de seguimiento"/>
    <n v="2"/>
    <d v="2025-07-01T00:00:00"/>
    <d v="2025-12-31T00:00:00"/>
    <n v="26.142857142857142"/>
    <n v="0"/>
    <s v="DGA_x000a_Dirección de Innovación y Tecnología "/>
    <n v="0"/>
    <x v="1"/>
  </r>
  <r>
    <x v="0"/>
    <x v="1"/>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1"/>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1"/>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0"/>
    <x v="1"/>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0"/>
    <x v="1"/>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0"/>
    <x v="1"/>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0"/>
    <x v="1"/>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08-31T00:00:00"/>
    <n v="52"/>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1"/>
  </r>
  <r>
    <x v="0"/>
    <x v="1"/>
    <m/>
    <m/>
    <m/>
    <m/>
    <s v="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0"/>
    <x v="1"/>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0"/>
    <x v="1"/>
    <m/>
    <m/>
    <m/>
    <m/>
    <s v="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5-10-31T00:00:00"/>
    <n v="82.571428571428569"/>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1"/>
  </r>
  <r>
    <x v="0"/>
    <x v="1"/>
    <m/>
    <m/>
    <m/>
    <m/>
    <s v="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0"/>
    <x v="1"/>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5-10-31T00:00:00"/>
    <n v="78.285714285714292"/>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0"/>
    <x v="1"/>
    <m/>
    <m/>
    <m/>
    <m/>
    <s v="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0"/>
    <x v="1"/>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8. 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0"/>
    <x v="1"/>
    <m/>
    <m/>
    <m/>
    <m/>
    <s v="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0"/>
    <x v="1"/>
    <m/>
    <m/>
    <m/>
    <m/>
    <s v="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0"/>
    <x v="1"/>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0"/>
    <x v="1"/>
    <m/>
    <m/>
    <m/>
    <m/>
    <s v="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0"/>
    <x v="1"/>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13. 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1"/>
    <s v="DGA_x000a_DS – Subproceso Operación Aduanera_x000a_Direcciones Seccionales a nivel nacionaL_x000a_Divisiòn de Operaciòn Aduanera _x000a_G.I.T. Importaciones o quien haga sus veces."/>
    <n v="1"/>
    <x v="0"/>
  </r>
  <r>
    <x v="0"/>
    <x v="1"/>
    <m/>
    <m/>
    <m/>
    <m/>
    <s v="13. 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1"/>
    <s v="DGA_x000a_DS – Subproceso Operación Aduanera_x000a_Direcciones Seccionales a nivel nacionaL_x000a_Divisiòn de Operaciòn Aduanera _x000a_G.I.T. Importaciones o quien haga sus veces."/>
    <n v="1"/>
    <x v="0"/>
  </r>
  <r>
    <x v="0"/>
    <x v="1"/>
    <m/>
    <m/>
    <m/>
    <m/>
    <s v="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5-10-31T00:00:00"/>
    <n v="78.285714285714292"/>
    <n v="0.2"/>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
    <x v="1"/>
  </r>
  <r>
    <x v="0"/>
    <x v="1"/>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5-10-31T00:00:00"/>
    <n v="78.285714285714292"/>
    <n v="0.3"/>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3"/>
    <x v="1"/>
  </r>
  <r>
    <x v="0"/>
    <x v="1"/>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5-10-31T00:00:00"/>
    <n v="78.285714285714292"/>
    <n v="0.9"/>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9"/>
    <x v="1"/>
  </r>
  <r>
    <x v="0"/>
    <x v="1"/>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0"/>
    <x v="1"/>
    <m/>
    <m/>
    <m/>
    <m/>
    <s v="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0"/>
    <x v="1"/>
    <m/>
    <m/>
    <m/>
    <m/>
    <s v="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0"/>
    <x v="1"/>
    <m/>
    <m/>
    <m/>
    <m/>
    <s v="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0"/>
    <x v="1"/>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0"/>
    <x v="1"/>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0"/>
    <x v="1"/>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1"/>
  </r>
  <r>
    <x v="0"/>
    <x v="1"/>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0"/>
    <x v="1"/>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5"/>
    <s v="DGA_x000a_NC – Subproceso Operación Aduanera_x000a_Dirección de Gestión de Aduanas_x000a_Subdirección de Operación Aduanera_x000a_Subdirección Técnica Aduanera_x000a_Subdirección de Laboratorio Aduanero"/>
    <n v="0.5"/>
    <x v="1"/>
  </r>
  <r>
    <x v="0"/>
    <x v="1"/>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0"/>
    <x v="1"/>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0"/>
    <x v="1"/>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0"/>
    <x v="1"/>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0"/>
    <x v="1"/>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0"/>
    <x v="1"/>
    <m/>
    <m/>
    <m/>
    <m/>
    <s v="A9.1.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0"/>
    <s v="DGA_x000a_NC – Subproceso Operación Aduanera_x000a_Dirección de Gestión de Aduanas_x000a_Subdirección de Operación Aduanera"/>
    <n v="0"/>
    <x v="1"/>
  </r>
  <r>
    <x v="0"/>
    <x v="1"/>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1"/>
  </r>
  <r>
    <x v="0"/>
    <x v="1"/>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0"/>
    <x v="1"/>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1"/>
  </r>
  <r>
    <x v="0"/>
    <x v="1"/>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0"/>
    <x v="1"/>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0"/>
    <x v="1"/>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0"/>
    <x v="1"/>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0"/>
    <x v="1"/>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0"/>
    <x v="1"/>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0"/>
    <x v="1"/>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0"/>
    <x v="1"/>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0"/>
    <x v="1"/>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0"/>
    <x v="1"/>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0"/>
    <x v="1"/>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67"/>
    <s v="DGA_x000a_NC – Subproceso Operación Aduanera_x000a_Subdirección de Registro y Control Aduanero"/>
    <n v="0.67"/>
    <x v="1"/>
  </r>
  <r>
    <x v="0"/>
    <x v="1"/>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33"/>
    <s v="DGA_x000a_NC – Subproceso Operación Aduanera_x000a_Coordinación de Sustanciación"/>
    <n v="0.33"/>
    <x v="1"/>
  </r>
  <r>
    <x v="0"/>
    <x v="1"/>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5"/>
    <s v="DGA_x000a_NC – Subproceso Operación Aduanera_x000a_Coordinación de Sustanciación"/>
    <n v="0.5"/>
    <x v="1"/>
  </r>
  <r>
    <x v="0"/>
    <x v="1"/>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5"/>
    <s v="DGA_x000a_NC – Subproceso Operación Aduanera_x000a_Coordinación de Sustanciación"/>
    <n v="0.5"/>
    <x v="1"/>
  </r>
  <r>
    <x v="0"/>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0"/>
    <x v="1"/>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0"/>
    <x v="1"/>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1"/>
  </r>
  <r>
    <x v="0"/>
    <x v="1"/>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1"/>
  </r>
  <r>
    <x v="0"/>
    <x v="1"/>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0"/>
    <x v="1"/>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0"/>
    <x v="1"/>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0"/>
    <x v="1"/>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0"/>
    <x v="1"/>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0"/>
    <x v="1"/>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0"/>
    <x v="1"/>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0"/>
    <x v="1"/>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0"/>
    <x v="1"/>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1"/>
  </r>
  <r>
    <x v="0"/>
    <x v="1"/>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1"/>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0"/>
    <x v="1"/>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25"/>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25"/>
    <x v="1"/>
  </r>
  <r>
    <x v="0"/>
    <x v="1"/>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35"/>
    <x v="1"/>
  </r>
  <r>
    <x v="0"/>
    <x v="1"/>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0"/>
    <x v="1"/>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35"/>
    <x v="1"/>
  </r>
  <r>
    <x v="0"/>
    <x v="1"/>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0"/>
    <x v="1"/>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0"/>
    <x v="1"/>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35"/>
    <x v="1"/>
  </r>
  <r>
    <x v="0"/>
    <x v="1"/>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0"/>
    <x v="1"/>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0.7"/>
    <s v="DGA_x000a_DS – Subproceso Operación Aduanera_x000a_Direcciones Seccionales_x000a_Divisiones de la Operación Aduanera_x000a_GIT de Importaciones._x000a_"/>
    <n v="0.7"/>
    <x v="1"/>
  </r>
  <r>
    <x v="0"/>
    <x v="1"/>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07-30T00:00:00"/>
    <n v="38.71428571428571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0"/>
    <x v="1"/>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35"/>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5"/>
    <x v="1"/>
  </r>
  <r>
    <x v="0"/>
    <x v="1"/>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07-30T00:00:00"/>
    <n v="38.71428571428571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0"/>
    <x v="1"/>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1"/>
  </r>
  <r>
    <x v="0"/>
    <x v="1"/>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
    <s v="DGA_x000a_Dirección de Gestión de Innovación y Tecnología -DGIT_x000a_Dirección de Estratégica y Analítica _x000a_Subdirección de Procesos"/>
    <n v="0"/>
    <x v="1"/>
  </r>
  <r>
    <x v="0"/>
    <x v="1"/>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0"/>
    <x v="1"/>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0"/>
    <x v="1"/>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6"/>
    <s v="DGA_x000a_Oficina de Seguridad de la Información - OSI"/>
    <n v="0.6"/>
    <x v="1"/>
  </r>
  <r>
    <x v="0"/>
    <x v="1"/>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0"/>
    <x v="1"/>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0"/>
    <x v="1"/>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1"/>
  </r>
  <r>
    <x v="0"/>
    <x v="1"/>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0"/>
    <x v="1"/>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
    <s v="DGA_x000a_Subdirección de Procesos _x000a_Dirección de Estrategica y de Analitica _x000a__x000a_"/>
    <n v="0"/>
    <x v="1"/>
  </r>
  <r>
    <x v="0"/>
    <x v="1"/>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0.7"/>
    <s v="DGA_x000a_Dirección de Gestión de Innnovación y Tecnología _x000a__x000a_Dirección de Géstión de Aduanas_x000a_Subdirección de Registro y Control Aduanero"/>
    <n v="0.7"/>
    <x v="1"/>
  </r>
  <r>
    <x v="0"/>
    <x v="1"/>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0"/>
    <x v="1"/>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0.9"/>
    <s v="DGA_x000a_Dirección de Gestión de  Innnovación y Tecnología - DGIT_x000a_"/>
    <n v="0.9"/>
    <x v="1"/>
  </r>
  <r>
    <x v="0"/>
    <x v="1"/>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0.7"/>
    <s v="DGA_x000a_Dirección de Gestión de Innnovación y Tecnología - DGIT_x000a__x000a_Dirección de Gestión Estratégica y de Analítica_x000a__x000a_"/>
    <n v="0.7"/>
    <x v="1"/>
  </r>
  <r>
    <x v="0"/>
    <x v="1"/>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0.2"/>
    <s v="DGA_x000a_Dirección de Gestión de Innnovación y Tecnología _x000a__x000a_Dirección de Géstión de Aduanas"/>
    <n v="0.2"/>
    <x v="1"/>
  </r>
  <r>
    <x v="0"/>
    <x v="1"/>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0"/>
    <x v="1"/>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0"/>
    <x v="1"/>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0"/>
    <x v="1"/>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0"/>
    <x v="1"/>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0"/>
    <x v="1"/>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0"/>
    <s v="DGA_x000a_Dirección de Gestión de Innnovación y Tecnología - DGIT"/>
    <n v="0"/>
    <x v="1"/>
  </r>
  <r>
    <x v="0"/>
    <x v="1"/>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0.65"/>
    <s v="DGA_x000a_Oficina de Seguridad de la Información _x000a__x000a_Dirección de Gestion de Aduanas _x000a_Subdirección de Operación Aduanera_x000a__x000a_Dirección de Gestión Estratégica y de Analítica"/>
    <n v="0.65"/>
    <x v="1"/>
  </r>
  <r>
    <x v="0"/>
    <x v="1"/>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0.9"/>
    <s v="DGA_x000a_Oficina de Seguridad de la Información - OSI_x000a__x000a_Dirección de Gestión Estratégica y de Analítica_x000a__x000a__x000a_"/>
    <n v="0.9"/>
    <x v="1"/>
  </r>
  <r>
    <x v="0"/>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
    <s v="DGA_x000a_Oficina de Seguridad de la Información - OSI"/>
    <n v="0"/>
    <x v="1"/>
  </r>
  <r>
    <x v="0"/>
    <x v="1"/>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1"/>
    <s v="DGA_x000a_Oficina de Seguridad de la Información - OSI_x000a__x000a_Dirección de Innovación y Técnologia "/>
    <n v="1"/>
    <x v="0"/>
  </r>
  <r>
    <x v="0"/>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0"/>
    <x v="1"/>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0"/>
  </r>
  <r>
    <x v="0"/>
    <x v="1"/>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0.3"/>
    <s v="DGA_x000a_Oficina de Seguridad de la Información _x000a__x000a_Dirección de Gestion de Aduanas -SOA_x000a__x000a_Dirección de Gestión Estratégica y de Analítica_x000a_"/>
    <n v="0.3"/>
    <x v="1"/>
  </r>
  <r>
    <x v="0"/>
    <x v="1"/>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1"/>
  </r>
  <r>
    <x v="0"/>
    <x v="1"/>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
    <s v="DGA_x000a_Oficina de Seguridad de la Información - OSI_x000a_"/>
    <n v="0"/>
    <x v="1"/>
  </r>
  <r>
    <x v="0"/>
    <x v="1"/>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Dirección de Innovación y Técnologia "/>
    <n v="0"/>
    <x v="1"/>
  </r>
  <r>
    <x v="0"/>
    <x v="1"/>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0"/>
    <x v="1"/>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0"/>
    <x v="1"/>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
    <s v="DGA_x000a_Oficina de Seguridad de la Información - OSI_x000a_"/>
    <n v="0"/>
    <x v="1"/>
  </r>
  <r>
    <x v="0"/>
    <x v="1"/>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0"/>
    <x v="1"/>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0"/>
    <x v="1"/>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0"/>
    <x v="1"/>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07-15T00:00:00"/>
    <n v="10.714285714285714"/>
    <n v="0.30380000000000001"/>
    <s v="DGA_x000a_Oficina de Seguridad de la Información - OSI"/>
    <n v="0.30380000000000001"/>
    <x v="1"/>
  </r>
  <r>
    <x v="0"/>
    <x v="1"/>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0.9"/>
    <s v="DGA_x000a_Oficina de Seguridad de la Información - OSI"/>
    <n v="0.9"/>
    <x v="1"/>
  </r>
  <r>
    <x v="0"/>
    <x v="1"/>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0"/>
    <s v="DGA_x000a_Dirección de Gestión Jurídica _x000a_Subdirección de Normativa y Doctrina _x000a_    _x000a_Dirección de Gestión de Aduanas                                                                                                                                                                                                                                                                      _x000a_Subdirección de Subidrección de Operación Aduanera _x000a_Subdirección Técnica Aduanera_x000a__x000a__x000a__x000a__x000a_"/>
    <n v="0"/>
    <x v="1"/>
  </r>
  <r>
    <x v="0"/>
    <x v="1"/>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
    <s v="DGA_x000a_Direcciones Seccionales de Barranquilla, Santa Marta, Cartagena y Buenaventura _x000a_División de Operación Aduanera_x000a_GIT importaciones _x000a__x000a_Dirección de Gestión de Aduanas _x000a_Subdirección de Operación Aduanera                                                                                                                                                                                                                                                                     "/>
    <n v="0"/>
    <x v="1"/>
  </r>
  <r>
    <x v="0"/>
    <x v="1"/>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1"/>
  </r>
  <r>
    <x v="0"/>
    <x v="1"/>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1"/>
  </r>
  <r>
    <x v="0"/>
    <x v="1"/>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0"/>
    <x v="1"/>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0"/>
    <s v="DGA_x000a_Dirección de Gestión de Aduanas; _x000a_Subdirección de Operación Aduanera "/>
    <n v="0"/>
    <x v="1"/>
  </r>
  <r>
    <x v="0"/>
    <x v="1"/>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5-12-30T00:00:00"/>
    <n v="26"/>
    <n v="0"/>
    <s v="DGA_x000a_Direcciones seccionales de Buenaventura, Santa Marta, Cartagena y Barraquilla_x000a_División de operación aduanera_x000a_GIT importaciones."/>
    <n v="0"/>
    <x v="1"/>
  </r>
  <r>
    <x v="0"/>
    <x v="1"/>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
    <s v="DGA_x000a_Todas las Direcciones Seccionales _x000a_División de operación aduanera_x000a_GIT importaciones."/>
    <n v="0"/>
    <x v="1"/>
  </r>
  <r>
    <x v="0"/>
    <x v="1"/>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0"/>
    <x v="1"/>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
    <s v="DGA_x000a_Direcciones Seccionales que tengan competencia para la operación aduanera_x000a_División de operación aduanera_x000a_GIT importaciones"/>
    <n v="0"/>
    <x v="1"/>
  </r>
  <r>
    <x v="0"/>
    <x v="1"/>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1"/>
  </r>
  <r>
    <x v="0"/>
    <x v="1"/>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
    <s v="DGA_x000a_Todas las Direcciones Seccionales con operación aduanera_x000a_División de operación aduanera_x000a_GIT importaciones"/>
    <n v="0"/>
    <x v="1"/>
  </r>
  <r>
    <x v="0"/>
    <x v="1"/>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
    <s v="DGA_x000a_Dirección de Gestión de Aduanas _x000a_Subdirección de Operación Aduanera _x000a__x000a_Todas las Direcciones Seccionales que tengan competencia para la operación aduanera_x000a_División de operación aduanera_x000a_GIT importaciones"/>
    <n v="0"/>
    <x v="1"/>
  </r>
  <r>
    <x v="0"/>
    <x v="1"/>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0"/>
    <x v="1"/>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
    <s v="DGA_x000a_Todas las Direcciones Seccionales con operación aduanera_x000a_División de operación aduanera_x000a_GIT importaciones"/>
    <n v="0"/>
    <x v="1"/>
  </r>
  <r>
    <x v="0"/>
    <x v="1"/>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
    <s v="DGA_x000a_Dirección de Gestión de Aduanas _x000a_Subdirección de Operación Aduanera _x000a__x000a_Todas las Direcciones Seccionales con operación aduanera_x000a_División de operación aduanera_x000a_GIT importaciones"/>
    <n v="0"/>
    <x v="1"/>
  </r>
  <r>
    <x v="0"/>
    <x v="1"/>
    <s v="170700-29-2024-02-08_x000a__x000a_Control viajeros Cartagena y Medellín"/>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1"/>
  </r>
  <r>
    <x v="0"/>
    <x v="1"/>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1"/>
  </r>
  <r>
    <x v="0"/>
    <x v="1"/>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0"/>
    <x v="1"/>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0"/>
    <x v="1"/>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0"/>
    <x v="1"/>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0"/>
    <x v="1"/>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
    <s v="DGA_x000a_Dirección Seccional de Aduanas de Medellín_x000a_División de viajeros"/>
    <n v="0"/>
    <x v="1"/>
  </r>
  <r>
    <x v="0"/>
    <x v="1"/>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
    <s v="DGA_x000a_Dirección Seccional de Aduanas de Medellín_x000a_División de viajeros"/>
    <n v="0"/>
    <x v="1"/>
  </r>
  <r>
    <x v="0"/>
    <x v="1"/>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
    <s v="DGA_x000a_Direcciones Seccionales_x000a_División de Operación Aduanera y/o División de viajeros"/>
    <n v="0"/>
    <x v="1"/>
  </r>
  <r>
    <x v="0"/>
    <x v="1"/>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1"/>
  </r>
  <r>
    <x v="0"/>
    <x v="1"/>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5-10-31T00:00:00"/>
    <n v="17.428571428571427"/>
    <n v="0"/>
    <s v="DGA_x000a_Subdirección de Operación Aduanera_x000a__x000a_Dirección de Gestión de Impuestos_x000a_Subdirección de Recaudo"/>
    <n v="0"/>
    <x v="1"/>
  </r>
  <r>
    <x v="0"/>
    <x v="1"/>
    <m/>
    <m/>
    <m/>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
    <s v="DGA_x000a_Direcciones Seccionales_x000a_División de Operación Aduanera y/o División de viajeros"/>
    <n v="0"/>
    <x v="1"/>
  </r>
  <r>
    <x v="0"/>
    <x v="1"/>
    <m/>
    <m/>
    <m/>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1"/>
  </r>
  <r>
    <x v="0"/>
    <x v="1"/>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1"/>
  </r>
  <r>
    <x v="0"/>
    <x v="1"/>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
    <s v="DGA_x000a_Direcciones Seccionales_x000a_División de Operación Aduanera y/o División de viajeros"/>
    <n v="0"/>
    <x v="1"/>
  </r>
  <r>
    <x v="0"/>
    <x v="1"/>
    <m/>
    <m/>
    <m/>
    <m/>
    <s v="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0"/>
    <x v="1"/>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0"/>
    <x v="1"/>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7.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0"/>
    <x v="1"/>
    <m/>
    <m/>
    <m/>
    <m/>
    <s v="A18.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r>
    <x v="4"/>
    <x v="2"/>
    <s v="Auditoría al Trámite de Insumos de Fiscalización remitidos a las Direcciones Seccionales 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4"/>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4"/>
    <x v="2"/>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1"/>
  </r>
  <r>
    <x v="4"/>
    <x v="2"/>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0"/>
  </r>
  <r>
    <x v="4"/>
    <x v="2"/>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2"/>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4"/>
    <x v="2"/>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11-30T00:00:00"/>
    <n v="65"/>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4"/>
    <x v="2"/>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4"/>
    <x v="2"/>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4"/>
    <x v="2"/>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4"/>
    <x v="2"/>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11-30T00:00:00"/>
    <n v="65"/>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4"/>
    <x v="2"/>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4"/>
    <x v="2"/>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11-30T00:00:00"/>
    <n v="65"/>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4"/>
    <x v="2"/>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4"/>
    <x v="2"/>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4"/>
    <x v="2"/>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4"/>
    <x v="2"/>
    <s v="Auditoría al Trámite de Insumos de Fiscalización remitidos a las Direcciones Seccionales ATI 2024-003"/>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4"/>
    <x v="2"/>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0"/>
  </r>
  <r>
    <x v="4"/>
    <x v="2"/>
    <s v="Auditoría al Trámite de Insumos de Fiscalización remitidos a las Direcciones Seccionales ATI 2024-003"/>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1"/>
    <x v="0"/>
  </r>
  <r>
    <x v="4"/>
    <x v="2"/>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1"/>
    <x v="0"/>
  </r>
  <r>
    <x v="4"/>
    <x v="2"/>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1"/>
    <x v="0"/>
  </r>
  <r>
    <x v="4"/>
    <x v="2"/>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7"/>
    <s v="DGF_x000a_NC – Subproceso de Fiscalización y Liquidación_x000a_Dirección de Gestión de Fiscalización_x000a_Subdirección de Fiscalización Cambiaria_x000a__x000a_DS – Subproceso de Fiscalización y Liquidación_x000a_Direcciones seccionales con competencia cambiaria "/>
    <n v="1"/>
    <x v="0"/>
  </r>
  <r>
    <x v="4"/>
    <x v="2"/>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3"/>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1"/>
    <x v="0"/>
  </r>
  <r>
    <x v="4"/>
    <x v="2"/>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3"/>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1"/>
    <x v="0"/>
  </r>
  <r>
    <x v="4"/>
    <x v="2"/>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3"/>
    <s v="DGF_x000a_NC  Subproceso de Fiscalización y liquidación_x000a_Subdirección de Fiscalización Tributaria_x000a__x000a_DS- Dirección Seccional de Impuestos y Aduanas de Armenia _x000a_DSI de Medellín"/>
    <n v="1"/>
    <x v="0"/>
  </r>
  <r>
    <x v="4"/>
    <x v="2"/>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0"/>
  </r>
  <r>
    <x v="4"/>
    <x v="2"/>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4"/>
    <x v="2"/>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4"/>
    <x v="2"/>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1"/>
  </r>
  <r>
    <x v="4"/>
    <x v="2"/>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4"/>
    <x v="2"/>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2"/>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2"/>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4"/>
    <x v="2"/>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4"/>
    <x v="2"/>
    <s v="Auditoría al Trámite de Insumos de Fiscalización remitidos a las Direcciones Seccionales ATI 2024-003"/>
    <s v="ATI2024-003_x000a__x000a_H7"/>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0"/>
  </r>
  <r>
    <x v="4"/>
    <x v="2"/>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4"/>
    <x v="2"/>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4"/>
    <x v="2"/>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4"/>
    <x v="2"/>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2"/>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2"/>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4"/>
    <x v="2"/>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4"/>
    <x v="2"/>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4"/>
    <x v="2"/>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1"/>
  </r>
  <r>
    <x v="4"/>
    <x v="2"/>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1"/>
  </r>
  <r>
    <x v="4"/>
    <x v="2"/>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0"/>
  </r>
  <r>
    <x v="4"/>
    <x v="2"/>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4"/>
    <x v="2"/>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4"/>
    <x v="2"/>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2"/>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2"/>
    <x v="2"/>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2"/>
    <x v="2"/>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2"/>
    <x v="2"/>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1"/>
  </r>
  <r>
    <x v="2"/>
    <x v="2"/>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1"/>
  </r>
  <r>
    <x v="2"/>
    <x v="2"/>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1"/>
  </r>
  <r>
    <x v="2"/>
    <x v="2"/>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1"/>
  </r>
  <r>
    <x v="2"/>
    <x v="2"/>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2"/>
    <x v="2"/>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2"/>
    <x v="2"/>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2"/>
    <x v="2"/>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2"/>
    <x v="2"/>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2"/>
    <x v="2"/>
    <s v="Auditoría a la Gestión de Cartera 2024-001_x000a__x000a_Periodo 01/01/2023 al 30/03/2024"/>
    <s v="AGC2024-001_x000a_H7"/>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2"/>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1"/>
  </r>
  <r>
    <x v="2"/>
    <x v="2"/>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1"/>
  </r>
  <r>
    <x v="2"/>
    <x v="2"/>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2"/>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1"/>
  </r>
  <r>
    <x v="2"/>
    <x v="2"/>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2"/>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2"/>
    <x v="2"/>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2"/>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2"/>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3"/>
    <x v="2"/>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2"/>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3"/>
    <x v="2"/>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3"/>
    <x v="2"/>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2"/>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3"/>
    <x v="2"/>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3"/>
    <x v="2"/>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3"/>
    <x v="2"/>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3"/>
    <x v="2"/>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3"/>
    <x v="2"/>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2"/>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2"/>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2"/>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3"/>
    <x v="2"/>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2"/>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2"/>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2"/>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2"/>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2"/>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2"/>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3"/>
    <x v="2"/>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3"/>
    <x v="2"/>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2"/>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3"/>
    <x v="2"/>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2"/>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2"/>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2"/>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3"/>
    <x v="2"/>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3"/>
    <x v="2"/>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3"/>
    <x v="2"/>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2"/>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2"/>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2"/>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3"/>
    <x v="2"/>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3"/>
    <x v="2"/>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1"/>
  </r>
  <r>
    <x v="3"/>
    <x v="2"/>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1"/>
  </r>
  <r>
    <x v="3"/>
    <x v="2"/>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1"/>
  </r>
  <r>
    <x v="3"/>
    <x v="2"/>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2"/>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2"/>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3"/>
    <x v="2"/>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3"/>
    <x v="2"/>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1"/>
  </r>
  <r>
    <x v="3"/>
    <x v="2"/>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3"/>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3"/>
    <x v="2"/>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1"/>
  </r>
  <r>
    <x v="3"/>
    <x v="2"/>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1"/>
  </r>
  <r>
    <x v="3"/>
    <x v="2"/>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3"/>
    <x v="2"/>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44"/>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14666666666666667"/>
    <x v="1"/>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2"/>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1"/>
  </r>
  <r>
    <x v="3"/>
    <x v="2"/>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3"/>
    <x v="2"/>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3"/>
    <x v="2"/>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3"/>
    <x v="2"/>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3"/>
    <x v="2"/>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1"/>
  </r>
  <r>
    <x v="3"/>
    <x v="2"/>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3"/>
    <x v="2"/>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3"/>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2"/>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1"/>
  </r>
  <r>
    <x v="3"/>
    <x v="2"/>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2"/>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2"/>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3"/>
    <x v="2"/>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44"/>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14666666666666667"/>
    <x v="1"/>
  </r>
  <r>
    <x v="3"/>
    <x v="2"/>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2"/>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2"/>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3"/>
    <x v="2"/>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0"/>
  </r>
  <r>
    <x v="3"/>
    <x v="2"/>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0"/>
  </r>
  <r>
    <x v="3"/>
    <x v="2"/>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1"/>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1"/>
    <x v="0"/>
  </r>
  <r>
    <x v="3"/>
    <x v="2"/>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3"/>
    <x v="2"/>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3"/>
    <x v="2"/>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1"/>
  </r>
  <r>
    <x v="3"/>
    <x v="2"/>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3"/>
    <x v="2"/>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0"/>
  </r>
  <r>
    <x v="3"/>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3"/>
    <x v="2"/>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1"/>
  </r>
  <r>
    <x v="3"/>
    <x v="2"/>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1"/>
  </r>
  <r>
    <x v="3"/>
    <x v="2"/>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0"/>
  </r>
  <r>
    <x v="3"/>
    <x v="2"/>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3"/>
    <x v="2"/>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1"/>
  </r>
  <r>
    <x v="3"/>
    <x v="2"/>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1"/>
  </r>
  <r>
    <x v="3"/>
    <x v="2"/>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0"/>
  </r>
  <r>
    <x v="3"/>
    <x v="2"/>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1"/>
  </r>
  <r>
    <x v="3"/>
    <x v="2"/>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1"/>
  </r>
  <r>
    <x v="3"/>
    <x v="2"/>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0"/>
  </r>
  <r>
    <x v="3"/>
    <x v="2"/>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1"/>
  </r>
  <r>
    <x v="3"/>
    <x v="2"/>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3"/>
    <x v="2"/>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1"/>
  </r>
  <r>
    <x v="3"/>
    <x v="2"/>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3"/>
    <x v="2"/>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2-15T00:00:00"/>
    <n v="56.428571428571431"/>
    <n v="0"/>
    <s v="DGI_x000a_DS - Subproceso Administración de Cartera_x000a_Dirección Seccional de Impuestos de Bogotá, Barranquilla y Valledupar_x000a_División de Cobranzas y/o Recaudo y Cobranzas"/>
    <n v="0"/>
    <x v="1"/>
  </r>
  <r>
    <x v="3"/>
    <x v="2"/>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0"/>
  </r>
  <r>
    <x v="3"/>
    <x v="2"/>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1"/>
  </r>
  <r>
    <x v="3"/>
    <x v="2"/>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0"/>
  </r>
  <r>
    <x v="3"/>
    <x v="2"/>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3"/>
    <x v="2"/>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3"/>
    <x v="2"/>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3"/>
    <x v="2"/>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3"/>
    <x v="2"/>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3"/>
    <x v="2"/>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3"/>
    <x v="2"/>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3"/>
    <x v="2"/>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3"/>
    <x v="2"/>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3"/>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3"/>
    <x v="2"/>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1"/>
    <s v="DGI_x000a_Subdirección de Factura Electrónica y Soluciones Operativas"/>
    <n v="1"/>
    <x v="0"/>
  </r>
  <r>
    <x v="3"/>
    <x v="2"/>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1"/>
    <s v="DGI_x000a_Subdirección de Factura Electrónica y Soluciones Operativas"/>
    <n v="1"/>
    <x v="0"/>
  </r>
  <r>
    <x v="3"/>
    <x v="2"/>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1"/>
    <s v="DGI_x000a_Subdirección de Factura Electrónica y Soluciones Operativas"/>
    <n v="1"/>
    <x v="0"/>
  </r>
  <r>
    <x v="3"/>
    <x v="2"/>
    <m/>
    <s v="AFE 2024-006"/>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1"/>
    <s v="DGI_x000a_Subdirección de Factura Electrónica y Soluciones Operativas"/>
    <n v="1"/>
    <x v="0"/>
  </r>
  <r>
    <x v="3"/>
    <x v="2"/>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1"/>
    <s v="DGI_x000a_Subdirección de Factura Electrónica y Soluciones Operativas"/>
    <n v="1"/>
    <x v="0"/>
  </r>
  <r>
    <x v="3"/>
    <x v="2"/>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2"/>
    <s v="DGI_x000a_Subdirección de Factura Electrónica y Soluciones Operativas"/>
    <n v="1"/>
    <x v="0"/>
  </r>
  <r>
    <x v="3"/>
    <x v="2"/>
    <m/>
    <s v="AFE 2024-006"/>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1"/>
  </r>
  <r>
    <x v="3"/>
    <x v="2"/>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0"/>
  </r>
  <r>
    <x v="3"/>
    <x v="2"/>
    <m/>
    <s v="AFE 2024-006"/>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1"/>
  </r>
  <r>
    <x v="3"/>
    <x v="2"/>
    <m/>
    <s v="AFE 2024-00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3"/>
    <x v="2"/>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3"/>
    <x v="2"/>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1"/>
  </r>
  <r>
    <x v="3"/>
    <x v="2"/>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3"/>
    <x v="2"/>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3"/>
    <x v="2"/>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3"/>
    <x v="2"/>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1"/>
  </r>
  <r>
    <x v="3"/>
    <x v="2"/>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1"/>
  </r>
  <r>
    <x v="3"/>
    <x v="2"/>
    <m/>
    <s v="AFE 2024-006"/>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3"/>
    <x v="2"/>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1"/>
  </r>
  <r>
    <x v="3"/>
    <x v="2"/>
    <m/>
    <s v="AFE 2024-006"/>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3"/>
    <x v="2"/>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0"/>
  </r>
  <r>
    <x v="3"/>
    <x v="2"/>
    <s v="Auditoria a la Gestión de Cartera_x000a_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0"/>
    <s v="DGI_x000a_Dirección de Gestión de Impuestos_x000a_Subdirección de Cobranzas y Control Extensivo_x000a_Coordinación de Cobranzas_x000a__x000a_Dirección Seccional de Impuestos de Medellín"/>
    <n v="0"/>
    <x v="1"/>
  </r>
  <r>
    <x v="3"/>
    <x v="2"/>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0"/>
    <s v="DGI_x000a_Dirección de Gestión de Impuestos_x000a_Subdirección de Cobranzas y Control Extensivo_x000a_Coordinación de Cobranzas_x000a__x000a_Dirección Seccional de Impuestos y Aduanas de Bucaramanga"/>
    <n v="0"/>
    <x v="1"/>
  </r>
  <r>
    <x v="3"/>
    <x v="2"/>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0"/>
    <s v="DGI_x000a_Dirección de Gestión de Impuestos_x000a_Subdirección de Cobranzas y Control Extensivo_x000a_Coordinación de Cobranzas"/>
    <n v="0"/>
    <x v="1"/>
  </r>
  <r>
    <x v="3"/>
    <x v="2"/>
    <m/>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3"/>
    <x v="2"/>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1"/>
  </r>
  <r>
    <x v="3"/>
    <x v="2"/>
    <m/>
    <m/>
    <m/>
    <m/>
    <m/>
    <s v="Revisar bimestralmente una muestra de 10 expedientes en los que se hayan endosado depósitos judiciales, validando que dentro del expediente obre soporte de la comunicación del endoso al contribuyente"/>
    <s v="Informe"/>
    <n v="12"/>
    <d v="2025-09-01T00:00:00"/>
    <d v="2026-08-31T00:00:00"/>
    <n v="52"/>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
    <x v="1"/>
  </r>
  <r>
    <x v="3"/>
    <x v="2"/>
    <m/>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0"/>
    <s v="DGI_x000a_Dirección de Gestión de Impuestos_x000a_Subdirección de Cobranzas y Control Extensivo_x000a_Coordinación de Cobranzas_x000a__x000a_Dirección Seccional de Impuestos de Medellín_x000a__x000a_Dirección Seccional de Impuestos y Aduanas de Bucaramanga"/>
    <n v="0"/>
    <x v="1"/>
  </r>
  <r>
    <x v="3"/>
    <x v="2"/>
    <m/>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0"/>
    <s v="DGI_x000a_Dirección de Gestión de Impuestos_x000a_Subdirección de Cobranzas y Control Extensivo_x000a_Coordinación de Cobranzas_x000a__x000a_Oficina de Seguridad de la Información"/>
    <n v="0"/>
    <x v="1"/>
  </r>
  <r>
    <x v="3"/>
    <x v="2"/>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3"/>
    <x v="2"/>
    <m/>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
    <s v="DGIT_x000a_Dirección de Gestión de Innovación y Tecnología_x000a_Subdirección de Soluciones y Desarrollo _x000a_Subdirección Innovación y Proyectos "/>
    <n v="0"/>
    <x v="1"/>
  </r>
  <r>
    <x v="3"/>
    <x v="2"/>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1"/>
  </r>
  <r>
    <x v="3"/>
    <x v="2"/>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
    <s v="DGIT_x000a_Dirección de Gestión de Innovación y Tecnología_x000a_Subdirección de Soluciones y Desarrollo _x000a_Subdirección Innovación y Proyectos "/>
    <n v="0"/>
    <x v="1"/>
  </r>
  <r>
    <x v="3"/>
    <x v="2"/>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
    <s v="DGIT_x000a_Dirección de Gestión de Innovación y Tecnología_x000a_Subdirección de Soluciones y Desarrollo _x000a_Subdirección Innovación y Proyectos "/>
    <n v="0"/>
    <x v="1"/>
  </r>
  <r>
    <x v="3"/>
    <x v="2"/>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
    <s v="DGIT_x000a_Dirección de Gestión de Innovación y Tecnología_x000a_Subdirección de Soluciones y Desarrollo _x000a_Subdirección Innovación y Proyectos "/>
    <n v="0"/>
    <x v="1"/>
  </r>
  <r>
    <x v="3"/>
    <x v="2"/>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1"/>
  </r>
  <r>
    <x v="3"/>
    <x v="2"/>
    <m/>
    <m/>
    <m/>
    <m/>
    <s v="Diseñar el manual técnico del Repositorio Obliga "/>
    <s v="Definir los diferentes componentes técnicos del repositorio Obliga "/>
    <s v="Manual técnico"/>
    <n v="1"/>
    <d v="2025-09-01T00:00:00"/>
    <d v="2026-12-31T00:00:00"/>
    <n v="69.428571428571431"/>
    <n v="0"/>
    <s v="DGIT_x000a_Dirección de Gestión de Innovación y Tecnología_x000a_Subdirección de Soluciones y Desarrollo _x000a_Subdirección Innovación y Proyectos "/>
    <n v="0"/>
    <x v="1"/>
  </r>
  <r>
    <x v="3"/>
    <x v="2"/>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0"/>
    <s v="DGI_x000a_Dirección de Gestión de Impuestos_x000a_Subdirección de Cobranzas y Control Extensivo_x000a_Coordinación de Cobranzas"/>
    <n v="0"/>
    <x v="1"/>
  </r>
  <r>
    <x v="3"/>
    <x v="2"/>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1"/>
  </r>
  <r>
    <x v="3"/>
    <x v="2"/>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3"/>
    <x v="2"/>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1"/>
  </r>
  <r>
    <x v="3"/>
    <x v="2"/>
    <m/>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
    <n v="0"/>
    <x v="1"/>
  </r>
  <r>
    <x v="3"/>
    <x v="2"/>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1"/>
  </r>
  <r>
    <x v="3"/>
    <x v="2"/>
    <m/>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
    <s v="DGI_x000a_Dirección de Gestión de Innovación y Tecnología_x000a_Subdirección de Soluciones y Desarrollo _x000a_Subdirección Innovación y Proyectos "/>
    <n v="0"/>
    <x v="1"/>
  </r>
  <r>
    <x v="3"/>
    <x v="2"/>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1"/>
  </r>
  <r>
    <x v="3"/>
    <x v="2"/>
    <m/>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0"/>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0"/>
    <x v="1"/>
  </r>
  <r>
    <x v="3"/>
    <x v="2"/>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0"/>
    <s v="DGI_x000a_Dirección de Gestión de Impuestos_x000a_Subdirección de Cobranzas y Control Extensivo_x000a_Coordinación de Cobranzas"/>
    <n v="0"/>
    <x v="1"/>
  </r>
  <r>
    <x v="3"/>
    <x v="2"/>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1"/>
  </r>
  <r>
    <x v="3"/>
    <x v="2"/>
    <m/>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1"/>
  </r>
  <r>
    <x v="1"/>
    <x v="2"/>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12-31T00:00:00"/>
    <n v="182.71428571428572"/>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1"/>
  </r>
  <r>
    <x v="1"/>
    <x v="2"/>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12-31T00:00:00"/>
    <n v="173.85714285714286"/>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1"/>
  </r>
  <r>
    <x v="1"/>
    <x v="2"/>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12-31T00:00:00"/>
    <n v="173.85714285714286"/>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1"/>
  </r>
  <r>
    <x v="1"/>
    <x v="2"/>
    <m/>
    <m/>
    <m/>
    <m/>
    <s v="Actualizar del procedimiento PR-ADF-312 "/>
    <s v="Publicación del procedimiento PR-ADF-312 "/>
    <s v="Procedimiento"/>
    <n v="1"/>
    <d v="2022-09-01T00:00:00"/>
    <d v="2023-08-31T00:00:00"/>
    <n v="52"/>
    <n v="1"/>
    <s v="DGC_x000a_NC - Subproceso Operación Logística_x000a_Subdirección Logística._x000a_"/>
    <n v="1"/>
    <x v="0"/>
  </r>
  <r>
    <x v="1"/>
    <x v="2"/>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1"/>
    <x v="2"/>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1"/>
    <x v="2"/>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1"/>
    <x v="2"/>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1"/>
    <x v="2"/>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1"/>
    <x v="2"/>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1"/>
    <x v="2"/>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1"/>
    <x v="2"/>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1"/>
    <x v="2"/>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1"/>
    <x v="2"/>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1"/>
    <x v="2"/>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1"/>
    <x v="2"/>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1"/>
    <x v="2"/>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1"/>
    <x v="2"/>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1"/>
    <x v="2"/>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1"/>
    <x v="2"/>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1"/>
    <x v="2"/>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0"/>
  </r>
  <r>
    <x v="1"/>
    <x v="2"/>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4"/>
    <s v="DGC_x000a_NC - Subproceso Compras y Contratos_x000a_Dirección de Gestión Corporativa_x000a_Subdirección de Compras y Contratos _x000a__x000a_ELABORACIÓN _x000a_18/01/2024"/>
    <n v="1"/>
    <x v="0"/>
  </r>
  <r>
    <x v="1"/>
    <x v="2"/>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1"/>
    <s v="DGC_x000a_NC - Subproceso Compras y Contratos_x000a_Dirección de Gestión Corporativa_x000a_Subdirección de Compras y Contratos _x000a__x000a_ELABORACIÓN _x000a_18/01/2024"/>
    <n v="1"/>
    <x v="0"/>
  </r>
  <r>
    <x v="1"/>
    <x v="2"/>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1"/>
    <x v="2"/>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1"/>
    <x v="2"/>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0"/>
  </r>
  <r>
    <x v="1"/>
    <x v="2"/>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1"/>
    <x v="2"/>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n v="1"/>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Plan de trabajo de_x000a_implementación de la solución_x000a_tecnológica. "/>
    <n v="1"/>
    <d v="2025-12-01T00:00:00"/>
    <d v="2026-02-28T00:00:00"/>
    <n v="12.714285714285714"/>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Informes de seguimiento "/>
    <n v="2"/>
    <d v="2026-03-01T00:00:00"/>
    <d v="2026-11-30T00:00:00"/>
    <n v="39.142857142857146"/>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6-03-01T00:00:00"/>
    <d v="2026-12-31T00:00:00"/>
    <n v="43.571428571428569"/>
    <n v="0"/>
    <s v="DGC_x000a_NC - Subproceso Innovación y Tecnología_x000a_Subdirección de Soluciones y Desarrollo _x000a_Subdirección de Innovación y Proyectos_x000a__x000a_NC - Subproceso Recursos Administrativos_x000a_Direción de Gestión Corporativa"/>
    <n v="0"/>
    <x v="1"/>
  </r>
  <r>
    <x v="1"/>
    <x v="2"/>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1"/>
    <x v="2"/>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1"/>
    <x v="2"/>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0"/>
  </r>
  <r>
    <x v="1"/>
    <x v="2"/>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1"/>
  </r>
  <r>
    <x v="1"/>
    <x v="2"/>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1"/>
    <x v="2"/>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1"/>
  </r>
  <r>
    <x v="1"/>
    <x v="2"/>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0"/>
  </r>
  <r>
    <x v="1"/>
    <x v="2"/>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1"/>
  </r>
  <r>
    <x v="1"/>
    <x v="2"/>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0"/>
  </r>
  <r>
    <x v="1"/>
    <x v="2"/>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0"/>
  </r>
  <r>
    <x v="1"/>
    <x v="2"/>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0"/>
  </r>
  <r>
    <x v="1"/>
    <x v="2"/>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0"/>
  </r>
  <r>
    <x v="1"/>
    <x v="2"/>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1"/>
  </r>
  <r>
    <x v="1"/>
    <x v="2"/>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0"/>
  </r>
  <r>
    <x v="1"/>
    <x v="2"/>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1"/>
  </r>
  <r>
    <x v="1"/>
    <x v="2"/>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5-11-30T00:00:00"/>
    <n v="8.5714285714285712"/>
    <n v="0"/>
    <s v="DGC_x000a_Dirección de Gestión de Innovación y Tecnología_x000a_Coordinación para el apoyo a los sistemas de información._x000a_Dirección de Gestión Corporativa_x000a_Subdirección de Asuntos Disciplinarios            "/>
    <n v="0"/>
    <x v="1"/>
  </r>
  <r>
    <x v="1"/>
    <x v="2"/>
    <m/>
    <m/>
    <m/>
    <m/>
    <s v="Definir un plan de trabajo de desarrollo de la solución tecnológica"/>
    <s v="Definir el plan de_x000a_trabajo de la solución_x000a_tecnológica"/>
    <s v="Plan de trabajo"/>
    <n v="1"/>
    <d v="2025-12-01T00:00:00"/>
    <d v="2026-02-28T00:00:00"/>
    <n v="12.714285714285714"/>
    <n v="0"/>
    <s v="DGC_x000a_Dirección de Gestión de Innovación y Tecnología_x000a_Coordinación para el apoyo a los sistemas de información._x000a_Dirección de Gestión Corporativa_x000a_Subdirección de Asuntos Disciplinarios "/>
    <n v="0"/>
    <x v="1"/>
  </r>
  <r>
    <x v="1"/>
    <x v="2"/>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Dirección de Gestión Corporativa_x000a_Subdirección de Asuntos Disciplinarios "/>
    <n v="0"/>
    <x v="1"/>
  </r>
  <r>
    <x v="1"/>
    <x v="2"/>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C_x000a_Dirección de Gestión de Innovación y Tecnología_x000a_Coordinación para el apoyo a los sistemas de información._x000a_Dirección de Gestión Corporativa_x000a_Subdirección de Asuntos Disciplinarios             "/>
    <n v="0"/>
    <x v="1"/>
  </r>
  <r>
    <x v="1"/>
    <x v="2"/>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1"/>
    <x v="2"/>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1"/>
    <s v="DGC_x000a_Dirección de Gestión Corporativa_x000a_Subdirección de Asuntos Disciplinarios_x000a_Coordinación de Instrucción"/>
    <n v="0.5"/>
    <x v="1"/>
  </r>
  <r>
    <x v="1"/>
    <x v="2"/>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1"/>
    <x v="2"/>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1"/>
  </r>
  <r>
    <x v="1"/>
    <x v="2"/>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1"/>
  </r>
  <r>
    <x v="1"/>
    <x v="2"/>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1"/>
  </r>
  <r>
    <x v="1"/>
    <x v="2"/>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1"/>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1"/>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1"/>
    <x v="2"/>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0"/>
    <s v="DGC_x000a_Dirección de Gestión Corporativa_x000a_Subdirección de Compras y Contratos_x000a_Subdirección Escuela de Impuestos y Aduanas_x000a_ "/>
    <n v="0"/>
    <x v="1"/>
  </r>
  <r>
    <x v="1"/>
    <x v="2"/>
    <m/>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1"/>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1"/>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1"/>
    <x v="2"/>
    <m/>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0"/>
    <s v="DGC_x000a_Dirección de Gestión Corporativa_x000a_Subdirección de Compras y Contratos_x000a__x000a_Direcciones Seccionales_x000a_Divisiones Administrativas y Financieras "/>
    <n v="0"/>
    <x v="1"/>
  </r>
  <r>
    <x v="1"/>
    <x v="2"/>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0"/>
    <s v="DGC_x000a_Dirección de Gestión Corporativa_x000a_Subdirección de Compras y Contratos_x000a_Subdirección de Talento Humano"/>
    <n v="0"/>
    <x v="1"/>
  </r>
  <r>
    <x v="1"/>
    <x v="2"/>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r>
    <x v="1"/>
    <x v="2"/>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
    <s v="DGC_x000a_Dirección de Gestión Corporativa_x000a_Subdirección de Compras y Contratos"/>
    <n v="0"/>
    <x v="1"/>
  </r>
  <r>
    <x v="1"/>
    <x v="2"/>
    <m/>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73F990E-A847-4F91-97E4-1146D8A75934}"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82">
      <pivotArea type="all" dataOnly="0" outline="0" fieldPosition="0"/>
    </format>
    <format dxfId="81">
      <pivotArea outline="0" collapsedLevelsAreSubtotals="1" fieldPosition="0"/>
    </format>
    <format dxfId="80">
      <pivotArea field="1" type="button" dataOnly="0" labelOnly="1" outline="0" axis="axisRow" fieldPosition="0"/>
    </format>
    <format dxfId="79">
      <pivotArea dataOnly="0" labelOnly="1" fieldPosition="0">
        <references count="1">
          <reference field="1" count="0"/>
        </references>
      </pivotArea>
    </format>
    <format dxfId="78">
      <pivotArea dataOnly="0" labelOnly="1" outline="0" axis="axisValues" fieldPosition="0"/>
    </format>
    <format dxfId="77">
      <pivotArea type="all" dataOnly="0" outline="0" fieldPosition="0"/>
    </format>
    <format dxfId="76">
      <pivotArea outline="0" collapsedLevelsAreSubtotals="1" fieldPosition="0"/>
    </format>
    <format dxfId="75">
      <pivotArea field="1" type="button" dataOnly="0" labelOnly="1" outline="0" axis="axisRow" fieldPosition="0"/>
    </format>
    <format dxfId="74">
      <pivotArea dataOnly="0" labelOnly="1" fieldPosition="0">
        <references count="1">
          <reference field="1" count="0"/>
        </references>
      </pivotArea>
    </format>
    <format dxfId="73">
      <pivotArea dataOnly="0" labelOnly="1" outline="0" axis="axisValues" fieldPosition="0"/>
    </format>
    <format dxfId="72">
      <pivotArea type="all" dataOnly="0" outline="0" fieldPosition="0"/>
    </format>
    <format dxfId="71">
      <pivotArea outline="0" collapsedLevelsAreSubtotals="1" fieldPosition="0"/>
    </format>
    <format dxfId="70">
      <pivotArea field="1" type="button" dataOnly="0" labelOnly="1" outline="0" axis="axisRow" fieldPosition="0"/>
    </format>
    <format dxfId="69">
      <pivotArea dataOnly="0" labelOnly="1" fieldPosition="0">
        <references count="1">
          <reference field="1" count="0"/>
        </references>
      </pivotArea>
    </format>
    <format dxfId="68">
      <pivotArea dataOnly="0" labelOnly="1" outline="0" axis="axisValues" fieldPosition="0"/>
    </format>
    <format dxfId="67">
      <pivotArea grandRow="1" outline="0" collapsedLevelsAreSubtotals="1" fieldPosition="0"/>
    </format>
    <format dxfId="66">
      <pivotArea dataOnly="0" labelOnly="1" grandRow="1" outline="0" fieldPosition="0"/>
    </format>
    <format dxfId="65">
      <pivotArea type="all" dataOnly="0" outline="0" fieldPosition="0"/>
    </format>
    <format dxfId="64">
      <pivotArea outline="0" collapsedLevelsAreSubtotals="1" fieldPosition="0"/>
    </format>
    <format dxfId="63">
      <pivotArea field="1" type="button" dataOnly="0" labelOnly="1" outline="0" axis="axisRow" fieldPosition="0"/>
    </format>
    <format dxfId="62">
      <pivotArea dataOnly="0" labelOnly="1" fieldPosition="0">
        <references count="1">
          <reference field="1" count="0"/>
        </references>
      </pivotArea>
    </format>
    <format dxfId="61">
      <pivotArea dataOnly="0" labelOnly="1" grandRow="1" outline="0" fieldPosition="0"/>
    </format>
    <format dxfId="60">
      <pivotArea dataOnly="0" labelOnly="1" outline="0" axis="axisValues" fieldPosition="0"/>
    </format>
    <format dxfId="59">
      <pivotArea dataOnly="0" labelOnly="1" outline="0" axis="axisValues" fieldPosition="0"/>
    </format>
    <format dxfId="58">
      <pivotArea type="all" dataOnly="0" outline="0" fieldPosition="0"/>
    </format>
    <format dxfId="57">
      <pivotArea type="all" dataOnly="0" outline="0" fieldPosition="0"/>
    </format>
    <format dxfId="56">
      <pivotArea outline="0" collapsedLevelsAreSubtotals="1" fieldPosition="0"/>
    </format>
    <format dxfId="55">
      <pivotArea field="1" type="button" dataOnly="0" labelOnly="1" outline="0" axis="axisRow" fieldPosition="0"/>
    </format>
    <format dxfId="54">
      <pivotArea dataOnly="0" labelOnly="1" fieldPosition="0">
        <references count="1">
          <reference field="1" count="0"/>
        </references>
      </pivotArea>
    </format>
    <format dxfId="53">
      <pivotArea dataOnly="0" labelOnly="1" grandRow="1" outline="0" fieldPosition="0"/>
    </format>
    <format dxfId="52">
      <pivotArea dataOnly="0" labelOnly="1" outline="0" axis="axisValues" fieldPosition="0"/>
    </format>
    <format dxfId="51">
      <pivotArea collapsedLevelsAreSubtotals="1" fieldPosition="0">
        <references count="1">
          <reference field="1" count="0"/>
        </references>
      </pivotArea>
    </format>
    <format dxfId="50">
      <pivotArea field="0" type="button" dataOnly="0" labelOnly="1" outline="0" axis="axisPage" fieldPosition="0"/>
    </format>
    <format dxfId="49">
      <pivotArea field="1" type="button" dataOnly="0" labelOnly="1" outline="0" axis="axisRow" fieldPosition="0"/>
    </format>
    <format dxfId="48">
      <pivotArea dataOnly="0" labelOnly="1" outline="0" axis="axisValues" fieldPosition="0"/>
    </format>
    <format dxfId="47">
      <pivotArea grandRow="1" outline="0" collapsedLevelsAreSubtotals="1" fieldPosition="0"/>
    </format>
    <format dxfId="46">
      <pivotArea dataOnly="0" labelOnly="1" grandRow="1" outline="0" fieldPosition="0"/>
    </format>
    <format dxfId="45">
      <pivotArea type="all" dataOnly="0" outline="0" fieldPosition="0"/>
    </format>
    <format dxfId="44">
      <pivotArea outline="0" collapsedLevelsAreSubtotals="1" fieldPosition="0"/>
    </format>
    <format dxfId="43">
      <pivotArea field="1" type="button" dataOnly="0" labelOnly="1" outline="0" axis="axisRow" fieldPosition="0"/>
    </format>
    <format dxfId="42">
      <pivotArea dataOnly="0" labelOnly="1" fieldPosition="0">
        <references count="1">
          <reference field="1" count="0"/>
        </references>
      </pivotArea>
    </format>
    <format dxfId="41">
      <pivotArea dataOnly="0" labelOnly="1" grandRow="1" outline="0" fieldPosition="0"/>
    </format>
    <format dxfId="4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5AD739-29D1-42A6-ADE5-F669D59B0BC6}"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3" firstHeaderRow="1" firstDataRow="2" firstDataCol="1"/>
  <pivotFields count="17">
    <pivotField axis="axisRow" showAll="0">
      <items count="9">
        <item x="0"/>
        <item x="1"/>
        <item x="5"/>
        <item x="4"/>
        <item x="3"/>
        <item x="2"/>
        <item x="6"/>
        <item x="7"/>
        <item t="default"/>
      </items>
    </pivotField>
    <pivotField axis="axisCol" showAll="0">
      <items count="4">
        <item x="0"/>
        <item x="1"/>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4">
        <item x="0"/>
        <item x="1"/>
        <item x="2"/>
        <item t="default"/>
      </items>
    </pivotField>
  </pivotFields>
  <rowFields count="2">
    <field x="0"/>
    <field x="16"/>
  </rowFields>
  <rowItems count="24">
    <i>
      <x/>
    </i>
    <i r="1">
      <x/>
    </i>
    <i r="1">
      <x v="1"/>
    </i>
    <i r="1">
      <x v="2"/>
    </i>
    <i>
      <x v="1"/>
    </i>
    <i r="1">
      <x/>
    </i>
    <i r="1">
      <x v="1"/>
    </i>
    <i r="1">
      <x v="2"/>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37">
    <format dxfId="219">
      <pivotArea outline="0" collapsedLevelsAreSubtotals="1" fieldPosition="0"/>
    </format>
    <format dxfId="218">
      <pivotArea type="all" dataOnly="0" outline="0" fieldPosition="0"/>
    </format>
    <format dxfId="217">
      <pivotArea dataOnly="0" labelOnly="1" grandRow="1" outline="0" fieldPosition="0"/>
    </format>
    <format dxfId="216">
      <pivotArea dataOnly="0" labelOnly="1" fieldPosition="0">
        <references count="1">
          <reference field="0" count="0"/>
        </references>
      </pivotArea>
    </format>
    <format dxfId="215">
      <pivotArea collapsedLevelsAreSubtotals="1" fieldPosition="0">
        <references count="1">
          <reference field="0" count="1">
            <x v="0"/>
          </reference>
        </references>
      </pivotArea>
    </format>
    <format dxfId="214">
      <pivotArea collapsedLevelsAreSubtotals="1" fieldPosition="0">
        <references count="1">
          <reference field="0" count="1">
            <x v="1"/>
          </reference>
        </references>
      </pivotArea>
    </format>
    <format dxfId="213">
      <pivotArea collapsedLevelsAreSubtotals="1" fieldPosition="0">
        <references count="1">
          <reference field="0" count="1">
            <x v="2"/>
          </reference>
        </references>
      </pivotArea>
    </format>
    <format dxfId="212">
      <pivotArea collapsedLevelsAreSubtotals="1" fieldPosition="0">
        <references count="1">
          <reference field="0" count="1">
            <x v="3"/>
          </reference>
        </references>
      </pivotArea>
    </format>
    <format dxfId="211">
      <pivotArea collapsedLevelsAreSubtotals="1" fieldPosition="0">
        <references count="1">
          <reference field="0" count="1">
            <x v="4"/>
          </reference>
        </references>
      </pivotArea>
    </format>
    <format dxfId="210">
      <pivotArea dataOnly="0" labelOnly="1" fieldPosition="0">
        <references count="1">
          <reference field="0" count="1">
            <x v="4"/>
          </reference>
        </references>
      </pivotArea>
    </format>
    <format dxfId="209">
      <pivotArea collapsedLevelsAreSubtotals="1" fieldPosition="0">
        <references count="1">
          <reference field="0" count="1">
            <x v="5"/>
          </reference>
        </references>
      </pivotArea>
    </format>
    <format dxfId="208">
      <pivotArea collapsedLevelsAreSubtotals="1" fieldPosition="0">
        <references count="1">
          <reference field="0" count="1">
            <x v="6"/>
          </reference>
        </references>
      </pivotArea>
    </format>
    <format dxfId="207">
      <pivotArea grandRow="1" outline="0" collapsedLevelsAreSubtotals="1" fieldPosition="0"/>
    </format>
    <format dxfId="206">
      <pivotArea dataOnly="0" labelOnly="1" grandRow="1" outline="0" fieldPosition="0"/>
    </format>
    <format dxfId="205">
      <pivotArea grandRow="1" outline="0" collapsedLevelsAreSubtotals="1" fieldPosition="0"/>
    </format>
    <format dxfId="204">
      <pivotArea dataOnly="0" labelOnly="1" grandRow="1" outline="0" fieldPosition="0"/>
    </format>
    <format dxfId="203">
      <pivotArea dataOnly="0" labelOnly="1" fieldPosition="0">
        <references count="1">
          <reference field="0" count="0"/>
        </references>
      </pivotArea>
    </format>
    <format dxfId="202">
      <pivotArea collapsedLevelsAreSubtotals="1" fieldPosition="0">
        <references count="1">
          <reference field="0" count="1">
            <x v="0"/>
          </reference>
        </references>
      </pivotArea>
    </format>
    <format dxfId="201">
      <pivotArea collapsedLevelsAreSubtotals="1" fieldPosition="0">
        <references count="1">
          <reference field="0" count="1">
            <x v="1"/>
          </reference>
        </references>
      </pivotArea>
    </format>
    <format dxfId="200">
      <pivotArea collapsedLevelsAreSubtotals="1" fieldPosition="0">
        <references count="1">
          <reference field="0" count="1">
            <x v="2"/>
          </reference>
        </references>
      </pivotArea>
    </format>
    <format dxfId="199">
      <pivotArea collapsedLevelsAreSubtotals="1" fieldPosition="0">
        <references count="1">
          <reference field="0" count="1">
            <x v="3"/>
          </reference>
        </references>
      </pivotArea>
    </format>
    <format dxfId="198">
      <pivotArea collapsedLevelsAreSubtotals="1" fieldPosition="0">
        <references count="1">
          <reference field="0" count="1">
            <x v="4"/>
          </reference>
        </references>
      </pivotArea>
    </format>
    <format dxfId="197">
      <pivotArea collapsedLevelsAreSubtotals="1" fieldPosition="0">
        <references count="1">
          <reference field="0" count="1">
            <x v="5"/>
          </reference>
        </references>
      </pivotArea>
    </format>
    <format dxfId="196">
      <pivotArea collapsedLevelsAreSubtotals="1" fieldPosition="0">
        <references count="1">
          <reference field="0" count="1">
            <x v="6"/>
          </reference>
        </references>
      </pivotArea>
    </format>
    <format dxfId="195">
      <pivotArea dataOnly="0" labelOnly="1" fieldPosition="0">
        <references count="1">
          <reference field="0" count="0"/>
        </references>
      </pivotArea>
    </format>
    <format dxfId="194">
      <pivotArea type="all" dataOnly="0" outline="0" fieldPosition="0"/>
    </format>
    <format dxfId="193">
      <pivotArea outline="0" collapsedLevelsAreSubtotals="1" fieldPosition="0"/>
    </format>
    <format dxfId="192">
      <pivotArea type="origin" dataOnly="0" labelOnly="1" outline="0" fieldPosition="0"/>
    </format>
    <format dxfId="191">
      <pivotArea field="1" type="button" dataOnly="0" labelOnly="1" outline="0" axis="axisCol" fieldPosition="0"/>
    </format>
    <format dxfId="190">
      <pivotArea type="topRight" dataOnly="0" labelOnly="1" outline="0" fieldPosition="0"/>
    </format>
    <format dxfId="189">
      <pivotArea field="0" type="button" dataOnly="0" labelOnly="1" outline="0" axis="axisRow" fieldPosition="0"/>
    </format>
    <format dxfId="188">
      <pivotArea dataOnly="0" labelOnly="1" fieldPosition="0">
        <references count="1">
          <reference field="0" count="0"/>
        </references>
      </pivotArea>
    </format>
    <format dxfId="187">
      <pivotArea dataOnly="0" labelOnly="1" grandRow="1" outline="0" fieldPosition="0"/>
    </format>
    <format dxfId="186">
      <pivotArea dataOnly="0" labelOnly="1" fieldPosition="0">
        <references count="1">
          <reference field="1" count="0"/>
        </references>
      </pivotArea>
    </format>
    <format dxfId="185">
      <pivotArea dataOnly="0" labelOnly="1" grandCol="1" outline="0" fieldPosition="0"/>
    </format>
    <format dxfId="184">
      <pivotArea dataOnly="0" labelOnly="1" fieldPosition="0">
        <references count="1">
          <reference field="1" count="0"/>
        </references>
      </pivotArea>
    </format>
    <format dxfId="183">
      <pivotArea dataOnly="0" labelOnly="1" grandCol="1" outline="0" fieldPosition="0"/>
    </format>
    <format dxfId="182">
      <pivotArea outline="0" collapsedLevelsAreSubtotals="1" fieldPosition="0"/>
    </format>
    <format dxfId="181">
      <pivotArea dataOnly="0" labelOnly="1" fieldPosition="0">
        <references count="1">
          <reference field="0" count="1">
            <x v="4"/>
          </reference>
        </references>
      </pivotArea>
    </format>
    <format dxfId="180">
      <pivotArea dataOnly="0" labelOnly="1" grandRow="1" outline="0" fieldPosition="0"/>
    </format>
    <format dxfId="179">
      <pivotArea type="all" dataOnly="0" outline="0" fieldPosition="0"/>
    </format>
    <format dxfId="178">
      <pivotArea outline="0" collapsedLevelsAreSubtotals="1" fieldPosition="0"/>
    </format>
    <format dxfId="177">
      <pivotArea type="origin" dataOnly="0" labelOnly="1" outline="0" fieldPosition="0"/>
    </format>
    <format dxfId="176">
      <pivotArea field="1" type="button" dataOnly="0" labelOnly="1" outline="0" axis="axisCol" fieldPosition="0"/>
    </format>
    <format dxfId="175">
      <pivotArea type="topRight" dataOnly="0" labelOnly="1" outline="0" fieldPosition="0"/>
    </format>
    <format dxfId="174">
      <pivotArea field="0" type="button" dataOnly="0" labelOnly="1" outline="0" axis="axisRow" fieldPosition="0"/>
    </format>
    <format dxfId="173">
      <pivotArea dataOnly="0" labelOnly="1" fieldPosition="0">
        <references count="1">
          <reference field="0" count="0"/>
        </references>
      </pivotArea>
    </format>
    <format dxfId="172">
      <pivotArea dataOnly="0" labelOnly="1" grandRow="1" outline="0" fieldPosition="0"/>
    </format>
    <format dxfId="171">
      <pivotArea dataOnly="0" labelOnly="1" fieldPosition="0">
        <references count="1">
          <reference field="1" count="0"/>
        </references>
      </pivotArea>
    </format>
    <format dxfId="170">
      <pivotArea dataOnly="0" labelOnly="1" grandCol="1" outline="0" fieldPosition="0"/>
    </format>
    <format dxfId="169">
      <pivotArea collapsedLevelsAreSubtotals="1" fieldPosition="0">
        <references count="1">
          <reference field="0" count="1">
            <x v="4"/>
          </reference>
        </references>
      </pivotArea>
    </format>
    <format dxfId="168">
      <pivotArea outline="0" collapsedLevelsAreSubtotals="1" fieldPosition="0"/>
    </format>
    <format dxfId="167">
      <pivotArea field="0" type="button" dataOnly="0" labelOnly="1" outline="0" axis="axisRow" fieldPosition="0"/>
    </format>
    <format dxfId="166">
      <pivotArea dataOnly="0" labelOnly="1" fieldPosition="0">
        <references count="1">
          <reference field="0" count="0"/>
        </references>
      </pivotArea>
    </format>
    <format dxfId="165">
      <pivotArea dataOnly="0" labelOnly="1" fieldPosition="0">
        <references count="1">
          <reference field="1" count="0"/>
        </references>
      </pivotArea>
    </format>
    <format dxfId="164">
      <pivotArea dataOnly="0" labelOnly="1" grandCol="1" outline="0" fieldPosition="0"/>
    </format>
    <format dxfId="163">
      <pivotArea collapsedLevelsAreSubtotals="1" fieldPosition="0">
        <references count="1">
          <reference field="0" count="1">
            <x v="0"/>
          </reference>
        </references>
      </pivotArea>
    </format>
    <format dxfId="162">
      <pivotArea dataOnly="0" labelOnly="1" fieldPosition="0">
        <references count="1">
          <reference field="0" count="1">
            <x v="0"/>
          </reference>
        </references>
      </pivotArea>
    </format>
    <format dxfId="161">
      <pivotArea collapsedLevelsAreSubtotals="1" fieldPosition="0">
        <references count="1">
          <reference field="0" count="1">
            <x v="1"/>
          </reference>
        </references>
      </pivotArea>
    </format>
    <format dxfId="160">
      <pivotArea dataOnly="0" labelOnly="1" fieldPosition="0">
        <references count="1">
          <reference field="0" count="1">
            <x v="1"/>
          </reference>
        </references>
      </pivotArea>
    </format>
    <format dxfId="159">
      <pivotArea collapsedLevelsAreSubtotals="1" fieldPosition="0">
        <references count="1">
          <reference field="0" count="1">
            <x v="2"/>
          </reference>
        </references>
      </pivotArea>
    </format>
    <format dxfId="158">
      <pivotArea dataOnly="0" labelOnly="1" fieldPosition="0">
        <references count="1">
          <reference field="0" count="1">
            <x v="2"/>
          </reference>
        </references>
      </pivotArea>
    </format>
    <format dxfId="157">
      <pivotArea collapsedLevelsAreSubtotals="1" fieldPosition="0">
        <references count="1">
          <reference field="0" count="1">
            <x v="3"/>
          </reference>
        </references>
      </pivotArea>
    </format>
    <format dxfId="156">
      <pivotArea dataOnly="0" labelOnly="1" fieldPosition="0">
        <references count="1">
          <reference field="0" count="1">
            <x v="3"/>
          </reference>
        </references>
      </pivotArea>
    </format>
    <format dxfId="155">
      <pivotArea collapsedLevelsAreSubtotals="1" fieldPosition="0">
        <references count="1">
          <reference field="0" count="1">
            <x v="5"/>
          </reference>
        </references>
      </pivotArea>
    </format>
    <format dxfId="154">
      <pivotArea dataOnly="0" labelOnly="1" fieldPosition="0">
        <references count="1">
          <reference field="0" count="1">
            <x v="5"/>
          </reference>
        </references>
      </pivotArea>
    </format>
    <format dxfId="153">
      <pivotArea collapsedLevelsAreSubtotals="1" fieldPosition="0">
        <references count="1">
          <reference field="0" count="1">
            <x v="6"/>
          </reference>
        </references>
      </pivotArea>
    </format>
    <format dxfId="152">
      <pivotArea dataOnly="0" labelOnly="1" fieldPosition="0">
        <references count="1">
          <reference field="0" count="1">
            <x v="6"/>
          </reference>
        </references>
      </pivotArea>
    </format>
    <format dxfId="151">
      <pivotArea collapsedLevelsAreSubtotals="1" fieldPosition="0">
        <references count="1">
          <reference field="0" count="1">
            <x v="7"/>
          </reference>
        </references>
      </pivotArea>
    </format>
    <format dxfId="150">
      <pivotArea dataOnly="0" labelOnly="1" fieldPosition="0">
        <references count="1">
          <reference field="0" count="1">
            <x v="7"/>
          </reference>
        </references>
      </pivotArea>
    </format>
    <format dxfId="149">
      <pivotArea grandRow="1" outline="0" collapsedLevelsAreSubtotals="1" fieldPosition="0"/>
    </format>
    <format dxfId="148">
      <pivotArea dataOnly="0" labelOnly="1" grandRow="1" outline="0" fieldPosition="0"/>
    </format>
    <format dxfId="147">
      <pivotArea type="all" dataOnly="0" outline="0" fieldPosition="0"/>
    </format>
    <format dxfId="146">
      <pivotArea collapsedLevelsAreSubtotals="1" fieldPosition="0">
        <references count="2">
          <reference field="0" count="1" selected="0">
            <x v="4"/>
          </reference>
          <reference field="16" count="1">
            <x v="2"/>
          </reference>
        </references>
      </pivotArea>
    </format>
    <format dxfId="145">
      <pivotArea dataOnly="0" labelOnly="1" fieldPosition="0">
        <references count="2">
          <reference field="0" count="1" selected="0">
            <x v="4"/>
          </reference>
          <reference field="16" count="1">
            <x v="2"/>
          </reference>
        </references>
      </pivotArea>
    </format>
    <format dxfId="144">
      <pivotArea collapsedLevelsAreSubtotals="1" fieldPosition="0">
        <references count="2">
          <reference field="0" count="1" selected="0">
            <x v="0"/>
          </reference>
          <reference field="16" count="1">
            <x v="0"/>
          </reference>
        </references>
      </pivotArea>
    </format>
    <format dxfId="143">
      <pivotArea dataOnly="0" labelOnly="1" fieldPosition="0">
        <references count="2">
          <reference field="0" count="1" selected="0">
            <x v="0"/>
          </reference>
          <reference field="16" count="1">
            <x v="0"/>
          </reference>
        </references>
      </pivotArea>
    </format>
    <format dxfId="142">
      <pivotArea collapsedLevelsAreSubtotals="1" fieldPosition="0">
        <references count="2">
          <reference field="0" count="1" selected="0">
            <x v="1"/>
          </reference>
          <reference field="16" count="1">
            <x v="0"/>
          </reference>
        </references>
      </pivotArea>
    </format>
    <format dxfId="141">
      <pivotArea dataOnly="0" labelOnly="1" fieldPosition="0">
        <references count="2">
          <reference field="0" count="1" selected="0">
            <x v="1"/>
          </reference>
          <reference field="16" count="1">
            <x v="0"/>
          </reference>
        </references>
      </pivotArea>
    </format>
    <format dxfId="140">
      <pivotArea collapsedLevelsAreSubtotals="1" fieldPosition="0">
        <references count="2">
          <reference field="0" count="1" selected="0">
            <x v="2"/>
          </reference>
          <reference field="16" count="1">
            <x v="0"/>
          </reference>
        </references>
      </pivotArea>
    </format>
    <format dxfId="139">
      <pivotArea dataOnly="0" labelOnly="1" fieldPosition="0">
        <references count="2">
          <reference field="0" count="1" selected="0">
            <x v="2"/>
          </reference>
          <reference field="16" count="1">
            <x v="0"/>
          </reference>
        </references>
      </pivotArea>
    </format>
    <format dxfId="138">
      <pivotArea collapsedLevelsAreSubtotals="1" fieldPosition="0">
        <references count="2">
          <reference field="0" count="1" selected="0">
            <x v="3"/>
          </reference>
          <reference field="16" count="1">
            <x v="0"/>
          </reference>
        </references>
      </pivotArea>
    </format>
    <format dxfId="137">
      <pivotArea dataOnly="0" labelOnly="1" fieldPosition="0">
        <references count="2">
          <reference field="0" count="1" selected="0">
            <x v="3"/>
          </reference>
          <reference field="16" count="1">
            <x v="0"/>
          </reference>
        </references>
      </pivotArea>
    </format>
    <format dxfId="136">
      <pivotArea collapsedLevelsAreSubtotals="1" fieldPosition="0">
        <references count="2">
          <reference field="0" count="1" selected="0">
            <x v="4"/>
          </reference>
          <reference field="16" count="1">
            <x v="0"/>
          </reference>
        </references>
      </pivotArea>
    </format>
    <format dxfId="135">
      <pivotArea dataOnly="0" labelOnly="1" fieldPosition="0">
        <references count="2">
          <reference field="0" count="1" selected="0">
            <x v="4"/>
          </reference>
          <reference field="16" count="1">
            <x v="0"/>
          </reference>
        </references>
      </pivotArea>
    </format>
    <format dxfId="134">
      <pivotArea collapsedLevelsAreSubtotals="1" fieldPosition="0">
        <references count="2">
          <reference field="0" count="1" selected="0">
            <x v="5"/>
          </reference>
          <reference field="16" count="1">
            <x v="0"/>
          </reference>
        </references>
      </pivotArea>
    </format>
    <format dxfId="133">
      <pivotArea dataOnly="0" labelOnly="1" fieldPosition="0">
        <references count="2">
          <reference field="0" count="1" selected="0">
            <x v="5"/>
          </reference>
          <reference field="16" count="1">
            <x v="0"/>
          </reference>
        </references>
      </pivotArea>
    </format>
    <format dxfId="132">
      <pivotArea collapsedLevelsAreSubtotals="1" fieldPosition="0">
        <references count="2">
          <reference field="0" count="1" selected="0">
            <x v="6"/>
          </reference>
          <reference field="16" count="1">
            <x v="0"/>
          </reference>
        </references>
      </pivotArea>
    </format>
    <format dxfId="131">
      <pivotArea dataOnly="0" labelOnly="1" fieldPosition="0">
        <references count="2">
          <reference field="0" count="1" selected="0">
            <x v="6"/>
          </reference>
          <reference field="16" count="1">
            <x v="0"/>
          </reference>
        </references>
      </pivotArea>
    </format>
    <format dxfId="130">
      <pivotArea collapsedLevelsAreSubtotals="1" fieldPosition="0">
        <references count="2">
          <reference field="0" count="1" selected="0">
            <x v="7"/>
          </reference>
          <reference field="16" count="1">
            <x v="0"/>
          </reference>
        </references>
      </pivotArea>
    </format>
    <format dxfId="129">
      <pivotArea dataOnly="0" labelOnly="1" fieldPosition="0">
        <references count="2">
          <reference field="0" count="1" selected="0">
            <x v="7"/>
          </reference>
          <reference field="16" count="1">
            <x v="0"/>
          </reference>
        </references>
      </pivotArea>
    </format>
    <format dxfId="128">
      <pivotArea collapsedLevelsAreSubtotals="1" fieldPosition="0">
        <references count="2">
          <reference field="0" count="1" selected="0">
            <x v="0"/>
          </reference>
          <reference field="16" count="1">
            <x v="1"/>
          </reference>
        </references>
      </pivotArea>
    </format>
    <format dxfId="127">
      <pivotArea dataOnly="0" labelOnly="1" fieldPosition="0">
        <references count="2">
          <reference field="0" count="1" selected="0">
            <x v="0"/>
          </reference>
          <reference field="16" count="1">
            <x v="1"/>
          </reference>
        </references>
      </pivotArea>
    </format>
    <format dxfId="126">
      <pivotArea collapsedLevelsAreSubtotals="1" fieldPosition="0">
        <references count="2">
          <reference field="0" count="1" selected="0">
            <x v="1"/>
          </reference>
          <reference field="16" count="1">
            <x v="1"/>
          </reference>
        </references>
      </pivotArea>
    </format>
    <format dxfId="125">
      <pivotArea dataOnly="0" labelOnly="1" fieldPosition="0">
        <references count="2">
          <reference field="0" count="1" selected="0">
            <x v="1"/>
          </reference>
          <reference field="16" count="1">
            <x v="1"/>
          </reference>
        </references>
      </pivotArea>
    </format>
    <format dxfId="124">
      <pivotArea collapsedLevelsAreSubtotals="1" fieldPosition="0">
        <references count="2">
          <reference field="0" count="1" selected="0">
            <x v="3"/>
          </reference>
          <reference field="16" count="1">
            <x v="1"/>
          </reference>
        </references>
      </pivotArea>
    </format>
    <format dxfId="123">
      <pivotArea dataOnly="0" labelOnly="1" fieldPosition="0">
        <references count="2">
          <reference field="0" count="1" selected="0">
            <x v="3"/>
          </reference>
          <reference field="16" count="1">
            <x v="1"/>
          </reference>
        </references>
      </pivotArea>
    </format>
    <format dxfId="122">
      <pivotArea collapsedLevelsAreSubtotals="1" fieldPosition="0">
        <references count="2">
          <reference field="0" count="1" selected="0">
            <x v="4"/>
          </reference>
          <reference field="16" count="1">
            <x v="1"/>
          </reference>
        </references>
      </pivotArea>
    </format>
    <format dxfId="121">
      <pivotArea dataOnly="0" labelOnly="1" fieldPosition="0">
        <references count="2">
          <reference field="0" count="1" selected="0">
            <x v="4"/>
          </reference>
          <reference field="16" count="1">
            <x v="1"/>
          </reference>
        </references>
      </pivotArea>
    </format>
    <format dxfId="120">
      <pivotArea collapsedLevelsAreSubtotals="1" fieldPosition="0">
        <references count="2">
          <reference field="0" count="1" selected="0">
            <x v="5"/>
          </reference>
          <reference field="16" count="1">
            <x v="1"/>
          </reference>
        </references>
      </pivotArea>
    </format>
    <format dxfId="119">
      <pivotArea dataOnly="0" labelOnly="1" fieldPosition="0">
        <references count="2">
          <reference field="0" count="1" selected="0">
            <x v="5"/>
          </reference>
          <reference field="16" count="1">
            <x v="1"/>
          </reference>
        </references>
      </pivotArea>
    </format>
    <format dxfId="118">
      <pivotArea collapsedLevelsAreSubtotals="1" fieldPosition="0">
        <references count="2">
          <reference field="0" count="1" selected="0">
            <x v="7"/>
          </reference>
          <reference field="16" count="1">
            <x v="1"/>
          </reference>
        </references>
      </pivotArea>
    </format>
    <format dxfId="117">
      <pivotArea dataOnly="0" labelOnly="1" fieldPosition="0">
        <references count="2">
          <reference field="0" count="1" selected="0">
            <x v="7"/>
          </reference>
          <reference field="16" count="1">
            <x v="1"/>
          </reference>
        </references>
      </pivotArea>
    </format>
    <format dxfId="116">
      <pivotArea collapsedLevelsAreSubtotals="1" fieldPosition="0">
        <references count="2">
          <reference field="0" count="1" selected="0">
            <x v="0"/>
          </reference>
          <reference field="16" count="1">
            <x v="2"/>
          </reference>
        </references>
      </pivotArea>
    </format>
    <format dxfId="115">
      <pivotArea dataOnly="0" labelOnly="1" fieldPosition="0">
        <references count="2">
          <reference field="0" count="1" selected="0">
            <x v="0"/>
          </reference>
          <reference field="16" count="1">
            <x v="2"/>
          </reference>
        </references>
      </pivotArea>
    </format>
    <format dxfId="114">
      <pivotArea collapsedLevelsAreSubtotals="1" fieldPosition="0">
        <references count="2">
          <reference field="0" count="1" selected="0">
            <x v="1"/>
          </reference>
          <reference field="16" count="1">
            <x v="2"/>
          </reference>
        </references>
      </pivotArea>
    </format>
    <format dxfId="113">
      <pivotArea dataOnly="0" labelOnly="1" fieldPosition="0">
        <references count="2">
          <reference field="0" count="1" selected="0">
            <x v="1"/>
          </reference>
          <reference field="16" count="1">
            <x v="2"/>
          </reference>
        </references>
      </pivotArea>
    </format>
    <format dxfId="112">
      <pivotArea collapsedLevelsAreSubtotals="1" fieldPosition="0">
        <references count="2">
          <reference field="0" count="1" selected="0">
            <x v="3"/>
          </reference>
          <reference field="16" count="1">
            <x v="2"/>
          </reference>
        </references>
      </pivotArea>
    </format>
    <format dxfId="111">
      <pivotArea dataOnly="0" labelOnly="1" fieldPosition="0">
        <references count="2">
          <reference field="0" count="1" selected="0">
            <x v="3"/>
          </reference>
          <reference field="16" count="1">
            <x v="2"/>
          </reference>
        </references>
      </pivotArea>
    </format>
    <format dxfId="110">
      <pivotArea collapsedLevelsAreSubtotals="1" fieldPosition="0">
        <references count="2">
          <reference field="0" count="1" selected="0">
            <x v="0"/>
          </reference>
          <reference field="16" count="0"/>
        </references>
      </pivotArea>
    </format>
    <format dxfId="109">
      <pivotArea dataOnly="0" labelOnly="1" fieldPosition="0">
        <references count="2">
          <reference field="0" count="1" selected="0">
            <x v="0"/>
          </reference>
          <reference field="16" count="0"/>
        </references>
      </pivotArea>
    </format>
    <format dxfId="108">
      <pivotArea collapsedLevelsAreSubtotals="1" fieldPosition="0">
        <references count="2">
          <reference field="0" count="1" selected="0">
            <x v="1"/>
          </reference>
          <reference field="16" count="0"/>
        </references>
      </pivotArea>
    </format>
    <format dxfId="107">
      <pivotArea dataOnly="0" labelOnly="1" fieldPosition="0">
        <references count="2">
          <reference field="0" count="1" selected="0">
            <x v="1"/>
          </reference>
          <reference field="16" count="0"/>
        </references>
      </pivotArea>
    </format>
    <format dxfId="106">
      <pivotArea collapsedLevelsAreSubtotals="1" fieldPosition="0">
        <references count="3">
          <reference field="0" count="1" selected="0">
            <x v="3"/>
          </reference>
          <reference field="1" count="1" selected="0">
            <x v="0"/>
          </reference>
          <reference field="16" count="0"/>
        </references>
      </pivotArea>
    </format>
    <format dxfId="105">
      <pivotArea dataOnly="0" labelOnly="1" fieldPosition="0">
        <references count="2">
          <reference field="0" count="1" selected="0">
            <x v="3"/>
          </reference>
          <reference field="16" count="0"/>
        </references>
      </pivotArea>
    </format>
    <format dxfId="104">
      <pivotArea collapsedLevelsAreSubtotals="1" fieldPosition="0">
        <references count="3">
          <reference field="0" count="1" selected="0">
            <x v="4"/>
          </reference>
          <reference field="1" count="1" selected="0">
            <x v="0"/>
          </reference>
          <reference field="16" count="0"/>
        </references>
      </pivotArea>
    </format>
    <format dxfId="103">
      <pivotArea dataOnly="0" labelOnly="1" fieldPosition="0">
        <references count="2">
          <reference field="0" count="1" selected="0">
            <x v="4"/>
          </reference>
          <reference field="16" count="0"/>
        </references>
      </pivotArea>
    </format>
    <format dxfId="102">
      <pivotArea collapsedLevelsAreSubtotals="1" fieldPosition="0">
        <references count="3">
          <reference field="0" count="1" selected="0">
            <x v="7"/>
          </reference>
          <reference field="1" count="1" selected="0">
            <x v="0"/>
          </reference>
          <reference field="16" count="2">
            <x v="0"/>
            <x v="1"/>
          </reference>
        </references>
      </pivotArea>
    </format>
    <format dxfId="101">
      <pivotArea dataOnly="0" labelOnly="1" fieldPosition="0">
        <references count="2">
          <reference field="0" count="1" selected="0">
            <x v="7"/>
          </reference>
          <reference field="16" count="2">
            <x v="0"/>
            <x v="1"/>
          </reference>
        </references>
      </pivotArea>
    </format>
    <format dxfId="100">
      <pivotArea type="all" dataOnly="0" outline="0" fieldPosition="0"/>
    </format>
    <format dxfId="99">
      <pivotArea outline="0" collapsedLevelsAreSubtotals="1" fieldPosition="0"/>
    </format>
    <format dxfId="98">
      <pivotArea type="origin" dataOnly="0" labelOnly="1" outline="0" fieldPosition="0"/>
    </format>
    <format dxfId="97">
      <pivotArea field="1" type="button" dataOnly="0" labelOnly="1" outline="0" axis="axisCol" fieldPosition="0"/>
    </format>
    <format dxfId="96">
      <pivotArea type="topRight" dataOnly="0" labelOnly="1" outline="0" fieldPosition="0"/>
    </format>
    <format dxfId="95">
      <pivotArea field="0" type="button" dataOnly="0" labelOnly="1" outline="0" axis="axisRow" fieldPosition="0"/>
    </format>
    <format dxfId="94">
      <pivotArea dataOnly="0" labelOnly="1" fieldPosition="0">
        <references count="1">
          <reference field="0" count="0"/>
        </references>
      </pivotArea>
    </format>
    <format dxfId="93">
      <pivotArea dataOnly="0" labelOnly="1" grandRow="1" outline="0" fieldPosition="0"/>
    </format>
    <format dxfId="92">
      <pivotArea dataOnly="0" labelOnly="1" fieldPosition="0">
        <references count="2">
          <reference field="0" count="1" selected="0">
            <x v="0"/>
          </reference>
          <reference field="16" count="3">
            <x v="0"/>
            <x v="1"/>
            <x v="2"/>
          </reference>
        </references>
      </pivotArea>
    </format>
    <format dxfId="91">
      <pivotArea dataOnly="0" labelOnly="1" fieldPosition="0">
        <references count="2">
          <reference field="0" count="1" selected="0">
            <x v="1"/>
          </reference>
          <reference field="16" count="2">
            <x v="0"/>
            <x v="1"/>
          </reference>
        </references>
      </pivotArea>
    </format>
    <format dxfId="90">
      <pivotArea dataOnly="0" labelOnly="1" fieldPosition="0">
        <references count="2">
          <reference field="0" count="1" selected="0">
            <x v="2"/>
          </reference>
          <reference field="16" count="1">
            <x v="0"/>
          </reference>
        </references>
      </pivotArea>
    </format>
    <format dxfId="89">
      <pivotArea dataOnly="0" labelOnly="1" fieldPosition="0">
        <references count="2">
          <reference field="0" count="1" selected="0">
            <x v="3"/>
          </reference>
          <reference field="16" count="3">
            <x v="0"/>
            <x v="1"/>
            <x v="2"/>
          </reference>
        </references>
      </pivotArea>
    </format>
    <format dxfId="88">
      <pivotArea dataOnly="0" labelOnly="1" fieldPosition="0">
        <references count="2">
          <reference field="0" count="1" selected="0">
            <x v="4"/>
          </reference>
          <reference field="16" count="3">
            <x v="0"/>
            <x v="1"/>
            <x v="2"/>
          </reference>
        </references>
      </pivotArea>
    </format>
    <format dxfId="87">
      <pivotArea dataOnly="0" labelOnly="1" fieldPosition="0">
        <references count="2">
          <reference field="0" count="1" selected="0">
            <x v="5"/>
          </reference>
          <reference field="16" count="2">
            <x v="0"/>
            <x v="1"/>
          </reference>
        </references>
      </pivotArea>
    </format>
    <format dxfId="86">
      <pivotArea dataOnly="0" labelOnly="1" fieldPosition="0">
        <references count="2">
          <reference field="0" count="1" selected="0">
            <x v="6"/>
          </reference>
          <reference field="16" count="1">
            <x v="0"/>
          </reference>
        </references>
      </pivotArea>
    </format>
    <format dxfId="85">
      <pivotArea dataOnly="0" labelOnly="1" fieldPosition="0">
        <references count="2">
          <reference field="0" count="1" selected="0">
            <x v="7"/>
          </reference>
          <reference field="16" count="2">
            <x v="0"/>
            <x v="1"/>
          </reference>
        </references>
      </pivotArea>
    </format>
    <format dxfId="84">
      <pivotArea dataOnly="0" labelOnly="1" fieldPosition="0">
        <references count="1">
          <reference field="1" count="0"/>
        </references>
      </pivotArea>
    </format>
    <format dxfId="83">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231">
      <pivotArea type="all" dataOnly="0" outline="0" fieldPosition="0"/>
    </format>
    <format dxfId="230">
      <pivotArea outline="0" collapsedLevelsAreSubtotals="1" fieldPosition="0"/>
    </format>
    <format dxfId="229">
      <pivotArea field="0" type="button" dataOnly="0" labelOnly="1" outline="0" axis="axisRow" fieldPosition="0"/>
    </format>
    <format dxfId="228">
      <pivotArea dataOnly="0" labelOnly="1" fieldPosition="0">
        <references count="1">
          <reference field="0" count="0"/>
        </references>
      </pivotArea>
    </format>
    <format dxfId="227">
      <pivotArea dataOnly="0" labelOnly="1" fieldPosition="0">
        <references count="1">
          <reference field="1" count="0"/>
        </references>
      </pivotArea>
    </format>
    <format dxfId="226">
      <pivotArea type="origin" dataOnly="0" labelOnly="1" outline="0" fieldPosition="0"/>
    </format>
    <format dxfId="225">
      <pivotArea field="1" type="button" dataOnly="0" labelOnly="1" outline="0" axis="axisCol" fieldPosition="0"/>
    </format>
    <format dxfId="224">
      <pivotArea type="topRight" dataOnly="0" labelOnly="1" outline="0" fieldPosition="0"/>
    </format>
    <format dxfId="223">
      <pivotArea field="0" type="button" dataOnly="0" labelOnly="1" outline="0" axis="axisRow" fieldPosition="0"/>
    </format>
    <format dxfId="222">
      <pivotArea dataOnly="0" labelOnly="1" fieldPosition="0">
        <references count="1">
          <reference field="1" count="0"/>
        </references>
      </pivotArea>
    </format>
    <format dxfId="221">
      <pivotArea outline="0" collapsedLevelsAreSubtotals="1" fieldPosition="0"/>
    </format>
    <format dxfId="220">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A267D34-294A-41E6-869F-71321161BEDE}"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0"/>
        <item x="2"/>
        <item x="1"/>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271">
      <pivotArea type="all" dataOnly="0" outline="0" fieldPosition="0"/>
    </format>
    <format dxfId="270">
      <pivotArea outline="0" collapsedLevelsAreSubtotals="1" fieldPosition="0"/>
    </format>
    <format dxfId="269">
      <pivotArea field="1" type="button" dataOnly="0" labelOnly="1" outline="0" axis="axisRow" fieldPosition="0"/>
    </format>
    <format dxfId="268">
      <pivotArea dataOnly="0" labelOnly="1" outline="0" axis="axisValues" fieldPosition="0"/>
    </format>
    <format dxfId="267">
      <pivotArea type="all" dataOnly="0" outline="0" fieldPosition="0"/>
    </format>
    <format dxfId="266">
      <pivotArea outline="0" collapsedLevelsAreSubtotals="1" fieldPosition="0"/>
    </format>
    <format dxfId="265">
      <pivotArea field="1" type="button" dataOnly="0" labelOnly="1" outline="0" axis="axisRow" fieldPosition="0"/>
    </format>
    <format dxfId="264">
      <pivotArea dataOnly="0" labelOnly="1" outline="0" axis="axisValues" fieldPosition="0"/>
    </format>
    <format dxfId="263">
      <pivotArea dataOnly="0" labelOnly="1" fieldPosition="0">
        <references count="1">
          <reference field="1" count="0"/>
        </references>
      </pivotArea>
    </format>
    <format dxfId="262">
      <pivotArea grandRow="1" outline="0" collapsedLevelsAreSubtotals="1" fieldPosition="0"/>
    </format>
    <format dxfId="261">
      <pivotArea dataOnly="0" labelOnly="1" grandRow="1" outline="0" fieldPosition="0"/>
    </format>
    <format dxfId="260">
      <pivotArea type="all" dataOnly="0" outline="0" fieldPosition="0"/>
    </format>
    <format dxfId="259">
      <pivotArea outline="0" collapsedLevelsAreSubtotals="1" fieldPosition="0"/>
    </format>
    <format dxfId="258">
      <pivotArea field="1" type="button" dataOnly="0" labelOnly="1" outline="0" axis="axisRow" fieldPosition="0"/>
    </format>
    <format dxfId="257">
      <pivotArea dataOnly="0" labelOnly="1" fieldPosition="0">
        <references count="1">
          <reference field="1" count="0"/>
        </references>
      </pivotArea>
    </format>
    <format dxfId="256">
      <pivotArea dataOnly="0" labelOnly="1" grandRow="1" outline="0" fieldPosition="0"/>
    </format>
    <format dxfId="255">
      <pivotArea dataOnly="0" labelOnly="1" outline="0" axis="axisValues" fieldPosition="0"/>
    </format>
    <format dxfId="254">
      <pivotArea dataOnly="0" labelOnly="1" outline="0" axis="axisValues" fieldPosition="0"/>
    </format>
    <format dxfId="253">
      <pivotArea type="all" dataOnly="0" outline="0" fieldPosition="0"/>
    </format>
    <format dxfId="252">
      <pivotArea collapsedLevelsAreSubtotals="1" fieldPosition="0">
        <references count="1">
          <reference field="1" count="0"/>
        </references>
      </pivotArea>
    </format>
    <format dxfId="251">
      <pivotArea collapsedLevelsAreSubtotals="1" fieldPosition="0">
        <references count="1">
          <reference field="1" count="0"/>
        </references>
      </pivotArea>
    </format>
    <format dxfId="250">
      <pivotArea grandRow="1" outline="0" collapsedLevelsAreSubtotals="1" fieldPosition="0"/>
    </format>
    <format dxfId="249">
      <pivotArea type="all" dataOnly="0" outline="0" fieldPosition="0"/>
    </format>
    <format dxfId="248">
      <pivotArea outline="0" collapsedLevelsAreSubtotals="1" fieldPosition="0"/>
    </format>
    <format dxfId="247">
      <pivotArea field="1" type="button" dataOnly="0" labelOnly="1" outline="0" axis="axisRow" fieldPosition="0"/>
    </format>
    <format dxfId="246">
      <pivotArea dataOnly="0" labelOnly="1" grandRow="1" outline="0" fieldPosition="0"/>
    </format>
    <format dxfId="245">
      <pivotArea dataOnly="0" labelOnly="1" outline="0" axis="axisValues" fieldPosition="0"/>
    </format>
    <format dxfId="244">
      <pivotArea collapsedLevelsAreSubtotals="1" fieldPosition="0">
        <references count="1">
          <reference field="1" count="1">
            <x v="0"/>
          </reference>
        </references>
      </pivotArea>
    </format>
    <format dxfId="243">
      <pivotArea grandRow="1" outline="0" collapsedLevelsAreSubtotals="1" fieldPosition="0"/>
    </format>
    <format dxfId="242">
      <pivotArea dataOnly="0" labelOnly="1" grandRow="1" outline="0" fieldPosition="0"/>
    </format>
    <format dxfId="241">
      <pivotArea collapsedLevelsAreSubtotals="1" fieldPosition="0">
        <references count="1">
          <reference field="1" count="1">
            <x v="0"/>
          </reference>
        </references>
      </pivotArea>
    </format>
    <format dxfId="240">
      <pivotArea grandRow="1" outline="0" collapsedLevelsAreSubtotals="1" fieldPosition="0"/>
    </format>
    <format dxfId="239">
      <pivotArea dataOnly="0" labelOnly="1" fieldPosition="0">
        <references count="1">
          <reference field="1" count="0"/>
        </references>
      </pivotArea>
    </format>
    <format dxfId="238">
      <pivotArea collapsedLevelsAreSubtotals="1" fieldPosition="0">
        <references count="1">
          <reference field="1" count="1">
            <x v="2"/>
          </reference>
        </references>
      </pivotArea>
    </format>
    <format dxfId="237">
      <pivotArea type="all" dataOnly="0" outline="0" fieldPosition="0"/>
    </format>
    <format dxfId="236">
      <pivotArea outline="0" collapsedLevelsAreSubtotals="1" fieldPosition="0"/>
    </format>
    <format dxfId="235">
      <pivotArea field="1" type="button" dataOnly="0" labelOnly="1" outline="0" axis="axisRow" fieldPosition="0"/>
    </format>
    <format dxfId="234">
      <pivotArea dataOnly="0" labelOnly="1" fieldPosition="0">
        <references count="1">
          <reference field="1" count="0"/>
        </references>
      </pivotArea>
    </format>
    <format dxfId="233">
      <pivotArea dataOnly="0" labelOnly="1" grandRow="1" outline="0" fieldPosition="0"/>
    </format>
    <format dxfId="232">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168CC45-831C-4BCC-BC50-FC3008E883D8}"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307">
      <pivotArea field="1" type="button" dataOnly="0" labelOnly="1" outline="0" axis="axisPage" fieldPosition="0"/>
    </format>
    <format dxfId="306">
      <pivotArea type="all" dataOnly="0" outline="0" fieldPosition="0"/>
    </format>
    <format dxfId="305">
      <pivotArea outline="0" collapsedLevelsAreSubtotals="1" fieldPosition="0"/>
    </format>
    <format dxfId="304">
      <pivotArea field="0" type="button" dataOnly="0" labelOnly="1" outline="0" axis="axisRow" fieldPosition="0"/>
    </format>
    <format dxfId="303">
      <pivotArea dataOnly="0" labelOnly="1" grandRow="1" outline="0" fieldPosition="0"/>
    </format>
    <format dxfId="302">
      <pivotArea dataOnly="0" labelOnly="1" outline="0" axis="axisValues" fieldPosition="0"/>
    </format>
    <format dxfId="301">
      <pivotArea type="all" dataOnly="0" outline="0" fieldPosition="0"/>
    </format>
    <format dxfId="300">
      <pivotArea outline="0" collapsedLevelsAreSubtotals="1" fieldPosition="0"/>
    </format>
    <format dxfId="299">
      <pivotArea field="0" type="button" dataOnly="0" labelOnly="1" outline="0" axis="axisRow" fieldPosition="0"/>
    </format>
    <format dxfId="298">
      <pivotArea dataOnly="0" labelOnly="1" grandRow="1" outline="0" fieldPosition="0"/>
    </format>
    <format dxfId="297">
      <pivotArea dataOnly="0" labelOnly="1" outline="0" axis="axisValues" fieldPosition="0"/>
    </format>
    <format dxfId="296">
      <pivotArea collapsedLevelsAreSubtotals="1" fieldPosition="0">
        <references count="1">
          <reference field="0" count="0"/>
        </references>
      </pivotArea>
    </format>
    <format dxfId="295">
      <pivotArea dataOnly="0" labelOnly="1" fieldPosition="0">
        <references count="1">
          <reference field="0" count="0"/>
        </references>
      </pivotArea>
    </format>
    <format dxfId="294">
      <pivotArea dataOnly="0" labelOnly="1" grandRow="1" outline="0" fieldPosition="0"/>
    </format>
    <format dxfId="293">
      <pivotArea type="all" dataOnly="0" outline="0" fieldPosition="0"/>
    </format>
    <format dxfId="292">
      <pivotArea outline="0" collapsedLevelsAreSubtotals="1" fieldPosition="0"/>
    </format>
    <format dxfId="291">
      <pivotArea field="0" type="button" dataOnly="0" labelOnly="1" outline="0" axis="axisRow" fieldPosition="0"/>
    </format>
    <format dxfId="290">
      <pivotArea dataOnly="0" labelOnly="1" fieldPosition="0">
        <references count="1">
          <reference field="0" count="0"/>
        </references>
      </pivotArea>
    </format>
    <format dxfId="289">
      <pivotArea dataOnly="0" labelOnly="1" grandRow="1" outline="0" fieldPosition="0"/>
    </format>
    <format dxfId="288">
      <pivotArea dataOnly="0" labelOnly="1" outline="0" axis="axisValues" fieldPosition="0"/>
    </format>
    <format dxfId="287">
      <pivotArea type="all" dataOnly="0" outline="0" fieldPosition="0"/>
    </format>
    <format dxfId="286">
      <pivotArea outline="0" collapsedLevelsAreSubtotals="1" fieldPosition="0"/>
    </format>
    <format dxfId="285">
      <pivotArea field="0" type="button" dataOnly="0" labelOnly="1" outline="0" axis="axisRow" fieldPosition="0"/>
    </format>
    <format dxfId="284">
      <pivotArea dataOnly="0" labelOnly="1" fieldPosition="0">
        <references count="1">
          <reference field="0" count="0"/>
        </references>
      </pivotArea>
    </format>
    <format dxfId="283">
      <pivotArea dataOnly="0" labelOnly="1" grandRow="1" outline="0" fieldPosition="0"/>
    </format>
    <format dxfId="282">
      <pivotArea dataOnly="0" labelOnly="1" outline="0" axis="axisValues" fieldPosition="0"/>
    </format>
    <format dxfId="281">
      <pivotArea field="0" type="button" dataOnly="0" labelOnly="1" outline="0" axis="axisRow" fieldPosition="0"/>
    </format>
    <format dxfId="280">
      <pivotArea dataOnly="0" labelOnly="1" outline="0" axis="axisValues" fieldPosition="0"/>
    </format>
    <format dxfId="279">
      <pivotArea grandRow="1" outline="0" collapsedLevelsAreSubtotals="1" fieldPosition="0"/>
    </format>
    <format dxfId="278">
      <pivotArea dataOnly="0" labelOnly="1" grandRow="1" outline="0" fieldPosition="0"/>
    </format>
    <format dxfId="277">
      <pivotArea type="all" dataOnly="0" outline="0" fieldPosition="0"/>
    </format>
    <format dxfId="276">
      <pivotArea outline="0" collapsedLevelsAreSubtotals="1" fieldPosition="0"/>
    </format>
    <format dxfId="275">
      <pivotArea field="0" type="button" dataOnly="0" labelOnly="1" outline="0" axis="axisRow" fieldPosition="0"/>
    </format>
    <format dxfId="274">
      <pivotArea dataOnly="0" labelOnly="1" fieldPosition="0">
        <references count="1">
          <reference field="0" count="0"/>
        </references>
      </pivotArea>
    </format>
    <format dxfId="273">
      <pivotArea dataOnly="0" labelOnly="1" grandRow="1" outline="0" fieldPosition="0"/>
    </format>
    <format dxfId="27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EC18E8D-8488-460F-8F97-304CD7AC5940}"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6" firstHeaderRow="1" firstDataRow="1" firstDataCol="1" rowPageCount="1" colPageCount="1"/>
  <pivotFields count="17">
    <pivotField axis="axisPage" multipleItemSelectionAllowed="1" showAll="0">
      <items count="9">
        <item x="0"/>
        <item x="1"/>
        <item x="4"/>
        <item x="3"/>
        <item x="2"/>
        <item x="6"/>
        <item x="5"/>
        <item x="7"/>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4">
        <item x="0"/>
        <item x="1"/>
        <item x="2"/>
        <item t="default"/>
      </items>
    </pivotField>
  </pivotFields>
  <rowFields count="2">
    <field x="1"/>
    <field x="16"/>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6" subtotal="count" baseField="0" baseItem="0"/>
  </dataFields>
  <formats count="94">
    <format dxfId="401">
      <pivotArea type="all" dataOnly="0" outline="0" fieldPosition="0"/>
    </format>
    <format dxfId="400">
      <pivotArea outline="0" collapsedLevelsAreSubtotals="1" fieldPosition="0"/>
    </format>
    <format dxfId="399">
      <pivotArea field="1" type="button" dataOnly="0" labelOnly="1" outline="0" axis="axisRow" fieldPosition="0"/>
    </format>
    <format dxfId="398">
      <pivotArea dataOnly="0" labelOnly="1" fieldPosition="0">
        <references count="1">
          <reference field="1" count="2">
            <x v="0"/>
            <x v="1"/>
          </reference>
        </references>
      </pivotArea>
    </format>
    <format dxfId="397">
      <pivotArea dataOnly="0" labelOnly="1" grandRow="1" outline="0" fieldPosition="0"/>
    </format>
    <format dxfId="396">
      <pivotArea dataOnly="0" labelOnly="1" fieldPosition="0">
        <references count="2">
          <reference field="1" count="1" selected="0">
            <x v="1"/>
          </reference>
          <reference field="16" count="2">
            <x v="0"/>
            <x v="1"/>
          </reference>
        </references>
      </pivotArea>
    </format>
    <format dxfId="395">
      <pivotArea dataOnly="0" labelOnly="1" outline="0" axis="axisValues" fieldPosition="0"/>
    </format>
    <format dxfId="394">
      <pivotArea type="all" dataOnly="0" outline="0" fieldPosition="0"/>
    </format>
    <format dxfId="393">
      <pivotArea dataOnly="0" labelOnly="1" fieldPosition="0">
        <references count="1">
          <reference field="1" count="2">
            <x v="0"/>
            <x v="1"/>
          </reference>
        </references>
      </pivotArea>
    </format>
    <format dxfId="392">
      <pivotArea dataOnly="0" labelOnly="1" grandRow="1" outline="0" fieldPosition="0"/>
    </format>
    <format dxfId="391">
      <pivotArea collapsedLevelsAreSubtotals="1" fieldPosition="0">
        <references count="1">
          <reference field="1" count="1">
            <x v="0"/>
          </reference>
        </references>
      </pivotArea>
    </format>
    <format dxfId="390">
      <pivotArea dataOnly="0" labelOnly="1" fieldPosition="0">
        <references count="1">
          <reference field="1" count="1">
            <x v="0"/>
          </reference>
        </references>
      </pivotArea>
    </format>
    <format dxfId="389">
      <pivotArea collapsedLevelsAreSubtotals="1" fieldPosition="0">
        <references count="1">
          <reference field="1" count="1">
            <x v="1"/>
          </reference>
        </references>
      </pivotArea>
    </format>
    <format dxfId="388">
      <pivotArea dataOnly="0" labelOnly="1" fieldPosition="0">
        <references count="1">
          <reference field="1" count="1">
            <x v="1"/>
          </reference>
        </references>
      </pivotArea>
    </format>
    <format dxfId="387">
      <pivotArea dataOnly="0" labelOnly="1" grandRow="1" outline="0" fieldPosition="0"/>
    </format>
    <format dxfId="386">
      <pivotArea type="all" dataOnly="0" outline="0" fieldPosition="0"/>
    </format>
    <format dxfId="385">
      <pivotArea dataOnly="0" labelOnly="1" fieldPosition="0">
        <references count="1">
          <reference field="1" count="0"/>
        </references>
      </pivotArea>
    </format>
    <format dxfId="384">
      <pivotArea dataOnly="0" labelOnly="1" grandRow="1" outline="0" fieldPosition="0"/>
    </format>
    <format dxfId="383">
      <pivotArea dataOnly="0" labelOnly="1" fieldPosition="0">
        <references count="2">
          <reference field="1" count="1" selected="0">
            <x v="1"/>
          </reference>
          <reference field="16" count="0"/>
        </references>
      </pivotArea>
    </format>
    <format dxfId="382">
      <pivotArea dataOnly="0" labelOnly="1" fieldPosition="0">
        <references count="2">
          <reference field="1" count="1" selected="0">
            <x v="2"/>
          </reference>
          <reference field="16" count="2">
            <x v="0"/>
            <x v="1"/>
          </reference>
        </references>
      </pivotArea>
    </format>
    <format dxfId="381">
      <pivotArea collapsedLevelsAreSubtotals="1" fieldPosition="0">
        <references count="2">
          <reference field="1" count="1" selected="0">
            <x v="1"/>
          </reference>
          <reference field="16" count="1">
            <x v="1"/>
          </reference>
        </references>
      </pivotArea>
    </format>
    <format dxfId="380">
      <pivotArea collapsedLevelsAreSubtotals="1" fieldPosition="0">
        <references count="2">
          <reference field="1" count="1" selected="0">
            <x v="2"/>
          </reference>
          <reference field="16" count="2">
            <x v="0"/>
            <x v="1"/>
          </reference>
        </references>
      </pivotArea>
    </format>
    <format dxfId="379">
      <pivotArea dataOnly="0" labelOnly="1" fieldPosition="0">
        <references count="2">
          <reference field="1" count="1" selected="0">
            <x v="1"/>
          </reference>
          <reference field="16" count="1">
            <x v="1"/>
          </reference>
        </references>
      </pivotArea>
    </format>
    <format dxfId="378">
      <pivotArea collapsedLevelsAreSubtotals="1" fieldPosition="0">
        <references count="1">
          <reference field="1" count="1">
            <x v="2"/>
          </reference>
        </references>
      </pivotArea>
    </format>
    <format dxfId="377">
      <pivotArea dataOnly="0" labelOnly="1" fieldPosition="0">
        <references count="1">
          <reference field="1" count="1">
            <x v="2"/>
          </reference>
        </references>
      </pivotArea>
    </format>
    <format dxfId="376">
      <pivotArea grandRow="1" outline="0" collapsedLevelsAreSubtotals="1" fieldPosition="0"/>
    </format>
    <format dxfId="375">
      <pivotArea dataOnly="0" labelOnly="1" grandRow="1" outline="0" fieldPosition="0"/>
    </format>
    <format dxfId="374">
      <pivotArea type="all" dataOnly="0" outline="0" fieldPosition="0"/>
    </format>
    <format dxfId="373">
      <pivotArea collapsedLevelsAreSubtotals="1" fieldPosition="0">
        <references count="1">
          <reference field="1" count="1">
            <x v="1"/>
          </reference>
        </references>
      </pivotArea>
    </format>
    <format dxfId="372">
      <pivotArea collapsedLevelsAreSubtotals="1" fieldPosition="0">
        <references count="2">
          <reference field="1" count="1" selected="0">
            <x v="1"/>
          </reference>
          <reference field="16" count="0"/>
        </references>
      </pivotArea>
    </format>
    <format dxfId="371">
      <pivotArea collapsedLevelsAreSubtotals="1" fieldPosition="0">
        <references count="2">
          <reference field="1" count="1" selected="0">
            <x v="2"/>
          </reference>
          <reference field="16" count="2">
            <x v="0"/>
            <x v="1"/>
          </reference>
        </references>
      </pivotArea>
    </format>
    <format dxfId="370">
      <pivotArea type="all" dataOnly="0" outline="0" fieldPosition="0"/>
    </format>
    <format dxfId="369">
      <pivotArea type="all" dataOnly="0" outline="0" fieldPosition="0"/>
    </format>
    <format dxfId="368">
      <pivotArea outline="0" collapsedLevelsAreSubtotals="1" fieldPosition="0"/>
    </format>
    <format dxfId="367">
      <pivotArea field="1" type="button" dataOnly="0" labelOnly="1" outline="0" axis="axisRow" fieldPosition="0"/>
    </format>
    <format dxfId="366">
      <pivotArea dataOnly="0" labelOnly="1" fieldPosition="0">
        <references count="1">
          <reference field="1" count="0"/>
        </references>
      </pivotArea>
    </format>
    <format dxfId="365">
      <pivotArea dataOnly="0" labelOnly="1" grandRow="1" outline="0" fieldPosition="0"/>
    </format>
    <format dxfId="364">
      <pivotArea dataOnly="0" labelOnly="1" outline="0" axis="axisValues" fieldPosition="0"/>
    </format>
    <format dxfId="363">
      <pivotArea field="0" type="button" dataOnly="0" labelOnly="1" outline="0" axis="axisPage" fieldPosition="0"/>
    </format>
    <format dxfId="362">
      <pivotArea field="1" type="button" dataOnly="0" labelOnly="1" outline="0" axis="axisRow" fieldPosition="0"/>
    </format>
    <format dxfId="361">
      <pivotArea dataOnly="0" labelOnly="1" outline="0" axis="axisValues" fieldPosition="0"/>
    </format>
    <format dxfId="360">
      <pivotArea collapsedLevelsAreSubtotals="1" fieldPosition="0">
        <references count="1">
          <reference field="1" count="1">
            <x v="1"/>
          </reference>
        </references>
      </pivotArea>
    </format>
    <format dxfId="359">
      <pivotArea dataOnly="0" labelOnly="1" fieldPosition="0">
        <references count="1">
          <reference field="1" count="1">
            <x v="1"/>
          </reference>
        </references>
      </pivotArea>
    </format>
    <format dxfId="358">
      <pivotArea dataOnly="0" labelOnly="1" fieldPosition="0">
        <references count="1">
          <reference field="1" count="1">
            <x v="2"/>
          </reference>
        </references>
      </pivotArea>
    </format>
    <format dxfId="357">
      <pivotArea dataOnly="0" labelOnly="1" grandRow="1" outline="0" fieldPosition="0"/>
    </format>
    <format dxfId="356">
      <pivotArea collapsedLevelsAreSubtotals="1" fieldPosition="0">
        <references count="1">
          <reference field="1" count="1">
            <x v="1"/>
          </reference>
        </references>
      </pivotArea>
    </format>
    <format dxfId="355">
      <pivotArea dataOnly="0" labelOnly="1" fieldPosition="0">
        <references count="2">
          <reference field="1" count="1" selected="0">
            <x v="1"/>
          </reference>
          <reference field="16" count="0"/>
        </references>
      </pivotArea>
    </format>
    <format dxfId="354">
      <pivotArea dataOnly="0" labelOnly="1" fieldPosition="0">
        <references count="2">
          <reference field="1" count="1" selected="0">
            <x v="2"/>
          </reference>
          <reference field="16" count="0"/>
        </references>
      </pivotArea>
    </format>
    <format dxfId="353">
      <pivotArea collapsedLevelsAreSubtotals="1" fieldPosition="0">
        <references count="1">
          <reference field="1" count="1">
            <x v="1"/>
          </reference>
        </references>
      </pivotArea>
    </format>
    <format dxfId="352">
      <pivotArea collapsedLevelsAreSubtotals="1" fieldPosition="0">
        <references count="1">
          <reference field="1" count="1">
            <x v="2"/>
          </reference>
        </references>
      </pivotArea>
    </format>
    <format dxfId="351">
      <pivotArea grandRow="1" outline="0" collapsedLevelsAreSubtotals="1" fieldPosition="0"/>
    </format>
    <format dxfId="350">
      <pivotArea collapsedLevelsAreSubtotals="1" fieldPosition="0">
        <references count="1">
          <reference field="1" count="1">
            <x v="1"/>
          </reference>
        </references>
      </pivotArea>
    </format>
    <format dxfId="349">
      <pivotArea dataOnly="0" labelOnly="1" fieldPosition="0">
        <references count="1">
          <reference field="1" count="1">
            <x v="1"/>
          </reference>
        </references>
      </pivotArea>
    </format>
    <format dxfId="348">
      <pivotArea collapsedLevelsAreSubtotals="1" fieldPosition="0">
        <references count="1">
          <reference field="1" count="1">
            <x v="0"/>
          </reference>
        </references>
      </pivotArea>
    </format>
    <format dxfId="347">
      <pivotArea collapsedLevelsAreSubtotals="1" fieldPosition="0">
        <references count="2">
          <reference field="1" count="1" selected="0">
            <x v="0"/>
          </reference>
          <reference field="16" count="0"/>
        </references>
      </pivotArea>
    </format>
    <format dxfId="346">
      <pivotArea dataOnly="0" labelOnly="1" fieldPosition="0">
        <references count="1">
          <reference field="1" count="1">
            <x v="0"/>
          </reference>
        </references>
      </pivotArea>
    </format>
    <format dxfId="345">
      <pivotArea dataOnly="0" labelOnly="1" fieldPosition="0">
        <references count="2">
          <reference field="1" count="1" selected="0">
            <x v="0"/>
          </reference>
          <reference field="16" count="0"/>
        </references>
      </pivotArea>
    </format>
    <format dxfId="344">
      <pivotArea collapsedLevelsAreSubtotals="1" fieldPosition="0">
        <references count="1">
          <reference field="1" count="1">
            <x v="1"/>
          </reference>
        </references>
      </pivotArea>
    </format>
    <format dxfId="343">
      <pivotArea collapsedLevelsAreSubtotals="1" fieldPosition="0">
        <references count="2">
          <reference field="1" count="1" selected="0">
            <x v="1"/>
          </reference>
          <reference field="16" count="0"/>
        </references>
      </pivotArea>
    </format>
    <format dxfId="342">
      <pivotArea dataOnly="0" labelOnly="1" fieldPosition="0">
        <references count="1">
          <reference field="1" count="1">
            <x v="1"/>
          </reference>
        </references>
      </pivotArea>
    </format>
    <format dxfId="341">
      <pivotArea dataOnly="0" labelOnly="1" fieldPosition="0">
        <references count="2">
          <reference field="1" count="1" selected="0">
            <x v="1"/>
          </reference>
          <reference field="16" count="0"/>
        </references>
      </pivotArea>
    </format>
    <format dxfId="340">
      <pivotArea collapsedLevelsAreSubtotals="1" fieldPosition="0">
        <references count="1">
          <reference field="1" count="1">
            <x v="2"/>
          </reference>
        </references>
      </pivotArea>
    </format>
    <format dxfId="339">
      <pivotArea collapsedLevelsAreSubtotals="1" fieldPosition="0">
        <references count="2">
          <reference field="1" count="1" selected="0">
            <x v="2"/>
          </reference>
          <reference field="16" count="0"/>
        </references>
      </pivotArea>
    </format>
    <format dxfId="338">
      <pivotArea grandRow="1" outline="0" collapsedLevelsAreSubtotals="1" fieldPosition="0"/>
    </format>
    <format dxfId="337">
      <pivotArea dataOnly="0" labelOnly="1" fieldPosition="0">
        <references count="1">
          <reference field="1" count="1">
            <x v="2"/>
          </reference>
        </references>
      </pivotArea>
    </format>
    <format dxfId="336">
      <pivotArea dataOnly="0" labelOnly="1" grandRow="1" outline="0" fieldPosition="0"/>
    </format>
    <format dxfId="335">
      <pivotArea dataOnly="0" labelOnly="1" fieldPosition="0">
        <references count="2">
          <reference field="1" count="1" selected="0">
            <x v="2"/>
          </reference>
          <reference field="16" count="0"/>
        </references>
      </pivotArea>
    </format>
    <format dxfId="334">
      <pivotArea type="all" dataOnly="0" outline="0" fieldPosition="0"/>
    </format>
    <format dxfId="333">
      <pivotArea outline="0" collapsedLevelsAreSubtotals="1" fieldPosition="0"/>
    </format>
    <format dxfId="332">
      <pivotArea type="all" dataOnly="0" outline="0" fieldPosition="0"/>
    </format>
    <format dxfId="331">
      <pivotArea dataOnly="0" labelOnly="1" fieldPosition="0">
        <references count="2">
          <reference field="1" count="1" selected="0">
            <x v="1"/>
          </reference>
          <reference field="16" count="0"/>
        </references>
      </pivotArea>
    </format>
    <format dxfId="330">
      <pivotArea dataOnly="0" labelOnly="1" fieldPosition="0">
        <references count="2">
          <reference field="1" count="1" selected="0">
            <x v="2"/>
          </reference>
          <reference field="16" count="2">
            <x v="0"/>
            <x v="1"/>
          </reference>
        </references>
      </pivotArea>
    </format>
    <format dxfId="329">
      <pivotArea grandRow="1" outline="0" collapsedLevelsAreSubtotals="1" fieldPosition="0"/>
    </format>
    <format dxfId="328">
      <pivotArea collapsedLevelsAreSubtotals="1" fieldPosition="0">
        <references count="2">
          <reference field="1" count="1" selected="0">
            <x v="0"/>
          </reference>
          <reference field="16" count="1">
            <x v="1"/>
          </reference>
        </references>
      </pivotArea>
    </format>
    <format dxfId="327">
      <pivotArea dataOnly="0" labelOnly="1" fieldPosition="0">
        <references count="2">
          <reference field="1" count="1" selected="0">
            <x v="0"/>
          </reference>
          <reference field="16" count="1">
            <x v="1"/>
          </reference>
        </references>
      </pivotArea>
    </format>
    <format dxfId="326">
      <pivotArea collapsedLevelsAreSubtotals="1" fieldPosition="0">
        <references count="2">
          <reference field="1" count="1" selected="0">
            <x v="0"/>
          </reference>
          <reference field="16" count="2">
            <x v="0"/>
            <x v="1"/>
          </reference>
        </references>
      </pivotArea>
    </format>
    <format dxfId="325">
      <pivotArea dataOnly="0" labelOnly="1" fieldPosition="0">
        <references count="2">
          <reference field="1" count="1" selected="0">
            <x v="0"/>
          </reference>
          <reference field="16" count="2">
            <x v="0"/>
            <x v="1"/>
          </reference>
        </references>
      </pivotArea>
    </format>
    <format dxfId="324">
      <pivotArea collapsedLevelsAreSubtotals="1" fieldPosition="0">
        <references count="2">
          <reference field="1" count="1" selected="0">
            <x v="1"/>
          </reference>
          <reference field="16" count="1">
            <x v="2"/>
          </reference>
        </references>
      </pivotArea>
    </format>
    <format dxfId="323">
      <pivotArea dataOnly="0" labelOnly="1" fieldPosition="0">
        <references count="2">
          <reference field="1" count="1" selected="0">
            <x v="1"/>
          </reference>
          <reference field="16" count="1">
            <x v="2"/>
          </reference>
        </references>
      </pivotArea>
    </format>
    <format dxfId="322">
      <pivotArea collapsedLevelsAreSubtotals="1" fieldPosition="0">
        <references count="2">
          <reference field="1" count="1" selected="0">
            <x v="0"/>
          </reference>
          <reference field="16" count="1">
            <x v="1"/>
          </reference>
        </references>
      </pivotArea>
    </format>
    <format dxfId="321">
      <pivotArea dataOnly="0" labelOnly="1" fieldPosition="0">
        <references count="2">
          <reference field="1" count="1" selected="0">
            <x v="0"/>
          </reference>
          <reference field="16" count="1">
            <x v="1"/>
          </reference>
        </references>
      </pivotArea>
    </format>
    <format dxfId="320">
      <pivotArea collapsedLevelsAreSubtotals="1" fieldPosition="0">
        <references count="2">
          <reference field="1" count="1" selected="0">
            <x v="1"/>
          </reference>
          <reference field="16" count="1">
            <x v="1"/>
          </reference>
        </references>
      </pivotArea>
    </format>
    <format dxfId="319">
      <pivotArea dataOnly="0" labelOnly="1" fieldPosition="0">
        <references count="2">
          <reference field="1" count="1" selected="0">
            <x v="1"/>
          </reference>
          <reference field="16" count="1">
            <x v="1"/>
          </reference>
        </references>
      </pivotArea>
    </format>
    <format dxfId="318">
      <pivotArea collapsedLevelsAreSubtotals="1" fieldPosition="0">
        <references count="2">
          <reference field="1" count="1" selected="0">
            <x v="2"/>
          </reference>
          <reference field="16" count="1">
            <x v="1"/>
          </reference>
        </references>
      </pivotArea>
    </format>
    <format dxfId="317">
      <pivotArea dataOnly="0" labelOnly="1" fieldPosition="0">
        <references count="2">
          <reference field="1" count="1" selected="0">
            <x v="2"/>
          </reference>
          <reference field="16" count="1">
            <x v="1"/>
          </reference>
        </references>
      </pivotArea>
    </format>
    <format dxfId="316">
      <pivotArea type="all" dataOnly="0" outline="0" fieldPosition="0"/>
    </format>
    <format dxfId="315">
      <pivotArea outline="0" collapsedLevelsAreSubtotals="1" fieldPosition="0"/>
    </format>
    <format dxfId="314">
      <pivotArea field="1" type="button" dataOnly="0" labelOnly="1" outline="0" axis="axisRow" fieldPosition="0"/>
    </format>
    <format dxfId="313">
      <pivotArea dataOnly="0" labelOnly="1" fieldPosition="0">
        <references count="1">
          <reference field="1" count="0"/>
        </references>
      </pivotArea>
    </format>
    <format dxfId="312">
      <pivotArea dataOnly="0" labelOnly="1" grandRow="1" outline="0" fieldPosition="0"/>
    </format>
    <format dxfId="311">
      <pivotArea dataOnly="0" labelOnly="1" fieldPosition="0">
        <references count="2">
          <reference field="1" count="1" selected="0">
            <x v="0"/>
          </reference>
          <reference field="16" count="2">
            <x v="0"/>
            <x v="1"/>
          </reference>
        </references>
      </pivotArea>
    </format>
    <format dxfId="310">
      <pivotArea dataOnly="0" labelOnly="1" fieldPosition="0">
        <references count="2">
          <reference field="1" count="1" selected="0">
            <x v="1"/>
          </reference>
          <reference field="16" count="3">
            <x v="0"/>
            <x v="1"/>
            <x v="2"/>
          </reference>
        </references>
      </pivotArea>
    </format>
    <format dxfId="309">
      <pivotArea dataOnly="0" labelOnly="1" fieldPosition="0">
        <references count="2">
          <reference field="1" count="1" selected="0">
            <x v="2"/>
          </reference>
          <reference field="16" count="2">
            <x v="0"/>
            <x v="1"/>
          </reference>
        </references>
      </pivotArea>
    </format>
    <format dxfId="308">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97689A4-65E0-4C9A-AF13-50159107006A}"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0"/>
        <item x="1"/>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443">
      <pivotArea type="all" dataOnly="0" outline="0" fieldPosition="0"/>
    </format>
    <format dxfId="442">
      <pivotArea outline="0" collapsedLevelsAreSubtotals="1" fieldPosition="0"/>
    </format>
    <format dxfId="441">
      <pivotArea field="1" type="button" dataOnly="0" labelOnly="1" outline="0" axis="axisRow" fieldPosition="0"/>
    </format>
    <format dxfId="440">
      <pivotArea dataOnly="0" labelOnly="1" grandRow="1" outline="0" fieldPosition="0"/>
    </format>
    <format dxfId="439">
      <pivotArea dataOnly="0" labelOnly="1" outline="0" axis="axisValues" fieldPosition="0"/>
    </format>
    <format dxfId="438">
      <pivotArea type="all" dataOnly="0" outline="0" fieldPosition="0"/>
    </format>
    <format dxfId="437">
      <pivotArea outline="0" collapsedLevelsAreSubtotals="1" fieldPosition="0"/>
    </format>
    <format dxfId="436">
      <pivotArea field="1" type="button" dataOnly="0" labelOnly="1" outline="0" axis="axisRow" fieldPosition="0"/>
    </format>
    <format dxfId="435">
      <pivotArea dataOnly="0" labelOnly="1" grandRow="1" outline="0" fieldPosition="0"/>
    </format>
    <format dxfId="434">
      <pivotArea dataOnly="0" labelOnly="1" outline="0" axis="axisValues" fieldPosition="0"/>
    </format>
    <format dxfId="433">
      <pivotArea dataOnly="0" labelOnly="1" fieldPosition="0">
        <references count="1">
          <reference field="1" count="0"/>
        </references>
      </pivotArea>
    </format>
    <format dxfId="432">
      <pivotArea dataOnly="0" labelOnly="1" outline="0" axis="axisValues" fieldPosition="0"/>
    </format>
    <format dxfId="431">
      <pivotArea type="all" dataOnly="0" outline="0" fieldPosition="0"/>
    </format>
    <format dxfId="430">
      <pivotArea outline="0" collapsedLevelsAreSubtotals="1" fieldPosition="0"/>
    </format>
    <format dxfId="429">
      <pivotArea field="1" type="button" dataOnly="0" labelOnly="1" outline="0" axis="axisRow" fieldPosition="0"/>
    </format>
    <format dxfId="428">
      <pivotArea dataOnly="0" labelOnly="1" fieldPosition="0">
        <references count="1">
          <reference field="1" count="0"/>
        </references>
      </pivotArea>
    </format>
    <format dxfId="427">
      <pivotArea dataOnly="0" labelOnly="1" grandRow="1" outline="0" fieldPosition="0"/>
    </format>
    <format dxfId="426">
      <pivotArea dataOnly="0" labelOnly="1" outline="0" axis="axisValues" fieldPosition="0"/>
    </format>
    <format dxfId="425">
      <pivotArea type="all" dataOnly="0" outline="0" fieldPosition="0"/>
    </format>
    <format dxfId="424">
      <pivotArea field="1" type="button" dataOnly="0" labelOnly="1" outline="0" axis="axisRow" fieldPosition="0"/>
    </format>
    <format dxfId="423">
      <pivotArea collapsedLevelsAreSubtotals="1" fieldPosition="0">
        <references count="1">
          <reference field="1" count="0"/>
        </references>
      </pivotArea>
    </format>
    <format dxfId="422">
      <pivotArea field="1" type="button" dataOnly="0" labelOnly="1" outline="0" axis="axisRow" fieldPosition="0"/>
    </format>
    <format dxfId="421">
      <pivotArea field="1" type="button" dataOnly="0" labelOnly="1" outline="0" axis="axisRow" fieldPosition="0"/>
    </format>
    <format dxfId="420">
      <pivotArea type="all" dataOnly="0" outline="0" fieldPosition="0"/>
    </format>
    <format dxfId="419">
      <pivotArea type="all" dataOnly="0" outline="0" fieldPosition="0"/>
    </format>
    <format dxfId="418">
      <pivotArea field="1" type="button" dataOnly="0" labelOnly="1" outline="0" axis="axisRow" fieldPosition="0"/>
    </format>
    <format dxfId="417">
      <pivotArea dataOnly="0" labelOnly="1" outline="0" axis="axisValues" fieldPosition="0"/>
    </format>
    <format dxfId="416">
      <pivotArea collapsedLevelsAreSubtotals="1" fieldPosition="0">
        <references count="1">
          <reference field="1" count="0"/>
        </references>
      </pivotArea>
    </format>
    <format dxfId="415">
      <pivotArea collapsedLevelsAreSubtotals="1" fieldPosition="0">
        <references count="1">
          <reference field="1" count="1">
            <x v="2"/>
          </reference>
        </references>
      </pivotArea>
    </format>
    <format dxfId="414">
      <pivotArea field="1" type="button" dataOnly="0" labelOnly="1" outline="0" axis="axisRow" fieldPosition="0"/>
    </format>
    <format dxfId="413">
      <pivotArea outline="0" collapsedLevelsAreSubtotals="1" fieldPosition="0"/>
    </format>
    <format dxfId="412">
      <pivotArea dataOnly="0" labelOnly="1" fieldPosition="0">
        <references count="1">
          <reference field="1" count="0"/>
        </references>
      </pivotArea>
    </format>
    <format dxfId="411">
      <pivotArea dataOnly="0" labelOnly="1" grandRow="1" outline="0" fieldPosition="0"/>
    </format>
    <format dxfId="410">
      <pivotArea grandRow="1" outline="0" collapsedLevelsAreSubtotals="1" fieldPosition="0"/>
    </format>
    <format dxfId="409">
      <pivotArea dataOnly="0" labelOnly="1" grandRow="1" outline="0" fieldPosition="0"/>
    </format>
    <format dxfId="408">
      <pivotArea field="1" type="button" dataOnly="0" labelOnly="1" outline="0" axis="axisRow" fieldPosition="0"/>
    </format>
    <format dxfId="407">
      <pivotArea type="all" dataOnly="0" outline="0" fieldPosition="0"/>
    </format>
    <format dxfId="406">
      <pivotArea outline="0" collapsedLevelsAreSubtotals="1" fieldPosition="0"/>
    </format>
    <format dxfId="405">
      <pivotArea field="1" type="button" dataOnly="0" labelOnly="1" outline="0" axis="axisRow" fieldPosition="0"/>
    </format>
    <format dxfId="404">
      <pivotArea dataOnly="0" labelOnly="1" fieldPosition="0">
        <references count="1">
          <reference field="1" count="0"/>
        </references>
      </pivotArea>
    </format>
    <format dxfId="403">
      <pivotArea dataOnly="0" labelOnly="1" grandRow="1" outline="0" fieldPosition="0"/>
    </format>
    <format dxfId="402">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6730186-F510-4717-8CCE-D4A1A09FABDC}"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0" firstHeaderRow="1" firstDataRow="1" firstDataCol="2" rowPageCount="1" colPageCount="1"/>
  <pivotFields count="17">
    <pivotField name="DIRECCIÓN/" axis="axisRow" compact="0" showAll="0">
      <items count="9">
        <item x="0"/>
        <item x="1"/>
        <item x="4"/>
        <item x="3"/>
        <item x="2"/>
        <item x="6"/>
        <item x="5"/>
        <item x="7"/>
        <item t="default"/>
      </items>
    </pivotField>
    <pivotField axis="axisPage" multipleItemSelectionAllowed="1" showAll="0" defaultSubtotal="0">
      <items count="3">
        <item x="0"/>
        <item x="2"/>
        <item x="1"/>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3">
        <item x="0"/>
        <item x="1"/>
        <item x="2"/>
      </items>
    </pivotField>
  </pivotFields>
  <rowFields count="2">
    <field x="0"/>
    <field x="16"/>
  </rowFields>
  <rowItems count="24">
    <i>
      <x/>
    </i>
    <i r="1">
      <x/>
    </i>
    <i r="1">
      <x v="1"/>
    </i>
    <i r="1">
      <x v="2"/>
    </i>
    <i>
      <x v="1"/>
    </i>
    <i r="1">
      <x/>
    </i>
    <i r="1">
      <x v="1"/>
    </i>
    <i r="1">
      <x v="2"/>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197">
    <format dxfId="640">
      <pivotArea type="all" dataOnly="0" outline="0" fieldPosition="0"/>
    </format>
    <format dxfId="639">
      <pivotArea outline="0" collapsedLevelsAreSubtotals="1" fieldPosition="0"/>
    </format>
    <format dxfId="638">
      <pivotArea field="0" type="button" dataOnly="0" labelOnly="1" outline="0" axis="axisRow" fieldPosition="0"/>
    </format>
    <format dxfId="637">
      <pivotArea field="16" type="button" dataOnly="0" labelOnly="1" outline="0" axis="axisRow" fieldPosition="1"/>
    </format>
    <format dxfId="636">
      <pivotArea dataOnly="0" labelOnly="1" outline="0" axis="axisValues" fieldPosition="0"/>
    </format>
    <format dxfId="635">
      <pivotArea dataOnly="0" labelOnly="1" outline="0" fieldPosition="0">
        <references count="1">
          <reference field="0" count="0"/>
        </references>
      </pivotArea>
    </format>
    <format dxfId="634">
      <pivotArea dataOnly="0" labelOnly="1" fieldPosition="0">
        <references count="2">
          <reference field="0" count="1" selected="0">
            <x v="0"/>
          </reference>
          <reference field="16" count="2">
            <x v="0"/>
            <x v="1"/>
          </reference>
        </references>
      </pivotArea>
    </format>
    <format dxfId="633">
      <pivotArea dataOnly="0" labelOnly="1" fieldPosition="0">
        <references count="2">
          <reference field="0" count="1" selected="0">
            <x v="1"/>
          </reference>
          <reference field="16" count="2">
            <x v="0"/>
            <x v="1"/>
          </reference>
        </references>
      </pivotArea>
    </format>
    <format dxfId="632">
      <pivotArea dataOnly="0" labelOnly="1" fieldPosition="0">
        <references count="2">
          <reference field="0" count="1" selected="0">
            <x v="2"/>
          </reference>
          <reference field="16" count="2">
            <x v="0"/>
            <x v="1"/>
          </reference>
        </references>
      </pivotArea>
    </format>
    <format dxfId="631">
      <pivotArea dataOnly="0" labelOnly="1" fieldPosition="0">
        <references count="2">
          <reference field="0" count="1" selected="0">
            <x v="3"/>
          </reference>
          <reference field="16" count="0"/>
        </references>
      </pivotArea>
    </format>
    <format dxfId="630">
      <pivotArea dataOnly="0" labelOnly="1" fieldPosition="0">
        <references count="2">
          <reference field="0" count="1" selected="0">
            <x v="4"/>
          </reference>
          <reference field="16" count="2">
            <x v="0"/>
            <x v="1"/>
          </reference>
        </references>
      </pivotArea>
    </format>
    <format dxfId="629">
      <pivotArea dataOnly="0" labelOnly="1" fieldPosition="0">
        <references count="2">
          <reference field="0" count="1" selected="0">
            <x v="5"/>
          </reference>
          <reference field="16" count="2">
            <x v="0"/>
            <x v="1"/>
          </reference>
        </references>
      </pivotArea>
    </format>
    <format dxfId="628">
      <pivotArea type="all" dataOnly="0" outline="0" fieldPosition="0"/>
    </format>
    <format dxfId="627">
      <pivotArea outline="0" collapsedLevelsAreSubtotals="1" fieldPosition="0"/>
    </format>
    <format dxfId="626">
      <pivotArea field="0" type="button" dataOnly="0" labelOnly="1" outline="0" axis="axisRow" fieldPosition="0"/>
    </format>
    <format dxfId="625">
      <pivotArea field="16" type="button" dataOnly="0" labelOnly="1" outline="0" axis="axisRow" fieldPosition="1"/>
    </format>
    <format dxfId="624">
      <pivotArea dataOnly="0" labelOnly="1" outline="0" fieldPosition="0">
        <references count="1">
          <reference field="0" count="0"/>
        </references>
      </pivotArea>
    </format>
    <format dxfId="623">
      <pivotArea dataOnly="0" labelOnly="1" fieldPosition="0">
        <references count="2">
          <reference field="0" count="1" selected="0">
            <x v="0"/>
          </reference>
          <reference field="16" count="2">
            <x v="0"/>
            <x v="1"/>
          </reference>
        </references>
      </pivotArea>
    </format>
    <format dxfId="622">
      <pivotArea dataOnly="0" labelOnly="1" fieldPosition="0">
        <references count="2">
          <reference field="0" count="1" selected="0">
            <x v="1"/>
          </reference>
          <reference field="16" count="2">
            <x v="0"/>
            <x v="1"/>
          </reference>
        </references>
      </pivotArea>
    </format>
    <format dxfId="621">
      <pivotArea dataOnly="0" labelOnly="1" fieldPosition="0">
        <references count="2">
          <reference field="0" count="1" selected="0">
            <x v="2"/>
          </reference>
          <reference field="16" count="2">
            <x v="0"/>
            <x v="1"/>
          </reference>
        </references>
      </pivotArea>
    </format>
    <format dxfId="620">
      <pivotArea dataOnly="0" labelOnly="1" fieldPosition="0">
        <references count="2">
          <reference field="0" count="1" selected="0">
            <x v="3"/>
          </reference>
          <reference field="16" count="0"/>
        </references>
      </pivotArea>
    </format>
    <format dxfId="619">
      <pivotArea dataOnly="0" labelOnly="1" fieldPosition="0">
        <references count="2">
          <reference field="0" count="1" selected="0">
            <x v="4"/>
          </reference>
          <reference field="16" count="2">
            <x v="0"/>
            <x v="1"/>
          </reference>
        </references>
      </pivotArea>
    </format>
    <format dxfId="618">
      <pivotArea dataOnly="0" labelOnly="1" fieldPosition="0">
        <references count="2">
          <reference field="0" count="1" selected="0">
            <x v="5"/>
          </reference>
          <reference field="16" count="2">
            <x v="0"/>
            <x v="1"/>
          </reference>
        </references>
      </pivotArea>
    </format>
    <format dxfId="617">
      <pivotArea dataOnly="0" labelOnly="1" outline="0" axis="axisValues" fieldPosition="0"/>
    </format>
    <format dxfId="616">
      <pivotArea dataOnly="0" labelOnly="1" grandRow="1" outline="0" fieldPosition="0"/>
    </format>
    <format dxfId="615">
      <pivotArea type="all" dataOnly="0" outline="0" fieldPosition="0"/>
    </format>
    <format dxfId="614">
      <pivotArea outline="0" collapsedLevelsAreSubtotals="1" fieldPosition="0"/>
    </format>
    <format dxfId="613">
      <pivotArea field="0" type="button" dataOnly="0" labelOnly="1" outline="0" axis="axisRow" fieldPosition="0"/>
    </format>
    <format dxfId="612">
      <pivotArea field="16" type="button" dataOnly="0" labelOnly="1" outline="0" axis="axisRow" fieldPosition="1"/>
    </format>
    <format dxfId="611">
      <pivotArea dataOnly="0" labelOnly="1" outline="0" fieldPosition="0">
        <references count="1">
          <reference field="0" count="0"/>
        </references>
      </pivotArea>
    </format>
    <format dxfId="610">
      <pivotArea dataOnly="0" labelOnly="1" grandRow="1" outline="0" fieldPosition="0"/>
    </format>
    <format dxfId="609">
      <pivotArea dataOnly="0" labelOnly="1" fieldPosition="0">
        <references count="2">
          <reference field="0" count="1" selected="0">
            <x v="0"/>
          </reference>
          <reference field="16" count="2">
            <x v="0"/>
            <x v="1"/>
          </reference>
        </references>
      </pivotArea>
    </format>
    <format dxfId="608">
      <pivotArea dataOnly="0" labelOnly="1" fieldPosition="0">
        <references count="2">
          <reference field="0" count="1" selected="0">
            <x v="1"/>
          </reference>
          <reference field="16" count="2">
            <x v="0"/>
            <x v="1"/>
          </reference>
        </references>
      </pivotArea>
    </format>
    <format dxfId="607">
      <pivotArea dataOnly="0" labelOnly="1" fieldPosition="0">
        <references count="2">
          <reference field="0" count="1" selected="0">
            <x v="2"/>
          </reference>
          <reference field="16" count="2">
            <x v="0"/>
            <x v="1"/>
          </reference>
        </references>
      </pivotArea>
    </format>
    <format dxfId="606">
      <pivotArea dataOnly="0" labelOnly="1" fieldPosition="0">
        <references count="2">
          <reference field="0" count="1" selected="0">
            <x v="3"/>
          </reference>
          <reference field="16" count="0"/>
        </references>
      </pivotArea>
    </format>
    <format dxfId="605">
      <pivotArea dataOnly="0" labelOnly="1" fieldPosition="0">
        <references count="2">
          <reference field="0" count="1" selected="0">
            <x v="4"/>
          </reference>
          <reference field="16" count="2">
            <x v="0"/>
            <x v="1"/>
          </reference>
        </references>
      </pivotArea>
    </format>
    <format dxfId="604">
      <pivotArea dataOnly="0" labelOnly="1" fieldPosition="0">
        <references count="2">
          <reference field="0" count="1" selected="0">
            <x v="5"/>
          </reference>
          <reference field="16" count="2">
            <x v="0"/>
            <x v="1"/>
          </reference>
        </references>
      </pivotArea>
    </format>
    <format dxfId="603">
      <pivotArea dataOnly="0" labelOnly="1" outline="0" axis="axisValues" fieldPosition="0"/>
    </format>
    <format dxfId="602">
      <pivotArea field="0" type="button" dataOnly="0" labelOnly="1" outline="0" axis="axisRow" fieldPosition="0"/>
    </format>
    <format dxfId="601">
      <pivotArea field="16" type="button" dataOnly="0" labelOnly="1" outline="0" axis="axisRow" fieldPosition="1"/>
    </format>
    <format dxfId="600">
      <pivotArea dataOnly="0" labelOnly="1" outline="0" axis="axisValues" fieldPosition="0"/>
    </format>
    <format dxfId="599">
      <pivotArea type="all" dataOnly="0" outline="0" fieldPosition="0"/>
    </format>
    <format dxfId="598">
      <pivotArea dataOnly="0" labelOnly="1" outline="0" fieldPosition="0">
        <references count="1">
          <reference field="0" count="0"/>
        </references>
      </pivotArea>
    </format>
    <format dxfId="597">
      <pivotArea dataOnly="0" labelOnly="1" outline="0" offset="A256" fieldPosition="0">
        <references count="1">
          <reference field="0" count="1">
            <x v="1"/>
          </reference>
        </references>
      </pivotArea>
    </format>
    <format dxfId="596">
      <pivotArea dataOnly="0" labelOnly="1" outline="0" offset="A256" fieldPosition="0">
        <references count="1">
          <reference field="0" count="1">
            <x v="2"/>
          </reference>
        </references>
      </pivotArea>
    </format>
    <format dxfId="595">
      <pivotArea dataOnly="0" labelOnly="1" outline="0" offset="A256" fieldPosition="0">
        <references count="1">
          <reference field="0" count="1">
            <x v="3"/>
          </reference>
        </references>
      </pivotArea>
    </format>
    <format dxfId="594">
      <pivotArea dataOnly="0" labelOnly="1" outline="0" offset="A256" fieldPosition="0">
        <references count="1">
          <reference field="0" count="1">
            <x v="4"/>
          </reference>
        </references>
      </pivotArea>
    </format>
    <format dxfId="593">
      <pivotArea dataOnly="0" labelOnly="1" outline="0" offset="A256" fieldPosition="0">
        <references count="1">
          <reference field="0" count="1">
            <x v="5"/>
          </reference>
        </references>
      </pivotArea>
    </format>
    <format dxfId="592">
      <pivotArea collapsedLevelsAreSubtotals="1" fieldPosition="0">
        <references count="2">
          <reference field="0" count="1" selected="0">
            <x v="0"/>
          </reference>
          <reference field="16" count="2">
            <x v="0"/>
            <x v="1"/>
          </reference>
        </references>
      </pivotArea>
    </format>
    <format dxfId="591">
      <pivotArea collapsedLevelsAreSubtotals="1" fieldPosition="0">
        <references count="2">
          <reference field="0" count="1" selected="0">
            <x v="2"/>
          </reference>
          <reference field="16" count="2">
            <x v="0"/>
            <x v="1"/>
          </reference>
        </references>
      </pivotArea>
    </format>
    <format dxfId="590">
      <pivotArea collapsedLevelsAreSubtotals="1" fieldPosition="0">
        <references count="2">
          <reference field="0" count="1" selected="0">
            <x v="3"/>
          </reference>
          <reference field="16" count="0"/>
        </references>
      </pivotArea>
    </format>
    <format dxfId="589">
      <pivotArea collapsedLevelsAreSubtotals="1" fieldPosition="0">
        <references count="2">
          <reference field="0" count="1" selected="0">
            <x v="5"/>
          </reference>
          <reference field="16" count="2">
            <x v="0"/>
            <x v="1"/>
          </reference>
        </references>
      </pivotArea>
    </format>
    <format dxfId="588">
      <pivotArea dataOnly="0" labelOnly="1" outline="0" fieldPosition="0">
        <references count="1">
          <reference field="0" count="0"/>
        </references>
      </pivotArea>
    </format>
    <format dxfId="587">
      <pivotArea dataOnly="0" labelOnly="1" fieldPosition="0">
        <references count="2">
          <reference field="0" count="1" selected="0">
            <x v="0"/>
          </reference>
          <reference field="16" count="2">
            <x v="0"/>
            <x v="1"/>
          </reference>
        </references>
      </pivotArea>
    </format>
    <format dxfId="586">
      <pivotArea dataOnly="0" labelOnly="1" fieldPosition="0">
        <references count="2">
          <reference field="0" count="1" selected="0">
            <x v="1"/>
          </reference>
          <reference field="16" count="2">
            <x v="0"/>
            <x v="1"/>
          </reference>
        </references>
      </pivotArea>
    </format>
    <format dxfId="585">
      <pivotArea dataOnly="0" labelOnly="1" fieldPosition="0">
        <references count="2">
          <reference field="0" count="1" selected="0">
            <x v="2"/>
          </reference>
          <reference field="16" count="2">
            <x v="0"/>
            <x v="1"/>
          </reference>
        </references>
      </pivotArea>
    </format>
    <format dxfId="584">
      <pivotArea dataOnly="0" labelOnly="1" fieldPosition="0">
        <references count="2">
          <reference field="0" count="1" selected="0">
            <x v="3"/>
          </reference>
          <reference field="16" count="0"/>
        </references>
      </pivotArea>
    </format>
    <format dxfId="583">
      <pivotArea dataOnly="0" labelOnly="1" fieldPosition="0">
        <references count="2">
          <reference field="0" count="1" selected="0">
            <x v="4"/>
          </reference>
          <reference field="16" count="2">
            <x v="0"/>
            <x v="1"/>
          </reference>
        </references>
      </pivotArea>
    </format>
    <format dxfId="582">
      <pivotArea dataOnly="0" labelOnly="1" fieldPosition="0">
        <references count="2">
          <reference field="0" count="1" selected="0">
            <x v="5"/>
          </reference>
          <reference field="16" count="2">
            <x v="0"/>
            <x v="1"/>
          </reference>
        </references>
      </pivotArea>
    </format>
    <format dxfId="581">
      <pivotArea collapsedLevelsAreSubtotals="1" fieldPosition="0">
        <references count="2">
          <reference field="0" count="1" selected="0">
            <x v="0"/>
          </reference>
          <reference field="16" count="2">
            <x v="0"/>
            <x v="1"/>
          </reference>
        </references>
      </pivotArea>
    </format>
    <format dxfId="580">
      <pivotArea collapsedLevelsAreSubtotals="1" fieldPosition="0">
        <references count="2">
          <reference field="0" count="1" selected="0">
            <x v="2"/>
          </reference>
          <reference field="16" count="2">
            <x v="0"/>
            <x v="1"/>
          </reference>
        </references>
      </pivotArea>
    </format>
    <format dxfId="579">
      <pivotArea collapsedLevelsAreSubtotals="1" fieldPosition="0">
        <references count="2">
          <reference field="0" count="1" selected="0">
            <x v="3"/>
          </reference>
          <reference field="16" count="0"/>
        </references>
      </pivotArea>
    </format>
    <format dxfId="578">
      <pivotArea collapsedLevelsAreSubtotals="1" fieldPosition="0">
        <references count="2">
          <reference field="0" count="1" selected="0">
            <x v="5"/>
          </reference>
          <reference field="16" count="2">
            <x v="0"/>
            <x v="1"/>
          </reference>
        </references>
      </pivotArea>
    </format>
    <format dxfId="577">
      <pivotArea dataOnly="0" labelOnly="1" outline="0" fieldPosition="0">
        <references count="1">
          <reference field="0" count="0"/>
        </references>
      </pivotArea>
    </format>
    <format dxfId="576">
      <pivotArea dataOnly="0" labelOnly="1" fieldPosition="0">
        <references count="2">
          <reference field="0" count="1" selected="0">
            <x v="0"/>
          </reference>
          <reference field="16" count="2">
            <x v="0"/>
            <x v="1"/>
          </reference>
        </references>
      </pivotArea>
    </format>
    <format dxfId="575">
      <pivotArea dataOnly="0" labelOnly="1" fieldPosition="0">
        <references count="2">
          <reference field="0" count="1" selected="0">
            <x v="1"/>
          </reference>
          <reference field="16" count="2">
            <x v="0"/>
            <x v="1"/>
          </reference>
        </references>
      </pivotArea>
    </format>
    <format dxfId="574">
      <pivotArea dataOnly="0" labelOnly="1" fieldPosition="0">
        <references count="2">
          <reference field="0" count="1" selected="0">
            <x v="2"/>
          </reference>
          <reference field="16" count="2">
            <x v="0"/>
            <x v="1"/>
          </reference>
        </references>
      </pivotArea>
    </format>
    <format dxfId="573">
      <pivotArea dataOnly="0" labelOnly="1" fieldPosition="0">
        <references count="2">
          <reference field="0" count="1" selected="0">
            <x v="3"/>
          </reference>
          <reference field="16" count="0"/>
        </references>
      </pivotArea>
    </format>
    <format dxfId="572">
      <pivotArea dataOnly="0" labelOnly="1" fieldPosition="0">
        <references count="2">
          <reference field="0" count="1" selected="0">
            <x v="4"/>
          </reference>
          <reference field="16" count="2">
            <x v="0"/>
            <x v="1"/>
          </reference>
        </references>
      </pivotArea>
    </format>
    <format dxfId="571">
      <pivotArea dataOnly="0" labelOnly="1" fieldPosition="0">
        <references count="2">
          <reference field="0" count="1" selected="0">
            <x v="5"/>
          </reference>
          <reference field="16" count="2">
            <x v="0"/>
            <x v="1"/>
          </reference>
        </references>
      </pivotArea>
    </format>
    <format dxfId="570">
      <pivotArea grandRow="1" outline="0" collapsedLevelsAreSubtotals="1" fieldPosition="0"/>
    </format>
    <format dxfId="569">
      <pivotArea dataOnly="0" labelOnly="1" outline="0" fieldPosition="0">
        <references count="1">
          <reference field="0" count="1">
            <x v="1"/>
          </reference>
        </references>
      </pivotArea>
    </format>
    <format dxfId="568">
      <pivotArea dataOnly="0" labelOnly="1" outline="0" fieldPosition="0">
        <references count="1">
          <reference field="0" count="1">
            <x v="2"/>
          </reference>
        </references>
      </pivotArea>
    </format>
    <format dxfId="567">
      <pivotArea dataOnly="0" labelOnly="1" outline="0" fieldPosition="0">
        <references count="1">
          <reference field="0" count="1">
            <x v="3"/>
          </reference>
        </references>
      </pivotArea>
    </format>
    <format dxfId="566">
      <pivotArea dataOnly="0" labelOnly="1" outline="0" fieldPosition="0">
        <references count="1">
          <reference field="0" count="1">
            <x v="4"/>
          </reference>
        </references>
      </pivotArea>
    </format>
    <format dxfId="565">
      <pivotArea dataOnly="0" labelOnly="1" outline="0" fieldPosition="0">
        <references count="1">
          <reference field="0" count="1">
            <x v="5"/>
          </reference>
        </references>
      </pivotArea>
    </format>
    <format dxfId="564">
      <pivotArea dataOnly="0" labelOnly="1" fieldPosition="0">
        <references count="2">
          <reference field="0" count="1" selected="0">
            <x v="0"/>
          </reference>
          <reference field="16" count="2">
            <x v="0"/>
            <x v="1"/>
          </reference>
        </references>
      </pivotArea>
    </format>
    <format dxfId="563">
      <pivotArea dataOnly="0" labelOnly="1" fieldPosition="0">
        <references count="2">
          <reference field="0" count="1" selected="0">
            <x v="1"/>
          </reference>
          <reference field="16" count="2">
            <x v="0"/>
            <x v="1"/>
          </reference>
        </references>
      </pivotArea>
    </format>
    <format dxfId="562">
      <pivotArea dataOnly="0" labelOnly="1" fieldPosition="0">
        <references count="2">
          <reference field="0" count="1" selected="0">
            <x v="2"/>
          </reference>
          <reference field="16" count="2">
            <x v="0"/>
            <x v="1"/>
          </reference>
        </references>
      </pivotArea>
    </format>
    <format dxfId="561">
      <pivotArea dataOnly="0" labelOnly="1" fieldPosition="0">
        <references count="2">
          <reference field="0" count="1" selected="0">
            <x v="3"/>
          </reference>
          <reference field="16" count="0"/>
        </references>
      </pivotArea>
    </format>
    <format dxfId="560">
      <pivotArea dataOnly="0" labelOnly="1" fieldPosition="0">
        <references count="2">
          <reference field="0" count="1" selected="0">
            <x v="4"/>
          </reference>
          <reference field="16" count="2">
            <x v="0"/>
            <x v="1"/>
          </reference>
        </references>
      </pivotArea>
    </format>
    <format dxfId="559">
      <pivotArea dataOnly="0" labelOnly="1" fieldPosition="0">
        <references count="2">
          <reference field="0" count="1" selected="0">
            <x v="5"/>
          </reference>
          <reference field="16" count="2">
            <x v="0"/>
            <x v="1"/>
          </reference>
        </references>
      </pivotArea>
    </format>
    <format dxfId="558">
      <pivotArea type="all" dataOnly="0" outline="0" fieldPosition="0"/>
    </format>
    <format dxfId="557">
      <pivotArea dataOnly="0" labelOnly="1" grandRow="1" outline="0" fieldPosition="0"/>
    </format>
    <format dxfId="556">
      <pivotArea dataOnly="0" labelOnly="1" fieldPosition="0">
        <references count="2">
          <reference field="0" count="1" selected="0">
            <x v="2"/>
          </reference>
          <reference field="16" count="2">
            <x v="0"/>
            <x v="1"/>
          </reference>
        </references>
      </pivotArea>
    </format>
    <format dxfId="555">
      <pivotArea dataOnly="0" labelOnly="1" fieldPosition="0">
        <references count="2">
          <reference field="0" count="1" selected="0">
            <x v="3"/>
          </reference>
          <reference field="16" count="0"/>
        </references>
      </pivotArea>
    </format>
    <format dxfId="554">
      <pivotArea dataOnly="0" labelOnly="1" fieldPosition="0">
        <references count="2">
          <reference field="0" count="1" selected="0">
            <x v="5"/>
          </reference>
          <reference field="16" count="2">
            <x v="0"/>
            <x v="1"/>
          </reference>
        </references>
      </pivotArea>
    </format>
    <format dxfId="553">
      <pivotArea collapsedLevelsAreSubtotals="1" fieldPosition="0">
        <references count="2">
          <reference field="0" count="1" selected="0">
            <x v="0"/>
          </reference>
          <reference field="16" count="2">
            <x v="0"/>
            <x v="1"/>
          </reference>
        </references>
      </pivotArea>
    </format>
    <format dxfId="552">
      <pivotArea collapsedLevelsAreSubtotals="1" fieldPosition="0">
        <references count="2">
          <reference field="0" count="1" selected="0">
            <x v="1"/>
          </reference>
          <reference field="16" count="2">
            <x v="0"/>
            <x v="1"/>
          </reference>
        </references>
      </pivotArea>
    </format>
    <format dxfId="551">
      <pivotArea collapsedLevelsAreSubtotals="1" fieldPosition="0">
        <references count="2">
          <reference field="0" count="1" selected="0">
            <x v="2"/>
          </reference>
          <reference field="16" count="2">
            <x v="0"/>
            <x v="1"/>
          </reference>
        </references>
      </pivotArea>
    </format>
    <format dxfId="550">
      <pivotArea collapsedLevelsAreSubtotals="1" fieldPosition="0">
        <references count="2">
          <reference field="0" count="1" selected="0">
            <x v="3"/>
          </reference>
          <reference field="16" count="0"/>
        </references>
      </pivotArea>
    </format>
    <format dxfId="549">
      <pivotArea collapsedLevelsAreSubtotals="1" fieldPosition="0">
        <references count="2">
          <reference field="0" count="1" selected="0">
            <x v="5"/>
          </reference>
          <reference field="16" count="2">
            <x v="0"/>
            <x v="1"/>
          </reference>
        </references>
      </pivotArea>
    </format>
    <format dxfId="548">
      <pivotArea dataOnly="0" labelOnly="1" fieldPosition="0">
        <references count="2">
          <reference field="0" count="1" selected="0">
            <x v="0"/>
          </reference>
          <reference field="16" count="2">
            <x v="0"/>
            <x v="1"/>
          </reference>
        </references>
      </pivotArea>
    </format>
    <format dxfId="547">
      <pivotArea dataOnly="0" labelOnly="1" fieldPosition="0">
        <references count="2">
          <reference field="0" count="1" selected="0">
            <x v="1"/>
          </reference>
          <reference field="16" count="2">
            <x v="0"/>
            <x v="1"/>
          </reference>
        </references>
      </pivotArea>
    </format>
    <format dxfId="546">
      <pivotArea dataOnly="0" labelOnly="1" fieldPosition="0">
        <references count="2">
          <reference field="0" count="1" selected="0">
            <x v="2"/>
          </reference>
          <reference field="16" count="2">
            <x v="0"/>
            <x v="1"/>
          </reference>
        </references>
      </pivotArea>
    </format>
    <format dxfId="545">
      <pivotArea dataOnly="0" labelOnly="1" fieldPosition="0">
        <references count="2">
          <reference field="0" count="1" selected="0">
            <x v="3"/>
          </reference>
          <reference field="16" count="0"/>
        </references>
      </pivotArea>
    </format>
    <format dxfId="544">
      <pivotArea dataOnly="0" labelOnly="1" fieldPosition="0">
        <references count="2">
          <reference field="0" count="1" selected="0">
            <x v="5"/>
          </reference>
          <reference field="16" count="2">
            <x v="0"/>
            <x v="1"/>
          </reference>
        </references>
      </pivotArea>
    </format>
    <format dxfId="543">
      <pivotArea collapsedLevelsAreSubtotals="1" fieldPosition="0">
        <references count="2">
          <reference field="0" count="1" selected="0">
            <x v="0"/>
          </reference>
          <reference field="16" count="1">
            <x v="0"/>
          </reference>
        </references>
      </pivotArea>
    </format>
    <format dxfId="542">
      <pivotArea dataOnly="0" labelOnly="1" fieldPosition="0">
        <references count="2">
          <reference field="0" count="1" selected="0">
            <x v="0"/>
          </reference>
          <reference field="16" count="1">
            <x v="0"/>
          </reference>
        </references>
      </pivotArea>
    </format>
    <format dxfId="541">
      <pivotArea collapsedLevelsAreSubtotals="1" fieldPosition="0">
        <references count="2">
          <reference field="0" count="1" selected="0">
            <x v="1"/>
          </reference>
          <reference field="16" count="1">
            <x v="0"/>
          </reference>
        </references>
      </pivotArea>
    </format>
    <format dxfId="540">
      <pivotArea dataOnly="0" labelOnly="1" fieldPosition="0">
        <references count="2">
          <reference field="0" count="1" selected="0">
            <x v="1"/>
          </reference>
          <reference field="16" count="1">
            <x v="0"/>
          </reference>
        </references>
      </pivotArea>
    </format>
    <format dxfId="539">
      <pivotArea collapsedLevelsAreSubtotals="1" fieldPosition="0">
        <references count="2">
          <reference field="0" count="1" selected="0">
            <x v="2"/>
          </reference>
          <reference field="16" count="1">
            <x v="0"/>
          </reference>
        </references>
      </pivotArea>
    </format>
    <format dxfId="538">
      <pivotArea dataOnly="0" labelOnly="1" fieldPosition="0">
        <references count="2">
          <reference field="0" count="1" selected="0">
            <x v="2"/>
          </reference>
          <reference field="16" count="1">
            <x v="0"/>
          </reference>
        </references>
      </pivotArea>
    </format>
    <format dxfId="537">
      <pivotArea collapsedLevelsAreSubtotals="1" fieldPosition="0">
        <references count="2">
          <reference field="0" count="1" selected="0">
            <x v="3"/>
          </reference>
          <reference field="16" count="1">
            <x v="0"/>
          </reference>
        </references>
      </pivotArea>
    </format>
    <format dxfId="536">
      <pivotArea dataOnly="0" labelOnly="1" fieldPosition="0">
        <references count="2">
          <reference field="0" count="1" selected="0">
            <x v="3"/>
          </reference>
          <reference field="16" count="1">
            <x v="0"/>
          </reference>
        </references>
      </pivotArea>
    </format>
    <format dxfId="535">
      <pivotArea grandRow="1" outline="0" collapsedLevelsAreSubtotals="1" fieldPosition="0"/>
    </format>
    <format dxfId="534">
      <pivotArea dataOnly="0" labelOnly="1" grandRow="1" outline="0" offset="IV256" fieldPosition="0"/>
    </format>
    <format dxfId="533">
      <pivotArea grandRow="1" outline="0" collapsedLevelsAreSubtotals="1" fieldPosition="0"/>
    </format>
    <format dxfId="532">
      <pivotArea dataOnly="0" labelOnly="1" grandRow="1" outline="0" offset="IV256" fieldPosition="0"/>
    </format>
    <format dxfId="531">
      <pivotArea dataOnly="0" labelOnly="1" grandRow="1" outline="0" offset="A256" fieldPosition="0"/>
    </format>
    <format dxfId="530">
      <pivotArea dataOnly="0" labelOnly="1" grandRow="1" outline="0" offset="A256" fieldPosition="0"/>
    </format>
    <format dxfId="529">
      <pivotArea type="all" dataOnly="0" outline="0" fieldPosition="0"/>
    </format>
    <format dxfId="528">
      <pivotArea outline="0" collapsedLevelsAreSubtotals="1" fieldPosition="0"/>
    </format>
    <format dxfId="527">
      <pivotArea field="0" type="button" dataOnly="0" labelOnly="1" outline="0" axis="axisRow" fieldPosition="0"/>
    </format>
    <format dxfId="526">
      <pivotArea field="16" type="button" dataOnly="0" labelOnly="1" outline="0" axis="axisRow" fieldPosition="1"/>
    </format>
    <format dxfId="525">
      <pivotArea dataOnly="0" labelOnly="1" outline="0" fieldPosition="0">
        <references count="1">
          <reference field="0" count="0"/>
        </references>
      </pivotArea>
    </format>
    <format dxfId="524">
      <pivotArea dataOnly="0" labelOnly="1" grandRow="1" outline="0" fieldPosition="0"/>
    </format>
    <format dxfId="523">
      <pivotArea dataOnly="0" labelOnly="1" outline="0" axis="axisValues" fieldPosition="0"/>
    </format>
    <format dxfId="522">
      <pivotArea field="1" type="button" dataOnly="0" labelOnly="1" outline="0" axis="axisPage" fieldPosition="0"/>
    </format>
    <format dxfId="521">
      <pivotArea field="1" type="button" dataOnly="0" labelOnly="1" outline="0" axis="axisPage" fieldPosition="0"/>
    </format>
    <format dxfId="520">
      <pivotArea field="0" type="button" dataOnly="0" labelOnly="1" outline="0" axis="axisRow" fieldPosition="0"/>
    </format>
    <format dxfId="519">
      <pivotArea field="16" type="button" dataOnly="0" labelOnly="1" outline="0" axis="axisRow" fieldPosition="1"/>
    </format>
    <format dxfId="518">
      <pivotArea dataOnly="0" labelOnly="1" outline="0" axis="axisValues" fieldPosition="0"/>
    </format>
    <format dxfId="517">
      <pivotArea grandRow="1" outline="0" collapsedLevelsAreSubtotals="1" fieldPosition="0"/>
    </format>
    <format dxfId="516">
      <pivotArea dataOnly="0" labelOnly="1" grandRow="1" outline="0" fieldPosition="0"/>
    </format>
    <format dxfId="515">
      <pivotArea dataOnly="0" labelOnly="1" outline="0" fieldPosition="0">
        <references count="1">
          <reference field="0" count="2">
            <x v="1"/>
            <x v="2"/>
          </reference>
        </references>
      </pivotArea>
    </format>
    <format dxfId="514">
      <pivotArea fieldPosition="0">
        <references count="1">
          <reference field="0" count="1">
            <x v="0"/>
          </reference>
        </references>
      </pivotArea>
    </format>
    <format dxfId="513">
      <pivotArea collapsedLevelsAreSubtotals="1" fieldPosition="0">
        <references count="2">
          <reference field="0" count="1" selected="0">
            <x v="0"/>
          </reference>
          <reference field="16" count="0"/>
        </references>
      </pivotArea>
    </format>
    <format dxfId="512">
      <pivotArea dataOnly="0" labelOnly="1" outline="0" fieldPosition="0">
        <references count="1">
          <reference field="0" count="1">
            <x v="0"/>
          </reference>
        </references>
      </pivotArea>
    </format>
    <format dxfId="511">
      <pivotArea dataOnly="0" labelOnly="1" fieldPosition="0">
        <references count="2">
          <reference field="0" count="1" selected="0">
            <x v="0"/>
          </reference>
          <reference field="16" count="0"/>
        </references>
      </pivotArea>
    </format>
    <format dxfId="510">
      <pivotArea fieldPosition="0">
        <references count="1">
          <reference field="0" count="1">
            <x v="1"/>
          </reference>
        </references>
      </pivotArea>
    </format>
    <format dxfId="509">
      <pivotArea collapsedLevelsAreSubtotals="1" fieldPosition="0">
        <references count="2">
          <reference field="0" count="1" selected="0">
            <x v="1"/>
          </reference>
          <reference field="16" count="0"/>
        </references>
      </pivotArea>
    </format>
    <format dxfId="508">
      <pivotArea dataOnly="0" labelOnly="1" outline="0" fieldPosition="0">
        <references count="1">
          <reference field="0" count="1">
            <x v="1"/>
          </reference>
        </references>
      </pivotArea>
    </format>
    <format dxfId="507">
      <pivotArea dataOnly="0" labelOnly="1" fieldPosition="0">
        <references count="2">
          <reference field="0" count="1" selected="0">
            <x v="1"/>
          </reference>
          <reference field="16" count="0"/>
        </references>
      </pivotArea>
    </format>
    <format dxfId="506">
      <pivotArea fieldPosition="0">
        <references count="1">
          <reference field="0" count="1">
            <x v="2"/>
          </reference>
        </references>
      </pivotArea>
    </format>
    <format dxfId="505">
      <pivotArea collapsedLevelsAreSubtotals="1" fieldPosition="0">
        <references count="2">
          <reference field="0" count="1" selected="0">
            <x v="2"/>
          </reference>
          <reference field="16" count="0"/>
        </references>
      </pivotArea>
    </format>
    <format dxfId="504">
      <pivotArea dataOnly="0" labelOnly="1" outline="0" fieldPosition="0">
        <references count="1">
          <reference field="0" count="1">
            <x v="2"/>
          </reference>
        </references>
      </pivotArea>
    </format>
    <format dxfId="503">
      <pivotArea dataOnly="0" labelOnly="1" fieldPosition="0">
        <references count="2">
          <reference field="0" count="1" selected="0">
            <x v="2"/>
          </reference>
          <reference field="16" count="0"/>
        </references>
      </pivotArea>
    </format>
    <format dxfId="502">
      <pivotArea fieldPosition="0">
        <references count="1">
          <reference field="0" count="1">
            <x v="3"/>
          </reference>
        </references>
      </pivotArea>
    </format>
    <format dxfId="501">
      <pivotArea collapsedLevelsAreSubtotals="1" fieldPosition="0">
        <references count="2">
          <reference field="0" count="1" selected="0">
            <x v="3"/>
          </reference>
          <reference field="16" count="0"/>
        </references>
      </pivotArea>
    </format>
    <format dxfId="500">
      <pivotArea dataOnly="0" labelOnly="1" outline="0" fieldPosition="0">
        <references count="1">
          <reference field="0" count="1">
            <x v="3"/>
          </reference>
        </references>
      </pivotArea>
    </format>
    <format dxfId="499">
      <pivotArea dataOnly="0" labelOnly="1" fieldPosition="0">
        <references count="2">
          <reference field="0" count="1" selected="0">
            <x v="3"/>
          </reference>
          <reference field="16" count="0"/>
        </references>
      </pivotArea>
    </format>
    <format dxfId="498">
      <pivotArea fieldPosition="0">
        <references count="1">
          <reference field="0" count="1">
            <x v="4"/>
          </reference>
        </references>
      </pivotArea>
    </format>
    <format dxfId="497">
      <pivotArea collapsedLevelsAreSubtotals="1" fieldPosition="0">
        <references count="2">
          <reference field="0" count="1" selected="0">
            <x v="4"/>
          </reference>
          <reference field="16" count="0"/>
        </references>
      </pivotArea>
    </format>
    <format dxfId="496">
      <pivotArea dataOnly="0" labelOnly="1" outline="0" fieldPosition="0">
        <references count="1">
          <reference field="0" count="1">
            <x v="4"/>
          </reference>
        </references>
      </pivotArea>
    </format>
    <format dxfId="495">
      <pivotArea dataOnly="0" labelOnly="1" fieldPosition="0">
        <references count="2">
          <reference field="0" count="1" selected="0">
            <x v="4"/>
          </reference>
          <reference field="16" count="0"/>
        </references>
      </pivotArea>
    </format>
    <format dxfId="494">
      <pivotArea fieldPosition="0">
        <references count="1">
          <reference field="0" count="1">
            <x v="5"/>
          </reference>
        </references>
      </pivotArea>
    </format>
    <format dxfId="493">
      <pivotArea collapsedLevelsAreSubtotals="1" fieldPosition="0">
        <references count="2">
          <reference field="0" count="1" selected="0">
            <x v="5"/>
          </reference>
          <reference field="16" count="1">
            <x v="0"/>
          </reference>
        </references>
      </pivotArea>
    </format>
    <format dxfId="492">
      <pivotArea dataOnly="0" labelOnly="1" outline="0" fieldPosition="0">
        <references count="1">
          <reference field="0" count="1">
            <x v="5"/>
          </reference>
        </references>
      </pivotArea>
    </format>
    <format dxfId="491">
      <pivotArea dataOnly="0" labelOnly="1" fieldPosition="0">
        <references count="2">
          <reference field="0" count="1" selected="0">
            <x v="5"/>
          </reference>
          <reference field="16" count="1">
            <x v="0"/>
          </reference>
        </references>
      </pivotArea>
    </format>
    <format dxfId="490">
      <pivotArea fieldPosition="0">
        <references count="1">
          <reference field="0" count="1">
            <x v="6"/>
          </reference>
        </references>
      </pivotArea>
    </format>
    <format dxfId="489">
      <pivotArea collapsedLevelsAreSubtotals="1" fieldPosition="0">
        <references count="2">
          <reference field="0" count="1" selected="0">
            <x v="6"/>
          </reference>
          <reference field="16" count="0"/>
        </references>
      </pivotArea>
    </format>
    <format dxfId="488">
      <pivotArea dataOnly="0" labelOnly="1" outline="0" fieldPosition="0">
        <references count="1">
          <reference field="0" count="1">
            <x v="6"/>
          </reference>
        </references>
      </pivotArea>
    </format>
    <format dxfId="487">
      <pivotArea dataOnly="0" labelOnly="1" fieldPosition="0">
        <references count="2">
          <reference field="0" count="1" selected="0">
            <x v="6"/>
          </reference>
          <reference field="16" count="0"/>
        </references>
      </pivotArea>
    </format>
    <format dxfId="486">
      <pivotArea fieldPosition="0">
        <references count="1">
          <reference field="0" count="1">
            <x v="7"/>
          </reference>
        </references>
      </pivotArea>
    </format>
    <format dxfId="485">
      <pivotArea collapsedLevelsAreSubtotals="1" fieldPosition="0">
        <references count="2">
          <reference field="0" count="1" selected="0">
            <x v="7"/>
          </reference>
          <reference field="16" count="1">
            <x v="1"/>
          </reference>
        </references>
      </pivotArea>
    </format>
    <format dxfId="484">
      <pivotArea dataOnly="0" labelOnly="1" outline="0" fieldPosition="0">
        <references count="1">
          <reference field="0" count="1">
            <x v="7"/>
          </reference>
        </references>
      </pivotArea>
    </format>
    <format dxfId="483">
      <pivotArea dataOnly="0" labelOnly="1" fieldPosition="0">
        <references count="2">
          <reference field="0" count="1" selected="0">
            <x v="7"/>
          </reference>
          <reference field="16" count="1">
            <x v="1"/>
          </reference>
        </references>
      </pivotArea>
    </format>
    <format dxfId="482">
      <pivotArea dataOnly="0" labelOnly="1" outline="0" fieldPosition="0">
        <references count="1">
          <reference field="0" count="1">
            <x v="1"/>
          </reference>
        </references>
      </pivotArea>
    </format>
    <format dxfId="481">
      <pivotArea dataOnly="0" labelOnly="1" outline="0" fieldPosition="0">
        <references count="1">
          <reference field="0" count="1">
            <x v="2"/>
          </reference>
        </references>
      </pivotArea>
    </format>
    <format dxfId="480">
      <pivotArea dataOnly="0" labelOnly="1" outline="0" fieldPosition="0">
        <references count="1">
          <reference field="0" count="1">
            <x v="4"/>
          </reference>
        </references>
      </pivotArea>
    </format>
    <format dxfId="479">
      <pivotArea dataOnly="0" labelOnly="1" outline="0" fieldPosition="0">
        <references count="1">
          <reference field="0" count="1">
            <x v="3"/>
          </reference>
        </references>
      </pivotArea>
    </format>
    <format dxfId="478">
      <pivotArea dataOnly="0" labelOnly="1" outline="0" fieldPosition="0">
        <references count="1">
          <reference field="0" count="1">
            <x v="5"/>
          </reference>
        </references>
      </pivotArea>
    </format>
    <format dxfId="477">
      <pivotArea type="all" dataOnly="0" outline="0" fieldPosition="0"/>
    </format>
    <format dxfId="476">
      <pivotArea dataOnly="0" labelOnly="1" fieldPosition="0">
        <references count="2">
          <reference field="0" count="1" selected="0">
            <x v="0"/>
          </reference>
          <reference field="16" count="2">
            <x v="0"/>
            <x v="1"/>
          </reference>
        </references>
      </pivotArea>
    </format>
    <format dxfId="475">
      <pivotArea dataOnly="0" labelOnly="1" fieldPosition="0">
        <references count="2">
          <reference field="0" count="1" selected="0">
            <x v="1"/>
          </reference>
          <reference field="16" count="2">
            <x v="0"/>
            <x v="1"/>
          </reference>
        </references>
      </pivotArea>
    </format>
    <format dxfId="474">
      <pivotArea dataOnly="0" labelOnly="1" fieldPosition="0">
        <references count="2">
          <reference field="0" count="1" selected="0">
            <x v="2"/>
          </reference>
          <reference field="16" count="2">
            <x v="0"/>
            <x v="1"/>
          </reference>
        </references>
      </pivotArea>
    </format>
    <format dxfId="473">
      <pivotArea dataOnly="0" labelOnly="1" fieldPosition="0">
        <references count="2">
          <reference field="0" count="1" selected="0">
            <x v="3"/>
          </reference>
          <reference field="16" count="0"/>
        </references>
      </pivotArea>
    </format>
    <format dxfId="472">
      <pivotArea dataOnly="0" labelOnly="1" fieldPosition="0">
        <references count="2">
          <reference field="0" count="1" selected="0">
            <x v="4"/>
          </reference>
          <reference field="16" count="2">
            <x v="0"/>
            <x v="1"/>
          </reference>
        </references>
      </pivotArea>
    </format>
    <format dxfId="471">
      <pivotArea outline="0" fieldPosition="0">
        <references count="1">
          <reference field="4294967294" count="1">
            <x v="0"/>
          </reference>
        </references>
      </pivotArea>
    </format>
    <format dxfId="470">
      <pivotArea dataOnly="0" fieldPosition="0">
        <references count="1">
          <reference field="16" count="1">
            <x v="2"/>
          </reference>
        </references>
      </pivotArea>
    </format>
    <format dxfId="469">
      <pivotArea dataOnly="0" fieldPosition="0">
        <references count="1">
          <reference field="16" count="1">
            <x v="0"/>
          </reference>
        </references>
      </pivotArea>
    </format>
    <format dxfId="468">
      <pivotArea collapsedLevelsAreSubtotals="1" fieldPosition="0">
        <references count="2">
          <reference field="0" count="1" selected="0">
            <x v="0"/>
          </reference>
          <reference field="16" count="1">
            <x v="1"/>
          </reference>
        </references>
      </pivotArea>
    </format>
    <format dxfId="467">
      <pivotArea dataOnly="0" labelOnly="1" fieldPosition="0">
        <references count="2">
          <reference field="0" count="1" selected="0">
            <x v="0"/>
          </reference>
          <reference field="16" count="1">
            <x v="1"/>
          </reference>
        </references>
      </pivotArea>
    </format>
    <format dxfId="466">
      <pivotArea collapsedLevelsAreSubtotals="1" fieldPosition="0">
        <references count="2">
          <reference field="0" count="1" selected="0">
            <x v="1"/>
          </reference>
          <reference field="16" count="1">
            <x v="1"/>
          </reference>
        </references>
      </pivotArea>
    </format>
    <format dxfId="465">
      <pivotArea dataOnly="0" labelOnly="1" fieldPosition="0">
        <references count="2">
          <reference field="0" count="1" selected="0">
            <x v="1"/>
          </reference>
          <reference field="16" count="1">
            <x v="1"/>
          </reference>
        </references>
      </pivotArea>
    </format>
    <format dxfId="464">
      <pivotArea collapsedLevelsAreSubtotals="1" fieldPosition="0">
        <references count="2">
          <reference field="0" count="1" selected="0">
            <x v="2"/>
          </reference>
          <reference field="16" count="1">
            <x v="1"/>
          </reference>
        </references>
      </pivotArea>
    </format>
    <format dxfId="463">
      <pivotArea dataOnly="0" labelOnly="1" fieldPosition="0">
        <references count="2">
          <reference field="0" count="1" selected="0">
            <x v="2"/>
          </reference>
          <reference field="16" count="1">
            <x v="1"/>
          </reference>
        </references>
      </pivotArea>
    </format>
    <format dxfId="462">
      <pivotArea collapsedLevelsAreSubtotals="1" fieldPosition="0">
        <references count="2">
          <reference field="0" count="1" selected="0">
            <x v="3"/>
          </reference>
          <reference field="16" count="1">
            <x v="1"/>
          </reference>
        </references>
      </pivotArea>
    </format>
    <format dxfId="461">
      <pivotArea dataOnly="0" labelOnly="1" fieldPosition="0">
        <references count="2">
          <reference field="0" count="1" selected="0">
            <x v="3"/>
          </reference>
          <reference field="16" count="1">
            <x v="1"/>
          </reference>
        </references>
      </pivotArea>
    </format>
    <format dxfId="460">
      <pivotArea collapsedLevelsAreSubtotals="1" fieldPosition="0">
        <references count="2">
          <reference field="0" count="1" selected="0">
            <x v="4"/>
          </reference>
          <reference field="16" count="1">
            <x v="1"/>
          </reference>
        </references>
      </pivotArea>
    </format>
    <format dxfId="459">
      <pivotArea dataOnly="0" labelOnly="1" fieldPosition="0">
        <references count="2">
          <reference field="0" count="1" selected="0">
            <x v="4"/>
          </reference>
          <reference field="16" count="1">
            <x v="1"/>
          </reference>
        </references>
      </pivotArea>
    </format>
    <format dxfId="458">
      <pivotArea type="all" dataOnly="0" outline="0" fieldPosition="0"/>
    </format>
    <format dxfId="457">
      <pivotArea outline="0" collapsedLevelsAreSubtotals="1" fieldPosition="0"/>
    </format>
    <format dxfId="456">
      <pivotArea field="0" type="button" dataOnly="0" labelOnly="1" outline="0" axis="axisRow" fieldPosition="0"/>
    </format>
    <format dxfId="455">
      <pivotArea field="16" type="button" dataOnly="0" labelOnly="1" outline="0" axis="axisRow" fieldPosition="1"/>
    </format>
    <format dxfId="454">
      <pivotArea dataOnly="0" labelOnly="1" outline="0" fieldPosition="0">
        <references count="1">
          <reference field="0" count="0"/>
        </references>
      </pivotArea>
    </format>
    <format dxfId="453">
      <pivotArea dataOnly="0" labelOnly="1" grandRow="1" outline="0" fieldPosition="0"/>
    </format>
    <format dxfId="452">
      <pivotArea dataOnly="0" labelOnly="1" fieldPosition="0">
        <references count="2">
          <reference field="0" count="1" selected="0">
            <x v="0"/>
          </reference>
          <reference field="16" count="3">
            <x v="0"/>
            <x v="1"/>
            <x v="2"/>
          </reference>
        </references>
      </pivotArea>
    </format>
    <format dxfId="451">
      <pivotArea dataOnly="0" labelOnly="1" fieldPosition="0">
        <references count="2">
          <reference field="0" count="1" selected="0">
            <x v="1"/>
          </reference>
          <reference field="16" count="2">
            <x v="0"/>
            <x v="1"/>
          </reference>
        </references>
      </pivotArea>
    </format>
    <format dxfId="450">
      <pivotArea dataOnly="0" labelOnly="1" fieldPosition="0">
        <references count="2">
          <reference field="0" count="1" selected="0">
            <x v="2"/>
          </reference>
          <reference field="16" count="3">
            <x v="0"/>
            <x v="1"/>
            <x v="2"/>
          </reference>
        </references>
      </pivotArea>
    </format>
    <format dxfId="449">
      <pivotArea dataOnly="0" labelOnly="1" fieldPosition="0">
        <references count="2">
          <reference field="0" count="1" selected="0">
            <x v="3"/>
          </reference>
          <reference field="16" count="3">
            <x v="0"/>
            <x v="1"/>
            <x v="2"/>
          </reference>
        </references>
      </pivotArea>
    </format>
    <format dxfId="448">
      <pivotArea dataOnly="0" labelOnly="1" fieldPosition="0">
        <references count="2">
          <reference field="0" count="1" selected="0">
            <x v="4"/>
          </reference>
          <reference field="16" count="2">
            <x v="0"/>
            <x v="1"/>
          </reference>
        </references>
      </pivotArea>
    </format>
    <format dxfId="447">
      <pivotArea dataOnly="0" labelOnly="1" fieldPosition="0">
        <references count="2">
          <reference field="0" count="1" selected="0">
            <x v="5"/>
          </reference>
          <reference field="16" count="1">
            <x v="0"/>
          </reference>
        </references>
      </pivotArea>
    </format>
    <format dxfId="446">
      <pivotArea dataOnly="0" labelOnly="1" fieldPosition="0">
        <references count="2">
          <reference field="0" count="1" selected="0">
            <x v="6"/>
          </reference>
          <reference field="16" count="1">
            <x v="0"/>
          </reference>
        </references>
      </pivotArea>
    </format>
    <format dxfId="445">
      <pivotArea dataOnly="0" labelOnly="1" fieldPosition="0">
        <references count="2">
          <reference field="0" count="1" selected="0">
            <x v="7"/>
          </reference>
          <reference field="16" count="2">
            <x v="0"/>
            <x v="1"/>
          </reference>
        </references>
      </pivotArea>
    </format>
    <format dxfId="444">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7E69D7E-05F2-4B36-986F-8D9A357127E3}"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1"/>
        <item x="2"/>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676">
      <pivotArea field="1" type="button" dataOnly="0" labelOnly="1" outline="0" axis="axisPage" fieldPosition="0"/>
    </format>
    <format dxfId="675">
      <pivotArea dataOnly="0" labelOnly="1" outline="0" fieldPosition="0">
        <references count="1">
          <reference field="1" count="0"/>
        </references>
      </pivotArea>
    </format>
    <format dxfId="674">
      <pivotArea type="all" dataOnly="0" outline="0" fieldPosition="0"/>
    </format>
    <format dxfId="673">
      <pivotArea outline="0" collapsedLevelsAreSubtotals="1" fieldPosition="0"/>
    </format>
    <format dxfId="672">
      <pivotArea field="0" type="button" dataOnly="0" labelOnly="1" outline="0" axis="axisRow" fieldPosition="0"/>
    </format>
    <format dxfId="671">
      <pivotArea dataOnly="0" labelOnly="1" grandRow="1" outline="0" fieldPosition="0"/>
    </format>
    <format dxfId="670">
      <pivotArea dataOnly="0" labelOnly="1" outline="0" axis="axisValues" fieldPosition="0"/>
    </format>
    <format dxfId="669">
      <pivotArea type="all" dataOnly="0" outline="0" fieldPosition="0"/>
    </format>
    <format dxfId="668">
      <pivotArea outline="0" collapsedLevelsAreSubtotals="1" fieldPosition="0"/>
    </format>
    <format dxfId="667">
      <pivotArea field="0" type="button" dataOnly="0" labelOnly="1" outline="0" axis="axisRow" fieldPosition="0"/>
    </format>
    <format dxfId="666">
      <pivotArea dataOnly="0" labelOnly="1" grandRow="1" outline="0" fieldPosition="0"/>
    </format>
    <format dxfId="665">
      <pivotArea dataOnly="0" labelOnly="1" outline="0" axis="axisValues" fieldPosition="0"/>
    </format>
    <format dxfId="664">
      <pivotArea dataOnly="0" labelOnly="1" fieldPosition="0">
        <references count="1">
          <reference field="0" count="0"/>
        </references>
      </pivotArea>
    </format>
    <format dxfId="663">
      <pivotArea type="all" dataOnly="0" outline="0" fieldPosition="0"/>
    </format>
    <format dxfId="662">
      <pivotArea outline="0" collapsedLevelsAreSubtotals="1" fieldPosition="0"/>
    </format>
    <format dxfId="661">
      <pivotArea field="0" type="button" dataOnly="0" labelOnly="1" outline="0" axis="axisRow" fieldPosition="0"/>
    </format>
    <format dxfId="660">
      <pivotArea dataOnly="0" labelOnly="1" fieldPosition="0">
        <references count="1">
          <reference field="0" count="0"/>
        </references>
      </pivotArea>
    </format>
    <format dxfId="659">
      <pivotArea dataOnly="0" labelOnly="1" grandRow="1" outline="0" fieldPosition="0"/>
    </format>
    <format dxfId="658">
      <pivotArea dataOnly="0" labelOnly="1" outline="0" axis="axisValues" fieldPosition="0"/>
    </format>
    <format dxfId="657">
      <pivotArea type="all" dataOnly="0" outline="0" fieldPosition="0"/>
    </format>
    <format dxfId="656">
      <pivotArea outline="0" collapsedLevelsAreSubtotals="1" fieldPosition="0"/>
    </format>
    <format dxfId="655">
      <pivotArea field="0" type="button" dataOnly="0" labelOnly="1" outline="0" axis="axisRow" fieldPosition="0"/>
    </format>
    <format dxfId="654">
      <pivotArea dataOnly="0" labelOnly="1" grandRow="1" outline="0" fieldPosition="0"/>
    </format>
    <format dxfId="653">
      <pivotArea dataOnly="0" labelOnly="1" outline="0" axis="axisValues" fieldPosition="0"/>
    </format>
    <format dxfId="652">
      <pivotArea grandRow="1" outline="0" collapsedLevelsAreSubtotals="1" fieldPosition="0"/>
    </format>
    <format dxfId="651">
      <pivotArea dataOnly="0" labelOnly="1" grandRow="1" outline="0" fieldPosition="0"/>
    </format>
    <format dxfId="650">
      <pivotArea field="0" type="button" dataOnly="0" labelOnly="1" outline="0" axis="axisRow" fieldPosition="0"/>
    </format>
    <format dxfId="649">
      <pivotArea dataOnly="0" labelOnly="1" outline="0" axis="axisValues" fieldPosition="0"/>
    </format>
    <format dxfId="648">
      <pivotArea collapsedLevelsAreSubtotals="1" fieldPosition="0">
        <references count="1">
          <reference field="0" count="0"/>
        </references>
      </pivotArea>
    </format>
    <format dxfId="647">
      <pivotArea dataOnly="0" labelOnly="1" fieldPosition="0">
        <references count="1">
          <reference field="0" count="0"/>
        </references>
      </pivotArea>
    </format>
    <format dxfId="646">
      <pivotArea type="all" dataOnly="0" outline="0" fieldPosition="0"/>
    </format>
    <format dxfId="645">
      <pivotArea outline="0" collapsedLevelsAreSubtotals="1" fieldPosition="0"/>
    </format>
    <format dxfId="644">
      <pivotArea field="0" type="button" dataOnly="0" labelOnly="1" outline="0" axis="axisRow" fieldPosition="0"/>
    </format>
    <format dxfId="643">
      <pivotArea dataOnly="0" labelOnly="1" fieldPosition="0">
        <references count="1">
          <reference field="0" count="0"/>
        </references>
      </pivotArea>
    </format>
    <format dxfId="642">
      <pivotArea dataOnly="0" labelOnly="1" grandRow="1" outline="0" fieldPosition="0"/>
    </format>
    <format dxfId="641">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154" dT="2025-06-19T21:29:12.99" personId="{78397535-08AD-4999-A467-09FD54F5118D}" id="{F7842EA6-4FFE-43C1-8243-F045C9EDD3CD}">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1155" dT="2025-06-19T21:29:12.99" personId="{78397535-08AD-4999-A467-09FD54F5118D}" id="{5C58662E-A967-4298-9158-3825A01CCA37}">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23" zoomScale="85" zoomScaleNormal="85" workbookViewId="0">
      <selection activeCell="F36" sqref="F36"/>
    </sheetView>
  </sheetViews>
  <sheetFormatPr baseColWidth="10" defaultColWidth="11.5703125" defaultRowHeight="15" x14ac:dyDescent="0.25"/>
  <cols>
    <col min="1" max="1" width="11.5703125" style="15"/>
    <col min="2" max="2" width="5.28515625" style="15" customWidth="1"/>
    <col min="3" max="3" width="20.7109375" style="15" bestFit="1" customWidth="1"/>
    <col min="4" max="4" width="60.28515625" style="15" bestFit="1" customWidth="1"/>
    <col min="5" max="5" width="6.5703125" style="15" bestFit="1" customWidth="1"/>
    <col min="6" max="6" width="43.42578125" style="15" bestFit="1" customWidth="1"/>
    <col min="7" max="7" width="60.28515625" style="15" bestFit="1" customWidth="1"/>
    <col min="8" max="8" width="33.140625" style="15" bestFit="1" customWidth="1"/>
    <col min="9" max="9" width="5.5703125" style="15" bestFit="1" customWidth="1"/>
    <col min="10" max="10" width="13" style="15" bestFit="1" customWidth="1"/>
    <col min="11" max="11" width="15" style="15" customWidth="1"/>
    <col min="12" max="12" width="7.7109375" style="15" customWidth="1"/>
    <col min="13" max="13" width="68.140625" style="15" bestFit="1" customWidth="1"/>
    <col min="14" max="14" width="57.85546875" style="15" bestFit="1" customWidth="1"/>
    <col min="15" max="15" width="29.7109375" style="15" customWidth="1"/>
    <col min="16" max="16" width="16.7109375" style="15" bestFit="1" customWidth="1"/>
    <col min="17" max="17" width="12.140625" style="15" bestFit="1" customWidth="1"/>
    <col min="18" max="18" width="19.140625" style="15" bestFit="1" customWidth="1"/>
    <col min="19" max="28" width="11.5703125" style="15"/>
    <col min="29" max="29" width="49.28515625" style="15" bestFit="1" customWidth="1"/>
    <col min="30" max="30" width="76.42578125" style="15" bestFit="1" customWidth="1"/>
    <col min="31" max="31" width="30.28515625" style="15" bestFit="1" customWidth="1"/>
    <col min="32" max="32" width="7.28515625" style="15" bestFit="1" customWidth="1"/>
    <col min="33" max="33" width="5.7109375" style="15" bestFit="1" customWidth="1"/>
    <col min="34" max="34" width="7.28515625" style="15" bestFit="1" customWidth="1"/>
    <col min="35" max="35" width="5.28515625" style="15" bestFit="1" customWidth="1"/>
    <col min="36" max="16384" width="11.5703125" style="15"/>
  </cols>
  <sheetData>
    <row r="1" spans="2:35" ht="15.75" thickBot="1" x14ac:dyDescent="0.3">
      <c r="B1" s="16"/>
      <c r="C1" s="17"/>
      <c r="D1" s="17"/>
      <c r="E1" s="17"/>
      <c r="F1" s="17"/>
      <c r="G1" s="17"/>
      <c r="H1" s="17"/>
      <c r="I1" s="17"/>
      <c r="J1" s="17"/>
      <c r="K1" s="18"/>
      <c r="L1" s="18"/>
    </row>
    <row r="2" spans="2:35" ht="24" thickBot="1" x14ac:dyDescent="0.3">
      <c r="B2" s="19"/>
      <c r="C2" s="706" t="s">
        <v>0</v>
      </c>
      <c r="D2" s="707"/>
      <c r="E2" s="707"/>
      <c r="F2" s="707"/>
      <c r="G2" s="707"/>
      <c r="H2" s="707"/>
      <c r="I2" s="707"/>
      <c r="J2" s="707"/>
      <c r="K2" s="708"/>
      <c r="L2" s="20"/>
      <c r="AD2" s="15" t="s">
        <v>1</v>
      </c>
    </row>
    <row r="3" spans="2:35" ht="15.75" thickBot="1" x14ac:dyDescent="0.3">
      <c r="B3" s="19"/>
      <c r="C3" s="160"/>
      <c r="D3" s="160"/>
      <c r="E3" s="160"/>
      <c r="F3" s="160"/>
      <c r="G3" s="160"/>
      <c r="H3" s="160"/>
      <c r="I3" s="160"/>
      <c r="J3" s="160"/>
      <c r="K3" s="20"/>
      <c r="L3" s="20"/>
      <c r="AD3" s="29" t="s">
        <v>2</v>
      </c>
      <c r="AE3" s="29" t="s">
        <v>3</v>
      </c>
      <c r="AF3" s="68"/>
      <c r="AG3"/>
      <c r="AH3"/>
      <c r="AI3"/>
    </row>
    <row r="4" spans="2:35" ht="15.75" thickBot="1" x14ac:dyDescent="0.3">
      <c r="B4" s="19"/>
      <c r="C4" s="709" t="s">
        <v>4</v>
      </c>
      <c r="D4" s="710"/>
      <c r="E4" s="160"/>
      <c r="F4" s="709" t="s">
        <v>5</v>
      </c>
      <c r="G4" s="710"/>
      <c r="H4" s="160"/>
      <c r="I4" s="160"/>
      <c r="J4" s="160"/>
      <c r="K4" s="20"/>
      <c r="L4" s="20"/>
      <c r="AD4" s="31" t="s">
        <v>6</v>
      </c>
      <c r="AE4" s="32" t="s">
        <v>7</v>
      </c>
      <c r="AF4" s="30" t="s">
        <v>8</v>
      </c>
      <c r="AG4"/>
      <c r="AH4"/>
      <c r="AI4"/>
    </row>
    <row r="5" spans="2:35" ht="15.75" thickBot="1" x14ac:dyDescent="0.3">
      <c r="B5" s="19"/>
      <c r="C5" s="59" t="s">
        <v>9</v>
      </c>
      <c r="D5" s="54" t="s">
        <v>10</v>
      </c>
      <c r="E5" s="160"/>
      <c r="F5" s="61" t="s">
        <v>9</v>
      </c>
      <c r="G5" s="62" t="s">
        <v>11</v>
      </c>
      <c r="H5" s="160"/>
      <c r="I5" s="160"/>
      <c r="J5" s="160"/>
      <c r="K5" s="20"/>
      <c r="L5" s="20"/>
      <c r="AD5" s="36" t="s">
        <v>12</v>
      </c>
      <c r="AE5" s="32">
        <v>8</v>
      </c>
      <c r="AF5" s="30">
        <v>8</v>
      </c>
      <c r="AG5"/>
      <c r="AH5"/>
      <c r="AI5"/>
    </row>
    <row r="6" spans="2:35" ht="15.75" thickBot="1" x14ac:dyDescent="0.3">
      <c r="B6" s="19"/>
      <c r="C6" s="55" t="s">
        <v>13</v>
      </c>
      <c r="D6" s="676">
        <v>132</v>
      </c>
      <c r="E6" s="160"/>
      <c r="F6" s="45"/>
      <c r="G6" s="46"/>
      <c r="H6" s="160"/>
      <c r="I6" s="160"/>
      <c r="J6" s="160"/>
      <c r="K6" s="20"/>
      <c r="L6" s="20"/>
      <c r="AD6"/>
      <c r="AE6"/>
      <c r="AF6"/>
      <c r="AG6"/>
      <c r="AH6"/>
      <c r="AI6"/>
    </row>
    <row r="7" spans="2:35" ht="15.75" thickBot="1" x14ac:dyDescent="0.3">
      <c r="B7" s="19"/>
      <c r="C7" s="56" t="s">
        <v>14</v>
      </c>
      <c r="D7" s="78">
        <v>245</v>
      </c>
      <c r="E7" s="160"/>
      <c r="F7" s="53" t="s">
        <v>15</v>
      </c>
      <c r="G7" s="60" t="s">
        <v>10</v>
      </c>
      <c r="H7" s="160"/>
      <c r="I7" s="160"/>
      <c r="J7" s="160"/>
      <c r="K7" s="20"/>
      <c r="L7" s="20"/>
      <c r="AD7"/>
      <c r="AE7"/>
      <c r="AF7"/>
      <c r="AG7"/>
      <c r="AH7"/>
      <c r="AI7"/>
    </row>
    <row r="8" spans="2:35" ht="15.75" thickBot="1" x14ac:dyDescent="0.3">
      <c r="B8" s="19"/>
      <c r="C8" s="57" t="s">
        <v>16</v>
      </c>
      <c r="D8" s="676">
        <v>74</v>
      </c>
      <c r="E8" s="160"/>
      <c r="F8" s="177" t="s">
        <v>17</v>
      </c>
      <c r="G8" s="675">
        <v>100</v>
      </c>
      <c r="H8" s="160"/>
      <c r="I8" s="160"/>
      <c r="J8" s="160"/>
      <c r="K8" s="20"/>
      <c r="L8" s="20"/>
      <c r="AD8"/>
      <c r="AE8"/>
      <c r="AF8"/>
      <c r="AG8"/>
      <c r="AH8"/>
      <c r="AI8"/>
    </row>
    <row r="9" spans="2:35" ht="15.75" thickBot="1" x14ac:dyDescent="0.3">
      <c r="B9" s="19"/>
      <c r="C9" s="58" t="s">
        <v>8</v>
      </c>
      <c r="D9" s="60">
        <v>451</v>
      </c>
      <c r="E9" s="160"/>
      <c r="F9" s="177" t="s">
        <v>12</v>
      </c>
      <c r="G9" s="675">
        <v>58</v>
      </c>
      <c r="H9" s="160"/>
      <c r="I9" s="160"/>
      <c r="J9" s="160"/>
      <c r="K9" s="20"/>
      <c r="L9" s="20"/>
      <c r="AD9"/>
      <c r="AE9"/>
      <c r="AF9"/>
      <c r="AG9"/>
      <c r="AH9"/>
      <c r="AI9"/>
    </row>
    <row r="10" spans="2:35" x14ac:dyDescent="0.25">
      <c r="B10" s="19"/>
      <c r="C10"/>
      <c r="D10"/>
      <c r="E10" s="160"/>
      <c r="F10" s="177" t="s">
        <v>18</v>
      </c>
      <c r="G10" s="675">
        <v>57</v>
      </c>
      <c r="H10" s="160"/>
      <c r="I10" s="160"/>
      <c r="J10" s="160"/>
      <c r="K10" s="20"/>
      <c r="L10" s="20"/>
      <c r="AD10"/>
      <c r="AE10"/>
      <c r="AF10"/>
      <c r="AG10"/>
      <c r="AH10"/>
      <c r="AI10"/>
    </row>
    <row r="11" spans="2:35" ht="15.75" thickBot="1" x14ac:dyDescent="0.3">
      <c r="B11" s="19"/>
      <c r="C11"/>
      <c r="D11"/>
      <c r="E11" s="160"/>
      <c r="F11" s="177" t="s">
        <v>19</v>
      </c>
      <c r="G11" s="675">
        <v>207</v>
      </c>
      <c r="H11" s="160"/>
      <c r="I11" s="160"/>
      <c r="J11" s="160"/>
      <c r="K11" s="20"/>
      <c r="L11" s="20"/>
      <c r="AD11"/>
      <c r="AE11"/>
      <c r="AF11"/>
      <c r="AG11"/>
      <c r="AH11"/>
      <c r="AI11"/>
    </row>
    <row r="12" spans="2:35" ht="15.75" thickBot="1" x14ac:dyDescent="0.3">
      <c r="B12" s="19"/>
      <c r="C12" s="160"/>
      <c r="D12" s="160"/>
      <c r="E12" s="160"/>
      <c r="F12" s="177" t="s">
        <v>20</v>
      </c>
      <c r="G12" s="675">
        <v>12</v>
      </c>
      <c r="H12" s="160"/>
      <c r="I12" s="160"/>
      <c r="J12" s="160"/>
      <c r="K12" s="20"/>
      <c r="L12" s="20"/>
      <c r="AC12"/>
      <c r="AD12" s="33" t="s">
        <v>8</v>
      </c>
      <c r="AE12" s="34">
        <f>SUM(AE5:AE11)</f>
        <v>8</v>
      </c>
      <c r="AF12" s="34">
        <f>SUM(AF5:AF11)</f>
        <v>8</v>
      </c>
      <c r="AG12" s="34">
        <f>SUM(AG5:AG11)</f>
        <v>0</v>
      </c>
      <c r="AH12" s="34">
        <f>SUM(AH5:AH11)</f>
        <v>0</v>
      </c>
      <c r="AI12" s="35">
        <f>SUM(AI5:AI11)</f>
        <v>0</v>
      </c>
    </row>
    <row r="13" spans="2:35" x14ac:dyDescent="0.25">
      <c r="B13" s="19"/>
      <c r="C13" s="160"/>
      <c r="D13" s="160"/>
      <c r="E13" s="160"/>
      <c r="F13" s="177" t="s">
        <v>21</v>
      </c>
      <c r="G13" s="675">
        <v>5</v>
      </c>
      <c r="H13" s="160"/>
      <c r="I13" s="160"/>
      <c r="J13" s="160"/>
      <c r="K13" s="20"/>
      <c r="L13" s="20"/>
      <c r="AC13"/>
      <c r="AD13"/>
    </row>
    <row r="14" spans="2:35" x14ac:dyDescent="0.25">
      <c r="B14" s="19"/>
      <c r="C14" s="160"/>
      <c r="D14" s="160"/>
      <c r="E14" s="160"/>
      <c r="F14" s="177" t="s">
        <v>22</v>
      </c>
      <c r="G14" s="675">
        <v>4</v>
      </c>
      <c r="H14" s="160"/>
      <c r="I14" s="160"/>
      <c r="J14" s="160"/>
      <c r="K14" s="20"/>
      <c r="L14" s="20"/>
      <c r="AC14"/>
      <c r="AD14"/>
    </row>
    <row r="15" spans="2:35" ht="15.75" thickBot="1" x14ac:dyDescent="0.3">
      <c r="B15" s="19"/>
      <c r="C15" s="160"/>
      <c r="D15" s="160"/>
      <c r="E15" s="160"/>
      <c r="F15" s="178" t="s">
        <v>23</v>
      </c>
      <c r="G15" s="675">
        <v>8</v>
      </c>
      <c r="H15" s="160"/>
      <c r="I15" s="160"/>
      <c r="J15" s="160"/>
      <c r="K15" s="20"/>
      <c r="L15" s="20"/>
      <c r="AC15"/>
      <c r="AD15"/>
    </row>
    <row r="16" spans="2:35" ht="15.75" thickBot="1" x14ac:dyDescent="0.3">
      <c r="B16" s="19"/>
      <c r="C16" s="160"/>
      <c r="D16" s="160"/>
      <c r="E16" s="160"/>
      <c r="F16" s="58" t="s">
        <v>24</v>
      </c>
      <c r="G16" s="60">
        <v>451</v>
      </c>
      <c r="H16" s="160"/>
      <c r="I16" s="160"/>
      <c r="J16" s="160"/>
      <c r="K16" s="20"/>
      <c r="L16" s="20"/>
      <c r="AC16"/>
      <c r="AD16"/>
    </row>
    <row r="17" spans="2:30" ht="15.75" thickBot="1" x14ac:dyDescent="0.3">
      <c r="B17" s="19"/>
      <c r="C17" s="160"/>
      <c r="D17" s="160"/>
      <c r="E17" s="160"/>
      <c r="F17"/>
      <c r="G17"/>
      <c r="H17" s="160"/>
      <c r="I17" s="160"/>
      <c r="J17" s="160"/>
      <c r="K17" s="20"/>
      <c r="L17" s="20"/>
      <c r="AC17"/>
      <c r="AD17"/>
    </row>
    <row r="18" spans="2:30" ht="15.75" thickBot="1" x14ac:dyDescent="0.3">
      <c r="B18" s="19"/>
      <c r="C18" s="712"/>
      <c r="D18" s="712"/>
      <c r="E18" s="160"/>
      <c r="F18" s="709" t="s">
        <v>25</v>
      </c>
      <c r="G18" s="710"/>
      <c r="H18" s="160"/>
      <c r="I18" s="160"/>
      <c r="J18" s="160"/>
      <c r="K18" s="20"/>
      <c r="L18" s="20"/>
      <c r="AC18"/>
      <c r="AD18"/>
    </row>
    <row r="19" spans="2:30" ht="15.75" thickBot="1" x14ac:dyDescent="0.3">
      <c r="B19" s="19"/>
      <c r="C19"/>
      <c r="D19"/>
      <c r="E19" s="160"/>
      <c r="F19" s="61" t="s">
        <v>9</v>
      </c>
      <c r="G19" s="66" t="s">
        <v>11</v>
      </c>
      <c r="H19" s="160"/>
      <c r="I19" s="160"/>
      <c r="J19" s="160"/>
      <c r="K19" s="20"/>
      <c r="L19" s="20"/>
      <c r="AC19"/>
      <c r="AD19"/>
    </row>
    <row r="20" spans="2:30" ht="15.75" thickBot="1" x14ac:dyDescent="0.3">
      <c r="B20" s="19"/>
      <c r="C20" s="709" t="s">
        <v>26</v>
      </c>
      <c r="D20" s="710"/>
      <c r="E20" s="160"/>
      <c r="F20" s="45"/>
      <c r="G20" s="46"/>
      <c r="H20" s="160"/>
      <c r="I20" s="160"/>
      <c r="J20" s="160"/>
      <c r="K20" s="20"/>
      <c r="L20" s="20"/>
      <c r="AC20"/>
    </row>
    <row r="21" spans="2:30" ht="15.75" thickBot="1" x14ac:dyDescent="0.3">
      <c r="B21" s="19"/>
      <c r="C21" s="44" t="s">
        <v>27</v>
      </c>
      <c r="D21" s="24" t="s">
        <v>11</v>
      </c>
      <c r="E21"/>
      <c r="F21" s="53" t="s">
        <v>15</v>
      </c>
      <c r="G21" s="60" t="s">
        <v>28</v>
      </c>
      <c r="H21" s="160"/>
      <c r="I21" s="160"/>
      <c r="J21" s="160"/>
      <c r="K21" s="20"/>
      <c r="L21" s="20"/>
      <c r="AC21"/>
    </row>
    <row r="22" spans="2:30" ht="15.75" thickBot="1" x14ac:dyDescent="0.3">
      <c r="B22" s="19"/>
      <c r="C22" s="45"/>
      <c r="D22" s="46"/>
      <c r="E22"/>
      <c r="F22" s="63" t="s">
        <v>17</v>
      </c>
      <c r="G22" s="676">
        <v>437</v>
      </c>
      <c r="H22" s="160"/>
      <c r="I22" s="160"/>
      <c r="J22" s="160"/>
      <c r="K22" s="20"/>
      <c r="L22" s="20"/>
      <c r="AC22"/>
    </row>
    <row r="23" spans="2:30" ht="15.75" thickBot="1" x14ac:dyDescent="0.3">
      <c r="B23" s="19"/>
      <c r="C23" s="53" t="s">
        <v>9</v>
      </c>
      <c r="D23" s="54" t="s">
        <v>29</v>
      </c>
      <c r="E23"/>
      <c r="F23" s="64" t="s">
        <v>12</v>
      </c>
      <c r="G23" s="78">
        <v>169</v>
      </c>
      <c r="H23" s="160"/>
      <c r="I23" s="160"/>
      <c r="J23" s="160"/>
      <c r="K23" s="20"/>
      <c r="L23" s="20"/>
      <c r="AC23"/>
    </row>
    <row r="24" spans="2:30" x14ac:dyDescent="0.25">
      <c r="B24" s="19"/>
      <c r="C24" s="63" t="s">
        <v>13</v>
      </c>
      <c r="D24" s="676">
        <v>999</v>
      </c>
      <c r="E24"/>
      <c r="F24" s="64" t="s">
        <v>18</v>
      </c>
      <c r="G24" s="78">
        <v>132</v>
      </c>
      <c r="H24" s="160"/>
      <c r="I24" s="160"/>
      <c r="J24" s="160"/>
      <c r="K24" s="20"/>
      <c r="L24" s="20"/>
      <c r="AC24"/>
    </row>
    <row r="25" spans="2:30" x14ac:dyDescent="0.25">
      <c r="B25" s="19"/>
      <c r="C25" s="64" t="s">
        <v>14</v>
      </c>
      <c r="D25" s="78">
        <v>871</v>
      </c>
      <c r="E25"/>
      <c r="F25" s="64" t="s">
        <v>19</v>
      </c>
      <c r="G25" s="78">
        <v>1341</v>
      </c>
      <c r="H25" s="160"/>
      <c r="I25" s="160"/>
      <c r="J25" s="160"/>
      <c r="K25" s="20"/>
      <c r="L25" s="20"/>
      <c r="AC25"/>
    </row>
    <row r="26" spans="2:30" ht="15.75" thickBot="1" x14ac:dyDescent="0.3">
      <c r="B26" s="19"/>
      <c r="C26" s="65" t="s">
        <v>16</v>
      </c>
      <c r="D26" s="78">
        <v>379</v>
      </c>
      <c r="E26"/>
      <c r="F26" s="64" t="s">
        <v>20</v>
      </c>
      <c r="G26" s="78">
        <v>115</v>
      </c>
      <c r="H26" s="160"/>
      <c r="I26" s="160"/>
      <c r="J26" s="160"/>
      <c r="K26" s="20"/>
      <c r="L26" s="20"/>
      <c r="AC26"/>
    </row>
    <row r="27" spans="2:30" ht="15.75" thickBot="1" x14ac:dyDescent="0.3">
      <c r="B27" s="19"/>
      <c r="C27" s="58" t="s">
        <v>24</v>
      </c>
      <c r="D27" s="60">
        <v>2249</v>
      </c>
      <c r="E27"/>
      <c r="F27" s="64" t="s">
        <v>21</v>
      </c>
      <c r="G27" s="78">
        <v>27</v>
      </c>
      <c r="H27" s="160"/>
      <c r="I27" s="160"/>
      <c r="J27" s="160"/>
      <c r="K27" s="20"/>
      <c r="L27" s="20"/>
      <c r="AC27"/>
    </row>
    <row r="28" spans="2:30" x14ac:dyDescent="0.25">
      <c r="B28" s="19"/>
      <c r="C28"/>
      <c r="D28"/>
      <c r="E28" s="160"/>
      <c r="F28" s="64" t="s">
        <v>22</v>
      </c>
      <c r="G28" s="78">
        <v>7</v>
      </c>
      <c r="H28" s="160"/>
      <c r="I28" s="160"/>
      <c r="J28" s="160"/>
      <c r="K28" s="20"/>
      <c r="L28" s="20"/>
    </row>
    <row r="29" spans="2:30" ht="15.75" thickBot="1" x14ac:dyDescent="0.3">
      <c r="B29" s="19"/>
      <c r="C29"/>
      <c r="D29"/>
      <c r="E29" s="160"/>
      <c r="F29" s="65" t="s">
        <v>23</v>
      </c>
      <c r="G29" s="78">
        <v>21</v>
      </c>
      <c r="H29" s="160"/>
      <c r="I29" s="160"/>
      <c r="J29" s="160"/>
      <c r="K29" s="20"/>
      <c r="L29" s="20"/>
    </row>
    <row r="30" spans="2:30" ht="15.75" thickBot="1" x14ac:dyDescent="0.3">
      <c r="B30" s="19"/>
      <c r="C30"/>
      <c r="D30"/>
      <c r="E30" s="160"/>
      <c r="F30" s="58" t="s">
        <v>24</v>
      </c>
      <c r="G30" s="60">
        <v>2249</v>
      </c>
      <c r="H30" s="160"/>
      <c r="I30" s="160"/>
      <c r="J30" s="160"/>
      <c r="K30" s="20"/>
      <c r="L30" s="20"/>
    </row>
    <row r="31" spans="2:30" x14ac:dyDescent="0.25">
      <c r="B31" s="19"/>
      <c r="C31" s="160"/>
      <c r="D31" s="160"/>
      <c r="E31" s="160"/>
      <c r="F31"/>
      <c r="G31"/>
      <c r="H31" s="160"/>
      <c r="I31" s="160"/>
      <c r="J31" s="160"/>
      <c r="K31" s="20"/>
      <c r="L31" s="20"/>
    </row>
    <row r="32" spans="2:30" ht="15.75" thickBot="1" x14ac:dyDescent="0.3">
      <c r="B32" s="19"/>
      <c r="C32" s="160"/>
      <c r="D32" s="160"/>
      <c r="E32" s="160"/>
      <c r="F32" s="160"/>
      <c r="G32" s="160"/>
      <c r="H32" s="160"/>
      <c r="I32" s="160"/>
      <c r="J32" s="160"/>
      <c r="K32" s="20"/>
      <c r="L32" s="20"/>
    </row>
    <row r="33" spans="2:12" ht="15.75" thickBot="1" x14ac:dyDescent="0.3">
      <c r="B33" s="19"/>
      <c r="C33" s="709" t="s">
        <v>30</v>
      </c>
      <c r="D33" s="710"/>
      <c r="E33" s="160"/>
      <c r="F33" s="709" t="s">
        <v>31</v>
      </c>
      <c r="G33" s="711"/>
      <c r="H33" s="710"/>
      <c r="I33" s="160"/>
      <c r="J33" s="160"/>
      <c r="K33" s="20"/>
      <c r="L33" s="20"/>
    </row>
    <row r="34" spans="2:12" ht="15.75" thickBot="1" x14ac:dyDescent="0.3">
      <c r="B34" s="19"/>
      <c r="C34" s="53" t="s">
        <v>9</v>
      </c>
      <c r="D34" s="54" t="s">
        <v>32</v>
      </c>
      <c r="E34" s="161"/>
      <c r="F34" s="70" t="s">
        <v>9</v>
      </c>
      <c r="G34" s="66" t="s">
        <v>11</v>
      </c>
      <c r="H34" s="47"/>
      <c r="I34" s="160"/>
      <c r="J34" s="160"/>
      <c r="K34" s="20"/>
      <c r="L34" s="20"/>
    </row>
    <row r="35" spans="2:12" ht="15.75" thickBot="1" x14ac:dyDescent="0.3">
      <c r="B35" s="19"/>
      <c r="C35" s="177" t="s">
        <v>13</v>
      </c>
      <c r="D35" s="676">
        <v>1179</v>
      </c>
      <c r="E35" s="161"/>
      <c r="F35" s="48"/>
      <c r="G35" s="227"/>
      <c r="H35" s="49"/>
      <c r="I35" s="160"/>
      <c r="J35" s="160"/>
      <c r="K35" s="20"/>
      <c r="L35" s="20"/>
    </row>
    <row r="36" spans="2:12" ht="15.75" thickBot="1" x14ac:dyDescent="0.3">
      <c r="B36" s="19"/>
      <c r="C36" s="177" t="s">
        <v>16</v>
      </c>
      <c r="D36" s="78">
        <v>425</v>
      </c>
      <c r="E36" s="161"/>
      <c r="F36" s="85" t="s">
        <v>15</v>
      </c>
      <c r="G36" s="85" t="s">
        <v>33</v>
      </c>
      <c r="H36" s="54" t="s">
        <v>34</v>
      </c>
      <c r="I36" s="160"/>
      <c r="J36" s="160"/>
      <c r="K36" s="20"/>
      <c r="L36" s="20"/>
    </row>
    <row r="37" spans="2:12" ht="15.75" thickBot="1" x14ac:dyDescent="0.3">
      <c r="B37" s="19"/>
      <c r="C37" s="178" t="s">
        <v>14</v>
      </c>
      <c r="D37" s="78">
        <v>957</v>
      </c>
      <c r="E37" s="161"/>
      <c r="F37" s="63" t="s">
        <v>17</v>
      </c>
      <c r="H37" s="92">
        <v>469</v>
      </c>
      <c r="I37" s="160"/>
      <c r="J37" s="160"/>
      <c r="K37" s="20"/>
      <c r="L37" s="20"/>
    </row>
    <row r="38" spans="2:12" ht="15.75" thickBot="1" x14ac:dyDescent="0.3">
      <c r="B38" s="19"/>
      <c r="C38" s="58" t="s">
        <v>24</v>
      </c>
      <c r="D38" s="71">
        <v>2561</v>
      </c>
      <c r="E38" s="161"/>
      <c r="F38" s="78"/>
      <c r="G38" s="86" t="s">
        <v>35</v>
      </c>
      <c r="H38" s="94">
        <v>306</v>
      </c>
      <c r="I38" s="160"/>
      <c r="J38" s="160"/>
      <c r="K38" s="20"/>
      <c r="L38" s="20"/>
    </row>
    <row r="39" spans="2:12" ht="15.75" thickBot="1" x14ac:dyDescent="0.3">
      <c r="B39" s="19"/>
      <c r="C39"/>
      <c r="D39"/>
      <c r="E39" s="161"/>
      <c r="F39" s="78"/>
      <c r="G39" s="117" t="s">
        <v>36</v>
      </c>
      <c r="H39" s="186">
        <v>162</v>
      </c>
      <c r="I39" s="160"/>
      <c r="J39" s="160"/>
      <c r="K39" s="20"/>
      <c r="L39" s="20"/>
    </row>
    <row r="40" spans="2:12" ht="15.75" thickBot="1" x14ac:dyDescent="0.3">
      <c r="B40" s="19"/>
      <c r="C40" s="160"/>
      <c r="D40" s="160"/>
      <c r="E40" s="160"/>
      <c r="F40" s="179"/>
      <c r="G40" s="181" t="s">
        <v>37</v>
      </c>
      <c r="H40" s="182">
        <v>1</v>
      </c>
      <c r="I40" s="160"/>
      <c r="J40" s="160"/>
      <c r="K40" s="20"/>
      <c r="L40" s="20"/>
    </row>
    <row r="41" spans="2:12" ht="15.75" thickBot="1" x14ac:dyDescent="0.3">
      <c r="B41" s="19"/>
      <c r="C41" s="160"/>
      <c r="D41" s="160"/>
      <c r="E41" s="160"/>
      <c r="F41" s="87" t="s">
        <v>12</v>
      </c>
      <c r="H41" s="92">
        <v>193</v>
      </c>
      <c r="I41" s="160"/>
      <c r="J41" s="160"/>
      <c r="K41" s="20"/>
      <c r="L41" s="20"/>
    </row>
    <row r="42" spans="2:12" ht="15.75" thickBot="1" x14ac:dyDescent="0.3">
      <c r="B42" s="19"/>
      <c r="C42" s="709" t="s">
        <v>38</v>
      </c>
      <c r="D42" s="710"/>
      <c r="E42" s="160"/>
      <c r="F42" s="88"/>
      <c r="G42" s="86" t="s">
        <v>35</v>
      </c>
      <c r="H42" s="94">
        <v>112</v>
      </c>
      <c r="I42" s="160"/>
      <c r="J42" s="160"/>
      <c r="K42" s="20"/>
      <c r="L42" s="20"/>
    </row>
    <row r="43" spans="2:12" ht="15.75" thickBot="1" x14ac:dyDescent="0.3">
      <c r="B43" s="19"/>
      <c r="C43" s="69" t="s">
        <v>27</v>
      </c>
      <c r="D43" s="67" t="s">
        <v>11</v>
      </c>
      <c r="E43" s="160"/>
      <c r="F43" s="88"/>
      <c r="G43" s="117" t="s">
        <v>36</v>
      </c>
      <c r="H43" s="186">
        <v>80</v>
      </c>
      <c r="I43" s="160"/>
      <c r="J43" s="160"/>
      <c r="K43" s="20"/>
      <c r="L43" s="20"/>
    </row>
    <row r="44" spans="2:12" ht="15.75" thickBot="1" x14ac:dyDescent="0.3">
      <c r="B44" s="19"/>
      <c r="C44" s="50"/>
      <c r="D44" s="51"/>
      <c r="E44" s="160"/>
      <c r="F44" s="89"/>
      <c r="G44" s="181" t="s">
        <v>37</v>
      </c>
      <c r="H44" s="182">
        <v>1</v>
      </c>
      <c r="I44" s="160"/>
      <c r="J44" s="160"/>
      <c r="K44" s="20"/>
      <c r="L44" s="20"/>
    </row>
    <row r="45" spans="2:12" ht="15.75" thickBot="1" x14ac:dyDescent="0.3">
      <c r="B45" s="19"/>
      <c r="C45" s="81" t="s">
        <v>6</v>
      </c>
      <c r="D45" s="81" t="s">
        <v>39</v>
      </c>
      <c r="E45" s="161"/>
      <c r="F45" s="87" t="s">
        <v>18</v>
      </c>
      <c r="H45" s="92">
        <v>178</v>
      </c>
      <c r="I45" s="160"/>
      <c r="J45" s="160"/>
      <c r="K45" s="20"/>
      <c r="L45" s="20"/>
    </row>
    <row r="46" spans="2:12" ht="15.75" thickBot="1" x14ac:dyDescent="0.3">
      <c r="B46" s="19"/>
      <c r="C46" s="90" t="s">
        <v>13</v>
      </c>
      <c r="D46" s="81">
        <v>1179</v>
      </c>
      <c r="E46" s="161"/>
      <c r="F46" s="88"/>
      <c r="G46" s="86" t="s">
        <v>35</v>
      </c>
      <c r="H46" s="94">
        <v>135</v>
      </c>
      <c r="I46" s="160"/>
      <c r="J46" s="160"/>
      <c r="K46" s="20"/>
      <c r="L46" s="20"/>
    </row>
    <row r="47" spans="2:12" ht="15.75" thickBot="1" x14ac:dyDescent="0.3">
      <c r="B47" s="19"/>
      <c r="C47" s="80" t="s">
        <v>35</v>
      </c>
      <c r="D47" s="678">
        <v>825</v>
      </c>
      <c r="E47" s="161"/>
      <c r="F47" s="89"/>
      <c r="G47" s="117" t="s">
        <v>36</v>
      </c>
      <c r="H47" s="192">
        <v>43</v>
      </c>
      <c r="I47" s="160"/>
      <c r="J47" s="160"/>
      <c r="K47" s="20"/>
      <c r="L47" s="20"/>
    </row>
    <row r="48" spans="2:12" ht="15.75" thickBot="1" x14ac:dyDescent="0.3">
      <c r="B48" s="19"/>
      <c r="C48" s="120" t="s">
        <v>36</v>
      </c>
      <c r="D48" s="681">
        <v>354</v>
      </c>
      <c r="E48" s="161"/>
      <c r="F48" s="87" t="s">
        <v>19</v>
      </c>
      <c r="H48" s="92">
        <v>1505</v>
      </c>
      <c r="I48" s="160"/>
      <c r="J48" s="160"/>
      <c r="K48" s="20"/>
      <c r="L48" s="20"/>
    </row>
    <row r="49" spans="2:14" ht="19.5" thickBot="1" x14ac:dyDescent="0.3">
      <c r="B49" s="19"/>
      <c r="C49" s="90" t="s">
        <v>14</v>
      </c>
      <c r="D49" s="81">
        <v>957</v>
      </c>
      <c r="E49" s="161"/>
      <c r="F49" s="88"/>
      <c r="G49" s="86" t="s">
        <v>35</v>
      </c>
      <c r="H49" s="94">
        <v>1043</v>
      </c>
      <c r="I49" s="160"/>
      <c r="J49" s="160"/>
      <c r="K49" s="20"/>
      <c r="L49" s="20"/>
      <c r="N49" s="23" t="s">
        <v>40</v>
      </c>
    </row>
    <row r="50" spans="2:14" ht="15.75" thickBot="1" x14ac:dyDescent="0.3">
      <c r="B50" s="19"/>
      <c r="C50" s="82" t="s">
        <v>35</v>
      </c>
      <c r="D50" s="677">
        <v>705</v>
      </c>
      <c r="E50" s="161"/>
      <c r="F50" s="89"/>
      <c r="G50" s="117" t="s">
        <v>36</v>
      </c>
      <c r="H50" s="192">
        <v>462</v>
      </c>
      <c r="I50" s="160"/>
      <c r="J50" s="160"/>
      <c r="K50" s="20"/>
      <c r="L50" s="20"/>
    </row>
    <row r="51" spans="2:14" ht="15.75" thickBot="1" x14ac:dyDescent="0.3">
      <c r="B51" s="19"/>
      <c r="C51" s="121" t="s">
        <v>36</v>
      </c>
      <c r="D51" s="682">
        <v>250</v>
      </c>
      <c r="E51" s="161"/>
      <c r="F51" s="87" t="s">
        <v>20</v>
      </c>
      <c r="H51" s="92">
        <v>156</v>
      </c>
      <c r="I51" s="160"/>
      <c r="J51" s="160"/>
      <c r="K51" s="20"/>
      <c r="L51" s="20"/>
    </row>
    <row r="52" spans="2:14" ht="15.75" thickBot="1" x14ac:dyDescent="0.3">
      <c r="B52" s="19"/>
      <c r="C52" s="115" t="s">
        <v>37</v>
      </c>
      <c r="D52" s="680">
        <v>2</v>
      </c>
      <c r="E52" s="161"/>
      <c r="F52" s="88"/>
      <c r="G52" s="87" t="s">
        <v>35</v>
      </c>
      <c r="H52" s="116">
        <v>89</v>
      </c>
      <c r="I52" s="160"/>
      <c r="J52" s="160"/>
      <c r="K52" s="20"/>
      <c r="L52" s="20"/>
    </row>
    <row r="53" spans="2:14" ht="15.75" thickBot="1" x14ac:dyDescent="0.3">
      <c r="B53" s="19"/>
      <c r="C53" s="90" t="s">
        <v>16</v>
      </c>
      <c r="D53" s="679">
        <v>425</v>
      </c>
      <c r="E53" s="161"/>
      <c r="F53" s="89"/>
      <c r="G53" s="118" t="s">
        <v>36</v>
      </c>
      <c r="H53" s="119">
        <v>67</v>
      </c>
      <c r="I53" s="160"/>
      <c r="J53" s="160"/>
      <c r="K53" s="20"/>
      <c r="L53" s="20"/>
    </row>
    <row r="54" spans="2:14" ht="15.75" thickBot="1" x14ac:dyDescent="0.3">
      <c r="B54" s="19"/>
      <c r="C54" s="82" t="s">
        <v>35</v>
      </c>
      <c r="D54" s="677">
        <v>215</v>
      </c>
      <c r="E54" s="161"/>
      <c r="F54" s="87" t="s">
        <v>21</v>
      </c>
      <c r="H54" s="92">
        <v>27</v>
      </c>
      <c r="I54" s="160"/>
      <c r="J54" s="160"/>
      <c r="K54" s="20"/>
      <c r="L54" s="20"/>
    </row>
    <row r="55" spans="2:14" ht="15.75" thickBot="1" x14ac:dyDescent="0.3">
      <c r="B55" s="19"/>
      <c r="C55" s="120" t="s">
        <v>36</v>
      </c>
      <c r="D55" s="681">
        <v>210</v>
      </c>
      <c r="E55" s="161"/>
      <c r="F55" s="180"/>
      <c r="G55" s="183" t="s">
        <v>35</v>
      </c>
      <c r="H55" s="184">
        <v>27</v>
      </c>
      <c r="I55" s="160"/>
      <c r="J55" s="160"/>
      <c r="K55" s="20"/>
      <c r="L55" s="20"/>
    </row>
    <row r="56" spans="2:14" ht="15.75" thickBot="1" x14ac:dyDescent="0.3">
      <c r="B56" s="19"/>
      <c r="C56" s="90" t="s">
        <v>41</v>
      </c>
      <c r="D56" s="91">
        <v>2561</v>
      </c>
      <c r="E56" s="161"/>
      <c r="F56" s="63" t="s">
        <v>22</v>
      </c>
      <c r="H56" s="92">
        <v>12</v>
      </c>
      <c r="I56" s="160"/>
      <c r="J56" s="160"/>
      <c r="K56" s="20"/>
      <c r="L56" s="20"/>
    </row>
    <row r="57" spans="2:14" ht="15.75" thickBot="1" x14ac:dyDescent="0.3">
      <c r="B57" s="19"/>
      <c r="C57"/>
      <c r="D57"/>
      <c r="E57" s="161"/>
      <c r="F57" s="179"/>
      <c r="G57" s="183" t="s">
        <v>35</v>
      </c>
      <c r="H57" s="184">
        <v>12</v>
      </c>
      <c r="I57" s="160"/>
      <c r="J57" s="160"/>
      <c r="K57" s="20"/>
      <c r="L57" s="20"/>
    </row>
    <row r="58" spans="2:14" ht="15.75" thickBot="1" x14ac:dyDescent="0.3">
      <c r="B58" s="19"/>
      <c r="C58"/>
      <c r="D58"/>
      <c r="E58" s="161"/>
      <c r="F58" s="63" t="s">
        <v>23</v>
      </c>
      <c r="H58" s="92">
        <v>21</v>
      </c>
      <c r="I58" s="160"/>
      <c r="J58" s="160"/>
      <c r="K58" s="20"/>
      <c r="L58" s="20"/>
    </row>
    <row r="59" spans="2:14" ht="15.75" thickBot="1" x14ac:dyDescent="0.3">
      <c r="B59" s="19"/>
      <c r="C59"/>
      <c r="D59"/>
      <c r="E59" s="161"/>
      <c r="F59" s="179"/>
      <c r="G59" s="196" t="s">
        <v>35</v>
      </c>
      <c r="H59" s="185">
        <v>21</v>
      </c>
      <c r="I59" s="160"/>
      <c r="J59" s="160"/>
      <c r="K59" s="20"/>
      <c r="L59" s="20"/>
    </row>
    <row r="60" spans="2:14" ht="15.75" thickBot="1" x14ac:dyDescent="0.3">
      <c r="B60" s="19"/>
      <c r="C60" s="161"/>
      <c r="D60" s="161"/>
      <c r="E60" s="160"/>
      <c r="F60" s="84" t="s">
        <v>24</v>
      </c>
      <c r="G60" s="83"/>
      <c r="H60" s="93">
        <v>2561</v>
      </c>
      <c r="I60" s="160"/>
      <c r="J60" s="160"/>
      <c r="K60" s="20"/>
      <c r="L60" s="20"/>
    </row>
    <row r="61" spans="2:14" x14ac:dyDescent="0.25">
      <c r="B61" s="19"/>
      <c r="C61" s="161"/>
      <c r="D61" s="161"/>
      <c r="E61" s="160"/>
      <c r="F61"/>
      <c r="G61"/>
      <c r="H61"/>
      <c r="I61" s="160"/>
      <c r="J61" s="160"/>
      <c r="K61" s="20"/>
      <c r="L61" s="20"/>
    </row>
    <row r="62" spans="2:14" x14ac:dyDescent="0.25">
      <c r="B62" s="19"/>
      <c r="C62" s="161"/>
      <c r="D62" s="161"/>
      <c r="E62" s="160"/>
      <c r="F62"/>
      <c r="G62"/>
      <c r="H62"/>
      <c r="I62" s="160"/>
      <c r="J62" s="160"/>
      <c r="K62" s="20"/>
      <c r="L62" s="20"/>
    </row>
    <row r="63" spans="2:14" ht="15.75" thickBot="1" x14ac:dyDescent="0.3">
      <c r="B63" s="19"/>
      <c r="E63" s="160"/>
      <c r="F63"/>
      <c r="G63"/>
      <c r="H63"/>
      <c r="I63" s="160"/>
      <c r="J63" s="160"/>
      <c r="K63" s="20"/>
      <c r="L63" s="20"/>
    </row>
    <row r="64" spans="2:14" ht="15.75" thickBot="1" x14ac:dyDescent="0.3">
      <c r="B64" s="19"/>
      <c r="E64" s="160"/>
      <c r="F64"/>
      <c r="G64"/>
      <c r="H64"/>
      <c r="I64" s="160"/>
      <c r="J64" s="160"/>
      <c r="K64" s="20"/>
      <c r="L64" s="20"/>
    </row>
    <row r="65" spans="2:14" ht="36.75" customHeight="1" x14ac:dyDescent="0.25">
      <c r="B65" s="19"/>
      <c r="E65" s="160"/>
      <c r="F65"/>
      <c r="G65"/>
      <c r="H65"/>
      <c r="I65" s="160"/>
      <c r="J65" s="160"/>
      <c r="K65" s="20"/>
      <c r="L65" s="20"/>
    </row>
    <row r="66" spans="2:14" x14ac:dyDescent="0.25">
      <c r="B66" s="19"/>
      <c r="C66" s="161"/>
      <c r="D66" s="161"/>
      <c r="E66" s="160"/>
      <c r="F66"/>
      <c r="G66"/>
      <c r="H66"/>
      <c r="I66" s="160"/>
      <c r="J66" s="160"/>
      <c r="K66" s="20"/>
      <c r="L66" s="20"/>
    </row>
    <row r="67" spans="2:14" ht="16.5" thickBot="1" x14ac:dyDescent="0.3">
      <c r="B67" s="19"/>
      <c r="C67" s="161"/>
      <c r="D67" s="161"/>
      <c r="E67" s="162"/>
      <c r="F67" s="705" t="s">
        <v>42</v>
      </c>
      <c r="G67" s="705"/>
      <c r="H67" s="705"/>
      <c r="I67" s="705"/>
      <c r="J67" s="705"/>
      <c r="K67" s="163"/>
      <c r="L67" s="20"/>
    </row>
    <row r="68" spans="2:14" ht="15.75" thickBot="1" x14ac:dyDescent="0.3">
      <c r="B68" s="19"/>
      <c r="C68" s="161"/>
      <c r="D68" s="161"/>
      <c r="E68" s="161"/>
      <c r="F68" s="29" t="s">
        <v>32</v>
      </c>
      <c r="G68" s="29" t="s">
        <v>3</v>
      </c>
      <c r="H68" s="683"/>
      <c r="I68" s="684"/>
      <c r="J68" s="685"/>
      <c r="K68" s="158"/>
      <c r="L68"/>
      <c r="M68"/>
      <c r="N68"/>
    </row>
    <row r="69" spans="2:14" ht="15.75" thickBot="1" x14ac:dyDescent="0.3">
      <c r="B69" s="19"/>
      <c r="C69" s="161"/>
      <c r="D69" s="161"/>
      <c r="E69" s="161"/>
      <c r="F69" s="699" t="s">
        <v>6</v>
      </c>
      <c r="G69" s="700" t="s">
        <v>13</v>
      </c>
      <c r="H69" s="700" t="s">
        <v>14</v>
      </c>
      <c r="I69" s="30" t="s">
        <v>16</v>
      </c>
      <c r="J69" s="30" t="s">
        <v>41</v>
      </c>
      <c r="K69" s="158"/>
      <c r="L69"/>
      <c r="M69"/>
      <c r="N69"/>
    </row>
    <row r="70" spans="2:14" ht="15.75" thickBot="1" x14ac:dyDescent="0.3">
      <c r="B70" s="19"/>
      <c r="C70" s="161"/>
      <c r="D70" s="161"/>
      <c r="E70" s="161"/>
      <c r="F70" s="79" t="s">
        <v>17</v>
      </c>
      <c r="G70" s="686">
        <v>98</v>
      </c>
      <c r="H70" s="687">
        <v>371</v>
      </c>
      <c r="I70" s="687"/>
      <c r="J70" s="688">
        <v>469</v>
      </c>
      <c r="K70" s="158"/>
      <c r="L70"/>
      <c r="M70"/>
      <c r="N70"/>
    </row>
    <row r="71" spans="2:14" x14ac:dyDescent="0.25">
      <c r="B71" s="19"/>
      <c r="C71" s="161"/>
      <c r="D71" s="161"/>
      <c r="E71" s="161"/>
      <c r="F71" s="188" t="s">
        <v>35</v>
      </c>
      <c r="G71" s="701">
        <v>80</v>
      </c>
      <c r="H71" s="701">
        <v>226</v>
      </c>
      <c r="I71" s="701"/>
      <c r="J71" s="696">
        <v>306</v>
      </c>
      <c r="K71" s="158"/>
      <c r="L71"/>
      <c r="M71"/>
      <c r="N71"/>
    </row>
    <row r="72" spans="2:14" x14ac:dyDescent="0.25">
      <c r="B72" s="19"/>
      <c r="C72" s="161"/>
      <c r="D72" s="161"/>
      <c r="E72" s="161"/>
      <c r="F72" s="197" t="s">
        <v>36</v>
      </c>
      <c r="G72" s="702">
        <v>18</v>
      </c>
      <c r="H72" s="702">
        <v>144</v>
      </c>
      <c r="I72" s="702"/>
      <c r="J72" s="697">
        <v>162</v>
      </c>
      <c r="K72" s="158"/>
      <c r="L72"/>
      <c r="M72"/>
      <c r="N72"/>
    </row>
    <row r="73" spans="2:14" ht="15.75" thickBot="1" x14ac:dyDescent="0.3">
      <c r="B73" s="19"/>
      <c r="C73" s="161"/>
      <c r="D73" s="161"/>
      <c r="E73" s="161"/>
      <c r="F73" s="198" t="s">
        <v>37</v>
      </c>
      <c r="G73" s="703"/>
      <c r="H73" s="703">
        <v>1</v>
      </c>
      <c r="I73" s="703"/>
      <c r="J73" s="698">
        <v>1</v>
      </c>
      <c r="K73" s="158"/>
      <c r="L73"/>
      <c r="M73"/>
      <c r="N73"/>
    </row>
    <row r="74" spans="2:14" ht="15.75" thickBot="1" x14ac:dyDescent="0.3">
      <c r="B74" s="19"/>
      <c r="C74" s="161"/>
      <c r="D74" s="161"/>
      <c r="E74" s="161"/>
      <c r="F74" s="79" t="s">
        <v>12</v>
      </c>
      <c r="G74" s="686">
        <v>64</v>
      </c>
      <c r="H74" s="687">
        <v>59</v>
      </c>
      <c r="I74" s="687">
        <v>70</v>
      </c>
      <c r="J74" s="688">
        <v>193</v>
      </c>
      <c r="K74" s="158"/>
      <c r="L74"/>
      <c r="M74"/>
      <c r="N74"/>
    </row>
    <row r="75" spans="2:14" s="124" customFormat="1" x14ac:dyDescent="0.25">
      <c r="B75" s="122"/>
      <c r="C75" s="164"/>
      <c r="D75" s="164"/>
      <c r="E75" s="164"/>
      <c r="F75" s="188" t="s">
        <v>35</v>
      </c>
      <c r="G75" s="701">
        <v>28</v>
      </c>
      <c r="H75" s="701">
        <v>51</v>
      </c>
      <c r="I75" s="701">
        <v>33</v>
      </c>
      <c r="J75" s="696">
        <v>112</v>
      </c>
      <c r="K75" s="165"/>
      <c r="L75" s="123"/>
      <c r="M75" s="123"/>
      <c r="N75" s="123"/>
    </row>
    <row r="76" spans="2:14" ht="15.75" thickBot="1" x14ac:dyDescent="0.3">
      <c r="B76" s="19"/>
      <c r="C76" s="161"/>
      <c r="D76" s="161"/>
      <c r="E76" s="161"/>
      <c r="F76" s="191" t="s">
        <v>36</v>
      </c>
      <c r="G76" s="702">
        <v>36</v>
      </c>
      <c r="H76" s="702">
        <v>7</v>
      </c>
      <c r="I76" s="702">
        <v>37</v>
      </c>
      <c r="J76" s="697">
        <v>80</v>
      </c>
      <c r="K76" s="158"/>
      <c r="L76"/>
      <c r="M76"/>
      <c r="N76"/>
    </row>
    <row r="77" spans="2:14" ht="15.75" thickBot="1" x14ac:dyDescent="0.3">
      <c r="B77" s="19"/>
      <c r="C77" s="161"/>
      <c r="D77" s="161"/>
      <c r="E77" s="161"/>
      <c r="F77" s="695" t="s">
        <v>37</v>
      </c>
      <c r="G77" s="703"/>
      <c r="H77" s="703">
        <v>1</v>
      </c>
      <c r="I77" s="703"/>
      <c r="J77" s="698">
        <v>1</v>
      </c>
      <c r="K77" s="158"/>
      <c r="L77"/>
      <c r="M77"/>
      <c r="N77"/>
    </row>
    <row r="78" spans="2:14" ht="15.75" thickBot="1" x14ac:dyDescent="0.3">
      <c r="B78" s="19"/>
      <c r="C78" s="161"/>
      <c r="D78" s="161"/>
      <c r="E78" s="161"/>
      <c r="F78" s="79" t="s">
        <v>22</v>
      </c>
      <c r="G78" s="686"/>
      <c r="H78" s="687">
        <v>12</v>
      </c>
      <c r="I78" s="687"/>
      <c r="J78" s="688">
        <v>12</v>
      </c>
      <c r="K78" s="158"/>
      <c r="L78"/>
      <c r="M78"/>
      <c r="N78"/>
    </row>
    <row r="79" spans="2:14" ht="15.75" thickBot="1" x14ac:dyDescent="0.3">
      <c r="B79" s="19"/>
      <c r="C79" s="161"/>
      <c r="D79" s="161"/>
      <c r="E79" s="161"/>
      <c r="F79" s="199" t="s">
        <v>35</v>
      </c>
      <c r="G79" s="701"/>
      <c r="H79" s="701">
        <v>12</v>
      </c>
      <c r="I79" s="701"/>
      <c r="J79" s="696">
        <v>12</v>
      </c>
      <c r="K79" s="158"/>
      <c r="L79"/>
      <c r="M79"/>
      <c r="N79"/>
    </row>
    <row r="80" spans="2:14" s="124" customFormat="1" ht="15.75" thickBot="1" x14ac:dyDescent="0.3">
      <c r="B80" s="122"/>
      <c r="C80" s="164"/>
      <c r="D80" s="164"/>
      <c r="E80" s="164"/>
      <c r="F80" s="79" t="s">
        <v>18</v>
      </c>
      <c r="G80" s="686">
        <v>9</v>
      </c>
      <c r="H80" s="687">
        <v>117</v>
      </c>
      <c r="I80" s="687">
        <v>52</v>
      </c>
      <c r="J80" s="688">
        <v>178</v>
      </c>
      <c r="K80" s="166"/>
      <c r="L80" s="125"/>
    </row>
    <row r="81" spans="2:18" x14ac:dyDescent="0.25">
      <c r="B81" s="19"/>
      <c r="C81" s="161"/>
      <c r="D81" s="161"/>
      <c r="E81" s="161"/>
      <c r="F81" s="188" t="s">
        <v>35</v>
      </c>
      <c r="G81" s="701"/>
      <c r="H81" s="701">
        <v>112</v>
      </c>
      <c r="I81" s="701">
        <v>23</v>
      </c>
      <c r="J81" s="696">
        <v>135</v>
      </c>
      <c r="K81" s="167"/>
      <c r="L81" s="37"/>
    </row>
    <row r="82" spans="2:18" ht="15.75" thickBot="1" x14ac:dyDescent="0.3">
      <c r="B82" s="19"/>
      <c r="C82" s="161"/>
      <c r="D82" s="161"/>
      <c r="E82" s="161"/>
      <c r="F82" s="191" t="s">
        <v>36</v>
      </c>
      <c r="G82" s="702">
        <v>9</v>
      </c>
      <c r="H82" s="702">
        <v>5</v>
      </c>
      <c r="I82" s="702">
        <v>29</v>
      </c>
      <c r="J82" s="697">
        <v>43</v>
      </c>
      <c r="K82" s="167"/>
      <c r="L82" s="37"/>
    </row>
    <row r="83" spans="2:18" s="124" customFormat="1" ht="15.75" thickBot="1" x14ac:dyDescent="0.3">
      <c r="B83" s="122"/>
      <c r="C83" s="164"/>
      <c r="D83" s="164"/>
      <c r="E83" s="164"/>
      <c r="F83" s="187" t="s">
        <v>19</v>
      </c>
      <c r="G83" s="701">
        <v>875</v>
      </c>
      <c r="H83" s="701">
        <v>350</v>
      </c>
      <c r="I83" s="701">
        <v>280</v>
      </c>
      <c r="J83" s="696">
        <v>1505</v>
      </c>
      <c r="K83" s="166"/>
      <c r="L83" s="125"/>
    </row>
    <row r="84" spans="2:18" x14ac:dyDescent="0.25">
      <c r="B84" s="19"/>
      <c r="C84" s="161"/>
      <c r="D84" s="161"/>
      <c r="E84" s="161"/>
      <c r="F84" s="188" t="s">
        <v>35</v>
      </c>
      <c r="G84" s="701">
        <v>630</v>
      </c>
      <c r="H84" s="701">
        <v>256</v>
      </c>
      <c r="I84" s="701">
        <v>157</v>
      </c>
      <c r="J84" s="696">
        <v>1043</v>
      </c>
      <c r="K84" s="167"/>
      <c r="L84" s="37"/>
    </row>
    <row r="85" spans="2:18" ht="15.75" thickBot="1" x14ac:dyDescent="0.3">
      <c r="B85" s="19"/>
      <c r="C85" s="161"/>
      <c r="D85" s="161"/>
      <c r="E85" s="161"/>
      <c r="F85" s="191" t="s">
        <v>36</v>
      </c>
      <c r="G85" s="702">
        <v>245</v>
      </c>
      <c r="H85" s="702">
        <v>94</v>
      </c>
      <c r="I85" s="702">
        <v>123</v>
      </c>
      <c r="J85" s="697">
        <v>462</v>
      </c>
      <c r="K85" s="167"/>
      <c r="L85" s="37"/>
    </row>
    <row r="86" spans="2:18" ht="15.75" thickBot="1" x14ac:dyDescent="0.3">
      <c r="B86" s="19"/>
      <c r="C86" s="161"/>
      <c r="D86" s="161"/>
      <c r="E86" s="161"/>
      <c r="F86" s="79" t="s">
        <v>20</v>
      </c>
      <c r="G86" s="686">
        <v>133</v>
      </c>
      <c r="H86" s="687"/>
      <c r="I86" s="687">
        <v>23</v>
      </c>
      <c r="J86" s="688">
        <v>156</v>
      </c>
      <c r="K86" s="167"/>
      <c r="L86" s="37"/>
    </row>
    <row r="87" spans="2:18" s="124" customFormat="1" x14ac:dyDescent="0.25">
      <c r="B87" s="122"/>
      <c r="C87" s="164"/>
      <c r="D87" s="164"/>
      <c r="E87" s="164"/>
      <c r="F87" s="189" t="s">
        <v>35</v>
      </c>
      <c r="G87" s="701">
        <v>87</v>
      </c>
      <c r="H87" s="701"/>
      <c r="I87" s="701">
        <v>2</v>
      </c>
      <c r="J87" s="696">
        <v>89</v>
      </c>
      <c r="K87" s="166"/>
      <c r="L87" s="125"/>
    </row>
    <row r="88" spans="2:18" ht="15.75" thickBot="1" x14ac:dyDescent="0.3">
      <c r="B88" s="19"/>
      <c r="C88" s="161"/>
      <c r="D88" s="161"/>
      <c r="E88" s="161"/>
      <c r="F88" s="190" t="s">
        <v>36</v>
      </c>
      <c r="G88" s="702">
        <v>46</v>
      </c>
      <c r="H88" s="702"/>
      <c r="I88" s="702">
        <v>21</v>
      </c>
      <c r="J88" s="697">
        <v>67</v>
      </c>
      <c r="K88" s="167"/>
      <c r="L88" s="37"/>
    </row>
    <row r="89" spans="2:18" ht="15.75" thickBot="1" x14ac:dyDescent="0.3">
      <c r="B89" s="19"/>
      <c r="C89" s="161"/>
      <c r="D89" s="161"/>
      <c r="E89" s="160"/>
      <c r="F89" s="79" t="s">
        <v>21</v>
      </c>
      <c r="G89" s="686"/>
      <c r="H89" s="687">
        <v>27</v>
      </c>
      <c r="I89" s="687"/>
      <c r="J89" s="688">
        <v>27</v>
      </c>
      <c r="K89" s="167"/>
      <c r="L89" s="37"/>
    </row>
    <row r="90" spans="2:18" ht="15.75" thickBot="1" x14ac:dyDescent="0.3">
      <c r="B90" s="19"/>
      <c r="C90" s="161"/>
      <c r="D90" s="161"/>
      <c r="E90" s="160"/>
      <c r="F90" s="199" t="s">
        <v>35</v>
      </c>
      <c r="G90" s="701"/>
      <c r="H90" s="701">
        <v>27</v>
      </c>
      <c r="I90" s="701"/>
      <c r="J90" s="696">
        <v>27</v>
      </c>
      <c r="K90" s="167"/>
      <c r="L90" s="37"/>
    </row>
    <row r="91" spans="2:18" ht="15.75" thickBot="1" x14ac:dyDescent="0.3">
      <c r="B91" s="19"/>
      <c r="C91" s="161"/>
      <c r="D91" s="161"/>
      <c r="E91" s="160"/>
      <c r="F91" s="79" t="s">
        <v>23</v>
      </c>
      <c r="G91" s="689"/>
      <c r="H91" s="690">
        <v>21</v>
      </c>
      <c r="I91" s="690"/>
      <c r="J91" s="691">
        <v>21</v>
      </c>
      <c r="K91" s="167"/>
      <c r="L91" s="37"/>
      <c r="M91"/>
      <c r="N91"/>
      <c r="O91"/>
      <c r="P91"/>
    </row>
    <row r="92" spans="2:18" s="124" customFormat="1" ht="15.75" thickBot="1" x14ac:dyDescent="0.3">
      <c r="B92" s="122"/>
      <c r="C92" s="164"/>
      <c r="D92" s="164"/>
      <c r="E92" s="168"/>
      <c r="F92" s="187" t="s">
        <v>35</v>
      </c>
      <c r="G92" s="701"/>
      <c r="H92" s="701">
        <v>21</v>
      </c>
      <c r="I92" s="701"/>
      <c r="J92" s="696">
        <v>21</v>
      </c>
      <c r="K92" s="166"/>
      <c r="L92" s="125"/>
      <c r="M92" s="123"/>
      <c r="N92" s="123"/>
      <c r="O92" s="123"/>
      <c r="P92" s="123"/>
    </row>
    <row r="93" spans="2:18" ht="15.75" thickBot="1" x14ac:dyDescent="0.3">
      <c r="B93" s="19"/>
      <c r="C93" s="161"/>
      <c r="D93" s="161"/>
      <c r="E93" s="160"/>
      <c r="F93" s="157" t="s">
        <v>41</v>
      </c>
      <c r="G93" s="692">
        <v>1179</v>
      </c>
      <c r="H93" s="693">
        <v>957</v>
      </c>
      <c r="I93" s="693">
        <v>425</v>
      </c>
      <c r="J93" s="694">
        <v>2561</v>
      </c>
      <c r="K93" s="167"/>
      <c r="L93" s="37"/>
      <c r="M93"/>
      <c r="N93"/>
    </row>
    <row r="94" spans="2:18" x14ac:dyDescent="0.25">
      <c r="B94" s="19"/>
      <c r="C94" s="160"/>
      <c r="D94" s="160"/>
      <c r="E94" s="160"/>
      <c r="F94"/>
      <c r="G94"/>
      <c r="H94"/>
      <c r="I94"/>
      <c r="J94"/>
      <c r="K94" s="167"/>
      <c r="L94" s="20"/>
      <c r="M94"/>
      <c r="N94"/>
    </row>
    <row r="95" spans="2:18" x14ac:dyDescent="0.25">
      <c r="B95" s="19"/>
      <c r="C95" s="160"/>
      <c r="D95" s="160"/>
      <c r="E95" s="160"/>
      <c r="F95"/>
      <c r="G95"/>
      <c r="H95"/>
      <c r="I95"/>
      <c r="J95"/>
      <c r="K95" s="158"/>
      <c r="L95" s="20"/>
      <c r="M95"/>
      <c r="N95"/>
    </row>
    <row r="96" spans="2:18" ht="15.75" thickBot="1" x14ac:dyDescent="0.3">
      <c r="B96" s="159"/>
      <c r="C96" s="21"/>
      <c r="D96" s="21"/>
      <c r="E96" s="43"/>
      <c r="F96"/>
      <c r="G96"/>
      <c r="H96"/>
      <c r="I96"/>
      <c r="J96"/>
      <c r="K96" s="22"/>
      <c r="L96" s="22"/>
      <c r="M96"/>
      <c r="N96"/>
      <c r="O96"/>
      <c r="P96"/>
      <c r="Q96"/>
      <c r="R96"/>
    </row>
    <row r="97" spans="3:18" ht="15.75" thickBot="1" x14ac:dyDescent="0.3">
      <c r="E97"/>
      <c r="F97"/>
      <c r="G97"/>
      <c r="H97"/>
      <c r="I97"/>
      <c r="J97"/>
      <c r="M97"/>
      <c r="N97"/>
      <c r="O97"/>
      <c r="P97"/>
      <c r="Q97"/>
      <c r="R97"/>
    </row>
    <row r="98" spans="3:18" ht="29.25" customHeight="1" x14ac:dyDescent="0.25">
      <c r="E98"/>
      <c r="F98"/>
      <c r="G98"/>
      <c r="H98"/>
      <c r="I98"/>
      <c r="J98"/>
      <c r="M98"/>
      <c r="N98"/>
      <c r="O98"/>
      <c r="P98"/>
      <c r="Q98"/>
      <c r="R98"/>
    </row>
    <row r="99" spans="3:18" ht="18" x14ac:dyDescent="0.25">
      <c r="C99" s="704" t="s">
        <v>43</v>
      </c>
      <c r="D99" s="704"/>
      <c r="E99"/>
      <c r="F99"/>
      <c r="G99"/>
      <c r="H99"/>
      <c r="I99"/>
      <c r="J99"/>
      <c r="M99"/>
      <c r="N99"/>
      <c r="O99"/>
      <c r="P99"/>
      <c r="Q99"/>
      <c r="R99"/>
    </row>
    <row r="100" spans="3:18" x14ac:dyDescent="0.25">
      <c r="C100"/>
      <c r="D100"/>
      <c r="E100"/>
      <c r="M100"/>
      <c r="N100"/>
      <c r="O100"/>
      <c r="P100"/>
      <c r="Q100"/>
      <c r="R100"/>
    </row>
    <row r="101" spans="3:18" x14ac:dyDescent="0.25">
      <c r="C101"/>
      <c r="D101"/>
      <c r="E101"/>
      <c r="M101"/>
      <c r="N101"/>
      <c r="O101"/>
      <c r="P101"/>
      <c r="Q101"/>
      <c r="R101"/>
    </row>
    <row r="102" spans="3:18" x14ac:dyDescent="0.25">
      <c r="C102"/>
      <c r="D102"/>
      <c r="E102"/>
      <c r="M102"/>
      <c r="N102"/>
      <c r="O102"/>
      <c r="P102"/>
      <c r="Q102"/>
      <c r="R102"/>
    </row>
    <row r="103" spans="3:18" x14ac:dyDescent="0.25">
      <c r="C103"/>
      <c r="D103"/>
      <c r="E103"/>
      <c r="M103"/>
      <c r="N103"/>
      <c r="O103"/>
      <c r="P103"/>
      <c r="Q103"/>
      <c r="R103"/>
    </row>
    <row r="104" spans="3:18" x14ac:dyDescent="0.25">
      <c r="C104"/>
      <c r="D104"/>
      <c r="E104"/>
      <c r="M104"/>
      <c r="N104"/>
      <c r="O104"/>
      <c r="P104"/>
      <c r="Q104"/>
      <c r="R104"/>
    </row>
    <row r="105" spans="3:18" x14ac:dyDescent="0.25">
      <c r="C105"/>
      <c r="D105"/>
      <c r="E105"/>
      <c r="M105"/>
      <c r="N105"/>
      <c r="O105"/>
      <c r="P105"/>
      <c r="Q105"/>
      <c r="R105"/>
    </row>
    <row r="106" spans="3:18" x14ac:dyDescent="0.25">
      <c r="C106"/>
      <c r="D106"/>
      <c r="E106"/>
      <c r="M106"/>
      <c r="N106"/>
      <c r="O106"/>
      <c r="P106"/>
      <c r="Q106"/>
      <c r="R106"/>
    </row>
    <row r="107" spans="3:18" x14ac:dyDescent="0.25">
      <c r="C107"/>
      <c r="D107"/>
      <c r="E107"/>
      <c r="M107"/>
      <c r="N107"/>
    </row>
    <row r="108" spans="3:18" x14ac:dyDescent="0.25">
      <c r="C108"/>
      <c r="D108"/>
      <c r="E108"/>
      <c r="M108"/>
      <c r="N108"/>
    </row>
    <row r="109" spans="3:18" x14ac:dyDescent="0.25">
      <c r="C109"/>
      <c r="D109"/>
      <c r="E109"/>
    </row>
    <row r="110" spans="3:18" x14ac:dyDescent="0.25">
      <c r="C110"/>
      <c r="D110"/>
      <c r="E110"/>
    </row>
    <row r="111" spans="3:18" x14ac:dyDescent="0.25">
      <c r="C111"/>
      <c r="D111"/>
      <c r="E111"/>
    </row>
    <row r="112" spans="3:18" x14ac:dyDescent="0.25">
      <c r="C112"/>
      <c r="D112"/>
      <c r="E112"/>
    </row>
    <row r="113" spans="3:8" x14ac:dyDescent="0.25">
      <c r="C113"/>
      <c r="D113"/>
      <c r="E113"/>
    </row>
    <row r="114" spans="3:8" x14ac:dyDescent="0.25">
      <c r="C114"/>
      <c r="D114"/>
      <c r="E114"/>
    </row>
    <row r="115" spans="3:8" x14ac:dyDescent="0.25">
      <c r="C115"/>
      <c r="D115"/>
      <c r="E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row>
    <row r="122" spans="3:8" x14ac:dyDescent="0.25">
      <c r="C122"/>
      <c r="D122"/>
    </row>
    <row r="123" spans="3:8" x14ac:dyDescent="0.25">
      <c r="C123"/>
      <c r="D123"/>
    </row>
    <row r="124" spans="3:8" x14ac:dyDescent="0.25">
      <c r="C124"/>
      <c r="D124"/>
    </row>
    <row r="125" spans="3:8" x14ac:dyDescent="0.25">
      <c r="C125"/>
      <c r="D125"/>
    </row>
    <row r="126" spans="3:8" x14ac:dyDescent="0.25">
      <c r="C126"/>
      <c r="D126"/>
    </row>
    <row r="127" spans="3:8" x14ac:dyDescent="0.25">
      <c r="C127"/>
      <c r="D127"/>
    </row>
    <row r="128" spans="3:8"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ht="15.75" thickBot="1" x14ac:dyDescent="0.3">
      <c r="C646"/>
      <c r="D646"/>
    </row>
    <row r="647" spans="3:4" ht="15.75" thickBot="1" x14ac:dyDescent="0.3">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ht="15.75" thickBot="1" x14ac:dyDescent="0.3">
      <c r="C721"/>
      <c r="D721"/>
    </row>
    <row r="722" spans="3:4" ht="15.75" thickBot="1" x14ac:dyDescent="0.3">
      <c r="C722"/>
      <c r="D722"/>
    </row>
  </sheetData>
  <sheetProtection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570"/>
  <sheetViews>
    <sheetView tabSelected="1" topLeftCell="H1" zoomScale="60" zoomScaleNormal="60" zoomScaleSheetLayoutView="40" workbookViewId="0">
      <selection activeCell="N10" sqref="N10"/>
    </sheetView>
  </sheetViews>
  <sheetFormatPr baseColWidth="10" defaultColWidth="11.5703125" defaultRowHeight="15" x14ac:dyDescent="0.2"/>
  <cols>
    <col min="1" max="1" width="37.7109375" style="153" customWidth="1"/>
    <col min="2" max="2" width="18.42578125" style="26" customWidth="1"/>
    <col min="3" max="3" width="19.5703125" style="154" customWidth="1"/>
    <col min="4" max="4" width="41" style="26" customWidth="1"/>
    <col min="5" max="5" width="97.42578125" style="25" customWidth="1"/>
    <col min="6" max="6" width="66.140625" style="25" customWidth="1"/>
    <col min="7" max="7" width="45.42578125" style="25" customWidth="1"/>
    <col min="8" max="8" width="66" style="25" customWidth="1"/>
    <col min="9" max="9" width="33.5703125" style="28" customWidth="1"/>
    <col min="10" max="10" width="27.140625" style="26" bestFit="1" customWidth="1"/>
    <col min="11" max="11" width="23.140625" style="26" customWidth="1"/>
    <col min="12" max="12" width="23.5703125" style="26" customWidth="1"/>
    <col min="13" max="13" width="26" style="26" bestFit="1" customWidth="1"/>
    <col min="14" max="14" width="24.5703125" style="26" bestFit="1" customWidth="1"/>
    <col min="15" max="15" width="54" style="26" customWidth="1"/>
    <col min="16" max="16" width="30.28515625" style="26" bestFit="1" customWidth="1"/>
    <col min="17" max="17" width="29.5703125" style="28" customWidth="1"/>
    <col min="18" max="16384" width="11.5703125" style="27"/>
  </cols>
  <sheetData>
    <row r="1" spans="1:17" ht="35.25" customHeight="1" x14ac:dyDescent="0.2">
      <c r="A1" s="131"/>
      <c r="B1" s="132"/>
      <c r="C1" s="133"/>
      <c r="D1" s="126"/>
      <c r="E1" s="127"/>
      <c r="F1" s="127"/>
      <c r="G1" s="127"/>
      <c r="H1" s="134"/>
      <c r="I1" s="135"/>
      <c r="J1" s="126"/>
      <c r="K1" s="126"/>
      <c r="L1" s="126"/>
      <c r="M1" s="126"/>
      <c r="N1" s="126"/>
      <c r="O1" s="126"/>
      <c r="P1" s="126"/>
      <c r="Q1" s="136"/>
    </row>
    <row r="2" spans="1:17" ht="35.25" customHeight="1" x14ac:dyDescent="0.2">
      <c r="A2" s="137"/>
      <c r="B2" s="138"/>
      <c r="C2" s="139"/>
      <c r="D2" s="128"/>
      <c r="E2" s="129"/>
      <c r="F2" s="129"/>
      <c r="G2" s="803" t="s">
        <v>44</v>
      </c>
      <c r="H2" s="803"/>
      <c r="I2" s="803"/>
      <c r="J2" s="128"/>
      <c r="K2" s="128"/>
      <c r="L2" s="128"/>
      <c r="M2" s="128"/>
      <c r="N2" s="128"/>
      <c r="O2" s="128"/>
      <c r="P2" s="128"/>
      <c r="Q2" s="140"/>
    </row>
    <row r="3" spans="1:17" ht="35.25" customHeight="1" x14ac:dyDescent="0.2">
      <c r="A3" s="137"/>
      <c r="B3" s="138"/>
      <c r="C3" s="141"/>
      <c r="D3" s="142"/>
      <c r="E3" s="130"/>
      <c r="F3" s="130"/>
      <c r="G3" s="130"/>
      <c r="H3" s="130"/>
      <c r="I3" s="143"/>
      <c r="J3" s="142"/>
      <c r="K3" s="142"/>
      <c r="L3" s="142"/>
      <c r="M3" s="142"/>
      <c r="N3" s="142"/>
      <c r="O3" s="142"/>
      <c r="P3" s="142"/>
      <c r="Q3" s="99"/>
    </row>
    <row r="4" spans="1:17" ht="15.75" x14ac:dyDescent="0.2">
      <c r="A4" s="804" t="s">
        <v>45</v>
      </c>
      <c r="B4" s="805"/>
      <c r="C4" s="806"/>
      <c r="D4" s="806"/>
      <c r="E4" s="807"/>
      <c r="F4" s="12"/>
      <c r="G4" s="12"/>
      <c r="H4" s="12"/>
      <c r="I4" s="100"/>
      <c r="J4" s="8"/>
      <c r="K4" s="142"/>
      <c r="L4" s="142"/>
      <c r="M4" s="142"/>
      <c r="N4" s="142"/>
      <c r="O4" s="812" t="s">
        <v>46</v>
      </c>
      <c r="P4" s="813"/>
      <c r="Q4" s="228">
        <f>(CGR!P4)</f>
        <v>45838</v>
      </c>
    </row>
    <row r="5" spans="1:17" ht="15.75" x14ac:dyDescent="0.2">
      <c r="A5" s="804" t="s">
        <v>47</v>
      </c>
      <c r="B5" s="805"/>
      <c r="C5" s="806"/>
      <c r="D5" s="806"/>
      <c r="E5" s="807"/>
      <c r="F5" s="12"/>
      <c r="G5" s="12"/>
      <c r="H5" s="12"/>
      <c r="I5" s="100"/>
      <c r="J5" s="8"/>
      <c r="K5" s="142"/>
      <c r="L5" s="142"/>
      <c r="M5" s="142"/>
      <c r="N5" s="142"/>
      <c r="O5" s="814" t="s">
        <v>48</v>
      </c>
      <c r="P5" s="815"/>
      <c r="Q5" s="229">
        <f>(ITRC!P5)</f>
        <v>45838</v>
      </c>
    </row>
    <row r="6" spans="1:17" ht="15.75" x14ac:dyDescent="0.2">
      <c r="A6" s="804" t="s">
        <v>49</v>
      </c>
      <c r="B6" s="805"/>
      <c r="C6" s="806"/>
      <c r="D6" s="806"/>
      <c r="E6" s="807"/>
      <c r="F6" s="12"/>
      <c r="G6" s="12"/>
      <c r="H6" s="12"/>
      <c r="I6" s="100"/>
      <c r="J6" s="8"/>
      <c r="K6" s="142"/>
      <c r="L6" s="142"/>
      <c r="M6" s="142"/>
      <c r="N6" s="142"/>
      <c r="O6" s="810" t="s">
        <v>50</v>
      </c>
      <c r="P6" s="811"/>
      <c r="Q6" s="230">
        <f>(OCI!P6)</f>
        <v>45838</v>
      </c>
    </row>
    <row r="7" spans="1:17" ht="15.75" x14ac:dyDescent="0.2">
      <c r="A7" s="804" t="s">
        <v>51</v>
      </c>
      <c r="B7" s="805"/>
      <c r="C7" s="806"/>
      <c r="D7" s="806"/>
      <c r="E7" s="807"/>
      <c r="F7" s="12"/>
      <c r="G7" s="12"/>
      <c r="H7" s="12"/>
      <c r="I7" s="100"/>
      <c r="J7" s="8"/>
      <c r="K7" s="142"/>
      <c r="L7" s="142"/>
      <c r="M7" s="142"/>
      <c r="N7" s="142"/>
      <c r="O7" s="808" t="s">
        <v>52</v>
      </c>
      <c r="P7" s="809"/>
      <c r="Q7" s="231">
        <v>45898</v>
      </c>
    </row>
    <row r="8" spans="1:17" ht="15.75" x14ac:dyDescent="0.2">
      <c r="A8" s="10"/>
      <c r="B8" s="3"/>
      <c r="C8" s="144"/>
      <c r="D8" s="3"/>
      <c r="E8" s="13"/>
      <c r="F8" s="13"/>
      <c r="G8" s="13"/>
      <c r="H8" s="13"/>
      <c r="I8" s="101"/>
      <c r="J8" s="3"/>
      <c r="K8" s="3"/>
      <c r="L8" s="102"/>
      <c r="M8" s="102"/>
      <c r="N8" s="102"/>
      <c r="O8" s="102"/>
      <c r="P8" s="145"/>
      <c r="Q8" s="103"/>
    </row>
    <row r="9" spans="1:17" ht="89.25" customHeight="1" x14ac:dyDescent="0.2">
      <c r="A9" s="146" t="s">
        <v>27</v>
      </c>
      <c r="B9" s="146" t="s">
        <v>9</v>
      </c>
      <c r="C9" s="146" t="s">
        <v>53</v>
      </c>
      <c r="D9" s="146" t="s">
        <v>54</v>
      </c>
      <c r="E9" s="147" t="s">
        <v>55</v>
      </c>
      <c r="F9" s="146" t="s">
        <v>56</v>
      </c>
      <c r="G9" s="146" t="s">
        <v>57</v>
      </c>
      <c r="H9" s="146" t="s">
        <v>58</v>
      </c>
      <c r="I9" s="148" t="s">
        <v>59</v>
      </c>
      <c r="J9" s="148" t="s">
        <v>60</v>
      </c>
      <c r="K9" s="149" t="s">
        <v>61</v>
      </c>
      <c r="L9" s="149" t="s">
        <v>62</v>
      </c>
      <c r="M9" s="150" t="s">
        <v>63</v>
      </c>
      <c r="N9" s="151" t="s">
        <v>64</v>
      </c>
      <c r="O9" s="148" t="s">
        <v>65</v>
      </c>
      <c r="P9" s="152" t="s">
        <v>66</v>
      </c>
      <c r="Q9" s="148" t="s">
        <v>33</v>
      </c>
    </row>
    <row r="10" spans="1:17" ht="180.75" customHeight="1" x14ac:dyDescent="0.2">
      <c r="A10" s="232" t="s">
        <v>17</v>
      </c>
      <c r="B10" s="233" t="s">
        <v>13</v>
      </c>
      <c r="C10" s="781" t="s">
        <v>67</v>
      </c>
      <c r="D10" s="781" t="s">
        <v>68</v>
      </c>
      <c r="E10" s="780" t="s">
        <v>69</v>
      </c>
      <c r="F10" s="780" t="s">
        <v>70</v>
      </c>
      <c r="G10" s="780" t="s">
        <v>71</v>
      </c>
      <c r="H10" s="236" t="s">
        <v>72</v>
      </c>
      <c r="I10" s="236" t="s">
        <v>73</v>
      </c>
      <c r="J10" s="237">
        <v>1</v>
      </c>
      <c r="K10" s="238">
        <v>42461</v>
      </c>
      <c r="L10" s="238">
        <v>42551</v>
      </c>
      <c r="M10" s="239">
        <f t="shared" ref="M10:M17" si="0">(L10-K10)/7</f>
        <v>12.857142857142858</v>
      </c>
      <c r="N10" s="240">
        <v>1</v>
      </c>
      <c r="O10" s="236" t="s">
        <v>74</v>
      </c>
      <c r="P10" s="241">
        <f t="shared" ref="P10:P73" si="1">N10/J10</f>
        <v>1</v>
      </c>
      <c r="Q10" s="242" t="str">
        <f>IF(ISNUMBER(P10),IF(P10=100%,"CUMPLIDA",IF(AND(ISNUMBER(L10),ISNUMBER([1]CGR!$P$4)), IF(L10&lt;[1]CGR!$P$4,"INCUMPLIDA","PROCESO"), "VERIFICAR FECHA")),"SIN VALOR AVANCE")</f>
        <v>CUMPLIDA</v>
      </c>
    </row>
    <row r="11" spans="1:17" ht="150.75" x14ac:dyDescent="0.2">
      <c r="A11" s="232" t="s">
        <v>17</v>
      </c>
      <c r="B11" s="233" t="s">
        <v>13</v>
      </c>
      <c r="C11" s="781"/>
      <c r="D11" s="781"/>
      <c r="E11" s="780"/>
      <c r="F11" s="780"/>
      <c r="G11" s="780"/>
      <c r="H11" s="236" t="s">
        <v>75</v>
      </c>
      <c r="I11" s="236" t="s">
        <v>76</v>
      </c>
      <c r="J11" s="243">
        <v>1</v>
      </c>
      <c r="K11" s="238">
        <v>42461</v>
      </c>
      <c r="L11" s="238">
        <v>42650</v>
      </c>
      <c r="M11" s="239">
        <f t="shared" si="0"/>
        <v>27</v>
      </c>
      <c r="N11" s="244">
        <v>1</v>
      </c>
      <c r="O11" s="236" t="s">
        <v>77</v>
      </c>
      <c r="P11" s="241">
        <f t="shared" si="1"/>
        <v>1</v>
      </c>
      <c r="Q11" s="242" t="str">
        <f>IF(ISNUMBER(P11),IF(P11=100%,"CUMPLIDA",IF(AND(ISNUMBER(L11),ISNUMBER([1]CGR!$P$4)), IF(L11&lt;[1]CGR!$P$4,"INCUMPLIDA","PROCESO"), "VERIFICAR FECHA")),"SIN VALOR AVANCE")</f>
        <v>CUMPLIDA</v>
      </c>
    </row>
    <row r="12" spans="1:17" ht="150.75" x14ac:dyDescent="0.2">
      <c r="A12" s="232" t="s">
        <v>17</v>
      </c>
      <c r="B12" s="233" t="s">
        <v>13</v>
      </c>
      <c r="C12" s="781"/>
      <c r="D12" s="781"/>
      <c r="E12" s="780"/>
      <c r="F12" s="780"/>
      <c r="G12" s="780"/>
      <c r="H12" s="236" t="s">
        <v>78</v>
      </c>
      <c r="I12" s="236" t="s">
        <v>79</v>
      </c>
      <c r="J12" s="237">
        <v>1</v>
      </c>
      <c r="K12" s="238">
        <v>42653</v>
      </c>
      <c r="L12" s="238">
        <v>42661</v>
      </c>
      <c r="M12" s="239">
        <f t="shared" si="0"/>
        <v>1.1428571428571428</v>
      </c>
      <c r="N12" s="240">
        <v>1</v>
      </c>
      <c r="O12" s="236" t="s">
        <v>80</v>
      </c>
      <c r="P12" s="241">
        <f t="shared" si="1"/>
        <v>1</v>
      </c>
      <c r="Q12" s="242" t="str">
        <f>IF(ISNUMBER(P12),IF(P12=100%,"CUMPLIDA",IF(AND(ISNUMBER(L12),ISNUMBER([1]CGR!$P$4)), IF(L12&lt;[1]CGR!$P$4,"INCUMPLIDA","PROCESO"), "VERIFICAR FECHA")),"SIN VALOR AVANCE")</f>
        <v>CUMPLIDA</v>
      </c>
    </row>
    <row r="13" spans="1:17" ht="165.75" x14ac:dyDescent="0.2">
      <c r="A13" s="232" t="s">
        <v>17</v>
      </c>
      <c r="B13" s="233" t="s">
        <v>13</v>
      </c>
      <c r="C13" s="781"/>
      <c r="D13" s="781"/>
      <c r="E13" s="780"/>
      <c r="F13" s="780"/>
      <c r="G13" s="780"/>
      <c r="H13" s="236" t="s">
        <v>81</v>
      </c>
      <c r="I13" s="236" t="s">
        <v>82</v>
      </c>
      <c r="J13" s="243">
        <v>1</v>
      </c>
      <c r="K13" s="238">
        <v>42662</v>
      </c>
      <c r="L13" s="238">
        <v>42683</v>
      </c>
      <c r="M13" s="239">
        <f t="shared" si="0"/>
        <v>3</v>
      </c>
      <c r="N13" s="244">
        <v>1</v>
      </c>
      <c r="O13" s="236" t="s">
        <v>83</v>
      </c>
      <c r="P13" s="241">
        <f t="shared" si="1"/>
        <v>1</v>
      </c>
      <c r="Q13" s="242" t="str">
        <f>IF(ISNUMBER(P13),IF(P13=100%,"CUMPLIDA",IF(AND(ISNUMBER(L13),ISNUMBER([1]CGR!$P$4)), IF(L13&lt;[1]CGR!$P$4,"INCUMPLIDA","PROCESO"), "VERIFICAR FECHA")),"SIN VALOR AVANCE")</f>
        <v>CUMPLIDA</v>
      </c>
    </row>
    <row r="14" spans="1:17" ht="180.75" x14ac:dyDescent="0.2">
      <c r="A14" s="232" t="s">
        <v>17</v>
      </c>
      <c r="B14" s="233" t="s">
        <v>13</v>
      </c>
      <c r="C14" s="781"/>
      <c r="D14" s="781"/>
      <c r="E14" s="780"/>
      <c r="F14" s="780"/>
      <c r="G14" s="780"/>
      <c r="H14" s="236" t="s">
        <v>84</v>
      </c>
      <c r="I14" s="236" t="s">
        <v>85</v>
      </c>
      <c r="J14" s="243">
        <v>1</v>
      </c>
      <c r="K14" s="238">
        <v>42684</v>
      </c>
      <c r="L14" s="238">
        <v>42698</v>
      </c>
      <c r="M14" s="239">
        <f t="shared" si="0"/>
        <v>2</v>
      </c>
      <c r="N14" s="244">
        <v>1</v>
      </c>
      <c r="O14" s="236" t="s">
        <v>86</v>
      </c>
      <c r="P14" s="241">
        <f t="shared" si="1"/>
        <v>1</v>
      </c>
      <c r="Q14" s="242" t="str">
        <f>IF(ISNUMBER(P14),IF(P14=100%,"CUMPLIDA",IF(AND(ISNUMBER(L14),ISNUMBER([1]CGR!$P$4)), IF(L14&lt;[1]CGR!$P$4,"INCUMPLIDA","PROCESO"), "VERIFICAR FECHA")),"SIN VALOR AVANCE")</f>
        <v>CUMPLIDA</v>
      </c>
    </row>
    <row r="15" spans="1:17" ht="150.75" x14ac:dyDescent="0.2">
      <c r="A15" s="232" t="s">
        <v>17</v>
      </c>
      <c r="B15" s="233" t="s">
        <v>13</v>
      </c>
      <c r="C15" s="781"/>
      <c r="D15" s="781"/>
      <c r="E15" s="780"/>
      <c r="F15" s="780"/>
      <c r="G15" s="780"/>
      <c r="H15" s="236" t="s">
        <v>87</v>
      </c>
      <c r="I15" s="236" t="s">
        <v>88</v>
      </c>
      <c r="J15" s="243">
        <v>1</v>
      </c>
      <c r="K15" s="238">
        <v>42699</v>
      </c>
      <c r="L15" s="238">
        <v>42760</v>
      </c>
      <c r="M15" s="239">
        <f t="shared" si="0"/>
        <v>8.7142857142857135</v>
      </c>
      <c r="N15" s="244">
        <v>1</v>
      </c>
      <c r="O15" s="236" t="s">
        <v>89</v>
      </c>
      <c r="P15" s="241">
        <f t="shared" si="1"/>
        <v>1</v>
      </c>
      <c r="Q15" s="242" t="str">
        <f>IF(ISNUMBER(P15),IF(P15=100%,"CUMPLIDA",IF(AND(ISNUMBER(L15),ISNUMBER([1]CGR!$P$4)), IF(L15&lt;[1]CGR!$P$4,"INCUMPLIDA","PROCESO"), "VERIFICAR FECHA")),"SIN VALOR AVANCE")</f>
        <v>CUMPLIDA</v>
      </c>
    </row>
    <row r="16" spans="1:17" ht="135.75" x14ac:dyDescent="0.2">
      <c r="A16" s="232" t="s">
        <v>17</v>
      </c>
      <c r="B16" s="233" t="s">
        <v>13</v>
      </c>
      <c r="C16" s="781"/>
      <c r="D16" s="781"/>
      <c r="E16" s="780"/>
      <c r="F16" s="780"/>
      <c r="G16" s="235" t="s">
        <v>90</v>
      </c>
      <c r="H16" s="236" t="s">
        <v>91</v>
      </c>
      <c r="I16" s="236" t="s">
        <v>92</v>
      </c>
      <c r="J16" s="245">
        <v>1</v>
      </c>
      <c r="K16" s="246">
        <v>45231</v>
      </c>
      <c r="L16" s="246">
        <v>45504</v>
      </c>
      <c r="M16" s="239">
        <f t="shared" si="0"/>
        <v>39</v>
      </c>
      <c r="N16" s="240">
        <v>1</v>
      </c>
      <c r="O16" s="247" t="s">
        <v>93</v>
      </c>
      <c r="P16" s="241">
        <f t="shared" si="1"/>
        <v>1</v>
      </c>
      <c r="Q16" s="242" t="str">
        <f>IF(ISNUMBER(P16),IF(P16=100%,"CUMPLIDA",IF(AND(ISNUMBER(L16),ISNUMBER([1]CGR!$P$4)), IF(L16&lt;[1]CGR!$P$4,"INCUMPLIDA","PROCESO"), "VERIFICAR FECHA")),"SIN VALOR AVANCE")</f>
        <v>CUMPLIDA</v>
      </c>
    </row>
    <row r="17" spans="1:17" ht="135.75" x14ac:dyDescent="0.2">
      <c r="A17" s="232" t="s">
        <v>17</v>
      </c>
      <c r="B17" s="233" t="s">
        <v>13</v>
      </c>
      <c r="C17" s="781"/>
      <c r="D17" s="781"/>
      <c r="E17" s="780"/>
      <c r="F17" s="780"/>
      <c r="G17" s="235" t="s">
        <v>94</v>
      </c>
      <c r="H17" s="236" t="s">
        <v>95</v>
      </c>
      <c r="I17" s="236" t="s">
        <v>96</v>
      </c>
      <c r="J17" s="245">
        <v>1</v>
      </c>
      <c r="K17" s="246">
        <v>45231</v>
      </c>
      <c r="L17" s="246">
        <v>45504</v>
      </c>
      <c r="M17" s="239">
        <f t="shared" si="0"/>
        <v>39</v>
      </c>
      <c r="N17" s="240">
        <v>1</v>
      </c>
      <c r="O17" s="247" t="s">
        <v>93</v>
      </c>
      <c r="P17" s="241">
        <f t="shared" si="1"/>
        <v>1</v>
      </c>
      <c r="Q17" s="242" t="str">
        <f>IF(ISNUMBER(P17),IF(P17=100%,"CUMPLIDA",IF(AND(ISNUMBER(L17),ISNUMBER([1]CGR!$P$4)), IF(L17&lt;[1]CGR!$P$4,"INCUMPLIDA","PROCESO"), "VERIFICAR FECHA")),"SIN VALOR AVANCE")</f>
        <v>CUMPLIDA</v>
      </c>
    </row>
    <row r="18" spans="1:17" ht="90.75" x14ac:dyDescent="0.2">
      <c r="A18" s="232" t="s">
        <v>17</v>
      </c>
      <c r="B18" s="233" t="s">
        <v>13</v>
      </c>
      <c r="C18" s="781"/>
      <c r="D18" s="781"/>
      <c r="E18" s="780"/>
      <c r="F18" s="780"/>
      <c r="G18" s="235" t="s">
        <v>97</v>
      </c>
      <c r="H18" s="236" t="s">
        <v>98</v>
      </c>
      <c r="I18" s="236" t="s">
        <v>99</v>
      </c>
      <c r="J18" s="245">
        <v>1</v>
      </c>
      <c r="K18" s="246">
        <v>45444</v>
      </c>
      <c r="L18" s="246">
        <v>45747</v>
      </c>
      <c r="M18" s="239">
        <f>(L18-K18)/7</f>
        <v>43.285714285714285</v>
      </c>
      <c r="N18" s="248">
        <v>1</v>
      </c>
      <c r="O18" s="236" t="s">
        <v>100</v>
      </c>
      <c r="P18" s="241">
        <f t="shared" si="1"/>
        <v>1</v>
      </c>
      <c r="Q18" s="242" t="str">
        <f>IF(ISNUMBER(P18),IF(P18=100%,"CUMPLIDA",IF(AND(ISNUMBER(L18),ISNUMBER([1]CGR!$P$4)), IF(L18&lt;[1]CGR!$P$4,"INCUMPLIDA","PROCESO"), "VERIFICAR FECHA")),"SIN VALOR AVANCE")</f>
        <v>CUMPLIDA</v>
      </c>
    </row>
    <row r="19" spans="1:17" ht="75.75" x14ac:dyDescent="0.2">
      <c r="A19" s="232" t="s">
        <v>17</v>
      </c>
      <c r="B19" s="233" t="s">
        <v>13</v>
      </c>
      <c r="C19" s="781"/>
      <c r="D19" s="781"/>
      <c r="E19" s="780"/>
      <c r="F19" s="780"/>
      <c r="G19" s="235" t="s">
        <v>101</v>
      </c>
      <c r="H19" s="236" t="s">
        <v>101</v>
      </c>
      <c r="I19" s="236" t="s">
        <v>102</v>
      </c>
      <c r="J19" s="245">
        <v>1</v>
      </c>
      <c r="K19" s="246">
        <v>45444</v>
      </c>
      <c r="L19" s="246">
        <v>45747</v>
      </c>
      <c r="M19" s="239">
        <f t="shared" ref="M19:M82" si="2">(L19-K19)/7</f>
        <v>43.285714285714285</v>
      </c>
      <c r="N19" s="248">
        <v>1</v>
      </c>
      <c r="O19" s="236" t="s">
        <v>103</v>
      </c>
      <c r="P19" s="241">
        <f t="shared" si="1"/>
        <v>1</v>
      </c>
      <c r="Q19" s="242" t="str">
        <f>IF(ISNUMBER(P19),IF(P19=100%,"CUMPLIDA",IF(AND(ISNUMBER(L19),ISNUMBER([1]CGR!$P$4)), IF(L19&lt;[1]CGR!$P$4,"INCUMPLIDA","PROCESO"), "VERIFICAR FECHA")),"SIN VALOR AVANCE")</f>
        <v>CUMPLIDA</v>
      </c>
    </row>
    <row r="20" spans="1:17" ht="90.75" x14ac:dyDescent="0.2">
      <c r="A20" s="232" t="s">
        <v>17</v>
      </c>
      <c r="B20" s="233" t="s">
        <v>13</v>
      </c>
      <c r="C20" s="781"/>
      <c r="D20" s="781"/>
      <c r="E20" s="780"/>
      <c r="F20" s="780"/>
      <c r="G20" s="235" t="s">
        <v>104</v>
      </c>
      <c r="H20" s="236" t="s">
        <v>104</v>
      </c>
      <c r="I20" s="236" t="s">
        <v>105</v>
      </c>
      <c r="J20" s="245">
        <v>1</v>
      </c>
      <c r="K20" s="246">
        <v>45444</v>
      </c>
      <c r="L20" s="246">
        <v>45747</v>
      </c>
      <c r="M20" s="239">
        <f t="shared" si="2"/>
        <v>43.285714285714285</v>
      </c>
      <c r="N20" s="248">
        <v>1</v>
      </c>
      <c r="O20" s="236" t="s">
        <v>100</v>
      </c>
      <c r="P20" s="241">
        <f t="shared" si="1"/>
        <v>1</v>
      </c>
      <c r="Q20" s="242" t="str">
        <f>IF(ISNUMBER(P20),IF(P20=100%,"CUMPLIDA",IF(AND(ISNUMBER(L20),ISNUMBER([1]CGR!$P$4)), IF(L20&lt;[1]CGR!$P$4,"INCUMPLIDA","PROCESO"), "VERIFICAR FECHA")),"SIN VALOR AVANCE")</f>
        <v>CUMPLIDA</v>
      </c>
    </row>
    <row r="21" spans="1:17" ht="75.75" x14ac:dyDescent="0.2">
      <c r="A21" s="232" t="s">
        <v>17</v>
      </c>
      <c r="B21" s="233" t="s">
        <v>13</v>
      </c>
      <c r="C21" s="781"/>
      <c r="D21" s="781"/>
      <c r="E21" s="780"/>
      <c r="F21" s="780"/>
      <c r="G21" s="235" t="s">
        <v>106</v>
      </c>
      <c r="H21" s="236" t="s">
        <v>106</v>
      </c>
      <c r="I21" s="236" t="s">
        <v>107</v>
      </c>
      <c r="J21" s="245">
        <v>1</v>
      </c>
      <c r="K21" s="246">
        <v>45444</v>
      </c>
      <c r="L21" s="246">
        <v>45747</v>
      </c>
      <c r="M21" s="239">
        <f t="shared" si="2"/>
        <v>43.285714285714285</v>
      </c>
      <c r="N21" s="248">
        <v>1</v>
      </c>
      <c r="O21" s="236" t="s">
        <v>103</v>
      </c>
      <c r="P21" s="241">
        <f t="shared" si="1"/>
        <v>1</v>
      </c>
      <c r="Q21" s="242" t="str">
        <f>IF(ISNUMBER(P21),IF(P21=100%,"CUMPLIDA",IF(AND(ISNUMBER(L21),ISNUMBER([1]CGR!$P$4)), IF(L21&lt;[1]CGR!$P$4,"INCUMPLIDA","PROCESO"), "VERIFICAR FECHA")),"SIN VALOR AVANCE")</f>
        <v>CUMPLIDA</v>
      </c>
    </row>
    <row r="22" spans="1:17" ht="135.75" x14ac:dyDescent="0.2">
      <c r="A22" s="232" t="s">
        <v>17</v>
      </c>
      <c r="B22" s="233" t="s">
        <v>13</v>
      </c>
      <c r="C22" s="781"/>
      <c r="D22" s="781"/>
      <c r="E22" s="780"/>
      <c r="F22" s="780"/>
      <c r="G22" s="235" t="s">
        <v>108</v>
      </c>
      <c r="H22" s="236" t="s">
        <v>108</v>
      </c>
      <c r="I22" s="236" t="s">
        <v>109</v>
      </c>
      <c r="J22" s="245">
        <v>1</v>
      </c>
      <c r="K22" s="246">
        <v>45444</v>
      </c>
      <c r="L22" s="246">
        <v>45747</v>
      </c>
      <c r="M22" s="239">
        <f t="shared" si="2"/>
        <v>43.285714285714285</v>
      </c>
      <c r="N22" s="248">
        <v>1</v>
      </c>
      <c r="O22" s="236" t="s">
        <v>93</v>
      </c>
      <c r="P22" s="241">
        <f t="shared" si="1"/>
        <v>1</v>
      </c>
      <c r="Q22" s="242" t="str">
        <f>IF(ISNUMBER(P22),IF(P22=100%,"CUMPLIDA",IF(AND(ISNUMBER(L22),ISNUMBER([1]CGR!$P$4)), IF(L22&lt;[1]CGR!$P$4,"INCUMPLIDA","PROCESO"), "VERIFICAR FECHA")),"SIN VALOR AVANCE")</f>
        <v>CUMPLIDA</v>
      </c>
    </row>
    <row r="23" spans="1:17" ht="150.75" x14ac:dyDescent="0.2">
      <c r="A23" s="232" t="s">
        <v>17</v>
      </c>
      <c r="B23" s="233" t="s">
        <v>13</v>
      </c>
      <c r="C23" s="781"/>
      <c r="D23" s="781"/>
      <c r="E23" s="780"/>
      <c r="F23" s="780"/>
      <c r="G23" s="235" t="s">
        <v>110</v>
      </c>
      <c r="H23" s="236" t="s">
        <v>111</v>
      </c>
      <c r="I23" s="236" t="s">
        <v>112</v>
      </c>
      <c r="J23" s="245">
        <v>2</v>
      </c>
      <c r="K23" s="246">
        <v>45748</v>
      </c>
      <c r="L23" s="246">
        <v>45930</v>
      </c>
      <c r="M23" s="239">
        <f t="shared" si="2"/>
        <v>26</v>
      </c>
      <c r="N23" s="248">
        <v>1</v>
      </c>
      <c r="O23" s="236" t="s">
        <v>113</v>
      </c>
      <c r="P23" s="241">
        <f t="shared" si="1"/>
        <v>0.5</v>
      </c>
      <c r="Q23" s="242" t="str">
        <f>IF(ISNUMBER(P23),IF(P23=100%,"CUMPLIDA",IF(AND(ISNUMBER(L23),ISNUMBER([1]CGR!$P$4)), IF(L23&lt;[1]CGR!$P$4,"INCUMPLIDA","PROCESO"), "VERIFICAR FECHA")),"SIN VALOR AVANCE")</f>
        <v>PROCESO</v>
      </c>
    </row>
    <row r="24" spans="1:17" ht="90.75" x14ac:dyDescent="0.2">
      <c r="A24" s="232" t="s">
        <v>17</v>
      </c>
      <c r="B24" s="233" t="s">
        <v>13</v>
      </c>
      <c r="C24" s="781"/>
      <c r="D24" s="781"/>
      <c r="E24" s="780"/>
      <c r="F24" s="780"/>
      <c r="G24" s="235" t="s">
        <v>114</v>
      </c>
      <c r="H24" s="236" t="s">
        <v>115</v>
      </c>
      <c r="I24" s="236" t="s">
        <v>116</v>
      </c>
      <c r="J24" s="245">
        <v>1</v>
      </c>
      <c r="K24" s="246">
        <v>45748</v>
      </c>
      <c r="L24" s="246">
        <v>45930</v>
      </c>
      <c r="M24" s="239">
        <f t="shared" si="2"/>
        <v>26</v>
      </c>
      <c r="N24" s="248">
        <v>0</v>
      </c>
      <c r="O24" s="236" t="s">
        <v>100</v>
      </c>
      <c r="P24" s="241">
        <f t="shared" si="1"/>
        <v>0</v>
      </c>
      <c r="Q24" s="242" t="str">
        <f>IF(ISNUMBER(P24),IF(P24=100%,"CUMPLIDA",IF(AND(ISNUMBER(L24),ISNUMBER([1]CGR!$P$4)), IF(L24&lt;[1]CGR!$P$4,"INCUMPLIDA","PROCESO"), "VERIFICAR FECHA")),"SIN VALOR AVANCE")</f>
        <v>PROCESO</v>
      </c>
    </row>
    <row r="25" spans="1:17" ht="210.75" x14ac:dyDescent="0.2">
      <c r="A25" s="232" t="s">
        <v>17</v>
      </c>
      <c r="B25" s="233" t="s">
        <v>13</v>
      </c>
      <c r="C25" s="781"/>
      <c r="D25" s="781"/>
      <c r="E25" s="780"/>
      <c r="F25" s="780"/>
      <c r="G25" s="235" t="s">
        <v>117</v>
      </c>
      <c r="H25" s="236" t="s">
        <v>118</v>
      </c>
      <c r="I25" s="236" t="s">
        <v>119</v>
      </c>
      <c r="J25" s="245">
        <v>2</v>
      </c>
      <c r="K25" s="246">
        <v>45748</v>
      </c>
      <c r="L25" s="246">
        <v>45930</v>
      </c>
      <c r="M25" s="239">
        <f t="shared" si="2"/>
        <v>26</v>
      </c>
      <c r="N25" s="248">
        <v>0</v>
      </c>
      <c r="O25" s="236" t="s">
        <v>120</v>
      </c>
      <c r="P25" s="241">
        <f t="shared" si="1"/>
        <v>0</v>
      </c>
      <c r="Q25" s="242" t="str">
        <f>IF(ISNUMBER(P25),IF(P25=100%,"CUMPLIDA",IF(AND(ISNUMBER(L25),ISNUMBER([1]CGR!$P$4)), IF(L25&lt;[1]CGR!$P$4,"INCUMPLIDA","PROCESO"), "VERIFICAR FECHA")),"SIN VALOR AVANCE")</f>
        <v>PROCESO</v>
      </c>
    </row>
    <row r="26" spans="1:17" ht="150.75" x14ac:dyDescent="0.2">
      <c r="A26" s="232" t="s">
        <v>17</v>
      </c>
      <c r="B26" s="233" t="s">
        <v>13</v>
      </c>
      <c r="C26" s="781" t="s">
        <v>121</v>
      </c>
      <c r="D26" s="781" t="s">
        <v>68</v>
      </c>
      <c r="E26" s="780" t="s">
        <v>122</v>
      </c>
      <c r="F26" s="780" t="s">
        <v>123</v>
      </c>
      <c r="G26" s="235" t="s">
        <v>124</v>
      </c>
      <c r="H26" s="236" t="s">
        <v>91</v>
      </c>
      <c r="I26" s="236" t="s">
        <v>92</v>
      </c>
      <c r="J26" s="245">
        <v>1</v>
      </c>
      <c r="K26" s="246">
        <v>45231</v>
      </c>
      <c r="L26" s="246">
        <v>45504</v>
      </c>
      <c r="M26" s="239">
        <f t="shared" si="2"/>
        <v>39</v>
      </c>
      <c r="N26" s="240">
        <v>1</v>
      </c>
      <c r="O26" s="236" t="s">
        <v>125</v>
      </c>
      <c r="P26" s="241">
        <f t="shared" si="1"/>
        <v>1</v>
      </c>
      <c r="Q26" s="242" t="str">
        <f>IF(ISNUMBER(P26),IF(P26=100%,"CUMPLIDA",IF(AND(ISNUMBER(L26),ISNUMBER([1]CGR!$P$4)), IF(L26&lt;[1]CGR!$P$4,"INCUMPLIDA","PROCESO"), "VERIFICAR FECHA")),"SIN VALOR AVANCE")</f>
        <v>CUMPLIDA</v>
      </c>
    </row>
    <row r="27" spans="1:17" ht="225.75" x14ac:dyDescent="0.2">
      <c r="A27" s="232" t="s">
        <v>17</v>
      </c>
      <c r="B27" s="233" t="s">
        <v>13</v>
      </c>
      <c r="C27" s="781"/>
      <c r="D27" s="781"/>
      <c r="E27" s="780"/>
      <c r="F27" s="780"/>
      <c r="G27" s="235" t="s">
        <v>126</v>
      </c>
      <c r="H27" s="236" t="s">
        <v>95</v>
      </c>
      <c r="I27" s="236" t="s">
        <v>96</v>
      </c>
      <c r="J27" s="245">
        <v>1</v>
      </c>
      <c r="K27" s="246">
        <v>45231</v>
      </c>
      <c r="L27" s="246">
        <v>45504</v>
      </c>
      <c r="M27" s="239">
        <f t="shared" si="2"/>
        <v>39</v>
      </c>
      <c r="N27" s="240">
        <v>1</v>
      </c>
      <c r="O27" s="236" t="s">
        <v>127</v>
      </c>
      <c r="P27" s="241">
        <f t="shared" si="1"/>
        <v>1</v>
      </c>
      <c r="Q27" s="242" t="str">
        <f>IF(ISNUMBER(P27),IF(P27=100%,"CUMPLIDA",IF(AND(ISNUMBER(L27),ISNUMBER([1]CGR!$P$4)), IF(L27&lt;[1]CGR!$P$4,"INCUMPLIDA","PROCESO"), "VERIFICAR FECHA")),"SIN VALOR AVANCE")</f>
        <v>CUMPLIDA</v>
      </c>
    </row>
    <row r="28" spans="1:17" ht="90.75" x14ac:dyDescent="0.2">
      <c r="A28" s="232" t="s">
        <v>17</v>
      </c>
      <c r="B28" s="233" t="s">
        <v>13</v>
      </c>
      <c r="C28" s="781"/>
      <c r="D28" s="781"/>
      <c r="E28" s="780"/>
      <c r="F28" s="780"/>
      <c r="G28" s="235" t="s">
        <v>97</v>
      </c>
      <c r="H28" s="236" t="s">
        <v>98</v>
      </c>
      <c r="I28" s="236" t="s">
        <v>99</v>
      </c>
      <c r="J28" s="245">
        <v>1</v>
      </c>
      <c r="K28" s="246">
        <v>45444</v>
      </c>
      <c r="L28" s="246">
        <v>45747</v>
      </c>
      <c r="M28" s="239">
        <f t="shared" si="2"/>
        <v>43.285714285714285</v>
      </c>
      <c r="N28" s="248">
        <v>1</v>
      </c>
      <c r="O28" s="249" t="s">
        <v>100</v>
      </c>
      <c r="P28" s="241">
        <f t="shared" si="1"/>
        <v>1</v>
      </c>
      <c r="Q28" s="242" t="str">
        <f>IF(ISNUMBER(P28),IF(P28=100%,"CUMPLIDA",IF(AND(ISNUMBER(L28),ISNUMBER([1]CGR!$P$4)), IF(L28&lt;[1]CGR!$P$4,"INCUMPLIDA","PROCESO"), "VERIFICAR FECHA")),"SIN VALOR AVANCE")</f>
        <v>CUMPLIDA</v>
      </c>
    </row>
    <row r="29" spans="1:17" ht="75.75" x14ac:dyDescent="0.2">
      <c r="A29" s="232" t="s">
        <v>17</v>
      </c>
      <c r="B29" s="233" t="s">
        <v>13</v>
      </c>
      <c r="C29" s="781"/>
      <c r="D29" s="781"/>
      <c r="E29" s="780"/>
      <c r="F29" s="780"/>
      <c r="G29" s="235" t="s">
        <v>101</v>
      </c>
      <c r="H29" s="236" t="s">
        <v>101</v>
      </c>
      <c r="I29" s="236" t="s">
        <v>102</v>
      </c>
      <c r="J29" s="245">
        <v>1</v>
      </c>
      <c r="K29" s="246">
        <v>45444</v>
      </c>
      <c r="L29" s="246">
        <v>45747</v>
      </c>
      <c r="M29" s="239">
        <f t="shared" si="2"/>
        <v>43.285714285714285</v>
      </c>
      <c r="N29" s="248">
        <v>1</v>
      </c>
      <c r="O29" s="249" t="s">
        <v>103</v>
      </c>
      <c r="P29" s="241">
        <f t="shared" si="1"/>
        <v>1</v>
      </c>
      <c r="Q29" s="242" t="str">
        <f>IF(ISNUMBER(P29),IF(P29=100%,"CUMPLIDA",IF(AND(ISNUMBER(L29),ISNUMBER([1]CGR!$P$4)), IF(L29&lt;[1]CGR!$P$4,"INCUMPLIDA","PROCESO"), "VERIFICAR FECHA")),"SIN VALOR AVANCE")</f>
        <v>CUMPLIDA</v>
      </c>
    </row>
    <row r="30" spans="1:17" ht="90.75" x14ac:dyDescent="0.2">
      <c r="A30" s="232" t="s">
        <v>17</v>
      </c>
      <c r="B30" s="233" t="s">
        <v>13</v>
      </c>
      <c r="C30" s="781"/>
      <c r="D30" s="781"/>
      <c r="E30" s="780"/>
      <c r="F30" s="780"/>
      <c r="G30" s="235" t="s">
        <v>104</v>
      </c>
      <c r="H30" s="236" t="s">
        <v>104</v>
      </c>
      <c r="I30" s="236" t="s">
        <v>105</v>
      </c>
      <c r="J30" s="245">
        <v>1</v>
      </c>
      <c r="K30" s="246">
        <v>45444</v>
      </c>
      <c r="L30" s="246">
        <v>45747</v>
      </c>
      <c r="M30" s="239">
        <f t="shared" si="2"/>
        <v>43.285714285714285</v>
      </c>
      <c r="N30" s="248">
        <v>1</v>
      </c>
      <c r="O30" s="249" t="s">
        <v>100</v>
      </c>
      <c r="P30" s="241">
        <f t="shared" si="1"/>
        <v>1</v>
      </c>
      <c r="Q30" s="242" t="str">
        <f>IF(ISNUMBER(P30),IF(P30=100%,"CUMPLIDA",IF(AND(ISNUMBER(L30),ISNUMBER([1]CGR!$P$4)), IF(L30&lt;[1]CGR!$P$4,"INCUMPLIDA","PROCESO"), "VERIFICAR FECHA")),"SIN VALOR AVANCE")</f>
        <v>CUMPLIDA</v>
      </c>
    </row>
    <row r="31" spans="1:17" ht="75.75" x14ac:dyDescent="0.2">
      <c r="A31" s="232" t="s">
        <v>17</v>
      </c>
      <c r="B31" s="233" t="s">
        <v>13</v>
      </c>
      <c r="C31" s="781"/>
      <c r="D31" s="781"/>
      <c r="E31" s="780"/>
      <c r="F31" s="780"/>
      <c r="G31" s="235" t="s">
        <v>106</v>
      </c>
      <c r="H31" s="236" t="s">
        <v>106</v>
      </c>
      <c r="I31" s="236" t="s">
        <v>107</v>
      </c>
      <c r="J31" s="245">
        <v>1</v>
      </c>
      <c r="K31" s="246">
        <v>45444</v>
      </c>
      <c r="L31" s="246">
        <v>45747</v>
      </c>
      <c r="M31" s="239">
        <f t="shared" si="2"/>
        <v>43.285714285714285</v>
      </c>
      <c r="N31" s="248">
        <v>1</v>
      </c>
      <c r="O31" s="249" t="s">
        <v>103</v>
      </c>
      <c r="P31" s="241">
        <f t="shared" si="1"/>
        <v>1</v>
      </c>
      <c r="Q31" s="242" t="str">
        <f>IF(ISNUMBER(P31),IF(P31=100%,"CUMPLIDA",IF(AND(ISNUMBER(L31),ISNUMBER([1]CGR!$P$4)), IF(L31&lt;[1]CGR!$P$4,"INCUMPLIDA","PROCESO"), "VERIFICAR FECHA")),"SIN VALOR AVANCE")</f>
        <v>CUMPLIDA</v>
      </c>
    </row>
    <row r="32" spans="1:17" ht="135.75" x14ac:dyDescent="0.2">
      <c r="A32" s="232" t="s">
        <v>17</v>
      </c>
      <c r="B32" s="233" t="s">
        <v>13</v>
      </c>
      <c r="C32" s="781"/>
      <c r="D32" s="781"/>
      <c r="E32" s="780"/>
      <c r="F32" s="780"/>
      <c r="G32" s="235" t="s">
        <v>108</v>
      </c>
      <c r="H32" s="236" t="s">
        <v>108</v>
      </c>
      <c r="I32" s="236" t="s">
        <v>109</v>
      </c>
      <c r="J32" s="245">
        <v>1</v>
      </c>
      <c r="K32" s="246">
        <v>45444</v>
      </c>
      <c r="L32" s="246">
        <v>45747</v>
      </c>
      <c r="M32" s="239">
        <f t="shared" si="2"/>
        <v>43.285714285714285</v>
      </c>
      <c r="N32" s="248">
        <v>1</v>
      </c>
      <c r="O32" s="249" t="s">
        <v>93</v>
      </c>
      <c r="P32" s="241">
        <f t="shared" si="1"/>
        <v>1</v>
      </c>
      <c r="Q32" s="242" t="str">
        <f>IF(ISNUMBER(P32),IF(P32=100%,"CUMPLIDA",IF(AND(ISNUMBER(L32),ISNUMBER([1]CGR!$P$4)), IF(L32&lt;[1]CGR!$P$4,"INCUMPLIDA","PROCESO"), "VERIFICAR FECHA")),"SIN VALOR AVANCE")</f>
        <v>CUMPLIDA</v>
      </c>
    </row>
    <row r="33" spans="1:17" ht="165.75" x14ac:dyDescent="0.2">
      <c r="A33" s="232" t="s">
        <v>17</v>
      </c>
      <c r="B33" s="233" t="s">
        <v>13</v>
      </c>
      <c r="C33" s="781"/>
      <c r="D33" s="781"/>
      <c r="E33" s="780"/>
      <c r="F33" s="780"/>
      <c r="G33" s="235" t="s">
        <v>110</v>
      </c>
      <c r="H33" s="236" t="s">
        <v>111</v>
      </c>
      <c r="I33" s="236" t="s">
        <v>112</v>
      </c>
      <c r="J33" s="245">
        <v>2</v>
      </c>
      <c r="K33" s="246">
        <v>45748</v>
      </c>
      <c r="L33" s="246">
        <v>45930</v>
      </c>
      <c r="M33" s="239">
        <f t="shared" si="2"/>
        <v>26</v>
      </c>
      <c r="N33" s="248">
        <v>1</v>
      </c>
      <c r="O33" s="249" t="s">
        <v>128</v>
      </c>
      <c r="P33" s="241">
        <f t="shared" si="1"/>
        <v>0.5</v>
      </c>
      <c r="Q33" s="242" t="str">
        <f>IF(ISNUMBER(P33),IF(P33=100%,"CUMPLIDA",IF(AND(ISNUMBER(L33),ISNUMBER([1]CGR!$P$4)), IF(L33&lt;[1]CGR!$P$4,"INCUMPLIDA","PROCESO"), "VERIFICAR FECHA")),"SIN VALOR AVANCE")</f>
        <v>PROCESO</v>
      </c>
    </row>
    <row r="34" spans="1:17" ht="90.75" x14ac:dyDescent="0.2">
      <c r="A34" s="232" t="s">
        <v>17</v>
      </c>
      <c r="B34" s="233" t="s">
        <v>13</v>
      </c>
      <c r="C34" s="781"/>
      <c r="D34" s="781"/>
      <c r="E34" s="780"/>
      <c r="F34" s="780"/>
      <c r="G34" s="235" t="s">
        <v>114</v>
      </c>
      <c r="H34" s="236" t="s">
        <v>115</v>
      </c>
      <c r="I34" s="236" t="s">
        <v>116</v>
      </c>
      <c r="J34" s="245">
        <v>1</v>
      </c>
      <c r="K34" s="246">
        <v>45748</v>
      </c>
      <c r="L34" s="246">
        <v>45930</v>
      </c>
      <c r="M34" s="239">
        <f t="shared" si="2"/>
        <v>26</v>
      </c>
      <c r="N34" s="248">
        <v>0</v>
      </c>
      <c r="O34" s="249" t="s">
        <v>129</v>
      </c>
      <c r="P34" s="241">
        <f t="shared" si="1"/>
        <v>0</v>
      </c>
      <c r="Q34" s="242" t="str">
        <f>IF(ISNUMBER(P34),IF(P34=100%,"CUMPLIDA",IF(AND(ISNUMBER(L34),ISNUMBER([1]CGR!$P$4)), IF(L34&lt;[1]CGR!$P$4,"INCUMPLIDA","PROCESO"), "VERIFICAR FECHA")),"SIN VALOR AVANCE")</f>
        <v>PROCESO</v>
      </c>
    </row>
    <row r="35" spans="1:17" ht="255.75" x14ac:dyDescent="0.2">
      <c r="A35" s="232" t="s">
        <v>17</v>
      </c>
      <c r="B35" s="233" t="s">
        <v>13</v>
      </c>
      <c r="C35" s="781"/>
      <c r="D35" s="781"/>
      <c r="E35" s="780"/>
      <c r="F35" s="780"/>
      <c r="G35" s="235" t="s">
        <v>117</v>
      </c>
      <c r="H35" s="236" t="s">
        <v>118</v>
      </c>
      <c r="I35" s="236" t="s">
        <v>119</v>
      </c>
      <c r="J35" s="245">
        <v>2</v>
      </c>
      <c r="K35" s="246">
        <v>45748</v>
      </c>
      <c r="L35" s="246">
        <v>45930</v>
      </c>
      <c r="M35" s="239">
        <f t="shared" si="2"/>
        <v>26</v>
      </c>
      <c r="N35" s="248">
        <v>0</v>
      </c>
      <c r="O35" s="249" t="s">
        <v>130</v>
      </c>
      <c r="P35" s="241">
        <f t="shared" si="1"/>
        <v>0</v>
      </c>
      <c r="Q35" s="242" t="str">
        <f>IF(ISNUMBER(P35),IF(P35=100%,"CUMPLIDA",IF(AND(ISNUMBER(L35),ISNUMBER([1]CGR!$P$4)), IF(L35&lt;[1]CGR!$P$4,"INCUMPLIDA","PROCESO"), "VERIFICAR FECHA")),"SIN VALOR AVANCE")</f>
        <v>PROCESO</v>
      </c>
    </row>
    <row r="36" spans="1:17" ht="135.75" x14ac:dyDescent="0.2">
      <c r="A36" s="232" t="s">
        <v>17</v>
      </c>
      <c r="B36" s="233" t="s">
        <v>13</v>
      </c>
      <c r="C36" s="781"/>
      <c r="D36" s="781"/>
      <c r="E36" s="780"/>
      <c r="F36" s="780"/>
      <c r="G36" s="235" t="s">
        <v>131</v>
      </c>
      <c r="H36" s="236" t="s">
        <v>132</v>
      </c>
      <c r="I36" s="236" t="s">
        <v>133</v>
      </c>
      <c r="J36" s="237">
        <v>1</v>
      </c>
      <c r="K36" s="238">
        <v>42552</v>
      </c>
      <c r="L36" s="238">
        <v>42916</v>
      </c>
      <c r="M36" s="239">
        <f t="shared" si="2"/>
        <v>52</v>
      </c>
      <c r="N36" s="248">
        <v>1</v>
      </c>
      <c r="O36" s="236" t="s">
        <v>134</v>
      </c>
      <c r="P36" s="241">
        <f t="shared" si="1"/>
        <v>1</v>
      </c>
      <c r="Q36" s="242" t="str">
        <f>IF(ISNUMBER(P36),IF(P36=100%,"CUMPLIDA",IF(AND(ISNUMBER(L36),ISNUMBER([1]CGR!$P$4)), IF(L36&lt;[1]CGR!$P$4,"INCUMPLIDA","PROCESO"), "VERIFICAR FECHA")),"SIN VALOR AVANCE")</f>
        <v>CUMPLIDA</v>
      </c>
    </row>
    <row r="37" spans="1:17" ht="225" x14ac:dyDescent="0.2">
      <c r="A37" s="232" t="s">
        <v>17</v>
      </c>
      <c r="B37" s="233" t="s">
        <v>13</v>
      </c>
      <c r="C37" s="781"/>
      <c r="D37" s="781"/>
      <c r="E37" s="780"/>
      <c r="F37" s="780"/>
      <c r="G37" s="780" t="s">
        <v>135</v>
      </c>
      <c r="H37" s="236" t="s">
        <v>136</v>
      </c>
      <c r="I37" s="236" t="s">
        <v>137</v>
      </c>
      <c r="J37" s="237">
        <v>1</v>
      </c>
      <c r="K37" s="238">
        <v>42558</v>
      </c>
      <c r="L37" s="238">
        <v>42735</v>
      </c>
      <c r="M37" s="239">
        <f t="shared" si="2"/>
        <v>25.285714285714285</v>
      </c>
      <c r="N37" s="248">
        <v>1</v>
      </c>
      <c r="O37" s="236" t="s">
        <v>134</v>
      </c>
      <c r="P37" s="241">
        <f t="shared" si="1"/>
        <v>1</v>
      </c>
      <c r="Q37" s="242" t="str">
        <f>IF(ISNUMBER(P37),IF(P37=100%,"CUMPLIDA",IF(AND(ISNUMBER(L37),ISNUMBER([1]CGR!$P$4)), IF(L37&lt;[1]CGR!$P$4,"INCUMPLIDA","PROCESO"), "VERIFICAR FECHA")),"SIN VALOR AVANCE")</f>
        <v>CUMPLIDA</v>
      </c>
    </row>
    <row r="38" spans="1:17" ht="135.75" x14ac:dyDescent="0.2">
      <c r="A38" s="232" t="s">
        <v>17</v>
      </c>
      <c r="B38" s="233" t="s">
        <v>13</v>
      </c>
      <c r="C38" s="781"/>
      <c r="D38" s="781"/>
      <c r="E38" s="780"/>
      <c r="F38" s="780"/>
      <c r="G38" s="780"/>
      <c r="H38" s="236" t="s">
        <v>138</v>
      </c>
      <c r="I38" s="236" t="s">
        <v>139</v>
      </c>
      <c r="J38" s="237">
        <v>3</v>
      </c>
      <c r="K38" s="238">
        <v>42835</v>
      </c>
      <c r="L38" s="238">
        <v>43190</v>
      </c>
      <c r="M38" s="239">
        <f t="shared" si="2"/>
        <v>50.714285714285715</v>
      </c>
      <c r="N38" s="248">
        <v>3</v>
      </c>
      <c r="O38" s="236" t="s">
        <v>140</v>
      </c>
      <c r="P38" s="241">
        <f t="shared" si="1"/>
        <v>1</v>
      </c>
      <c r="Q38" s="242" t="str">
        <f>IF(ISNUMBER(P38),IF(P38=100%,"CUMPLIDA",IF(AND(ISNUMBER(L38),ISNUMBER([1]CGR!$P$4)), IF(L38&lt;[1]CGR!$P$4,"INCUMPLIDA","PROCESO"), "VERIFICAR FECHA")),"SIN VALOR AVANCE")</f>
        <v>CUMPLIDA</v>
      </c>
    </row>
    <row r="39" spans="1:17" ht="165.75" x14ac:dyDescent="0.2">
      <c r="A39" s="232" t="s">
        <v>17</v>
      </c>
      <c r="B39" s="233" t="s">
        <v>13</v>
      </c>
      <c r="C39" s="781"/>
      <c r="D39" s="781"/>
      <c r="E39" s="780"/>
      <c r="F39" s="780"/>
      <c r="G39" s="780"/>
      <c r="H39" s="236" t="s">
        <v>141</v>
      </c>
      <c r="I39" s="236" t="s">
        <v>142</v>
      </c>
      <c r="J39" s="237">
        <v>1</v>
      </c>
      <c r="K39" s="238">
        <v>43465</v>
      </c>
      <c r="L39" s="238">
        <v>43830</v>
      </c>
      <c r="M39" s="239">
        <f t="shared" si="2"/>
        <v>52.142857142857146</v>
      </c>
      <c r="N39" s="248">
        <v>1</v>
      </c>
      <c r="O39" s="236" t="s">
        <v>143</v>
      </c>
      <c r="P39" s="241">
        <f t="shared" si="1"/>
        <v>1</v>
      </c>
      <c r="Q39" s="242" t="str">
        <f>IF(ISNUMBER(P39),IF(P39=100%,"CUMPLIDA",IF(AND(ISNUMBER(L39),ISNUMBER([1]CGR!$P$4)), IF(L39&lt;[1]CGR!$P$4,"INCUMPLIDA","PROCESO"), "VERIFICAR FECHA")),"SIN VALOR AVANCE")</f>
        <v>CUMPLIDA</v>
      </c>
    </row>
    <row r="40" spans="1:17" ht="150.75" x14ac:dyDescent="0.2">
      <c r="A40" s="232" t="s">
        <v>17</v>
      </c>
      <c r="B40" s="233" t="s">
        <v>13</v>
      </c>
      <c r="C40" s="781"/>
      <c r="D40" s="781"/>
      <c r="E40" s="780"/>
      <c r="F40" s="780"/>
      <c r="G40" s="780"/>
      <c r="H40" s="236" t="s">
        <v>144</v>
      </c>
      <c r="I40" s="236" t="s">
        <v>145</v>
      </c>
      <c r="J40" s="237">
        <v>1</v>
      </c>
      <c r="K40" s="238">
        <v>43831</v>
      </c>
      <c r="L40" s="238">
        <v>43920</v>
      </c>
      <c r="M40" s="239">
        <f t="shared" si="2"/>
        <v>12.714285714285714</v>
      </c>
      <c r="N40" s="248">
        <v>1</v>
      </c>
      <c r="O40" s="236" t="s">
        <v>146</v>
      </c>
      <c r="P40" s="241">
        <f t="shared" si="1"/>
        <v>1</v>
      </c>
      <c r="Q40" s="242" t="str">
        <f>IF(ISNUMBER(P40),IF(P40=100%,"CUMPLIDA",IF(AND(ISNUMBER(L40),ISNUMBER([1]CGR!$P$4)), IF(L40&lt;[1]CGR!$P$4,"INCUMPLIDA","PROCESO"), "VERIFICAR FECHA")),"SIN VALOR AVANCE")</f>
        <v>CUMPLIDA</v>
      </c>
    </row>
    <row r="41" spans="1:17" ht="165.75" x14ac:dyDescent="0.2">
      <c r="A41" s="232" t="s">
        <v>17</v>
      </c>
      <c r="B41" s="233" t="s">
        <v>13</v>
      </c>
      <c r="C41" s="781"/>
      <c r="D41" s="781"/>
      <c r="E41" s="780"/>
      <c r="F41" s="780"/>
      <c r="G41" s="780"/>
      <c r="H41" s="236" t="s">
        <v>147</v>
      </c>
      <c r="I41" s="236" t="s">
        <v>148</v>
      </c>
      <c r="J41" s="237">
        <v>2</v>
      </c>
      <c r="K41" s="238">
        <v>43922</v>
      </c>
      <c r="L41" s="238">
        <v>44012</v>
      </c>
      <c r="M41" s="239">
        <f t="shared" si="2"/>
        <v>12.857142857142858</v>
      </c>
      <c r="N41" s="248">
        <v>2</v>
      </c>
      <c r="O41" s="236" t="s">
        <v>149</v>
      </c>
      <c r="P41" s="241">
        <f t="shared" si="1"/>
        <v>1</v>
      </c>
      <c r="Q41" s="242" t="str">
        <f>IF(ISNUMBER(P41),IF(P41=100%,"CUMPLIDA",IF(AND(ISNUMBER(L41),ISNUMBER([1]CGR!$P$4)), IF(L41&lt;[1]CGR!$P$4,"INCUMPLIDA","PROCESO"), "VERIFICAR FECHA")),"SIN VALOR AVANCE")</f>
        <v>CUMPLIDA</v>
      </c>
    </row>
    <row r="42" spans="1:17" ht="135.75" customHeight="1" x14ac:dyDescent="0.2">
      <c r="A42" s="232" t="s">
        <v>17</v>
      </c>
      <c r="B42" s="233" t="s">
        <v>13</v>
      </c>
      <c r="C42" s="781" t="s">
        <v>150</v>
      </c>
      <c r="D42" s="781" t="s">
        <v>151</v>
      </c>
      <c r="E42" s="780" t="s">
        <v>152</v>
      </c>
      <c r="F42" s="780" t="s">
        <v>153</v>
      </c>
      <c r="G42" s="235" t="s">
        <v>154</v>
      </c>
      <c r="H42" s="236" t="s">
        <v>155</v>
      </c>
      <c r="I42" s="236" t="s">
        <v>133</v>
      </c>
      <c r="J42" s="237">
        <v>1</v>
      </c>
      <c r="K42" s="238">
        <v>42552</v>
      </c>
      <c r="L42" s="238">
        <v>42916</v>
      </c>
      <c r="M42" s="239">
        <f t="shared" si="2"/>
        <v>52</v>
      </c>
      <c r="N42" s="248">
        <v>1</v>
      </c>
      <c r="O42" s="236" t="s">
        <v>156</v>
      </c>
      <c r="P42" s="241">
        <f t="shared" si="1"/>
        <v>1</v>
      </c>
      <c r="Q42" s="242" t="str">
        <f>IF(ISNUMBER(P42),IF(P42=100%,"CUMPLIDA",IF(AND(ISNUMBER(L42),ISNUMBER([1]CGR!$P$4)), IF(L42&lt;[1]CGR!$P$4,"INCUMPLIDA","PROCESO"), "VERIFICAR FECHA")),"SIN VALOR AVANCE")</f>
        <v>CUMPLIDA</v>
      </c>
    </row>
    <row r="43" spans="1:17" ht="240" x14ac:dyDescent="0.2">
      <c r="A43" s="232" t="s">
        <v>17</v>
      </c>
      <c r="B43" s="233" t="s">
        <v>13</v>
      </c>
      <c r="C43" s="781"/>
      <c r="D43" s="781"/>
      <c r="E43" s="780"/>
      <c r="F43" s="780"/>
      <c r="G43" s="780" t="s">
        <v>157</v>
      </c>
      <c r="H43" s="236" t="s">
        <v>158</v>
      </c>
      <c r="I43" s="236" t="s">
        <v>137</v>
      </c>
      <c r="J43" s="237">
        <v>1</v>
      </c>
      <c r="K43" s="238">
        <v>42558</v>
      </c>
      <c r="L43" s="238">
        <v>42735</v>
      </c>
      <c r="M43" s="239">
        <f t="shared" si="2"/>
        <v>25.285714285714285</v>
      </c>
      <c r="N43" s="248">
        <v>1</v>
      </c>
      <c r="O43" s="236" t="s">
        <v>134</v>
      </c>
      <c r="P43" s="241">
        <f t="shared" si="1"/>
        <v>1</v>
      </c>
      <c r="Q43" s="242" t="str">
        <f>IF(ISNUMBER(P43),IF(P43=100%,"CUMPLIDA",IF(AND(ISNUMBER(L43),ISNUMBER([1]CGR!$P$4)), IF(L43&lt;[1]CGR!$P$4,"INCUMPLIDA","PROCESO"), "VERIFICAR FECHA")),"SIN VALOR AVANCE")</f>
        <v>CUMPLIDA</v>
      </c>
    </row>
    <row r="44" spans="1:17" ht="135.75" x14ac:dyDescent="0.2">
      <c r="A44" s="232" t="s">
        <v>17</v>
      </c>
      <c r="B44" s="233" t="s">
        <v>13</v>
      </c>
      <c r="C44" s="781"/>
      <c r="D44" s="781"/>
      <c r="E44" s="780"/>
      <c r="F44" s="780"/>
      <c r="G44" s="780"/>
      <c r="H44" s="236" t="s">
        <v>138</v>
      </c>
      <c r="I44" s="236" t="s">
        <v>139</v>
      </c>
      <c r="J44" s="237">
        <v>3</v>
      </c>
      <c r="K44" s="238">
        <v>42835</v>
      </c>
      <c r="L44" s="238">
        <v>43190</v>
      </c>
      <c r="M44" s="239">
        <f t="shared" si="2"/>
        <v>50.714285714285715</v>
      </c>
      <c r="N44" s="248">
        <v>3</v>
      </c>
      <c r="O44" s="236" t="s">
        <v>140</v>
      </c>
      <c r="P44" s="241">
        <f t="shared" si="1"/>
        <v>1</v>
      </c>
      <c r="Q44" s="242" t="str">
        <f>IF(ISNUMBER(P44),IF(P44=100%,"CUMPLIDA",IF(AND(ISNUMBER(L44),ISNUMBER([1]CGR!$P$4)), IF(L44&lt;[1]CGR!$P$4,"INCUMPLIDA","PROCESO"), "VERIFICAR FECHA")),"SIN VALOR AVANCE")</f>
        <v>CUMPLIDA</v>
      </c>
    </row>
    <row r="45" spans="1:17" ht="180.75" x14ac:dyDescent="0.2">
      <c r="A45" s="232" t="s">
        <v>17</v>
      </c>
      <c r="B45" s="233" t="s">
        <v>13</v>
      </c>
      <c r="C45" s="781"/>
      <c r="D45" s="781"/>
      <c r="E45" s="780"/>
      <c r="F45" s="780"/>
      <c r="G45" s="780"/>
      <c r="H45" s="236" t="s">
        <v>141</v>
      </c>
      <c r="I45" s="236" t="s">
        <v>142</v>
      </c>
      <c r="J45" s="237">
        <v>1</v>
      </c>
      <c r="K45" s="238">
        <v>43465</v>
      </c>
      <c r="L45" s="238">
        <v>43830</v>
      </c>
      <c r="M45" s="239">
        <f t="shared" si="2"/>
        <v>52.142857142857146</v>
      </c>
      <c r="N45" s="248">
        <v>1</v>
      </c>
      <c r="O45" s="236" t="s">
        <v>159</v>
      </c>
      <c r="P45" s="241">
        <f t="shared" si="1"/>
        <v>1</v>
      </c>
      <c r="Q45" s="242" t="str">
        <f>IF(ISNUMBER(P45),IF(P45=100%,"CUMPLIDA",IF(AND(ISNUMBER(L45),ISNUMBER([1]CGR!$P$4)), IF(L45&lt;[1]CGR!$P$4,"INCUMPLIDA","PROCESO"), "VERIFICAR FECHA")),"SIN VALOR AVANCE")</f>
        <v>CUMPLIDA</v>
      </c>
    </row>
    <row r="46" spans="1:17" ht="165.75" x14ac:dyDescent="0.2">
      <c r="A46" s="232" t="s">
        <v>17</v>
      </c>
      <c r="B46" s="233" t="s">
        <v>13</v>
      </c>
      <c r="C46" s="781"/>
      <c r="D46" s="781"/>
      <c r="E46" s="780"/>
      <c r="F46" s="780"/>
      <c r="G46" s="780"/>
      <c r="H46" s="236" t="s">
        <v>144</v>
      </c>
      <c r="I46" s="236" t="s">
        <v>145</v>
      </c>
      <c r="J46" s="237">
        <v>1</v>
      </c>
      <c r="K46" s="238">
        <v>43831</v>
      </c>
      <c r="L46" s="238">
        <v>43920</v>
      </c>
      <c r="M46" s="239">
        <f t="shared" si="2"/>
        <v>12.714285714285714</v>
      </c>
      <c r="N46" s="248">
        <v>1</v>
      </c>
      <c r="O46" s="236" t="s">
        <v>149</v>
      </c>
      <c r="P46" s="241">
        <f t="shared" si="1"/>
        <v>1</v>
      </c>
      <c r="Q46" s="242" t="str">
        <f>IF(ISNUMBER(P46),IF(P46=100%,"CUMPLIDA",IF(AND(ISNUMBER(L46),ISNUMBER([1]CGR!$P$4)), IF(L46&lt;[1]CGR!$P$4,"INCUMPLIDA","PROCESO"), "VERIFICAR FECHA")),"SIN VALOR AVANCE")</f>
        <v>CUMPLIDA</v>
      </c>
    </row>
    <row r="47" spans="1:17" ht="165.75" x14ac:dyDescent="0.2">
      <c r="A47" s="232" t="s">
        <v>17</v>
      </c>
      <c r="B47" s="233" t="s">
        <v>13</v>
      </c>
      <c r="C47" s="781"/>
      <c r="D47" s="781"/>
      <c r="E47" s="780"/>
      <c r="F47" s="780"/>
      <c r="G47" s="780"/>
      <c r="H47" s="236" t="s">
        <v>147</v>
      </c>
      <c r="I47" s="236" t="s">
        <v>148</v>
      </c>
      <c r="J47" s="237">
        <v>2</v>
      </c>
      <c r="K47" s="238">
        <v>43922</v>
      </c>
      <c r="L47" s="238">
        <v>44012</v>
      </c>
      <c r="M47" s="239">
        <f t="shared" si="2"/>
        <v>12.857142857142858</v>
      </c>
      <c r="N47" s="248">
        <v>2</v>
      </c>
      <c r="O47" s="236" t="s">
        <v>149</v>
      </c>
      <c r="P47" s="241">
        <f t="shared" si="1"/>
        <v>1</v>
      </c>
      <c r="Q47" s="242" t="str">
        <f>IF(ISNUMBER(P47),IF(P47=100%,"CUMPLIDA",IF(AND(ISNUMBER(L47),ISNUMBER([1]CGR!$P$4)), IF(L47&lt;[1]CGR!$P$4,"INCUMPLIDA","PROCESO"), "VERIFICAR FECHA")),"SIN VALOR AVANCE")</f>
        <v>CUMPLIDA</v>
      </c>
    </row>
    <row r="48" spans="1:17" ht="135.75" x14ac:dyDescent="0.2">
      <c r="A48" s="232" t="s">
        <v>17</v>
      </c>
      <c r="B48" s="233" t="s">
        <v>13</v>
      </c>
      <c r="C48" s="781"/>
      <c r="D48" s="781"/>
      <c r="E48" s="780"/>
      <c r="F48" s="780"/>
      <c r="G48" s="235" t="s">
        <v>160</v>
      </c>
      <c r="H48" s="236" t="s">
        <v>91</v>
      </c>
      <c r="I48" s="236" t="s">
        <v>92</v>
      </c>
      <c r="J48" s="237">
        <v>1</v>
      </c>
      <c r="K48" s="238">
        <v>45231</v>
      </c>
      <c r="L48" s="238">
        <v>45504</v>
      </c>
      <c r="M48" s="239">
        <f t="shared" si="2"/>
        <v>39</v>
      </c>
      <c r="N48" s="248">
        <v>1</v>
      </c>
      <c r="O48" s="236" t="s">
        <v>161</v>
      </c>
      <c r="P48" s="241">
        <f t="shared" si="1"/>
        <v>1</v>
      </c>
      <c r="Q48" s="242" t="str">
        <f>IF(ISNUMBER(P48),IF(P48=100%,"CUMPLIDA",IF(AND(ISNUMBER(L48),ISNUMBER([1]CGR!$P$4)), IF(L48&lt;[1]CGR!$P$4,"INCUMPLIDA","PROCESO"), "VERIFICAR FECHA")),"SIN VALOR AVANCE")</f>
        <v>CUMPLIDA</v>
      </c>
    </row>
    <row r="49" spans="1:17" ht="135.75" x14ac:dyDescent="0.2">
      <c r="A49" s="232" t="s">
        <v>17</v>
      </c>
      <c r="B49" s="233" t="s">
        <v>13</v>
      </c>
      <c r="C49" s="781"/>
      <c r="D49" s="781"/>
      <c r="E49" s="780"/>
      <c r="F49" s="780"/>
      <c r="G49" s="235" t="s">
        <v>162</v>
      </c>
      <c r="H49" s="236" t="s">
        <v>163</v>
      </c>
      <c r="I49" s="236" t="s">
        <v>164</v>
      </c>
      <c r="J49" s="237">
        <v>1</v>
      </c>
      <c r="K49" s="238">
        <v>45323</v>
      </c>
      <c r="L49" s="238">
        <v>45596</v>
      </c>
      <c r="M49" s="239">
        <f t="shared" si="2"/>
        <v>39</v>
      </c>
      <c r="N49" s="248">
        <v>1</v>
      </c>
      <c r="O49" s="236" t="s">
        <v>161</v>
      </c>
      <c r="P49" s="241">
        <f t="shared" si="1"/>
        <v>1</v>
      </c>
      <c r="Q49" s="242" t="str">
        <f>IF(ISNUMBER(P49),IF(P49=100%,"CUMPLIDA",IF(AND(ISNUMBER(L49),ISNUMBER([1]CGR!$P$4)), IF(L49&lt;[1]CGR!$P$4,"INCUMPLIDA","PROCESO"), "VERIFICAR FECHA")),"SIN VALOR AVANCE")</f>
        <v>CUMPLIDA</v>
      </c>
    </row>
    <row r="50" spans="1:17" ht="210.75" x14ac:dyDescent="0.2">
      <c r="A50" s="232" t="s">
        <v>17</v>
      </c>
      <c r="B50" s="233" t="s">
        <v>13</v>
      </c>
      <c r="C50" s="781"/>
      <c r="D50" s="781"/>
      <c r="E50" s="780"/>
      <c r="F50" s="780"/>
      <c r="G50" s="780" t="s">
        <v>165</v>
      </c>
      <c r="H50" s="250" t="s">
        <v>95</v>
      </c>
      <c r="I50" s="250" t="s">
        <v>96</v>
      </c>
      <c r="J50" s="237">
        <v>1</v>
      </c>
      <c r="K50" s="238">
        <v>45231</v>
      </c>
      <c r="L50" s="238">
        <v>45504</v>
      </c>
      <c r="M50" s="239">
        <f t="shared" si="2"/>
        <v>39</v>
      </c>
      <c r="N50" s="248">
        <v>1</v>
      </c>
      <c r="O50" s="236" t="s">
        <v>166</v>
      </c>
      <c r="P50" s="241">
        <f t="shared" si="1"/>
        <v>1</v>
      </c>
      <c r="Q50" s="242" t="str">
        <f>IF(ISNUMBER(P50),IF(P50=100%,"CUMPLIDA",IF(AND(ISNUMBER(L50),ISNUMBER([1]CGR!$P$4)), IF(L50&lt;[1]CGR!$P$4,"INCUMPLIDA","PROCESO"), "VERIFICAR FECHA")),"SIN VALOR AVANCE")</f>
        <v>CUMPLIDA</v>
      </c>
    </row>
    <row r="51" spans="1:17" ht="210.75" x14ac:dyDescent="0.2">
      <c r="A51" s="232" t="s">
        <v>17</v>
      </c>
      <c r="B51" s="233" t="s">
        <v>13</v>
      </c>
      <c r="C51" s="781"/>
      <c r="D51" s="781"/>
      <c r="E51" s="780"/>
      <c r="F51" s="780"/>
      <c r="G51" s="780"/>
      <c r="H51" s="250" t="s">
        <v>167</v>
      </c>
      <c r="I51" s="250" t="s">
        <v>168</v>
      </c>
      <c r="J51" s="237">
        <v>1</v>
      </c>
      <c r="K51" s="238">
        <v>45231</v>
      </c>
      <c r="L51" s="238">
        <v>45596</v>
      </c>
      <c r="M51" s="239">
        <f t="shared" si="2"/>
        <v>52.142857142857146</v>
      </c>
      <c r="N51" s="248">
        <v>1</v>
      </c>
      <c r="O51" s="236" t="s">
        <v>166</v>
      </c>
      <c r="P51" s="241">
        <f t="shared" si="1"/>
        <v>1</v>
      </c>
      <c r="Q51" s="242" t="str">
        <f>IF(ISNUMBER(P51),IF(P51=100%,"CUMPLIDA",IF(AND(ISNUMBER(L51),ISNUMBER([1]CGR!$P$4)), IF(L51&lt;[1]CGR!$P$4,"INCUMPLIDA","PROCESO"), "VERIFICAR FECHA")),"SIN VALOR AVANCE")</f>
        <v>CUMPLIDA</v>
      </c>
    </row>
    <row r="52" spans="1:17" ht="240.75" x14ac:dyDescent="0.2">
      <c r="A52" s="232" t="s">
        <v>17</v>
      </c>
      <c r="B52" s="233" t="s">
        <v>13</v>
      </c>
      <c r="C52" s="781"/>
      <c r="D52" s="781"/>
      <c r="E52" s="780"/>
      <c r="F52" s="780"/>
      <c r="G52" s="780" t="s">
        <v>169</v>
      </c>
      <c r="H52" s="250" t="s">
        <v>170</v>
      </c>
      <c r="I52" s="250" t="s">
        <v>171</v>
      </c>
      <c r="J52" s="237">
        <v>1</v>
      </c>
      <c r="K52" s="238">
        <v>45505</v>
      </c>
      <c r="L52" s="238">
        <v>47483</v>
      </c>
      <c r="M52" s="239">
        <f t="shared" si="2"/>
        <v>282.57142857142856</v>
      </c>
      <c r="N52" s="248">
        <v>1</v>
      </c>
      <c r="O52" s="236" t="s">
        <v>172</v>
      </c>
      <c r="P52" s="241">
        <f t="shared" si="1"/>
        <v>1</v>
      </c>
      <c r="Q52" s="242" t="str">
        <f>IF(ISNUMBER(P52),IF(P52=100%,"CUMPLIDA",IF(AND(ISNUMBER(L52),ISNUMBER([1]CGR!$P$4)), IF(L52&lt;[1]CGR!$P$4,"INCUMPLIDA","PROCESO"), "VERIFICAR FECHA")),"SIN VALOR AVANCE")</f>
        <v>CUMPLIDA</v>
      </c>
    </row>
    <row r="53" spans="1:17" ht="240.75" x14ac:dyDescent="0.2">
      <c r="A53" s="232" t="s">
        <v>17</v>
      </c>
      <c r="B53" s="233" t="s">
        <v>13</v>
      </c>
      <c r="C53" s="781"/>
      <c r="D53" s="781"/>
      <c r="E53" s="780"/>
      <c r="F53" s="780"/>
      <c r="G53" s="780"/>
      <c r="H53" s="251" t="s">
        <v>173</v>
      </c>
      <c r="I53" s="251" t="s">
        <v>174</v>
      </c>
      <c r="J53" s="237">
        <v>3</v>
      </c>
      <c r="K53" s="238">
        <v>45505</v>
      </c>
      <c r="L53" s="238">
        <v>47483</v>
      </c>
      <c r="M53" s="239">
        <f t="shared" si="2"/>
        <v>282.57142857142856</v>
      </c>
      <c r="N53" s="248">
        <v>3</v>
      </c>
      <c r="O53" s="236" t="s">
        <v>172</v>
      </c>
      <c r="P53" s="241">
        <f t="shared" si="1"/>
        <v>1</v>
      </c>
      <c r="Q53" s="242" t="str">
        <f>IF(ISNUMBER(P53),IF(P53=100%,"CUMPLIDA",IF(AND(ISNUMBER(L53),ISNUMBER([1]CGR!$P$4)), IF(L53&lt;[1]CGR!$P$4,"INCUMPLIDA","PROCESO"), "VERIFICAR FECHA")),"SIN VALOR AVANCE")</f>
        <v>CUMPLIDA</v>
      </c>
    </row>
    <row r="54" spans="1:17" ht="180" x14ac:dyDescent="0.2">
      <c r="A54" s="232" t="s">
        <v>17</v>
      </c>
      <c r="B54" s="233" t="s">
        <v>13</v>
      </c>
      <c r="C54" s="781" t="s">
        <v>175</v>
      </c>
      <c r="D54" s="781" t="s">
        <v>176</v>
      </c>
      <c r="E54" s="780" t="s">
        <v>177</v>
      </c>
      <c r="F54" s="791" t="s">
        <v>178</v>
      </c>
      <c r="G54" s="235" t="s">
        <v>179</v>
      </c>
      <c r="H54" s="236" t="s">
        <v>180</v>
      </c>
      <c r="I54" s="236" t="s">
        <v>181</v>
      </c>
      <c r="J54" s="237">
        <v>3</v>
      </c>
      <c r="K54" s="238">
        <v>42736</v>
      </c>
      <c r="L54" s="238">
        <v>43100</v>
      </c>
      <c r="M54" s="239">
        <f t="shared" si="2"/>
        <v>52</v>
      </c>
      <c r="N54" s="248">
        <v>3</v>
      </c>
      <c r="O54" s="236" t="s">
        <v>182</v>
      </c>
      <c r="P54" s="241">
        <f t="shared" si="1"/>
        <v>1</v>
      </c>
      <c r="Q54" s="242" t="str">
        <f>IF(ISNUMBER(P54),IF(P54=100%,"CUMPLIDA",IF(AND(ISNUMBER(L54),ISNUMBER([1]CGR!$P$4)), IF(L54&lt;[1]CGR!$P$4,"INCUMPLIDA","PROCESO"), "VERIFICAR FECHA")),"SIN VALOR AVANCE")</f>
        <v>CUMPLIDA</v>
      </c>
    </row>
    <row r="55" spans="1:17" ht="105.75" x14ac:dyDescent="0.2">
      <c r="A55" s="232" t="s">
        <v>17</v>
      </c>
      <c r="B55" s="233" t="s">
        <v>13</v>
      </c>
      <c r="C55" s="781"/>
      <c r="D55" s="781"/>
      <c r="E55" s="780"/>
      <c r="F55" s="791"/>
      <c r="G55" s="235" t="s">
        <v>183</v>
      </c>
      <c r="H55" s="236" t="s">
        <v>184</v>
      </c>
      <c r="I55" s="236" t="s">
        <v>185</v>
      </c>
      <c r="J55" s="237">
        <v>4</v>
      </c>
      <c r="K55" s="238">
        <v>42736</v>
      </c>
      <c r="L55" s="238">
        <v>43100</v>
      </c>
      <c r="M55" s="239">
        <f t="shared" si="2"/>
        <v>52</v>
      </c>
      <c r="N55" s="248">
        <v>4</v>
      </c>
      <c r="O55" s="236" t="s">
        <v>186</v>
      </c>
      <c r="P55" s="241">
        <f t="shared" si="1"/>
        <v>1</v>
      </c>
      <c r="Q55" s="242" t="str">
        <f>IF(ISNUMBER(P55),IF(P55=100%,"CUMPLIDA",IF(AND(ISNUMBER(L55),ISNUMBER([1]CGR!$P$4)), IF(L55&lt;[1]CGR!$P$4,"INCUMPLIDA","PROCESO"), "VERIFICAR FECHA")),"SIN VALOR AVANCE")</f>
        <v>CUMPLIDA</v>
      </c>
    </row>
    <row r="56" spans="1:17" ht="210.75" x14ac:dyDescent="0.2">
      <c r="A56" s="232" t="s">
        <v>17</v>
      </c>
      <c r="B56" s="233" t="s">
        <v>13</v>
      </c>
      <c r="C56" s="781"/>
      <c r="D56" s="781"/>
      <c r="E56" s="780"/>
      <c r="F56" s="791"/>
      <c r="G56" s="780" t="s">
        <v>187</v>
      </c>
      <c r="H56" s="236" t="s">
        <v>188</v>
      </c>
      <c r="I56" s="236" t="s">
        <v>189</v>
      </c>
      <c r="J56" s="237">
        <v>2</v>
      </c>
      <c r="K56" s="238">
        <v>42648</v>
      </c>
      <c r="L56" s="238">
        <v>42930</v>
      </c>
      <c r="M56" s="239">
        <f t="shared" si="2"/>
        <v>40.285714285714285</v>
      </c>
      <c r="N56" s="248">
        <v>2</v>
      </c>
      <c r="O56" s="236" t="s">
        <v>190</v>
      </c>
      <c r="P56" s="241">
        <f t="shared" si="1"/>
        <v>1</v>
      </c>
      <c r="Q56" s="242" t="str">
        <f>IF(ISNUMBER(P56),IF(P56=100%,"CUMPLIDA",IF(AND(ISNUMBER(L56),ISNUMBER([1]CGR!$P$4)), IF(L56&lt;[1]CGR!$P$4,"INCUMPLIDA","PROCESO"), "VERIFICAR FECHA")),"SIN VALOR AVANCE")</f>
        <v>CUMPLIDA</v>
      </c>
    </row>
    <row r="57" spans="1:17" ht="150.75" x14ac:dyDescent="0.2">
      <c r="A57" s="232" t="s">
        <v>17</v>
      </c>
      <c r="B57" s="233" t="s">
        <v>13</v>
      </c>
      <c r="C57" s="781"/>
      <c r="D57" s="781"/>
      <c r="E57" s="780"/>
      <c r="F57" s="791"/>
      <c r="G57" s="780"/>
      <c r="H57" s="236" t="s">
        <v>138</v>
      </c>
      <c r="I57" s="236" t="s">
        <v>139</v>
      </c>
      <c r="J57" s="237">
        <v>3</v>
      </c>
      <c r="K57" s="238">
        <v>42933</v>
      </c>
      <c r="L57" s="238">
        <v>43220</v>
      </c>
      <c r="M57" s="239">
        <f t="shared" si="2"/>
        <v>41</v>
      </c>
      <c r="N57" s="248">
        <v>3</v>
      </c>
      <c r="O57" s="236" t="s">
        <v>191</v>
      </c>
      <c r="P57" s="241">
        <f t="shared" si="1"/>
        <v>1</v>
      </c>
      <c r="Q57" s="242" t="str">
        <f>IF(ISNUMBER(P57),IF(P57=100%,"CUMPLIDA",IF(AND(ISNUMBER(L57),ISNUMBER([1]CGR!$P$4)), IF(L57&lt;[1]CGR!$P$4,"INCUMPLIDA","PROCESO"), "VERIFICAR FECHA")),"SIN VALOR AVANCE")</f>
        <v>CUMPLIDA</v>
      </c>
    </row>
    <row r="58" spans="1:17" ht="240.75" x14ac:dyDescent="0.2">
      <c r="A58" s="232" t="s">
        <v>17</v>
      </c>
      <c r="B58" s="233" t="s">
        <v>13</v>
      </c>
      <c r="C58" s="781"/>
      <c r="D58" s="781"/>
      <c r="E58" s="780"/>
      <c r="F58" s="791"/>
      <c r="G58" s="780"/>
      <c r="H58" s="236" t="s">
        <v>192</v>
      </c>
      <c r="I58" s="236" t="s">
        <v>193</v>
      </c>
      <c r="J58" s="237">
        <v>2</v>
      </c>
      <c r="K58" s="238">
        <v>44197</v>
      </c>
      <c r="L58" s="238">
        <v>44409</v>
      </c>
      <c r="M58" s="239">
        <f t="shared" si="2"/>
        <v>30.285714285714285</v>
      </c>
      <c r="N58" s="248">
        <v>2</v>
      </c>
      <c r="O58" s="236" t="s">
        <v>194</v>
      </c>
      <c r="P58" s="241">
        <f t="shared" si="1"/>
        <v>1</v>
      </c>
      <c r="Q58" s="242" t="str">
        <f>IF(ISNUMBER(P58),IF(P58=100%,"CUMPLIDA",IF(AND(ISNUMBER(L58),ISNUMBER([1]CGR!$P$4)), IF(L58&lt;[1]CGR!$P$4,"INCUMPLIDA","PROCESO"), "VERIFICAR FECHA")),"SIN VALOR AVANCE")</f>
        <v>CUMPLIDA</v>
      </c>
    </row>
    <row r="59" spans="1:17" ht="240.75" x14ac:dyDescent="0.2">
      <c r="A59" s="232" t="s">
        <v>17</v>
      </c>
      <c r="B59" s="233" t="s">
        <v>13</v>
      </c>
      <c r="C59" s="781"/>
      <c r="D59" s="781"/>
      <c r="E59" s="780"/>
      <c r="F59" s="791"/>
      <c r="G59" s="780"/>
      <c r="H59" s="236" t="s">
        <v>195</v>
      </c>
      <c r="I59" s="236" t="s">
        <v>196</v>
      </c>
      <c r="J59" s="237">
        <v>2</v>
      </c>
      <c r="K59" s="238">
        <v>44515</v>
      </c>
      <c r="L59" s="238">
        <v>44881</v>
      </c>
      <c r="M59" s="239">
        <f t="shared" si="2"/>
        <v>52.285714285714285</v>
      </c>
      <c r="N59" s="248">
        <v>2</v>
      </c>
      <c r="O59" s="236" t="s">
        <v>194</v>
      </c>
      <c r="P59" s="241">
        <f t="shared" si="1"/>
        <v>1</v>
      </c>
      <c r="Q59" s="242" t="str">
        <f>IF(ISNUMBER(P59),IF(P59=100%,"CUMPLIDA",IF(AND(ISNUMBER(L59),ISNUMBER([1]CGR!$P$4)), IF(L59&lt;[1]CGR!$P$4,"INCUMPLIDA","PROCESO"), "VERIFICAR FECHA")),"SIN VALOR AVANCE")</f>
        <v>CUMPLIDA</v>
      </c>
    </row>
    <row r="60" spans="1:17" ht="240.75" x14ac:dyDescent="0.2">
      <c r="A60" s="232" t="s">
        <v>17</v>
      </c>
      <c r="B60" s="233" t="s">
        <v>13</v>
      </c>
      <c r="C60" s="781"/>
      <c r="D60" s="781"/>
      <c r="E60" s="780"/>
      <c r="F60" s="791"/>
      <c r="G60" s="780"/>
      <c r="H60" s="236" t="s">
        <v>197</v>
      </c>
      <c r="I60" s="236" t="s">
        <v>198</v>
      </c>
      <c r="J60" s="237">
        <v>2</v>
      </c>
      <c r="K60" s="238">
        <v>44882</v>
      </c>
      <c r="L60" s="238">
        <v>44937</v>
      </c>
      <c r="M60" s="239">
        <f t="shared" si="2"/>
        <v>7.8571428571428568</v>
      </c>
      <c r="N60" s="248">
        <v>2</v>
      </c>
      <c r="O60" s="236" t="s">
        <v>194</v>
      </c>
      <c r="P60" s="241">
        <f t="shared" si="1"/>
        <v>1</v>
      </c>
      <c r="Q60" s="242" t="str">
        <f>IF(ISNUMBER(P60),IF(P60=100%,"CUMPLIDA",IF(AND(ISNUMBER(L60),ISNUMBER([1]CGR!$P$4)), IF(L60&lt;[1]CGR!$P$4,"INCUMPLIDA","PROCESO"), "VERIFICAR FECHA")),"SIN VALOR AVANCE")</f>
        <v>CUMPLIDA</v>
      </c>
    </row>
    <row r="61" spans="1:17" ht="165.75" x14ac:dyDescent="0.2">
      <c r="A61" s="232" t="s">
        <v>17</v>
      </c>
      <c r="B61" s="233" t="s">
        <v>13</v>
      </c>
      <c r="C61" s="781"/>
      <c r="D61" s="781"/>
      <c r="E61" s="780"/>
      <c r="F61" s="791"/>
      <c r="G61" s="780"/>
      <c r="H61" s="236" t="s">
        <v>199</v>
      </c>
      <c r="I61" s="236" t="s">
        <v>198</v>
      </c>
      <c r="J61" s="237">
        <v>2</v>
      </c>
      <c r="K61" s="238">
        <v>45444</v>
      </c>
      <c r="L61" s="238">
        <v>45900</v>
      </c>
      <c r="M61" s="239">
        <f t="shared" si="2"/>
        <v>65.142857142857139</v>
      </c>
      <c r="N61" s="248">
        <v>1.8</v>
      </c>
      <c r="O61" s="236" t="s">
        <v>200</v>
      </c>
      <c r="P61" s="241">
        <f t="shared" si="1"/>
        <v>0.9</v>
      </c>
      <c r="Q61" s="242" t="str">
        <f>IF(ISNUMBER(P61),IF(P61=100%,"CUMPLIDA",IF(AND(ISNUMBER(L61),ISNUMBER([1]CGR!$P$4)), IF(L61&lt;[1]CGR!$P$4,"INCUMPLIDA","PROCESO"), "VERIFICAR FECHA")),"SIN VALOR AVANCE")</f>
        <v>PROCESO</v>
      </c>
    </row>
    <row r="62" spans="1:17" ht="120.75" x14ac:dyDescent="0.2">
      <c r="A62" s="232" t="s">
        <v>17</v>
      </c>
      <c r="B62" s="233" t="s">
        <v>13</v>
      </c>
      <c r="C62" s="781"/>
      <c r="D62" s="781"/>
      <c r="E62" s="780"/>
      <c r="F62" s="791"/>
      <c r="G62" s="780"/>
      <c r="H62" s="236" t="s">
        <v>201</v>
      </c>
      <c r="I62" s="236" t="s">
        <v>198</v>
      </c>
      <c r="J62" s="237">
        <v>2</v>
      </c>
      <c r="K62" s="238">
        <v>45901</v>
      </c>
      <c r="L62" s="238">
        <v>46112</v>
      </c>
      <c r="M62" s="239">
        <f t="shared" si="2"/>
        <v>30.142857142857142</v>
      </c>
      <c r="N62" s="248">
        <v>0</v>
      </c>
      <c r="O62" s="236" t="s">
        <v>202</v>
      </c>
      <c r="P62" s="241">
        <f t="shared" si="1"/>
        <v>0</v>
      </c>
      <c r="Q62" s="242" t="str">
        <f>IF(ISNUMBER(P62),IF(P62=100%,"CUMPLIDA",IF(AND(ISNUMBER(L62),ISNUMBER([1]CGR!$P$4)), IF(L62&lt;[1]CGR!$P$4,"INCUMPLIDA","PROCESO"), "VERIFICAR FECHA")),"SIN VALOR AVANCE")</f>
        <v>PROCESO</v>
      </c>
    </row>
    <row r="63" spans="1:17" ht="120.75" customHeight="1" x14ac:dyDescent="0.2">
      <c r="A63" s="232" t="s">
        <v>17</v>
      </c>
      <c r="B63" s="233" t="s">
        <v>13</v>
      </c>
      <c r="C63" s="781" t="s">
        <v>203</v>
      </c>
      <c r="D63" s="781" t="s">
        <v>204</v>
      </c>
      <c r="E63" s="780" t="s">
        <v>205</v>
      </c>
      <c r="F63" s="780" t="s">
        <v>206</v>
      </c>
      <c r="G63" s="235" t="s">
        <v>207</v>
      </c>
      <c r="H63" s="236" t="s">
        <v>208</v>
      </c>
      <c r="I63" s="236" t="s">
        <v>209</v>
      </c>
      <c r="J63" s="237">
        <v>1</v>
      </c>
      <c r="K63" s="238">
        <v>43862</v>
      </c>
      <c r="L63" s="238">
        <v>43920</v>
      </c>
      <c r="M63" s="239">
        <f t="shared" si="2"/>
        <v>8.2857142857142865</v>
      </c>
      <c r="N63" s="248">
        <v>1</v>
      </c>
      <c r="O63" s="236" t="s">
        <v>210</v>
      </c>
      <c r="P63" s="241">
        <f t="shared" si="1"/>
        <v>1</v>
      </c>
      <c r="Q63" s="242" t="str">
        <f>IF(ISNUMBER(P63),IF(P63=100%,"CUMPLIDA",IF(AND(ISNUMBER(L63),ISNUMBER([1]CGR!$P$4)), IF(L63&lt;[1]CGR!$P$4,"INCUMPLIDA","PROCESO"), "VERIFICAR FECHA")),"SIN VALOR AVANCE")</f>
        <v>CUMPLIDA</v>
      </c>
    </row>
    <row r="64" spans="1:17" ht="105.75" x14ac:dyDescent="0.2">
      <c r="A64" s="232" t="s">
        <v>17</v>
      </c>
      <c r="B64" s="233" t="s">
        <v>13</v>
      </c>
      <c r="C64" s="781"/>
      <c r="D64" s="781"/>
      <c r="E64" s="780"/>
      <c r="F64" s="780"/>
      <c r="G64" s="235" t="s">
        <v>211</v>
      </c>
      <c r="H64" s="236" t="s">
        <v>91</v>
      </c>
      <c r="I64" s="236" t="s">
        <v>92</v>
      </c>
      <c r="J64" s="237">
        <v>1</v>
      </c>
      <c r="K64" s="238">
        <v>45231</v>
      </c>
      <c r="L64" s="238">
        <v>45504</v>
      </c>
      <c r="M64" s="239">
        <f t="shared" si="2"/>
        <v>39</v>
      </c>
      <c r="N64" s="248">
        <v>1</v>
      </c>
      <c r="O64" s="236" t="s">
        <v>210</v>
      </c>
      <c r="P64" s="241">
        <f t="shared" si="1"/>
        <v>1</v>
      </c>
      <c r="Q64" s="242" t="str">
        <f>IF(ISNUMBER(P64),IF(P64=100%,"CUMPLIDA",IF(AND(ISNUMBER(L64),ISNUMBER([1]CGR!$P$4)), IF(L64&lt;[1]CGR!$P$4,"INCUMPLIDA","PROCESO"), "VERIFICAR FECHA")),"SIN VALOR AVANCE")</f>
        <v>CUMPLIDA</v>
      </c>
    </row>
    <row r="65" spans="1:17" ht="210.75" x14ac:dyDescent="0.2">
      <c r="A65" s="232" t="s">
        <v>17</v>
      </c>
      <c r="B65" s="233" t="s">
        <v>13</v>
      </c>
      <c r="C65" s="781"/>
      <c r="D65" s="781"/>
      <c r="E65" s="780"/>
      <c r="F65" s="780"/>
      <c r="G65" s="780" t="s">
        <v>212</v>
      </c>
      <c r="H65" s="250" t="s">
        <v>95</v>
      </c>
      <c r="I65" s="250" t="s">
        <v>96</v>
      </c>
      <c r="J65" s="237">
        <v>1</v>
      </c>
      <c r="K65" s="238">
        <v>45231</v>
      </c>
      <c r="L65" s="238">
        <v>45504</v>
      </c>
      <c r="M65" s="239">
        <f t="shared" si="2"/>
        <v>39</v>
      </c>
      <c r="N65" s="248">
        <v>1</v>
      </c>
      <c r="O65" s="236" t="s">
        <v>166</v>
      </c>
      <c r="P65" s="241">
        <f t="shared" si="1"/>
        <v>1</v>
      </c>
      <c r="Q65" s="242" t="str">
        <f>IF(ISNUMBER(P65),IF(P65=100%,"CUMPLIDA",IF(AND(ISNUMBER(L65),ISNUMBER([1]CGR!$P$4)), IF(L65&lt;[1]CGR!$P$4,"INCUMPLIDA","PROCESO"), "VERIFICAR FECHA")),"SIN VALOR AVANCE")</f>
        <v>CUMPLIDA</v>
      </c>
    </row>
    <row r="66" spans="1:17" ht="210.75" x14ac:dyDescent="0.2">
      <c r="A66" s="232" t="s">
        <v>17</v>
      </c>
      <c r="B66" s="233" t="s">
        <v>13</v>
      </c>
      <c r="C66" s="781"/>
      <c r="D66" s="781"/>
      <c r="E66" s="780"/>
      <c r="F66" s="780"/>
      <c r="G66" s="780"/>
      <c r="H66" s="250" t="s">
        <v>167</v>
      </c>
      <c r="I66" s="250" t="s">
        <v>168</v>
      </c>
      <c r="J66" s="237">
        <v>1</v>
      </c>
      <c r="K66" s="238">
        <v>45231</v>
      </c>
      <c r="L66" s="238">
        <v>45596</v>
      </c>
      <c r="M66" s="239">
        <f t="shared" si="2"/>
        <v>52.142857142857146</v>
      </c>
      <c r="N66" s="248">
        <v>1</v>
      </c>
      <c r="O66" s="236" t="s">
        <v>166</v>
      </c>
      <c r="P66" s="241">
        <f t="shared" si="1"/>
        <v>1</v>
      </c>
      <c r="Q66" s="242" t="str">
        <f>IF(ISNUMBER(P66),IF(P66=100%,"CUMPLIDA",IF(AND(ISNUMBER(L66),ISNUMBER([1]CGR!$P$4)), IF(L66&lt;[1]CGR!$P$4,"INCUMPLIDA","PROCESO"), "VERIFICAR FECHA")),"SIN VALOR AVANCE")</f>
        <v>CUMPLIDA</v>
      </c>
    </row>
    <row r="67" spans="1:17" ht="225.75" x14ac:dyDescent="0.2">
      <c r="A67" s="232" t="s">
        <v>17</v>
      </c>
      <c r="B67" s="233" t="s">
        <v>13</v>
      </c>
      <c r="C67" s="781"/>
      <c r="D67" s="781"/>
      <c r="E67" s="780"/>
      <c r="F67" s="780"/>
      <c r="G67" s="780" t="s">
        <v>213</v>
      </c>
      <c r="H67" s="250" t="s">
        <v>170</v>
      </c>
      <c r="I67" s="250" t="s">
        <v>214</v>
      </c>
      <c r="J67" s="237">
        <v>1</v>
      </c>
      <c r="K67" s="238">
        <v>45505</v>
      </c>
      <c r="L67" s="238">
        <v>47483</v>
      </c>
      <c r="M67" s="239">
        <f t="shared" si="2"/>
        <v>282.57142857142856</v>
      </c>
      <c r="N67" s="248">
        <v>1</v>
      </c>
      <c r="O67" s="236" t="s">
        <v>215</v>
      </c>
      <c r="P67" s="241">
        <f t="shared" si="1"/>
        <v>1</v>
      </c>
      <c r="Q67" s="242" t="str">
        <f>IF(ISNUMBER(P67),IF(P67=100%,"CUMPLIDA",IF(AND(ISNUMBER(L67),ISNUMBER([1]CGR!$P$4)), IF(L67&lt;[1]CGR!$P$4,"INCUMPLIDA","PROCESO"), "VERIFICAR FECHA")),"SIN VALOR AVANCE")</f>
        <v>CUMPLIDA</v>
      </c>
    </row>
    <row r="68" spans="1:17" ht="210.75" x14ac:dyDescent="0.2">
      <c r="A68" s="232" t="s">
        <v>17</v>
      </c>
      <c r="B68" s="233" t="s">
        <v>13</v>
      </c>
      <c r="C68" s="781"/>
      <c r="D68" s="781"/>
      <c r="E68" s="780"/>
      <c r="F68" s="780"/>
      <c r="G68" s="780"/>
      <c r="H68" s="251" t="s">
        <v>173</v>
      </c>
      <c r="I68" s="251" t="s">
        <v>174</v>
      </c>
      <c r="J68" s="237">
        <v>3</v>
      </c>
      <c r="K68" s="238">
        <v>45505</v>
      </c>
      <c r="L68" s="238">
        <v>47483</v>
      </c>
      <c r="M68" s="239">
        <f t="shared" si="2"/>
        <v>282.57142857142856</v>
      </c>
      <c r="N68" s="248">
        <v>3</v>
      </c>
      <c r="O68" s="236" t="s">
        <v>216</v>
      </c>
      <c r="P68" s="241">
        <f t="shared" si="1"/>
        <v>1</v>
      </c>
      <c r="Q68" s="242" t="str">
        <f>IF(ISNUMBER(P68),IF(P68=100%,"CUMPLIDA",IF(AND(ISNUMBER(L68),ISNUMBER([1]CGR!$P$4)), IF(L68&lt;[1]CGR!$P$4,"INCUMPLIDA","PROCESO"), "VERIFICAR FECHA")),"SIN VALOR AVANCE")</f>
        <v>CUMPLIDA</v>
      </c>
    </row>
    <row r="69" spans="1:17" ht="120.75" customHeight="1" x14ac:dyDescent="0.2">
      <c r="A69" s="232" t="s">
        <v>17</v>
      </c>
      <c r="B69" s="233" t="s">
        <v>13</v>
      </c>
      <c r="C69" s="781" t="s">
        <v>217</v>
      </c>
      <c r="D69" s="781" t="s">
        <v>151</v>
      </c>
      <c r="E69" s="780" t="s">
        <v>218</v>
      </c>
      <c r="F69" s="780" t="s">
        <v>219</v>
      </c>
      <c r="G69" s="235" t="s">
        <v>220</v>
      </c>
      <c r="H69" s="236" t="s">
        <v>221</v>
      </c>
      <c r="I69" s="236" t="s">
        <v>222</v>
      </c>
      <c r="J69" s="237">
        <v>1</v>
      </c>
      <c r="K69" s="238">
        <v>42491</v>
      </c>
      <c r="L69" s="238">
        <v>42582</v>
      </c>
      <c r="M69" s="239">
        <f t="shared" si="2"/>
        <v>13</v>
      </c>
      <c r="N69" s="248">
        <v>1</v>
      </c>
      <c r="O69" s="236" t="s">
        <v>210</v>
      </c>
      <c r="P69" s="241">
        <f t="shared" si="1"/>
        <v>1</v>
      </c>
      <c r="Q69" s="242" t="str">
        <f>IF(ISNUMBER(P69),IF(P69=100%,"CUMPLIDA",IF(AND(ISNUMBER(L69),ISNUMBER([1]CGR!$P$4)), IF(L69&lt;[1]CGR!$P$4,"INCUMPLIDA","PROCESO"), "VERIFICAR FECHA")),"SIN VALOR AVANCE")</f>
        <v>CUMPLIDA</v>
      </c>
    </row>
    <row r="70" spans="1:17" ht="135.75" x14ac:dyDescent="0.2">
      <c r="A70" s="232" t="s">
        <v>17</v>
      </c>
      <c r="B70" s="233" t="s">
        <v>13</v>
      </c>
      <c r="C70" s="781"/>
      <c r="D70" s="781"/>
      <c r="E70" s="780"/>
      <c r="F70" s="780"/>
      <c r="G70" s="235" t="s">
        <v>223</v>
      </c>
      <c r="H70" s="236" t="s">
        <v>91</v>
      </c>
      <c r="I70" s="236" t="s">
        <v>92</v>
      </c>
      <c r="J70" s="245">
        <v>1</v>
      </c>
      <c r="K70" s="246">
        <v>45231</v>
      </c>
      <c r="L70" s="246">
        <v>45504</v>
      </c>
      <c r="M70" s="239">
        <f t="shared" si="2"/>
        <v>39</v>
      </c>
      <c r="N70" s="248">
        <v>1</v>
      </c>
      <c r="O70" s="247" t="s">
        <v>93</v>
      </c>
      <c r="P70" s="241">
        <f t="shared" si="1"/>
        <v>1</v>
      </c>
      <c r="Q70" s="242" t="str">
        <f>IF(ISNUMBER(P70),IF(P70=100%,"CUMPLIDA",IF(AND(ISNUMBER(L70),ISNUMBER([1]CGR!$P$4)), IF(L70&lt;[1]CGR!$P$4,"INCUMPLIDA","PROCESO"), "VERIFICAR FECHA")),"SIN VALOR AVANCE")</f>
        <v>CUMPLIDA</v>
      </c>
    </row>
    <row r="71" spans="1:17" ht="135.75" x14ac:dyDescent="0.2">
      <c r="A71" s="232" t="s">
        <v>17</v>
      </c>
      <c r="B71" s="233" t="s">
        <v>13</v>
      </c>
      <c r="C71" s="781"/>
      <c r="D71" s="781"/>
      <c r="E71" s="780"/>
      <c r="F71" s="780"/>
      <c r="G71" s="235" t="s">
        <v>94</v>
      </c>
      <c r="H71" s="236" t="s">
        <v>95</v>
      </c>
      <c r="I71" s="236" t="s">
        <v>96</v>
      </c>
      <c r="J71" s="245">
        <v>1</v>
      </c>
      <c r="K71" s="246">
        <v>45231</v>
      </c>
      <c r="L71" s="246">
        <v>45504</v>
      </c>
      <c r="M71" s="239">
        <f t="shared" si="2"/>
        <v>39</v>
      </c>
      <c r="N71" s="248">
        <v>1</v>
      </c>
      <c r="O71" s="247" t="s">
        <v>93</v>
      </c>
      <c r="P71" s="241">
        <f t="shared" si="1"/>
        <v>1</v>
      </c>
      <c r="Q71" s="242" t="str">
        <f>IF(ISNUMBER(P71),IF(P71=100%,"CUMPLIDA",IF(AND(ISNUMBER(L71),ISNUMBER([1]CGR!$P$4)), IF(L71&lt;[1]CGR!$P$4,"INCUMPLIDA","PROCESO"), "VERIFICAR FECHA")),"SIN VALOR AVANCE")</f>
        <v>CUMPLIDA</v>
      </c>
    </row>
    <row r="72" spans="1:17" ht="90.75" x14ac:dyDescent="0.2">
      <c r="A72" s="232" t="s">
        <v>17</v>
      </c>
      <c r="B72" s="233" t="s">
        <v>13</v>
      </c>
      <c r="C72" s="781"/>
      <c r="D72" s="781"/>
      <c r="E72" s="780"/>
      <c r="F72" s="780"/>
      <c r="G72" s="235" t="s">
        <v>97</v>
      </c>
      <c r="H72" s="236" t="s">
        <v>98</v>
      </c>
      <c r="I72" s="236" t="s">
        <v>99</v>
      </c>
      <c r="J72" s="245">
        <v>1</v>
      </c>
      <c r="K72" s="246">
        <v>45444</v>
      </c>
      <c r="L72" s="246">
        <v>45747</v>
      </c>
      <c r="M72" s="239">
        <f t="shared" si="2"/>
        <v>43.285714285714285</v>
      </c>
      <c r="N72" s="248">
        <v>1</v>
      </c>
      <c r="O72" s="247" t="s">
        <v>100</v>
      </c>
      <c r="P72" s="241">
        <f t="shared" si="1"/>
        <v>1</v>
      </c>
      <c r="Q72" s="242" t="str">
        <f>IF(ISNUMBER(P72),IF(P72=100%,"CUMPLIDA",IF(AND(ISNUMBER(L72),ISNUMBER([1]CGR!$P$4)), IF(L72&lt;[1]CGR!$P$4,"INCUMPLIDA","PROCESO"), "VERIFICAR FECHA")),"SIN VALOR AVANCE")</f>
        <v>CUMPLIDA</v>
      </c>
    </row>
    <row r="73" spans="1:17" ht="75.75" x14ac:dyDescent="0.2">
      <c r="A73" s="232" t="s">
        <v>17</v>
      </c>
      <c r="B73" s="233" t="s">
        <v>13</v>
      </c>
      <c r="C73" s="781"/>
      <c r="D73" s="781"/>
      <c r="E73" s="780"/>
      <c r="F73" s="780"/>
      <c r="G73" s="235" t="s">
        <v>101</v>
      </c>
      <c r="H73" s="236" t="s">
        <v>101</v>
      </c>
      <c r="I73" s="236" t="s">
        <v>102</v>
      </c>
      <c r="J73" s="245">
        <v>1</v>
      </c>
      <c r="K73" s="246">
        <v>45444</v>
      </c>
      <c r="L73" s="246">
        <v>45747</v>
      </c>
      <c r="M73" s="239">
        <f t="shared" si="2"/>
        <v>43.285714285714285</v>
      </c>
      <c r="N73" s="248">
        <v>1</v>
      </c>
      <c r="O73" s="247" t="s">
        <v>103</v>
      </c>
      <c r="P73" s="241">
        <f t="shared" si="1"/>
        <v>1</v>
      </c>
      <c r="Q73" s="242" t="str">
        <f>IF(ISNUMBER(P73),IF(P73=100%,"CUMPLIDA",IF(AND(ISNUMBER(L73),ISNUMBER([1]CGR!$P$4)), IF(L73&lt;[1]CGR!$P$4,"INCUMPLIDA","PROCESO"), "VERIFICAR FECHA")),"SIN VALOR AVANCE")</f>
        <v>CUMPLIDA</v>
      </c>
    </row>
    <row r="74" spans="1:17" ht="90.75" x14ac:dyDescent="0.2">
      <c r="A74" s="232" t="s">
        <v>17</v>
      </c>
      <c r="B74" s="233" t="s">
        <v>13</v>
      </c>
      <c r="C74" s="781"/>
      <c r="D74" s="781"/>
      <c r="E74" s="780"/>
      <c r="F74" s="780"/>
      <c r="G74" s="235" t="s">
        <v>104</v>
      </c>
      <c r="H74" s="236" t="s">
        <v>104</v>
      </c>
      <c r="I74" s="236" t="s">
        <v>105</v>
      </c>
      <c r="J74" s="245">
        <v>1</v>
      </c>
      <c r="K74" s="246">
        <v>45444</v>
      </c>
      <c r="L74" s="246">
        <v>45747</v>
      </c>
      <c r="M74" s="239">
        <f t="shared" si="2"/>
        <v>43.285714285714285</v>
      </c>
      <c r="N74" s="248">
        <v>1</v>
      </c>
      <c r="O74" s="247" t="s">
        <v>100</v>
      </c>
      <c r="P74" s="241">
        <f t="shared" ref="P74:P137" si="3">N74/J74</f>
        <v>1</v>
      </c>
      <c r="Q74" s="242" t="str">
        <f>IF(ISNUMBER(P74),IF(P74=100%,"CUMPLIDA",IF(AND(ISNUMBER(L74),ISNUMBER([1]CGR!$P$4)), IF(L74&lt;[1]CGR!$P$4,"INCUMPLIDA","PROCESO"), "VERIFICAR FECHA")),"SIN VALOR AVANCE")</f>
        <v>CUMPLIDA</v>
      </c>
    </row>
    <row r="75" spans="1:17" ht="75.75" x14ac:dyDescent="0.2">
      <c r="A75" s="232" t="s">
        <v>17</v>
      </c>
      <c r="B75" s="233" t="s">
        <v>13</v>
      </c>
      <c r="C75" s="781"/>
      <c r="D75" s="781"/>
      <c r="E75" s="780"/>
      <c r="F75" s="780"/>
      <c r="G75" s="235" t="s">
        <v>106</v>
      </c>
      <c r="H75" s="236" t="s">
        <v>106</v>
      </c>
      <c r="I75" s="236" t="s">
        <v>107</v>
      </c>
      <c r="J75" s="245">
        <v>1</v>
      </c>
      <c r="K75" s="246">
        <v>45444</v>
      </c>
      <c r="L75" s="246">
        <v>45747</v>
      </c>
      <c r="M75" s="239">
        <f t="shared" si="2"/>
        <v>43.285714285714285</v>
      </c>
      <c r="N75" s="248">
        <v>1</v>
      </c>
      <c r="O75" s="247" t="s">
        <v>103</v>
      </c>
      <c r="P75" s="241">
        <f t="shared" si="3"/>
        <v>1</v>
      </c>
      <c r="Q75" s="242" t="str">
        <f>IF(ISNUMBER(P75),IF(P75=100%,"CUMPLIDA",IF(AND(ISNUMBER(L75),ISNUMBER([1]CGR!$P$4)), IF(L75&lt;[1]CGR!$P$4,"INCUMPLIDA","PROCESO"), "VERIFICAR FECHA")),"SIN VALOR AVANCE")</f>
        <v>CUMPLIDA</v>
      </c>
    </row>
    <row r="76" spans="1:17" ht="135.75" x14ac:dyDescent="0.2">
      <c r="A76" s="232" t="s">
        <v>17</v>
      </c>
      <c r="B76" s="233" t="s">
        <v>13</v>
      </c>
      <c r="C76" s="781"/>
      <c r="D76" s="781"/>
      <c r="E76" s="780"/>
      <c r="F76" s="780"/>
      <c r="G76" s="235" t="s">
        <v>108</v>
      </c>
      <c r="H76" s="236" t="s">
        <v>108</v>
      </c>
      <c r="I76" s="236" t="s">
        <v>109</v>
      </c>
      <c r="J76" s="245">
        <v>1</v>
      </c>
      <c r="K76" s="246">
        <v>45444</v>
      </c>
      <c r="L76" s="246">
        <v>45747</v>
      </c>
      <c r="M76" s="239">
        <f t="shared" si="2"/>
        <v>43.285714285714285</v>
      </c>
      <c r="N76" s="248">
        <v>1</v>
      </c>
      <c r="O76" s="247" t="s">
        <v>93</v>
      </c>
      <c r="P76" s="241">
        <f t="shared" si="3"/>
        <v>1</v>
      </c>
      <c r="Q76" s="242" t="str">
        <f>IF(ISNUMBER(P76),IF(P76=100%,"CUMPLIDA",IF(AND(ISNUMBER(L76),ISNUMBER([1]CGR!$P$4)), IF(L76&lt;[1]CGR!$P$4,"INCUMPLIDA","PROCESO"), "VERIFICAR FECHA")),"SIN VALOR AVANCE")</f>
        <v>CUMPLIDA</v>
      </c>
    </row>
    <row r="77" spans="1:17" ht="165.75" x14ac:dyDescent="0.2">
      <c r="A77" s="232" t="s">
        <v>17</v>
      </c>
      <c r="B77" s="233" t="s">
        <v>13</v>
      </c>
      <c r="C77" s="781"/>
      <c r="D77" s="781"/>
      <c r="E77" s="780"/>
      <c r="F77" s="780"/>
      <c r="G77" s="235" t="s">
        <v>110</v>
      </c>
      <c r="H77" s="236" t="s">
        <v>111</v>
      </c>
      <c r="I77" s="236" t="s">
        <v>112</v>
      </c>
      <c r="J77" s="245">
        <v>2</v>
      </c>
      <c r="K77" s="246">
        <v>45748</v>
      </c>
      <c r="L77" s="246">
        <v>45930</v>
      </c>
      <c r="M77" s="239">
        <f t="shared" si="2"/>
        <v>26</v>
      </c>
      <c r="N77" s="248">
        <v>1</v>
      </c>
      <c r="O77" s="236" t="s">
        <v>224</v>
      </c>
      <c r="P77" s="241">
        <f t="shared" si="3"/>
        <v>0.5</v>
      </c>
      <c r="Q77" s="242" t="str">
        <f>IF(ISNUMBER(P77),IF(P77=100%,"CUMPLIDA",IF(AND(ISNUMBER(L77),ISNUMBER([1]CGR!$P$4)), IF(L77&lt;[1]CGR!$P$4,"INCUMPLIDA","PROCESO"), "VERIFICAR FECHA")),"SIN VALOR AVANCE")</f>
        <v>PROCESO</v>
      </c>
    </row>
    <row r="78" spans="1:17" ht="90.75" x14ac:dyDescent="0.2">
      <c r="A78" s="232" t="s">
        <v>17</v>
      </c>
      <c r="B78" s="233" t="s">
        <v>13</v>
      </c>
      <c r="C78" s="781"/>
      <c r="D78" s="781"/>
      <c r="E78" s="780"/>
      <c r="F78" s="780"/>
      <c r="G78" s="235" t="s">
        <v>114</v>
      </c>
      <c r="H78" s="236" t="s">
        <v>115</v>
      </c>
      <c r="I78" s="236" t="s">
        <v>116</v>
      </c>
      <c r="J78" s="245">
        <v>1</v>
      </c>
      <c r="K78" s="246">
        <v>45748</v>
      </c>
      <c r="L78" s="246">
        <v>45930</v>
      </c>
      <c r="M78" s="239">
        <f t="shared" si="2"/>
        <v>26</v>
      </c>
      <c r="N78" s="248">
        <v>0</v>
      </c>
      <c r="O78" s="247" t="s">
        <v>100</v>
      </c>
      <c r="P78" s="241">
        <f t="shared" si="3"/>
        <v>0</v>
      </c>
      <c r="Q78" s="242" t="str">
        <f>IF(ISNUMBER(P78),IF(P78=100%,"CUMPLIDA",IF(AND(ISNUMBER(L78),ISNUMBER([1]CGR!$P$4)), IF(L78&lt;[1]CGR!$P$4,"INCUMPLIDA","PROCESO"), "VERIFICAR FECHA")),"SIN VALOR AVANCE")</f>
        <v>PROCESO</v>
      </c>
    </row>
    <row r="79" spans="1:17" ht="225.75" x14ac:dyDescent="0.2">
      <c r="A79" s="232" t="s">
        <v>17</v>
      </c>
      <c r="B79" s="233" t="s">
        <v>13</v>
      </c>
      <c r="C79" s="781"/>
      <c r="D79" s="781"/>
      <c r="E79" s="780"/>
      <c r="F79" s="780"/>
      <c r="G79" s="235" t="s">
        <v>117</v>
      </c>
      <c r="H79" s="236" t="s">
        <v>118</v>
      </c>
      <c r="I79" s="236" t="s">
        <v>119</v>
      </c>
      <c r="J79" s="245">
        <v>2</v>
      </c>
      <c r="K79" s="246">
        <v>45748</v>
      </c>
      <c r="L79" s="246">
        <v>45930</v>
      </c>
      <c r="M79" s="239">
        <f t="shared" si="2"/>
        <v>26</v>
      </c>
      <c r="N79" s="248">
        <v>0</v>
      </c>
      <c r="O79" s="236" t="s">
        <v>225</v>
      </c>
      <c r="P79" s="241">
        <f t="shared" si="3"/>
        <v>0</v>
      </c>
      <c r="Q79" s="242" t="str">
        <f>IF(ISNUMBER(P79),IF(P79=100%,"CUMPLIDA",IF(AND(ISNUMBER(L79),ISNUMBER([1]CGR!$P$4)), IF(L79&lt;[1]CGR!$P$4,"INCUMPLIDA","PROCESO"), "VERIFICAR FECHA")),"SIN VALOR AVANCE")</f>
        <v>PROCESO</v>
      </c>
    </row>
    <row r="80" spans="1:17" ht="105.75" x14ac:dyDescent="0.2">
      <c r="A80" s="232" t="s">
        <v>17</v>
      </c>
      <c r="B80" s="233" t="s">
        <v>13</v>
      </c>
      <c r="C80" s="781"/>
      <c r="D80" s="781"/>
      <c r="E80" s="780"/>
      <c r="F80" s="780"/>
      <c r="G80" s="235" t="s">
        <v>226</v>
      </c>
      <c r="H80" s="236" t="s">
        <v>227</v>
      </c>
      <c r="I80" s="236" t="s">
        <v>228</v>
      </c>
      <c r="J80" s="237">
        <v>5</v>
      </c>
      <c r="K80" s="238">
        <v>42581</v>
      </c>
      <c r="L80" s="238">
        <v>42735</v>
      </c>
      <c r="M80" s="239">
        <f t="shared" si="2"/>
        <v>22</v>
      </c>
      <c r="N80" s="248">
        <v>5</v>
      </c>
      <c r="O80" s="236" t="s">
        <v>229</v>
      </c>
      <c r="P80" s="241">
        <f t="shared" si="3"/>
        <v>1</v>
      </c>
      <c r="Q80" s="242" t="str">
        <f>IF(ISNUMBER(P80),IF(P80=100%,"CUMPLIDA",IF(AND(ISNUMBER(L80),ISNUMBER([1]CGR!$P$4)), IF(L80&lt;[1]CGR!$P$4,"INCUMPLIDA","PROCESO"), "VERIFICAR FECHA")),"SIN VALOR AVANCE")</f>
        <v>CUMPLIDA</v>
      </c>
    </row>
    <row r="81" spans="1:17" ht="135.75" x14ac:dyDescent="0.2">
      <c r="A81" s="232" t="s">
        <v>17</v>
      </c>
      <c r="B81" s="233" t="s">
        <v>13</v>
      </c>
      <c r="C81" s="781" t="s">
        <v>230</v>
      </c>
      <c r="D81" s="781" t="s">
        <v>231</v>
      </c>
      <c r="E81" s="780" t="s">
        <v>232</v>
      </c>
      <c r="F81" s="780" t="s">
        <v>233</v>
      </c>
      <c r="G81" s="235" t="s">
        <v>234</v>
      </c>
      <c r="H81" s="236" t="s">
        <v>91</v>
      </c>
      <c r="I81" s="236" t="s">
        <v>92</v>
      </c>
      <c r="J81" s="245">
        <v>1</v>
      </c>
      <c r="K81" s="246">
        <v>45231</v>
      </c>
      <c r="L81" s="246">
        <v>45504</v>
      </c>
      <c r="M81" s="239">
        <f t="shared" si="2"/>
        <v>39</v>
      </c>
      <c r="N81" s="248">
        <v>1</v>
      </c>
      <c r="O81" s="247" t="s">
        <v>93</v>
      </c>
      <c r="P81" s="241">
        <f t="shared" si="3"/>
        <v>1</v>
      </c>
      <c r="Q81" s="242" t="str">
        <f>IF(ISNUMBER(P81),IF(P81=100%,"CUMPLIDA",IF(AND(ISNUMBER(L81),ISNUMBER([1]CGR!$P$4)), IF(L81&lt;[1]CGR!$P$4,"INCUMPLIDA","PROCESO"), "VERIFICAR FECHA")),"SIN VALOR AVANCE")</f>
        <v>CUMPLIDA</v>
      </c>
    </row>
    <row r="82" spans="1:17" ht="210.75" x14ac:dyDescent="0.2">
      <c r="A82" s="232" t="s">
        <v>17</v>
      </c>
      <c r="B82" s="233" t="s">
        <v>13</v>
      </c>
      <c r="C82" s="781"/>
      <c r="D82" s="781"/>
      <c r="E82" s="780"/>
      <c r="F82" s="780"/>
      <c r="G82" s="235" t="s">
        <v>235</v>
      </c>
      <c r="H82" s="236" t="s">
        <v>95</v>
      </c>
      <c r="I82" s="236" t="s">
        <v>96</v>
      </c>
      <c r="J82" s="245">
        <v>1</v>
      </c>
      <c r="K82" s="246">
        <v>45231</v>
      </c>
      <c r="L82" s="246">
        <v>45504</v>
      </c>
      <c r="M82" s="239">
        <f t="shared" si="2"/>
        <v>39</v>
      </c>
      <c r="N82" s="248">
        <v>1</v>
      </c>
      <c r="O82" s="236" t="s">
        <v>236</v>
      </c>
      <c r="P82" s="241">
        <f t="shared" si="3"/>
        <v>1</v>
      </c>
      <c r="Q82" s="242" t="str">
        <f>IF(ISNUMBER(P82),IF(P82=100%,"CUMPLIDA",IF(AND(ISNUMBER(L82),ISNUMBER([1]CGR!$P$4)), IF(L82&lt;[1]CGR!$P$4,"INCUMPLIDA","PROCESO"), "VERIFICAR FECHA")),"SIN VALOR AVANCE")</f>
        <v>CUMPLIDA</v>
      </c>
    </row>
    <row r="83" spans="1:17" ht="150.75" x14ac:dyDescent="0.2">
      <c r="A83" s="232" t="s">
        <v>17</v>
      </c>
      <c r="B83" s="233" t="s">
        <v>13</v>
      </c>
      <c r="C83" s="781"/>
      <c r="D83" s="781"/>
      <c r="E83" s="780"/>
      <c r="F83" s="780"/>
      <c r="G83" s="235" t="s">
        <v>97</v>
      </c>
      <c r="H83" s="236" t="s">
        <v>98</v>
      </c>
      <c r="I83" s="236" t="s">
        <v>99</v>
      </c>
      <c r="J83" s="245">
        <v>1</v>
      </c>
      <c r="K83" s="246">
        <v>45323</v>
      </c>
      <c r="L83" s="246">
        <v>45747</v>
      </c>
      <c r="M83" s="239">
        <f t="shared" ref="M83:M146" si="4">(L83-K83)/7</f>
        <v>60.571428571428569</v>
      </c>
      <c r="N83" s="248">
        <v>1</v>
      </c>
      <c r="O83" s="236" t="s">
        <v>237</v>
      </c>
      <c r="P83" s="241">
        <f t="shared" si="3"/>
        <v>1</v>
      </c>
      <c r="Q83" s="242" t="str">
        <f>IF(ISNUMBER(P83),IF(P83=100%,"CUMPLIDA",IF(AND(ISNUMBER(L83),ISNUMBER([1]CGR!$P$4)), IF(L83&lt;[1]CGR!$P$4,"INCUMPLIDA","PROCESO"), "VERIFICAR FECHA")),"SIN VALOR AVANCE")</f>
        <v>CUMPLIDA</v>
      </c>
    </row>
    <row r="84" spans="1:17" ht="75.75" x14ac:dyDescent="0.2">
      <c r="A84" s="232" t="s">
        <v>17</v>
      </c>
      <c r="B84" s="233" t="s">
        <v>13</v>
      </c>
      <c r="C84" s="781"/>
      <c r="D84" s="781"/>
      <c r="E84" s="780"/>
      <c r="F84" s="780"/>
      <c r="G84" s="235" t="s">
        <v>101</v>
      </c>
      <c r="H84" s="236" t="s">
        <v>101</v>
      </c>
      <c r="I84" s="236" t="s">
        <v>102</v>
      </c>
      <c r="J84" s="245">
        <v>1</v>
      </c>
      <c r="K84" s="246">
        <v>45323</v>
      </c>
      <c r="L84" s="246">
        <v>45747</v>
      </c>
      <c r="M84" s="239">
        <f t="shared" si="4"/>
        <v>60.571428571428569</v>
      </c>
      <c r="N84" s="248">
        <v>1</v>
      </c>
      <c r="O84" s="247" t="s">
        <v>103</v>
      </c>
      <c r="P84" s="241">
        <f t="shared" si="3"/>
        <v>1</v>
      </c>
      <c r="Q84" s="242" t="str">
        <f>IF(ISNUMBER(P84),IF(P84=100%,"CUMPLIDA",IF(AND(ISNUMBER(L84),ISNUMBER([1]CGR!$P$4)), IF(L84&lt;[1]CGR!$P$4,"INCUMPLIDA","PROCESO"), "VERIFICAR FECHA")),"SIN VALOR AVANCE")</f>
        <v>CUMPLIDA</v>
      </c>
    </row>
    <row r="85" spans="1:17" ht="75.75" x14ac:dyDescent="0.2">
      <c r="A85" s="232" t="s">
        <v>17</v>
      </c>
      <c r="B85" s="233" t="s">
        <v>13</v>
      </c>
      <c r="C85" s="781"/>
      <c r="D85" s="781"/>
      <c r="E85" s="780"/>
      <c r="F85" s="780"/>
      <c r="G85" s="235" t="s">
        <v>238</v>
      </c>
      <c r="H85" s="236" t="s">
        <v>239</v>
      </c>
      <c r="I85" s="236" t="s">
        <v>240</v>
      </c>
      <c r="J85" s="245">
        <v>1</v>
      </c>
      <c r="K85" s="246">
        <v>45231</v>
      </c>
      <c r="L85" s="246">
        <v>45747</v>
      </c>
      <c r="M85" s="239">
        <f t="shared" si="4"/>
        <v>73.714285714285708</v>
      </c>
      <c r="N85" s="248">
        <v>1</v>
      </c>
      <c r="O85" s="247" t="s">
        <v>103</v>
      </c>
      <c r="P85" s="241">
        <f t="shared" si="3"/>
        <v>1</v>
      </c>
      <c r="Q85" s="242" t="str">
        <f>IF(ISNUMBER(P85),IF(P85=100%,"CUMPLIDA",IF(AND(ISNUMBER(L85),ISNUMBER([1]CGR!$P$4)), IF(L85&lt;[1]CGR!$P$4,"INCUMPLIDA","PROCESO"), "VERIFICAR FECHA")),"SIN VALOR AVANCE")</f>
        <v>CUMPLIDA</v>
      </c>
    </row>
    <row r="86" spans="1:17" ht="150.75" x14ac:dyDescent="0.2">
      <c r="A86" s="232" t="s">
        <v>17</v>
      </c>
      <c r="B86" s="233" t="s">
        <v>13</v>
      </c>
      <c r="C86" s="781"/>
      <c r="D86" s="781"/>
      <c r="E86" s="780"/>
      <c r="F86" s="780"/>
      <c r="G86" s="235" t="s">
        <v>104</v>
      </c>
      <c r="H86" s="236" t="s">
        <v>104</v>
      </c>
      <c r="I86" s="236" t="s">
        <v>105</v>
      </c>
      <c r="J86" s="245">
        <v>1</v>
      </c>
      <c r="K86" s="246">
        <v>45323</v>
      </c>
      <c r="L86" s="246">
        <v>45747</v>
      </c>
      <c r="M86" s="239">
        <f t="shared" si="4"/>
        <v>60.571428571428569</v>
      </c>
      <c r="N86" s="248">
        <v>1</v>
      </c>
      <c r="O86" s="236" t="s">
        <v>237</v>
      </c>
      <c r="P86" s="241">
        <f t="shared" si="3"/>
        <v>1</v>
      </c>
      <c r="Q86" s="242" t="str">
        <f>IF(ISNUMBER(P86),IF(P86=100%,"CUMPLIDA",IF(AND(ISNUMBER(L86),ISNUMBER([1]CGR!$P$4)), IF(L86&lt;[1]CGR!$P$4,"INCUMPLIDA","PROCESO"), "VERIFICAR FECHA")),"SIN VALOR AVANCE")</f>
        <v>CUMPLIDA</v>
      </c>
    </row>
    <row r="87" spans="1:17" ht="75.75" x14ac:dyDescent="0.2">
      <c r="A87" s="232" t="s">
        <v>17</v>
      </c>
      <c r="B87" s="233" t="s">
        <v>13</v>
      </c>
      <c r="C87" s="781"/>
      <c r="D87" s="781"/>
      <c r="E87" s="780"/>
      <c r="F87" s="780"/>
      <c r="G87" s="235" t="s">
        <v>106</v>
      </c>
      <c r="H87" s="236" t="s">
        <v>106</v>
      </c>
      <c r="I87" s="236" t="s">
        <v>107</v>
      </c>
      <c r="J87" s="245">
        <v>1</v>
      </c>
      <c r="K87" s="246">
        <v>45231</v>
      </c>
      <c r="L87" s="246">
        <v>45747</v>
      </c>
      <c r="M87" s="239">
        <f t="shared" si="4"/>
        <v>73.714285714285708</v>
      </c>
      <c r="N87" s="248">
        <v>1</v>
      </c>
      <c r="O87" s="247" t="s">
        <v>103</v>
      </c>
      <c r="P87" s="241">
        <f t="shared" si="3"/>
        <v>1</v>
      </c>
      <c r="Q87" s="242" t="str">
        <f>IF(ISNUMBER(P87),IF(P87=100%,"CUMPLIDA",IF(AND(ISNUMBER(L87),ISNUMBER([1]CGR!$P$4)), IF(L87&lt;[1]CGR!$P$4,"INCUMPLIDA","PROCESO"), "VERIFICAR FECHA")),"SIN VALOR AVANCE")</f>
        <v>CUMPLIDA</v>
      </c>
    </row>
    <row r="88" spans="1:17" ht="255.75" x14ac:dyDescent="0.2">
      <c r="A88" s="232" t="s">
        <v>17</v>
      </c>
      <c r="B88" s="233" t="s">
        <v>13</v>
      </c>
      <c r="C88" s="781"/>
      <c r="D88" s="781"/>
      <c r="E88" s="780"/>
      <c r="F88" s="780"/>
      <c r="G88" s="235" t="s">
        <v>108</v>
      </c>
      <c r="H88" s="236" t="s">
        <v>108</v>
      </c>
      <c r="I88" s="236" t="s">
        <v>109</v>
      </c>
      <c r="J88" s="245">
        <v>1</v>
      </c>
      <c r="K88" s="246">
        <v>45231</v>
      </c>
      <c r="L88" s="246">
        <v>45747</v>
      </c>
      <c r="M88" s="239">
        <f t="shared" si="4"/>
        <v>73.714285714285708</v>
      </c>
      <c r="N88" s="248">
        <v>1</v>
      </c>
      <c r="O88" s="236" t="s">
        <v>241</v>
      </c>
      <c r="P88" s="241">
        <f t="shared" si="3"/>
        <v>1</v>
      </c>
      <c r="Q88" s="242" t="str">
        <f>IF(ISNUMBER(P88),IF(P88=100%,"CUMPLIDA",IF(AND(ISNUMBER(L88),ISNUMBER([1]CGR!$P$4)), IF(L88&lt;[1]CGR!$P$4,"INCUMPLIDA","PROCESO"), "VERIFICAR FECHA")),"SIN VALOR AVANCE")</f>
        <v>CUMPLIDA</v>
      </c>
    </row>
    <row r="89" spans="1:17" ht="135.75" x14ac:dyDescent="0.2">
      <c r="A89" s="232" t="s">
        <v>17</v>
      </c>
      <c r="B89" s="233" t="s">
        <v>13</v>
      </c>
      <c r="C89" s="781"/>
      <c r="D89" s="781"/>
      <c r="E89" s="780"/>
      <c r="F89" s="780"/>
      <c r="G89" s="235" t="s">
        <v>110</v>
      </c>
      <c r="H89" s="236" t="s">
        <v>111</v>
      </c>
      <c r="I89" s="236" t="s">
        <v>112</v>
      </c>
      <c r="J89" s="245">
        <v>11</v>
      </c>
      <c r="K89" s="246">
        <v>46113</v>
      </c>
      <c r="L89" s="246">
        <v>47118</v>
      </c>
      <c r="M89" s="239">
        <f t="shared" si="4"/>
        <v>143.57142857142858</v>
      </c>
      <c r="N89" s="248">
        <v>0</v>
      </c>
      <c r="O89" s="236" t="s">
        <v>242</v>
      </c>
      <c r="P89" s="241">
        <f t="shared" si="3"/>
        <v>0</v>
      </c>
      <c r="Q89" s="242" t="str">
        <f>IF(ISNUMBER(P89),IF(P89=100%,"CUMPLIDA",IF(AND(ISNUMBER(L89),ISNUMBER([1]CGR!$P$4)), IF(L89&lt;[1]CGR!$P$4,"INCUMPLIDA","PROCESO"), "VERIFICAR FECHA")),"SIN VALOR AVANCE")</f>
        <v>PROCESO</v>
      </c>
    </row>
    <row r="90" spans="1:17" ht="150.75" x14ac:dyDescent="0.2">
      <c r="A90" s="232" t="s">
        <v>17</v>
      </c>
      <c r="B90" s="233" t="s">
        <v>13</v>
      </c>
      <c r="C90" s="781"/>
      <c r="D90" s="781"/>
      <c r="E90" s="780"/>
      <c r="F90" s="780"/>
      <c r="G90" s="235" t="s">
        <v>114</v>
      </c>
      <c r="H90" s="236" t="s">
        <v>115</v>
      </c>
      <c r="I90" s="236" t="s">
        <v>116</v>
      </c>
      <c r="J90" s="245">
        <v>1</v>
      </c>
      <c r="K90" s="246">
        <v>46113</v>
      </c>
      <c r="L90" s="246">
        <v>47118</v>
      </c>
      <c r="M90" s="239">
        <f t="shared" si="4"/>
        <v>143.57142857142858</v>
      </c>
      <c r="N90" s="248">
        <v>0</v>
      </c>
      <c r="O90" s="236" t="s">
        <v>237</v>
      </c>
      <c r="P90" s="241">
        <f t="shared" si="3"/>
        <v>0</v>
      </c>
      <c r="Q90" s="242" t="str">
        <f>IF(ISNUMBER(P90),IF(P90=100%,"CUMPLIDA",IF(AND(ISNUMBER(L90),ISNUMBER([1]CGR!$P$4)), IF(L90&lt;[1]CGR!$P$4,"INCUMPLIDA","PROCESO"), "VERIFICAR FECHA")),"SIN VALOR AVANCE")</f>
        <v>PROCESO</v>
      </c>
    </row>
    <row r="91" spans="1:17" ht="285.75" x14ac:dyDescent="0.2">
      <c r="A91" s="232" t="s">
        <v>17</v>
      </c>
      <c r="B91" s="233" t="s">
        <v>13</v>
      </c>
      <c r="C91" s="781"/>
      <c r="D91" s="781"/>
      <c r="E91" s="780"/>
      <c r="F91" s="780"/>
      <c r="G91" s="235" t="s">
        <v>117</v>
      </c>
      <c r="H91" s="236" t="s">
        <v>118</v>
      </c>
      <c r="I91" s="236" t="s">
        <v>119</v>
      </c>
      <c r="J91" s="245">
        <v>2</v>
      </c>
      <c r="K91" s="246">
        <v>46113</v>
      </c>
      <c r="L91" s="246">
        <v>47118</v>
      </c>
      <c r="M91" s="239">
        <f t="shared" si="4"/>
        <v>143.57142857142858</v>
      </c>
      <c r="N91" s="248">
        <v>0</v>
      </c>
      <c r="O91" s="236" t="s">
        <v>243</v>
      </c>
      <c r="P91" s="241">
        <f t="shared" si="3"/>
        <v>0</v>
      </c>
      <c r="Q91" s="242" t="str">
        <f>IF(ISNUMBER(P91),IF(P91=100%,"CUMPLIDA",IF(AND(ISNUMBER(L91),ISNUMBER([1]CGR!$P$4)), IF(L91&lt;[1]CGR!$P$4,"INCUMPLIDA","PROCESO"), "VERIFICAR FECHA")),"SIN VALOR AVANCE")</f>
        <v>PROCESO</v>
      </c>
    </row>
    <row r="92" spans="1:17" ht="135.75" x14ac:dyDescent="0.2">
      <c r="A92" s="232" t="s">
        <v>17</v>
      </c>
      <c r="B92" s="233" t="s">
        <v>13</v>
      </c>
      <c r="C92" s="781"/>
      <c r="D92" s="781"/>
      <c r="E92" s="780"/>
      <c r="F92" s="780"/>
      <c r="G92" s="235" t="s">
        <v>244</v>
      </c>
      <c r="H92" s="236" t="s">
        <v>91</v>
      </c>
      <c r="I92" s="236" t="s">
        <v>92</v>
      </c>
      <c r="J92" s="245">
        <v>1</v>
      </c>
      <c r="K92" s="246">
        <v>45231</v>
      </c>
      <c r="L92" s="246">
        <v>45504</v>
      </c>
      <c r="M92" s="239">
        <f t="shared" si="4"/>
        <v>39</v>
      </c>
      <c r="N92" s="248">
        <v>1</v>
      </c>
      <c r="O92" s="247" t="s">
        <v>93</v>
      </c>
      <c r="P92" s="241">
        <f t="shared" si="3"/>
        <v>1</v>
      </c>
      <c r="Q92" s="242" t="str">
        <f>IF(ISNUMBER(P92),IF(P92=100%,"CUMPLIDA",IF(AND(ISNUMBER(L92),ISNUMBER([1]CGR!$P$4)), IF(L92&lt;[1]CGR!$P$4,"INCUMPLIDA","PROCESO"), "VERIFICAR FECHA")),"SIN VALOR AVANCE")</f>
        <v>CUMPLIDA</v>
      </c>
    </row>
    <row r="93" spans="1:17" ht="225.75" x14ac:dyDescent="0.2">
      <c r="A93" s="232" t="s">
        <v>17</v>
      </c>
      <c r="B93" s="233" t="s">
        <v>13</v>
      </c>
      <c r="C93" s="781"/>
      <c r="D93" s="781"/>
      <c r="E93" s="780"/>
      <c r="F93" s="780"/>
      <c r="G93" s="235" t="s">
        <v>245</v>
      </c>
      <c r="H93" s="236" t="s">
        <v>95</v>
      </c>
      <c r="I93" s="236" t="s">
        <v>96</v>
      </c>
      <c r="J93" s="245">
        <v>1</v>
      </c>
      <c r="K93" s="246">
        <v>45231</v>
      </c>
      <c r="L93" s="246">
        <v>45504</v>
      </c>
      <c r="M93" s="239">
        <f t="shared" si="4"/>
        <v>39</v>
      </c>
      <c r="N93" s="248">
        <v>1</v>
      </c>
      <c r="O93" s="236" t="s">
        <v>246</v>
      </c>
      <c r="P93" s="241">
        <f t="shared" si="3"/>
        <v>1</v>
      </c>
      <c r="Q93" s="242" t="str">
        <f>IF(ISNUMBER(P93),IF(P93=100%,"CUMPLIDA",IF(AND(ISNUMBER(L93),ISNUMBER([1]CGR!$P$4)), IF(L93&lt;[1]CGR!$P$4,"INCUMPLIDA","PROCESO"), "VERIFICAR FECHA")),"SIN VALOR AVANCE")</f>
        <v>CUMPLIDA</v>
      </c>
    </row>
    <row r="94" spans="1:17" ht="150.75" x14ac:dyDescent="0.2">
      <c r="A94" s="232" t="s">
        <v>17</v>
      </c>
      <c r="B94" s="233" t="s">
        <v>13</v>
      </c>
      <c r="C94" s="781"/>
      <c r="D94" s="781"/>
      <c r="E94" s="780"/>
      <c r="F94" s="780"/>
      <c r="G94" s="235" t="s">
        <v>97</v>
      </c>
      <c r="H94" s="236" t="s">
        <v>98</v>
      </c>
      <c r="I94" s="236" t="s">
        <v>99</v>
      </c>
      <c r="J94" s="245">
        <v>1</v>
      </c>
      <c r="K94" s="246">
        <v>45323</v>
      </c>
      <c r="L94" s="246">
        <v>45747</v>
      </c>
      <c r="M94" s="239">
        <f t="shared" si="4"/>
        <v>60.571428571428569</v>
      </c>
      <c r="N94" s="248">
        <v>1</v>
      </c>
      <c r="O94" s="236" t="s">
        <v>237</v>
      </c>
      <c r="P94" s="241">
        <f t="shared" si="3"/>
        <v>1</v>
      </c>
      <c r="Q94" s="242" t="str">
        <f>IF(ISNUMBER(P94),IF(P94=100%,"CUMPLIDA",IF(AND(ISNUMBER(L94),ISNUMBER([1]CGR!$P$4)), IF(L94&lt;[1]CGR!$P$4,"INCUMPLIDA","PROCESO"), "VERIFICAR FECHA")),"SIN VALOR AVANCE")</f>
        <v>CUMPLIDA</v>
      </c>
    </row>
    <row r="95" spans="1:17" ht="75.75" x14ac:dyDescent="0.2">
      <c r="A95" s="232" t="s">
        <v>17</v>
      </c>
      <c r="B95" s="233" t="s">
        <v>13</v>
      </c>
      <c r="C95" s="781"/>
      <c r="D95" s="781"/>
      <c r="E95" s="780"/>
      <c r="F95" s="780"/>
      <c r="G95" s="235" t="s">
        <v>101</v>
      </c>
      <c r="H95" s="236" t="s">
        <v>101</v>
      </c>
      <c r="I95" s="236" t="s">
        <v>102</v>
      </c>
      <c r="J95" s="245">
        <v>1</v>
      </c>
      <c r="K95" s="246">
        <v>45323</v>
      </c>
      <c r="L95" s="246">
        <v>45747</v>
      </c>
      <c r="M95" s="239">
        <f t="shared" si="4"/>
        <v>60.571428571428569</v>
      </c>
      <c r="N95" s="248">
        <v>1</v>
      </c>
      <c r="O95" s="247" t="s">
        <v>103</v>
      </c>
      <c r="P95" s="241">
        <f t="shared" si="3"/>
        <v>1</v>
      </c>
      <c r="Q95" s="242" t="str">
        <f>IF(ISNUMBER(P95),IF(P95=100%,"CUMPLIDA",IF(AND(ISNUMBER(L95),ISNUMBER([1]CGR!$P$4)), IF(L95&lt;[1]CGR!$P$4,"INCUMPLIDA","PROCESO"), "VERIFICAR FECHA")),"SIN VALOR AVANCE")</f>
        <v>CUMPLIDA</v>
      </c>
    </row>
    <row r="96" spans="1:17" ht="75.75" x14ac:dyDescent="0.2">
      <c r="A96" s="232" t="s">
        <v>17</v>
      </c>
      <c r="B96" s="233" t="s">
        <v>13</v>
      </c>
      <c r="C96" s="781"/>
      <c r="D96" s="781"/>
      <c r="E96" s="780"/>
      <c r="F96" s="780"/>
      <c r="G96" s="235" t="s">
        <v>238</v>
      </c>
      <c r="H96" s="236" t="s">
        <v>239</v>
      </c>
      <c r="I96" s="236" t="s">
        <v>247</v>
      </c>
      <c r="J96" s="245">
        <v>1</v>
      </c>
      <c r="K96" s="246">
        <v>45231</v>
      </c>
      <c r="L96" s="246">
        <v>45747</v>
      </c>
      <c r="M96" s="239">
        <f t="shared" si="4"/>
        <v>73.714285714285708</v>
      </c>
      <c r="N96" s="248">
        <v>1</v>
      </c>
      <c r="O96" s="247" t="s">
        <v>103</v>
      </c>
      <c r="P96" s="241">
        <f t="shared" si="3"/>
        <v>1</v>
      </c>
      <c r="Q96" s="242" t="str">
        <f>IF(ISNUMBER(P96),IF(P96=100%,"CUMPLIDA",IF(AND(ISNUMBER(L96),ISNUMBER([1]CGR!$P$4)), IF(L96&lt;[1]CGR!$P$4,"INCUMPLIDA","PROCESO"), "VERIFICAR FECHA")),"SIN VALOR AVANCE")</f>
        <v>CUMPLIDA</v>
      </c>
    </row>
    <row r="97" spans="1:17" ht="150.75" x14ac:dyDescent="0.2">
      <c r="A97" s="232" t="s">
        <v>17</v>
      </c>
      <c r="B97" s="233" t="s">
        <v>13</v>
      </c>
      <c r="C97" s="781"/>
      <c r="D97" s="781"/>
      <c r="E97" s="780"/>
      <c r="F97" s="780"/>
      <c r="G97" s="235" t="s">
        <v>104</v>
      </c>
      <c r="H97" s="236" t="s">
        <v>104</v>
      </c>
      <c r="I97" s="236" t="s">
        <v>248</v>
      </c>
      <c r="J97" s="245">
        <v>1</v>
      </c>
      <c r="K97" s="246">
        <v>45323</v>
      </c>
      <c r="L97" s="246">
        <v>45747</v>
      </c>
      <c r="M97" s="239">
        <f t="shared" si="4"/>
        <v>60.571428571428569</v>
      </c>
      <c r="N97" s="248">
        <v>1</v>
      </c>
      <c r="O97" s="236" t="s">
        <v>237</v>
      </c>
      <c r="P97" s="241">
        <f t="shared" si="3"/>
        <v>1</v>
      </c>
      <c r="Q97" s="242" t="str">
        <f>IF(ISNUMBER(P97),IF(P97=100%,"CUMPLIDA",IF(AND(ISNUMBER(L97),ISNUMBER([1]CGR!$P$4)), IF(L97&lt;[1]CGR!$P$4,"INCUMPLIDA","PROCESO"), "VERIFICAR FECHA")),"SIN VALOR AVANCE")</f>
        <v>CUMPLIDA</v>
      </c>
    </row>
    <row r="98" spans="1:17" ht="75.75" x14ac:dyDescent="0.2">
      <c r="A98" s="232" t="s">
        <v>17</v>
      </c>
      <c r="B98" s="233" t="s">
        <v>13</v>
      </c>
      <c r="C98" s="781"/>
      <c r="D98" s="781"/>
      <c r="E98" s="780"/>
      <c r="F98" s="780"/>
      <c r="G98" s="235" t="s">
        <v>106</v>
      </c>
      <c r="H98" s="236" t="s">
        <v>106</v>
      </c>
      <c r="I98" s="236" t="s">
        <v>107</v>
      </c>
      <c r="J98" s="245">
        <v>1</v>
      </c>
      <c r="K98" s="246">
        <v>45231</v>
      </c>
      <c r="L98" s="246">
        <v>45747</v>
      </c>
      <c r="M98" s="239">
        <f t="shared" si="4"/>
        <v>73.714285714285708</v>
      </c>
      <c r="N98" s="248">
        <v>1</v>
      </c>
      <c r="O98" s="247" t="s">
        <v>103</v>
      </c>
      <c r="P98" s="241">
        <f t="shared" si="3"/>
        <v>1</v>
      </c>
      <c r="Q98" s="242" t="str">
        <f>IF(ISNUMBER(P98),IF(P98=100%,"CUMPLIDA",IF(AND(ISNUMBER(L98),ISNUMBER([1]CGR!$P$4)), IF(L98&lt;[1]CGR!$P$4,"INCUMPLIDA","PROCESO"), "VERIFICAR FECHA")),"SIN VALOR AVANCE")</f>
        <v>CUMPLIDA</v>
      </c>
    </row>
    <row r="99" spans="1:17" ht="255.75" x14ac:dyDescent="0.2">
      <c r="A99" s="232" t="s">
        <v>17</v>
      </c>
      <c r="B99" s="233" t="s">
        <v>13</v>
      </c>
      <c r="C99" s="781"/>
      <c r="D99" s="781"/>
      <c r="E99" s="780"/>
      <c r="F99" s="780"/>
      <c r="G99" s="235" t="s">
        <v>108</v>
      </c>
      <c r="H99" s="236" t="s">
        <v>108</v>
      </c>
      <c r="I99" s="236" t="s">
        <v>109</v>
      </c>
      <c r="J99" s="245">
        <v>1</v>
      </c>
      <c r="K99" s="246">
        <v>45231</v>
      </c>
      <c r="L99" s="246">
        <v>45747</v>
      </c>
      <c r="M99" s="239">
        <f t="shared" si="4"/>
        <v>73.714285714285708</v>
      </c>
      <c r="N99" s="248">
        <v>1</v>
      </c>
      <c r="O99" s="236" t="s">
        <v>249</v>
      </c>
      <c r="P99" s="241">
        <f t="shared" si="3"/>
        <v>1</v>
      </c>
      <c r="Q99" s="242" t="str">
        <f>IF(ISNUMBER(P99),IF(P99=100%,"CUMPLIDA",IF(AND(ISNUMBER(L99),ISNUMBER([1]CGR!$P$4)), IF(L99&lt;[1]CGR!$P$4,"INCUMPLIDA","PROCESO"), "VERIFICAR FECHA")),"SIN VALOR AVANCE")</f>
        <v>CUMPLIDA</v>
      </c>
    </row>
    <row r="100" spans="1:17" ht="165.75" x14ac:dyDescent="0.2">
      <c r="A100" s="232" t="s">
        <v>17</v>
      </c>
      <c r="B100" s="233" t="s">
        <v>13</v>
      </c>
      <c r="C100" s="781"/>
      <c r="D100" s="781"/>
      <c r="E100" s="780"/>
      <c r="F100" s="780"/>
      <c r="G100" s="235" t="s">
        <v>110</v>
      </c>
      <c r="H100" s="236" t="s">
        <v>111</v>
      </c>
      <c r="I100" s="236" t="s">
        <v>112</v>
      </c>
      <c r="J100" s="245">
        <v>3</v>
      </c>
      <c r="K100" s="246">
        <v>46113</v>
      </c>
      <c r="L100" s="246">
        <v>47118</v>
      </c>
      <c r="M100" s="239">
        <f t="shared" si="4"/>
        <v>143.57142857142858</v>
      </c>
      <c r="N100" s="248">
        <v>0</v>
      </c>
      <c r="O100" s="236" t="s">
        <v>250</v>
      </c>
      <c r="P100" s="241">
        <f t="shared" si="3"/>
        <v>0</v>
      </c>
      <c r="Q100" s="242" t="str">
        <f>IF(ISNUMBER(P100),IF(P100=100%,"CUMPLIDA",IF(AND(ISNUMBER(L100),ISNUMBER([1]CGR!$P$4)), IF(L100&lt;[1]CGR!$P$4,"INCUMPLIDA","PROCESO"), "VERIFICAR FECHA")),"SIN VALOR AVANCE")</f>
        <v>PROCESO</v>
      </c>
    </row>
    <row r="101" spans="1:17" ht="165.75" x14ac:dyDescent="0.2">
      <c r="A101" s="232" t="s">
        <v>17</v>
      </c>
      <c r="B101" s="233" t="s">
        <v>13</v>
      </c>
      <c r="C101" s="781"/>
      <c r="D101" s="781"/>
      <c r="E101" s="780"/>
      <c r="F101" s="780"/>
      <c r="G101" s="235" t="s">
        <v>114</v>
      </c>
      <c r="H101" s="236" t="s">
        <v>115</v>
      </c>
      <c r="I101" s="236" t="s">
        <v>116</v>
      </c>
      <c r="J101" s="245">
        <v>1</v>
      </c>
      <c r="K101" s="246">
        <v>46113</v>
      </c>
      <c r="L101" s="246">
        <v>47118</v>
      </c>
      <c r="M101" s="239">
        <f t="shared" si="4"/>
        <v>143.57142857142858</v>
      </c>
      <c r="N101" s="248">
        <v>0</v>
      </c>
      <c r="O101" s="236" t="s">
        <v>251</v>
      </c>
      <c r="P101" s="241">
        <f t="shared" si="3"/>
        <v>0</v>
      </c>
      <c r="Q101" s="242" t="str">
        <f>IF(ISNUMBER(P101),IF(P101=100%,"CUMPLIDA",IF(AND(ISNUMBER(L101),ISNUMBER([1]CGR!$P$4)), IF(L101&lt;[1]CGR!$P$4,"INCUMPLIDA","PROCESO"), "VERIFICAR FECHA")),"SIN VALOR AVANCE")</f>
        <v>PROCESO</v>
      </c>
    </row>
    <row r="102" spans="1:17" ht="315.75" x14ac:dyDescent="0.2">
      <c r="A102" s="232" t="s">
        <v>17</v>
      </c>
      <c r="B102" s="233" t="s">
        <v>13</v>
      </c>
      <c r="C102" s="781"/>
      <c r="D102" s="781"/>
      <c r="E102" s="780"/>
      <c r="F102" s="780"/>
      <c r="G102" s="235" t="s">
        <v>117</v>
      </c>
      <c r="H102" s="236" t="s">
        <v>118</v>
      </c>
      <c r="I102" s="236" t="s">
        <v>119</v>
      </c>
      <c r="J102" s="245">
        <v>2</v>
      </c>
      <c r="K102" s="246">
        <v>46113</v>
      </c>
      <c r="L102" s="246">
        <v>47118</v>
      </c>
      <c r="M102" s="239">
        <f t="shared" si="4"/>
        <v>143.57142857142858</v>
      </c>
      <c r="N102" s="248">
        <v>0</v>
      </c>
      <c r="O102" s="236" t="s">
        <v>252</v>
      </c>
      <c r="P102" s="241">
        <f t="shared" si="3"/>
        <v>0</v>
      </c>
      <c r="Q102" s="242" t="str">
        <f>IF(ISNUMBER(P102),IF(P102=100%,"CUMPLIDA",IF(AND(ISNUMBER(L102),ISNUMBER([1]CGR!$P$4)), IF(L102&lt;[1]CGR!$P$4,"INCUMPLIDA","PROCESO"), "VERIFICAR FECHA")),"SIN VALOR AVANCE")</f>
        <v>PROCESO</v>
      </c>
    </row>
    <row r="103" spans="1:17" ht="120.75" x14ac:dyDescent="0.2">
      <c r="A103" s="232" t="s">
        <v>17</v>
      </c>
      <c r="B103" s="233" t="s">
        <v>13</v>
      </c>
      <c r="C103" s="781"/>
      <c r="D103" s="781"/>
      <c r="E103" s="780"/>
      <c r="F103" s="780"/>
      <c r="G103" s="235" t="s">
        <v>253</v>
      </c>
      <c r="H103" s="236" t="s">
        <v>254</v>
      </c>
      <c r="I103" s="236" t="s">
        <v>255</v>
      </c>
      <c r="J103" s="237">
        <v>1</v>
      </c>
      <c r="K103" s="238">
        <v>42583</v>
      </c>
      <c r="L103" s="238">
        <v>42825</v>
      </c>
      <c r="M103" s="239">
        <f t="shared" si="4"/>
        <v>34.571428571428569</v>
      </c>
      <c r="N103" s="248">
        <v>1</v>
      </c>
      <c r="O103" s="236" t="s">
        <v>256</v>
      </c>
      <c r="P103" s="241">
        <f t="shared" si="3"/>
        <v>1</v>
      </c>
      <c r="Q103" s="242" t="str">
        <f>IF(ISNUMBER(P103),IF(P103=100%,"CUMPLIDA",IF(AND(ISNUMBER(L103),ISNUMBER([1]CGR!$P$4)), IF(L103&lt;[1]CGR!$P$4,"INCUMPLIDA","PROCESO"), "VERIFICAR FECHA")),"SIN VALOR AVANCE")</f>
        <v>CUMPLIDA</v>
      </c>
    </row>
    <row r="104" spans="1:17" ht="105.75" x14ac:dyDescent="0.2">
      <c r="A104" s="232" t="s">
        <v>17</v>
      </c>
      <c r="B104" s="233" t="s">
        <v>13</v>
      </c>
      <c r="C104" s="781"/>
      <c r="D104" s="781"/>
      <c r="E104" s="780"/>
      <c r="F104" s="780"/>
      <c r="G104" s="235" t="s">
        <v>257</v>
      </c>
      <c r="H104" s="236" t="s">
        <v>258</v>
      </c>
      <c r="I104" s="236" t="s">
        <v>259</v>
      </c>
      <c r="J104" s="237">
        <v>5</v>
      </c>
      <c r="K104" s="238">
        <v>42581</v>
      </c>
      <c r="L104" s="238">
        <v>42735</v>
      </c>
      <c r="M104" s="239">
        <f t="shared" si="4"/>
        <v>22</v>
      </c>
      <c r="N104" s="248">
        <v>5</v>
      </c>
      <c r="O104" s="236" t="s">
        <v>260</v>
      </c>
      <c r="P104" s="241">
        <f t="shared" si="3"/>
        <v>1</v>
      </c>
      <c r="Q104" s="242" t="str">
        <f>IF(ISNUMBER(P104),IF(P104=100%,"CUMPLIDA",IF(AND(ISNUMBER(L104),ISNUMBER([1]CGR!$P$4)), IF(L104&lt;[1]CGR!$P$4,"INCUMPLIDA","PROCESO"), "VERIFICAR FECHA")),"SIN VALOR AVANCE")</f>
        <v>CUMPLIDA</v>
      </c>
    </row>
    <row r="105" spans="1:17" ht="90.75" customHeight="1" x14ac:dyDescent="0.2">
      <c r="A105" s="232" t="s">
        <v>17</v>
      </c>
      <c r="B105" s="233" t="s">
        <v>13</v>
      </c>
      <c r="C105" s="783" t="s">
        <v>261</v>
      </c>
      <c r="D105" s="783" t="s">
        <v>262</v>
      </c>
      <c r="E105" s="802" t="s">
        <v>263</v>
      </c>
      <c r="F105" s="780" t="s">
        <v>264</v>
      </c>
      <c r="G105" s="789" t="s">
        <v>265</v>
      </c>
      <c r="H105" s="254" t="s">
        <v>266</v>
      </c>
      <c r="I105" s="236" t="s">
        <v>267</v>
      </c>
      <c r="J105" s="237">
        <v>6</v>
      </c>
      <c r="K105" s="255">
        <v>45292</v>
      </c>
      <c r="L105" s="255">
        <v>45868</v>
      </c>
      <c r="M105" s="239">
        <f t="shared" si="4"/>
        <v>82.285714285714292</v>
      </c>
      <c r="N105" s="248">
        <v>6</v>
      </c>
      <c r="O105" s="236" t="s">
        <v>268</v>
      </c>
      <c r="P105" s="241">
        <f t="shared" si="3"/>
        <v>1</v>
      </c>
      <c r="Q105" s="242" t="str">
        <f>IF(ISNUMBER(P105),IF(P105=100%,"CUMPLIDA",IF(AND(ISNUMBER(L105),ISNUMBER([1]CGR!$P$4)), IF(L105&lt;[1]CGR!$P$4,"INCUMPLIDA","PROCESO"), "VERIFICAR FECHA")),"SIN VALOR AVANCE")</f>
        <v>CUMPLIDA</v>
      </c>
    </row>
    <row r="106" spans="1:17" ht="75" x14ac:dyDescent="0.2">
      <c r="A106" s="232" t="s">
        <v>17</v>
      </c>
      <c r="B106" s="233" t="s">
        <v>13</v>
      </c>
      <c r="C106" s="783"/>
      <c r="D106" s="783"/>
      <c r="E106" s="802"/>
      <c r="F106" s="780"/>
      <c r="G106" s="780"/>
      <c r="H106" s="254" t="s">
        <v>269</v>
      </c>
      <c r="I106" s="236" t="s">
        <v>270</v>
      </c>
      <c r="J106" s="237">
        <v>1</v>
      </c>
      <c r="K106" s="255">
        <v>45292</v>
      </c>
      <c r="L106" s="255">
        <v>45868</v>
      </c>
      <c r="M106" s="239">
        <f t="shared" si="4"/>
        <v>82.285714285714292</v>
      </c>
      <c r="N106" s="248">
        <v>0</v>
      </c>
      <c r="O106" s="236" t="s">
        <v>268</v>
      </c>
      <c r="P106" s="241">
        <f t="shared" si="3"/>
        <v>0</v>
      </c>
      <c r="Q106" s="242" t="str">
        <f>IF(ISNUMBER(P106),IF(P106=100%,"CUMPLIDA",IF(AND(ISNUMBER(L106),ISNUMBER([1]CGR!$P$4)), IF(L106&lt;[1]CGR!$P$4,"INCUMPLIDA","PROCESO"), "VERIFICAR FECHA")),"SIN VALOR AVANCE")</f>
        <v>PROCESO</v>
      </c>
    </row>
    <row r="107" spans="1:17" ht="196.5" x14ac:dyDescent="0.2">
      <c r="A107" s="232" t="s">
        <v>17</v>
      </c>
      <c r="B107" s="233" t="s">
        <v>13</v>
      </c>
      <c r="C107" s="783"/>
      <c r="D107" s="781"/>
      <c r="E107" s="780"/>
      <c r="F107" s="780"/>
      <c r="G107" s="253" t="s">
        <v>271</v>
      </c>
      <c r="H107" s="236" t="s">
        <v>272</v>
      </c>
      <c r="I107" s="236" t="s">
        <v>273</v>
      </c>
      <c r="J107" s="237">
        <v>1</v>
      </c>
      <c r="K107" s="255">
        <v>45306</v>
      </c>
      <c r="L107" s="255">
        <v>45565</v>
      </c>
      <c r="M107" s="239">
        <f t="shared" si="4"/>
        <v>37</v>
      </c>
      <c r="N107" s="248">
        <v>1</v>
      </c>
      <c r="O107" s="236" t="s">
        <v>274</v>
      </c>
      <c r="P107" s="241">
        <f t="shared" si="3"/>
        <v>1</v>
      </c>
      <c r="Q107" s="242" t="str">
        <f>IF(ISNUMBER(P107),IF(P107=100%,"CUMPLIDA",IF(AND(ISNUMBER(L107),ISNUMBER([1]CGR!$P$4)), IF(L107&lt;[1]CGR!$P$4,"INCUMPLIDA","PROCESO"), "VERIFICAR FECHA")),"SIN VALOR AVANCE")</f>
        <v>CUMPLIDA</v>
      </c>
    </row>
    <row r="108" spans="1:17" ht="240.75" customHeight="1" x14ac:dyDescent="0.2">
      <c r="A108" s="256" t="s">
        <v>12</v>
      </c>
      <c r="B108" s="233" t="s">
        <v>13</v>
      </c>
      <c r="C108" s="781" t="s">
        <v>275</v>
      </c>
      <c r="D108" s="781" t="s">
        <v>276</v>
      </c>
      <c r="E108" s="780" t="s">
        <v>277</v>
      </c>
      <c r="F108" s="780" t="s">
        <v>278</v>
      </c>
      <c r="G108" s="235" t="s">
        <v>279</v>
      </c>
      <c r="H108" s="236" t="s">
        <v>280</v>
      </c>
      <c r="I108" s="236" t="s">
        <v>281</v>
      </c>
      <c r="J108" s="243">
        <v>1</v>
      </c>
      <c r="K108" s="238">
        <v>44136</v>
      </c>
      <c r="L108" s="238">
        <v>44865</v>
      </c>
      <c r="M108" s="239">
        <f t="shared" si="4"/>
        <v>104.14285714285714</v>
      </c>
      <c r="N108" s="244">
        <v>1</v>
      </c>
      <c r="O108" s="236" t="s">
        <v>282</v>
      </c>
      <c r="P108" s="241">
        <f t="shared" si="3"/>
        <v>1</v>
      </c>
      <c r="Q108" s="242" t="str">
        <f>IF(ISNUMBER(P108),IF(P108=100%,"CUMPLIDA",IF(AND(ISNUMBER(L108),ISNUMBER([2]CGR!$P$4)), IF(L108&lt;[2]CGR!$P$4,"INCUMPLIDA","PROCESO"), "VERIFICAR FECHA")),"SIN VALOR AVANCE")</f>
        <v>CUMPLIDA</v>
      </c>
    </row>
    <row r="109" spans="1:17" ht="210.75" x14ac:dyDescent="0.2">
      <c r="A109" s="256" t="s">
        <v>12</v>
      </c>
      <c r="B109" s="233" t="s">
        <v>13</v>
      </c>
      <c r="C109" s="781"/>
      <c r="D109" s="781"/>
      <c r="E109" s="780"/>
      <c r="F109" s="780"/>
      <c r="G109" s="235" t="s">
        <v>283</v>
      </c>
      <c r="H109" s="236" t="s">
        <v>280</v>
      </c>
      <c r="I109" s="236" t="s">
        <v>281</v>
      </c>
      <c r="J109" s="243">
        <v>1</v>
      </c>
      <c r="K109" s="238">
        <v>44866</v>
      </c>
      <c r="L109" s="238">
        <v>46022</v>
      </c>
      <c r="M109" s="239">
        <f t="shared" si="4"/>
        <v>165.14285714285714</v>
      </c>
      <c r="N109" s="244">
        <v>0.59230000000000005</v>
      </c>
      <c r="O109" s="236" t="s">
        <v>284</v>
      </c>
      <c r="P109" s="241">
        <f t="shared" si="3"/>
        <v>0.59230000000000005</v>
      </c>
      <c r="Q109" s="242" t="str">
        <f>IF(ISNUMBER(P109),IF(P109=100%,"CUMPLIDA",IF(AND(ISNUMBER(L109),ISNUMBER([2]CGR!$P$4)), IF(L109&lt;[2]CGR!$P$4,"INCUMPLIDA","PROCESO"), "VERIFICAR FECHA")),"SIN VALOR AVANCE")</f>
        <v>PROCESO</v>
      </c>
    </row>
    <row r="110" spans="1:17" ht="240.75" x14ac:dyDescent="0.2">
      <c r="A110" s="256" t="s">
        <v>12</v>
      </c>
      <c r="B110" s="233" t="s">
        <v>13</v>
      </c>
      <c r="C110" s="234" t="s">
        <v>285</v>
      </c>
      <c r="D110" s="234" t="s">
        <v>276</v>
      </c>
      <c r="E110" s="235" t="s">
        <v>286</v>
      </c>
      <c r="F110" s="235" t="s">
        <v>287</v>
      </c>
      <c r="G110" s="235" t="s">
        <v>288</v>
      </c>
      <c r="H110" s="236" t="s">
        <v>280</v>
      </c>
      <c r="I110" s="236" t="s">
        <v>281</v>
      </c>
      <c r="J110" s="243">
        <v>1</v>
      </c>
      <c r="K110" s="238">
        <v>44928</v>
      </c>
      <c r="L110" s="238">
        <v>46022</v>
      </c>
      <c r="M110" s="239">
        <f t="shared" si="4"/>
        <v>156.28571428571428</v>
      </c>
      <c r="N110" s="244">
        <v>0.97650000000000003</v>
      </c>
      <c r="O110" s="236" t="s">
        <v>289</v>
      </c>
      <c r="P110" s="241">
        <f t="shared" si="3"/>
        <v>0.97650000000000003</v>
      </c>
      <c r="Q110" s="242" t="str">
        <f>IF(ISNUMBER(P110),IF(P110=100%,"CUMPLIDA",IF(AND(ISNUMBER(L110),ISNUMBER([2]CGR!$P$4)), IF(L110&lt;[2]CGR!$P$4,"INCUMPLIDA","PROCESO"), "VERIFICAR FECHA")),"SIN VALOR AVANCE")</f>
        <v>PROCESO</v>
      </c>
    </row>
    <row r="111" spans="1:17" ht="315.75" x14ac:dyDescent="0.2">
      <c r="A111" s="256" t="s">
        <v>12</v>
      </c>
      <c r="B111" s="233" t="s">
        <v>13</v>
      </c>
      <c r="C111" s="234" t="s">
        <v>290</v>
      </c>
      <c r="D111" s="234" t="s">
        <v>291</v>
      </c>
      <c r="E111" s="235" t="s">
        <v>292</v>
      </c>
      <c r="F111" s="235" t="s">
        <v>293</v>
      </c>
      <c r="G111" s="235" t="s">
        <v>294</v>
      </c>
      <c r="H111" s="257" t="s">
        <v>280</v>
      </c>
      <c r="I111" s="236" t="s">
        <v>281</v>
      </c>
      <c r="J111" s="243">
        <v>1</v>
      </c>
      <c r="K111" s="238">
        <v>44928</v>
      </c>
      <c r="L111" s="238">
        <v>46022</v>
      </c>
      <c r="M111" s="239">
        <f t="shared" si="4"/>
        <v>156.28571428571428</v>
      </c>
      <c r="N111" s="244">
        <v>0.97650000000000003</v>
      </c>
      <c r="O111" s="236" t="s">
        <v>295</v>
      </c>
      <c r="P111" s="241">
        <f t="shared" si="3"/>
        <v>0.97650000000000003</v>
      </c>
      <c r="Q111" s="242" t="str">
        <f>IF(ISNUMBER(P111),IF(P111=100%,"CUMPLIDA",IF(AND(ISNUMBER(L111),ISNUMBER([2]CGR!$P$4)), IF(L111&lt;[2]CGR!$P$4,"INCUMPLIDA","PROCESO"), "VERIFICAR FECHA")),"SIN VALOR AVANCE")</f>
        <v>PROCESO</v>
      </c>
    </row>
    <row r="112" spans="1:17" ht="150.75" x14ac:dyDescent="0.2">
      <c r="A112" s="256" t="s">
        <v>12</v>
      </c>
      <c r="B112" s="233" t="s">
        <v>13</v>
      </c>
      <c r="C112" s="234" t="s">
        <v>296</v>
      </c>
      <c r="D112" s="234" t="s">
        <v>297</v>
      </c>
      <c r="E112" s="235" t="s">
        <v>298</v>
      </c>
      <c r="F112" s="235" t="s">
        <v>299</v>
      </c>
      <c r="G112" s="235" t="s">
        <v>300</v>
      </c>
      <c r="H112" s="236" t="s">
        <v>301</v>
      </c>
      <c r="I112" s="236" t="s">
        <v>302</v>
      </c>
      <c r="J112" s="243">
        <v>1</v>
      </c>
      <c r="K112" s="238">
        <v>44928</v>
      </c>
      <c r="L112" s="238">
        <v>46022</v>
      </c>
      <c r="M112" s="239">
        <f t="shared" si="4"/>
        <v>156.28571428571428</v>
      </c>
      <c r="N112" s="244">
        <v>0.6482</v>
      </c>
      <c r="O112" s="236" t="s">
        <v>303</v>
      </c>
      <c r="P112" s="241">
        <f t="shared" si="3"/>
        <v>0.6482</v>
      </c>
      <c r="Q112" s="242" t="str">
        <f>IF(ISNUMBER(P112),IF(P112=100%,"CUMPLIDA",IF(AND(ISNUMBER(L112),ISNUMBER([2]CGR!$P$4)), IF(L112&lt;[2]CGR!$P$4,"INCUMPLIDA","PROCESO"), "VERIFICAR FECHA")),"SIN VALOR AVANCE")</f>
        <v>PROCESO</v>
      </c>
    </row>
    <row r="113" spans="1:17" ht="165.75" x14ac:dyDescent="0.2">
      <c r="A113" s="256" t="s">
        <v>12</v>
      </c>
      <c r="B113" s="233" t="s">
        <v>13</v>
      </c>
      <c r="C113" s="258" t="s">
        <v>304</v>
      </c>
      <c r="D113" s="258" t="s">
        <v>305</v>
      </c>
      <c r="E113" s="259" t="s">
        <v>306</v>
      </c>
      <c r="F113" s="260" t="s">
        <v>307</v>
      </c>
      <c r="G113" s="235" t="s">
        <v>308</v>
      </c>
      <c r="H113" s="257" t="s">
        <v>301</v>
      </c>
      <c r="I113" s="261" t="s">
        <v>309</v>
      </c>
      <c r="J113" s="243">
        <v>1</v>
      </c>
      <c r="K113" s="238">
        <v>44928</v>
      </c>
      <c r="L113" s="238">
        <v>46022</v>
      </c>
      <c r="M113" s="239">
        <f t="shared" si="4"/>
        <v>156.28571428571428</v>
      </c>
      <c r="N113" s="244">
        <v>0.97799999999999998</v>
      </c>
      <c r="O113" s="262" t="s">
        <v>310</v>
      </c>
      <c r="P113" s="241">
        <f t="shared" si="3"/>
        <v>0.97799999999999998</v>
      </c>
      <c r="Q113" s="242" t="str">
        <f>IF(ISNUMBER(P113),IF(P113=100%,"CUMPLIDA",IF(AND(ISNUMBER(L113),ISNUMBER([2]CGR!$P$4)), IF(L113&lt;[2]CGR!$P$4,"INCUMPLIDA","PROCESO"), "VERIFICAR FECHA")),"SIN VALOR AVANCE")</f>
        <v>PROCESO</v>
      </c>
    </row>
    <row r="114" spans="1:17" ht="105.75" customHeight="1" x14ac:dyDescent="0.2">
      <c r="A114" s="256" t="s">
        <v>12</v>
      </c>
      <c r="B114" s="233" t="s">
        <v>13</v>
      </c>
      <c r="C114" s="781" t="s">
        <v>311</v>
      </c>
      <c r="D114" s="781" t="s">
        <v>312</v>
      </c>
      <c r="E114" s="780" t="s">
        <v>313</v>
      </c>
      <c r="F114" s="780" t="s">
        <v>314</v>
      </c>
      <c r="G114" s="780" t="s">
        <v>315</v>
      </c>
      <c r="H114" s="236" t="s">
        <v>316</v>
      </c>
      <c r="I114" s="236" t="s">
        <v>317</v>
      </c>
      <c r="J114" s="237">
        <v>1</v>
      </c>
      <c r="K114" s="263">
        <v>42064</v>
      </c>
      <c r="L114" s="263">
        <v>42277</v>
      </c>
      <c r="M114" s="239">
        <f t="shared" si="4"/>
        <v>30.428571428571427</v>
      </c>
      <c r="N114" s="237">
        <v>1</v>
      </c>
      <c r="O114" s="264" t="s">
        <v>318</v>
      </c>
      <c r="P114" s="241">
        <f>N114/J114</f>
        <v>1</v>
      </c>
      <c r="Q114" s="242" t="str">
        <f>IF(ISNUMBER(P114),IF(P114=100%,"CUMPLIDA",IF(AND(ISNUMBER(L114),ISNUMBER([2]CGR!$P$4)), IF(L114&lt;[2]CGR!$P$4,"INCUMPLIDA","PROCESO"), "VERIFICAR FECHA")),"SIN VALOR AVANCE")</f>
        <v>CUMPLIDA</v>
      </c>
    </row>
    <row r="115" spans="1:17" ht="120.75" x14ac:dyDescent="0.2">
      <c r="A115" s="256" t="s">
        <v>12</v>
      </c>
      <c r="B115" s="233" t="s">
        <v>13</v>
      </c>
      <c r="C115" s="781"/>
      <c r="D115" s="781"/>
      <c r="E115" s="780"/>
      <c r="F115" s="780"/>
      <c r="G115" s="780"/>
      <c r="H115" s="236" t="s">
        <v>319</v>
      </c>
      <c r="I115" s="236" t="s">
        <v>320</v>
      </c>
      <c r="J115" s="237">
        <v>1</v>
      </c>
      <c r="K115" s="263">
        <v>42064</v>
      </c>
      <c r="L115" s="263">
        <v>42308</v>
      </c>
      <c r="M115" s="239">
        <f t="shared" si="4"/>
        <v>34.857142857142854</v>
      </c>
      <c r="N115" s="237">
        <v>1</v>
      </c>
      <c r="O115" s="264" t="s">
        <v>321</v>
      </c>
      <c r="P115" s="241">
        <f t="shared" si="3"/>
        <v>1</v>
      </c>
      <c r="Q115" s="242" t="str">
        <f>IF(ISNUMBER(P115),IF(P115=100%,"CUMPLIDA",IF(AND(ISNUMBER(L115),ISNUMBER([2]CGR!$P$4)), IF(L115&lt;[2]CGR!$P$4,"INCUMPLIDA","PROCESO"), "VERIFICAR FECHA")),"SIN VALOR AVANCE")</f>
        <v>CUMPLIDA</v>
      </c>
    </row>
    <row r="116" spans="1:17" ht="300.75" x14ac:dyDescent="0.2">
      <c r="A116" s="256" t="s">
        <v>12</v>
      </c>
      <c r="B116" s="233" t="s">
        <v>13</v>
      </c>
      <c r="C116" s="781"/>
      <c r="D116" s="781"/>
      <c r="E116" s="780"/>
      <c r="F116" s="780"/>
      <c r="G116" s="780" t="s">
        <v>322</v>
      </c>
      <c r="H116" s="236" t="s">
        <v>323</v>
      </c>
      <c r="I116" s="265" t="s">
        <v>324</v>
      </c>
      <c r="J116" s="266">
        <v>2874988645</v>
      </c>
      <c r="K116" s="238">
        <v>45839</v>
      </c>
      <c r="L116" s="238">
        <v>46204</v>
      </c>
      <c r="M116" s="239">
        <f t="shared" si="4"/>
        <v>52.142857142857146</v>
      </c>
      <c r="N116" s="267">
        <v>0</v>
      </c>
      <c r="O116" s="268" t="s">
        <v>325</v>
      </c>
      <c r="P116" s="241">
        <f t="shared" si="3"/>
        <v>0</v>
      </c>
      <c r="Q116" s="242" t="str">
        <f>IF(ISNUMBER(P116),IF(P116=100%,"CUMPLIDA",IF(AND(ISNUMBER(L116),ISNUMBER([2]CGR!$P$4)), IF(L116&lt;[2]CGR!$P$4,"INCUMPLIDA","PROCESO"), "VERIFICAR FECHA")),"SIN VALOR AVANCE")</f>
        <v>PROCESO</v>
      </c>
    </row>
    <row r="117" spans="1:17" ht="315.75" x14ac:dyDescent="0.2">
      <c r="A117" s="256" t="s">
        <v>12</v>
      </c>
      <c r="B117" s="233" t="s">
        <v>13</v>
      </c>
      <c r="C117" s="781"/>
      <c r="D117" s="781"/>
      <c r="E117" s="780"/>
      <c r="F117" s="780"/>
      <c r="G117" s="780"/>
      <c r="H117" s="236" t="s">
        <v>326</v>
      </c>
      <c r="I117" s="236" t="s">
        <v>327</v>
      </c>
      <c r="J117" s="266">
        <v>2874988645</v>
      </c>
      <c r="K117" s="238">
        <v>45839</v>
      </c>
      <c r="L117" s="238">
        <v>46204</v>
      </c>
      <c r="M117" s="239">
        <f t="shared" si="4"/>
        <v>52.142857142857146</v>
      </c>
      <c r="N117" s="266">
        <v>0</v>
      </c>
      <c r="O117" s="268" t="s">
        <v>328</v>
      </c>
      <c r="P117" s="241">
        <f t="shared" si="3"/>
        <v>0</v>
      </c>
      <c r="Q117" s="242" t="str">
        <f>IF(ISNUMBER(P117),IF(P117=100%,"CUMPLIDA",IF(AND(ISNUMBER(L117),ISNUMBER([2]CGR!$P$4)), IF(L117&lt;[2]CGR!$P$4,"INCUMPLIDA","PROCESO"), "VERIFICAR FECHA")),"SIN VALOR AVANCE")</f>
        <v>PROCESO</v>
      </c>
    </row>
    <row r="118" spans="1:17" ht="165.75" x14ac:dyDescent="0.2">
      <c r="A118" s="256" t="s">
        <v>12</v>
      </c>
      <c r="B118" s="233" t="s">
        <v>13</v>
      </c>
      <c r="C118" s="781"/>
      <c r="D118" s="781"/>
      <c r="E118" s="780"/>
      <c r="F118" s="780"/>
      <c r="G118" s="235" t="s">
        <v>329</v>
      </c>
      <c r="H118" s="236" t="s">
        <v>330</v>
      </c>
      <c r="I118" s="236" t="s">
        <v>331</v>
      </c>
      <c r="J118" s="237">
        <v>1</v>
      </c>
      <c r="K118" s="263">
        <v>43952</v>
      </c>
      <c r="L118" s="263">
        <v>44196</v>
      </c>
      <c r="M118" s="239">
        <f t="shared" si="4"/>
        <v>34.857142857142854</v>
      </c>
      <c r="N118" s="237">
        <v>1</v>
      </c>
      <c r="O118" s="264" t="s">
        <v>332</v>
      </c>
      <c r="P118" s="241">
        <f t="shared" si="3"/>
        <v>1</v>
      </c>
      <c r="Q118" s="242" t="str">
        <f>IF(ISNUMBER(P118),IF(P118=100%,"CUMPLIDA",IF(AND(ISNUMBER(L118),ISNUMBER([2]CGR!$P$4)), IF(L118&lt;[2]CGR!$P$4,"INCUMPLIDA","PROCESO"), "VERIFICAR FECHA")),"SIN VALOR AVANCE")</f>
        <v>CUMPLIDA</v>
      </c>
    </row>
    <row r="119" spans="1:17" ht="180.75" customHeight="1" x14ac:dyDescent="0.2">
      <c r="A119" s="256" t="s">
        <v>12</v>
      </c>
      <c r="B119" s="233" t="s">
        <v>13</v>
      </c>
      <c r="C119" s="781" t="s">
        <v>333</v>
      </c>
      <c r="D119" s="781" t="s">
        <v>334</v>
      </c>
      <c r="E119" s="780" t="s">
        <v>335</v>
      </c>
      <c r="F119" s="780" t="s">
        <v>336</v>
      </c>
      <c r="G119" s="235" t="s">
        <v>337</v>
      </c>
      <c r="H119" s="236" t="s">
        <v>338</v>
      </c>
      <c r="I119" s="236" t="s">
        <v>339</v>
      </c>
      <c r="J119" s="237">
        <v>1</v>
      </c>
      <c r="K119" s="238">
        <v>44172</v>
      </c>
      <c r="L119" s="238">
        <v>44211</v>
      </c>
      <c r="M119" s="239">
        <f t="shared" si="4"/>
        <v>5.5714285714285712</v>
      </c>
      <c r="N119" s="248">
        <v>1</v>
      </c>
      <c r="O119" s="236" t="s">
        <v>340</v>
      </c>
      <c r="P119" s="241">
        <f t="shared" si="3"/>
        <v>1</v>
      </c>
      <c r="Q119" s="242" t="str">
        <f>IF(ISNUMBER(P119),IF(P119=100%,"CUMPLIDA",IF(AND(ISNUMBER(L119),ISNUMBER([2]CGR!$P$4)), IF(L119&lt;[2]CGR!$P$4,"INCUMPLIDA","PROCESO"), "VERIFICAR FECHA")),"SIN VALOR AVANCE")</f>
        <v>CUMPLIDA</v>
      </c>
    </row>
    <row r="120" spans="1:17" ht="180.75" x14ac:dyDescent="0.2">
      <c r="A120" s="256" t="s">
        <v>12</v>
      </c>
      <c r="B120" s="233" t="s">
        <v>13</v>
      </c>
      <c r="C120" s="781"/>
      <c r="D120" s="781"/>
      <c r="E120" s="780"/>
      <c r="F120" s="780"/>
      <c r="G120" s="780" t="s">
        <v>341</v>
      </c>
      <c r="H120" s="236" t="s">
        <v>342</v>
      </c>
      <c r="I120" s="265" t="s">
        <v>324</v>
      </c>
      <c r="J120" s="243">
        <v>1</v>
      </c>
      <c r="K120" s="238">
        <v>44928</v>
      </c>
      <c r="L120" s="238">
        <v>46022</v>
      </c>
      <c r="M120" s="239">
        <f t="shared" si="4"/>
        <v>156.28571428571428</v>
      </c>
      <c r="N120" s="244">
        <v>1</v>
      </c>
      <c r="O120" s="236" t="s">
        <v>343</v>
      </c>
      <c r="P120" s="241">
        <f t="shared" si="3"/>
        <v>1</v>
      </c>
      <c r="Q120" s="242" t="str">
        <f>IF(ISNUMBER(P120),IF(P120=100%,"CUMPLIDA",IF(AND(ISNUMBER(L120),ISNUMBER([2]CGR!$P$4)), IF(L120&lt;[2]CGR!$P$4,"INCUMPLIDA","PROCESO"), "VERIFICAR FECHA")),"SIN VALOR AVANCE")</f>
        <v>CUMPLIDA</v>
      </c>
    </row>
    <row r="121" spans="1:17" ht="210.75" x14ac:dyDescent="0.2">
      <c r="A121" s="256" t="s">
        <v>12</v>
      </c>
      <c r="B121" s="233" t="s">
        <v>13</v>
      </c>
      <c r="C121" s="781"/>
      <c r="D121" s="781"/>
      <c r="E121" s="780"/>
      <c r="F121" s="780"/>
      <c r="G121" s="780"/>
      <c r="H121" s="236" t="s">
        <v>344</v>
      </c>
      <c r="I121" s="236" t="s">
        <v>345</v>
      </c>
      <c r="J121" s="243">
        <v>1</v>
      </c>
      <c r="K121" s="238">
        <v>44928</v>
      </c>
      <c r="L121" s="238">
        <v>46022</v>
      </c>
      <c r="M121" s="239">
        <f t="shared" si="4"/>
        <v>156.28571428571428</v>
      </c>
      <c r="N121" s="244">
        <v>0.97470000000000001</v>
      </c>
      <c r="O121" s="236" t="s">
        <v>346</v>
      </c>
      <c r="P121" s="241">
        <f t="shared" si="3"/>
        <v>0.97470000000000001</v>
      </c>
      <c r="Q121" s="242" t="str">
        <f>IF(ISNUMBER(P121),IF(P121=100%,"CUMPLIDA",IF(AND(ISNUMBER(L121),ISNUMBER([2]CGR!$P$4)), IF(L121&lt;[2]CGR!$P$4,"INCUMPLIDA","PROCESO"), "VERIFICAR FECHA")),"SIN VALOR AVANCE")</f>
        <v>PROCESO</v>
      </c>
    </row>
    <row r="122" spans="1:17" ht="195.75" x14ac:dyDescent="0.2">
      <c r="A122" s="256" t="s">
        <v>12</v>
      </c>
      <c r="B122" s="233" t="s">
        <v>13</v>
      </c>
      <c r="C122" s="781"/>
      <c r="D122" s="781"/>
      <c r="E122" s="780"/>
      <c r="F122" s="780"/>
      <c r="G122" s="780" t="s">
        <v>347</v>
      </c>
      <c r="H122" s="236" t="s">
        <v>342</v>
      </c>
      <c r="I122" s="236" t="s">
        <v>348</v>
      </c>
      <c r="J122" s="243">
        <v>1</v>
      </c>
      <c r="K122" s="238">
        <v>44928</v>
      </c>
      <c r="L122" s="238">
        <v>45657</v>
      </c>
      <c r="M122" s="239">
        <f t="shared" si="4"/>
        <v>104.14285714285714</v>
      </c>
      <c r="N122" s="244">
        <v>1</v>
      </c>
      <c r="O122" s="236" t="s">
        <v>349</v>
      </c>
      <c r="P122" s="241">
        <f t="shared" si="3"/>
        <v>1</v>
      </c>
      <c r="Q122" s="242" t="str">
        <f>IF(ISNUMBER(P122),IF(P122=100%,"CUMPLIDA",IF(AND(ISNUMBER(L122),ISNUMBER([2]CGR!$P$4)), IF(L122&lt;[2]CGR!$P$4,"INCUMPLIDA","PROCESO"), "VERIFICAR FECHA")),"SIN VALOR AVANCE")</f>
        <v>CUMPLIDA</v>
      </c>
    </row>
    <row r="123" spans="1:17" ht="210.75" x14ac:dyDescent="0.2">
      <c r="A123" s="256" t="s">
        <v>12</v>
      </c>
      <c r="B123" s="233" t="s">
        <v>13</v>
      </c>
      <c r="C123" s="781"/>
      <c r="D123" s="781"/>
      <c r="E123" s="780"/>
      <c r="F123" s="780"/>
      <c r="G123" s="780"/>
      <c r="H123" s="236" t="s">
        <v>344</v>
      </c>
      <c r="I123" s="236" t="s">
        <v>345</v>
      </c>
      <c r="J123" s="243">
        <v>1</v>
      </c>
      <c r="K123" s="238">
        <v>44928</v>
      </c>
      <c r="L123" s="238">
        <v>46022</v>
      </c>
      <c r="M123" s="239">
        <f t="shared" si="4"/>
        <v>156.28571428571428</v>
      </c>
      <c r="N123" s="244">
        <v>1</v>
      </c>
      <c r="O123" s="236" t="s">
        <v>350</v>
      </c>
      <c r="P123" s="241">
        <f t="shared" si="3"/>
        <v>1</v>
      </c>
      <c r="Q123" s="242" t="str">
        <f>IF(ISNUMBER(P123),IF(P123=100%,"CUMPLIDA",IF(AND(ISNUMBER(L123),ISNUMBER([2]CGR!$P$4)), IF(L123&lt;[2]CGR!$P$4,"INCUMPLIDA","PROCESO"), "VERIFICAR FECHA")),"SIN VALOR AVANCE")</f>
        <v>CUMPLIDA</v>
      </c>
    </row>
    <row r="124" spans="1:17" ht="180.75" x14ac:dyDescent="0.2">
      <c r="A124" s="256" t="s">
        <v>12</v>
      </c>
      <c r="B124" s="233" t="s">
        <v>13</v>
      </c>
      <c r="C124" s="781"/>
      <c r="D124" s="781"/>
      <c r="E124" s="780"/>
      <c r="F124" s="780"/>
      <c r="G124" s="235" t="s">
        <v>351</v>
      </c>
      <c r="H124" s="236" t="s">
        <v>352</v>
      </c>
      <c r="I124" s="236" t="s">
        <v>353</v>
      </c>
      <c r="J124" s="243">
        <v>1</v>
      </c>
      <c r="K124" s="238">
        <v>44928</v>
      </c>
      <c r="L124" s="238">
        <v>46022</v>
      </c>
      <c r="M124" s="239">
        <f t="shared" si="4"/>
        <v>156.28571428571428</v>
      </c>
      <c r="N124" s="244">
        <v>1.29E-2</v>
      </c>
      <c r="O124" s="236" t="s">
        <v>354</v>
      </c>
      <c r="P124" s="241">
        <f t="shared" si="3"/>
        <v>1.29E-2</v>
      </c>
      <c r="Q124" s="242" t="str">
        <f>IF(ISNUMBER(P124),IF(P124=100%,"CUMPLIDA",IF(AND(ISNUMBER(L124),ISNUMBER([2]CGR!$P$4)), IF(L124&lt;[2]CGR!$P$4,"INCUMPLIDA","PROCESO"), "VERIFICAR FECHA")),"SIN VALOR AVANCE")</f>
        <v>PROCESO</v>
      </c>
    </row>
    <row r="125" spans="1:17" ht="210.75" x14ac:dyDescent="0.2">
      <c r="A125" s="256" t="s">
        <v>12</v>
      </c>
      <c r="B125" s="233" t="s">
        <v>13</v>
      </c>
      <c r="C125" s="781"/>
      <c r="D125" s="781"/>
      <c r="E125" s="780"/>
      <c r="F125" s="780"/>
      <c r="G125" s="780" t="s">
        <v>355</v>
      </c>
      <c r="H125" s="236" t="s">
        <v>356</v>
      </c>
      <c r="I125" s="236" t="s">
        <v>357</v>
      </c>
      <c r="J125" s="243">
        <v>1</v>
      </c>
      <c r="K125" s="238">
        <v>44928</v>
      </c>
      <c r="L125" s="238">
        <v>46022</v>
      </c>
      <c r="M125" s="239">
        <f t="shared" si="4"/>
        <v>156.28571428571428</v>
      </c>
      <c r="N125" s="244">
        <v>0.1573</v>
      </c>
      <c r="O125" s="236" t="s">
        <v>358</v>
      </c>
      <c r="P125" s="241">
        <f t="shared" si="3"/>
        <v>0.1573</v>
      </c>
      <c r="Q125" s="242" t="str">
        <f>IF(ISNUMBER(P125),IF(P125=100%,"CUMPLIDA",IF(AND(ISNUMBER(L125),ISNUMBER([2]CGR!$P$4)), IF(L125&lt;[2]CGR!$P$4,"INCUMPLIDA","PROCESO"), "VERIFICAR FECHA")),"SIN VALOR AVANCE")</f>
        <v>PROCESO</v>
      </c>
    </row>
    <row r="126" spans="1:17" ht="165.75" x14ac:dyDescent="0.2">
      <c r="A126" s="256" t="s">
        <v>12</v>
      </c>
      <c r="B126" s="233" t="s">
        <v>13</v>
      </c>
      <c r="C126" s="781"/>
      <c r="D126" s="781"/>
      <c r="E126" s="780"/>
      <c r="F126" s="780"/>
      <c r="G126" s="780"/>
      <c r="H126" s="236" t="s">
        <v>359</v>
      </c>
      <c r="I126" s="236" t="s">
        <v>360</v>
      </c>
      <c r="J126" s="237">
        <v>3</v>
      </c>
      <c r="K126" s="238">
        <v>44197</v>
      </c>
      <c r="L126" s="238">
        <v>44651</v>
      </c>
      <c r="M126" s="239">
        <f t="shared" si="4"/>
        <v>64.857142857142861</v>
      </c>
      <c r="N126" s="248">
        <v>3</v>
      </c>
      <c r="O126" s="236" t="s">
        <v>361</v>
      </c>
      <c r="P126" s="241">
        <f t="shared" si="3"/>
        <v>1</v>
      </c>
      <c r="Q126" s="242" t="str">
        <f>IF(ISNUMBER(P126),IF(P126=100%,"CUMPLIDA",IF(AND(ISNUMBER(L126),ISNUMBER([2]CGR!$P$4)), IF(L126&lt;[2]CGR!$P$4,"INCUMPLIDA","PROCESO"), "VERIFICAR FECHA")),"SIN VALOR AVANCE")</f>
        <v>CUMPLIDA</v>
      </c>
    </row>
    <row r="127" spans="1:17" ht="90.75" x14ac:dyDescent="0.2">
      <c r="A127" s="256" t="s">
        <v>12</v>
      </c>
      <c r="B127" s="233" t="s">
        <v>13</v>
      </c>
      <c r="C127" s="781" t="s">
        <v>362</v>
      </c>
      <c r="D127" s="781" t="s">
        <v>363</v>
      </c>
      <c r="E127" s="780" t="s">
        <v>364</v>
      </c>
      <c r="F127" s="780" t="s">
        <v>365</v>
      </c>
      <c r="G127" s="235" t="s">
        <v>366</v>
      </c>
      <c r="H127" s="236" t="s">
        <v>367</v>
      </c>
      <c r="I127" s="236" t="s">
        <v>368</v>
      </c>
      <c r="J127" s="245">
        <v>1</v>
      </c>
      <c r="K127" s="238">
        <v>45108</v>
      </c>
      <c r="L127" s="238">
        <v>45170</v>
      </c>
      <c r="M127" s="239">
        <f t="shared" si="4"/>
        <v>8.8571428571428577</v>
      </c>
      <c r="N127" s="248">
        <v>1</v>
      </c>
      <c r="O127" s="236" t="s">
        <v>369</v>
      </c>
      <c r="P127" s="241">
        <f t="shared" si="3"/>
        <v>1</v>
      </c>
      <c r="Q127" s="242" t="str">
        <f>IF(ISNUMBER(P127),IF(P127=100%,"CUMPLIDA",IF(AND(ISNUMBER(L127),ISNUMBER([2]CGR!$P$4)), IF(L127&lt;[2]CGR!$P$4,"INCUMPLIDA","PROCESO"), "VERIFICAR FECHA")),"SIN VALOR AVANCE")</f>
        <v>CUMPLIDA</v>
      </c>
    </row>
    <row r="128" spans="1:17" ht="90.75" x14ac:dyDescent="0.2">
      <c r="A128" s="256" t="s">
        <v>12</v>
      </c>
      <c r="B128" s="233" t="s">
        <v>13</v>
      </c>
      <c r="C128" s="781"/>
      <c r="D128" s="781"/>
      <c r="E128" s="780"/>
      <c r="F128" s="780" t="s">
        <v>365</v>
      </c>
      <c r="G128" s="235" t="s">
        <v>370</v>
      </c>
      <c r="H128" s="236" t="s">
        <v>371</v>
      </c>
      <c r="I128" s="236" t="s">
        <v>372</v>
      </c>
      <c r="J128" s="245">
        <v>12</v>
      </c>
      <c r="K128" s="238">
        <v>45154</v>
      </c>
      <c r="L128" s="238">
        <v>45869</v>
      </c>
      <c r="M128" s="239">
        <f t="shared" si="4"/>
        <v>102.14285714285714</v>
      </c>
      <c r="N128" s="248">
        <v>12</v>
      </c>
      <c r="O128" s="236" t="s">
        <v>369</v>
      </c>
      <c r="P128" s="241">
        <f t="shared" si="3"/>
        <v>1</v>
      </c>
      <c r="Q128" s="242" t="str">
        <f>IF(ISNUMBER(P128),IF(P128=100%,"CUMPLIDA",IF(AND(ISNUMBER(L128),ISNUMBER([2]CGR!$P$4)), IF(L128&lt;[2]CGR!$P$4,"INCUMPLIDA","PROCESO"), "VERIFICAR FECHA")),"SIN VALOR AVANCE")</f>
        <v>CUMPLIDA</v>
      </c>
    </row>
    <row r="129" spans="1:17" ht="90.75" x14ac:dyDescent="0.2">
      <c r="A129" s="256" t="s">
        <v>12</v>
      </c>
      <c r="B129" s="233" t="s">
        <v>13</v>
      </c>
      <c r="C129" s="781"/>
      <c r="D129" s="781"/>
      <c r="E129" s="780"/>
      <c r="F129" s="780" t="s">
        <v>365</v>
      </c>
      <c r="G129" s="235" t="s">
        <v>373</v>
      </c>
      <c r="H129" s="236" t="s">
        <v>374</v>
      </c>
      <c r="I129" s="236" t="s">
        <v>375</v>
      </c>
      <c r="J129" s="245">
        <v>4</v>
      </c>
      <c r="K129" s="238">
        <v>45108</v>
      </c>
      <c r="L129" s="238">
        <v>45473</v>
      </c>
      <c r="M129" s="239">
        <f t="shared" si="4"/>
        <v>52.142857142857146</v>
      </c>
      <c r="N129" s="248">
        <v>4</v>
      </c>
      <c r="O129" s="236" t="s">
        <v>369</v>
      </c>
      <c r="P129" s="241">
        <f t="shared" si="3"/>
        <v>1</v>
      </c>
      <c r="Q129" s="242" t="str">
        <f>IF(ISNUMBER(P129),IF(P129=100%,"CUMPLIDA",IF(AND(ISNUMBER(L129),ISNUMBER([2]CGR!$P$4)), IF(L129&lt;[2]CGR!$P$4,"INCUMPLIDA","PROCESO"), "VERIFICAR FECHA")),"SIN VALOR AVANCE")</f>
        <v>CUMPLIDA</v>
      </c>
    </row>
    <row r="130" spans="1:17" ht="180.75" x14ac:dyDescent="0.2">
      <c r="A130" s="256" t="s">
        <v>12</v>
      </c>
      <c r="B130" s="233" t="s">
        <v>13</v>
      </c>
      <c r="C130" s="781" t="s">
        <v>362</v>
      </c>
      <c r="D130" s="781" t="s">
        <v>376</v>
      </c>
      <c r="E130" s="780" t="s">
        <v>377</v>
      </c>
      <c r="F130" s="780" t="s">
        <v>378</v>
      </c>
      <c r="G130" s="780" t="s">
        <v>379</v>
      </c>
      <c r="H130" s="236" t="s">
        <v>380</v>
      </c>
      <c r="I130" s="236" t="s">
        <v>381</v>
      </c>
      <c r="J130" s="245">
        <v>2</v>
      </c>
      <c r="K130" s="238">
        <v>45092</v>
      </c>
      <c r="L130" s="238">
        <v>46022</v>
      </c>
      <c r="M130" s="239">
        <f>(L130-K130)/7</f>
        <v>132.85714285714286</v>
      </c>
      <c r="N130" s="248">
        <v>0.6</v>
      </c>
      <c r="O130" s="236" t="s">
        <v>382</v>
      </c>
      <c r="P130" s="241">
        <f t="shared" si="3"/>
        <v>0.3</v>
      </c>
      <c r="Q130" s="242" t="str">
        <f>IF(ISNUMBER(P130),IF(P130=100%,"CUMPLIDA",IF(AND(ISNUMBER(L130),ISNUMBER([2]CGR!$P$4)), IF(L130&lt;[2]CGR!$P$4,"INCUMPLIDA","PROCESO"), "VERIFICAR FECHA")),"SIN VALOR AVANCE")</f>
        <v>PROCESO</v>
      </c>
    </row>
    <row r="131" spans="1:17" ht="180.75" x14ac:dyDescent="0.2">
      <c r="A131" s="256" t="s">
        <v>12</v>
      </c>
      <c r="B131" s="233" t="s">
        <v>13</v>
      </c>
      <c r="C131" s="781"/>
      <c r="D131" s="781"/>
      <c r="E131" s="780"/>
      <c r="F131" s="780" t="s">
        <v>378</v>
      </c>
      <c r="G131" s="780" t="s">
        <v>379</v>
      </c>
      <c r="H131" s="236" t="s">
        <v>383</v>
      </c>
      <c r="I131" s="236" t="s">
        <v>384</v>
      </c>
      <c r="J131" s="245">
        <v>1</v>
      </c>
      <c r="K131" s="238">
        <v>45123</v>
      </c>
      <c r="L131" s="238">
        <v>45838</v>
      </c>
      <c r="M131" s="239">
        <f t="shared" si="4"/>
        <v>102.14285714285714</v>
      </c>
      <c r="N131" s="248">
        <v>1</v>
      </c>
      <c r="O131" s="236" t="s">
        <v>382</v>
      </c>
      <c r="P131" s="241">
        <f t="shared" si="3"/>
        <v>1</v>
      </c>
      <c r="Q131" s="242" t="str">
        <f>IF(ISNUMBER(P131),IF(P131=100%,"CUMPLIDA",IF(AND(ISNUMBER(L131),ISNUMBER([2]CGR!$P$4)), IF(L131&lt;[2]CGR!$P$4,"INCUMPLIDA","PROCESO"), "VERIFICAR FECHA")),"SIN VALOR AVANCE")</f>
        <v>CUMPLIDA</v>
      </c>
    </row>
    <row r="132" spans="1:17" ht="180.75" x14ac:dyDescent="0.2">
      <c r="A132" s="256" t="s">
        <v>12</v>
      </c>
      <c r="B132" s="233" t="s">
        <v>13</v>
      </c>
      <c r="C132" s="781" t="s">
        <v>362</v>
      </c>
      <c r="D132" s="781" t="s">
        <v>385</v>
      </c>
      <c r="E132" s="780" t="s">
        <v>386</v>
      </c>
      <c r="F132" s="780" t="s">
        <v>387</v>
      </c>
      <c r="G132" s="780" t="s">
        <v>388</v>
      </c>
      <c r="H132" s="236" t="s">
        <v>389</v>
      </c>
      <c r="I132" s="236" t="s">
        <v>390</v>
      </c>
      <c r="J132" s="245">
        <v>1</v>
      </c>
      <c r="K132" s="238">
        <v>45122</v>
      </c>
      <c r="L132" s="238">
        <v>45275</v>
      </c>
      <c r="M132" s="239">
        <f t="shared" si="4"/>
        <v>21.857142857142858</v>
      </c>
      <c r="N132" s="248">
        <v>1</v>
      </c>
      <c r="O132" s="236" t="s">
        <v>382</v>
      </c>
      <c r="P132" s="241">
        <f t="shared" si="3"/>
        <v>1</v>
      </c>
      <c r="Q132" s="242" t="str">
        <f>IF(ISNUMBER(P132),IF(P132=100%,"CUMPLIDA",IF(AND(ISNUMBER(L132),ISNUMBER([2]CGR!$P$4)), IF(L132&lt;[2]CGR!$P$4,"INCUMPLIDA","PROCESO"), "VERIFICAR FECHA")),"SIN VALOR AVANCE")</f>
        <v>CUMPLIDA</v>
      </c>
    </row>
    <row r="133" spans="1:17" ht="180.75" x14ac:dyDescent="0.2">
      <c r="A133" s="256" t="s">
        <v>12</v>
      </c>
      <c r="B133" s="233" t="s">
        <v>13</v>
      </c>
      <c r="C133" s="781"/>
      <c r="D133" s="781"/>
      <c r="E133" s="780"/>
      <c r="F133" s="780" t="s">
        <v>387</v>
      </c>
      <c r="G133" s="780" t="s">
        <v>388</v>
      </c>
      <c r="H133" s="236" t="s">
        <v>391</v>
      </c>
      <c r="I133" s="236" t="s">
        <v>392</v>
      </c>
      <c r="J133" s="245">
        <v>2</v>
      </c>
      <c r="K133" s="238">
        <v>45139</v>
      </c>
      <c r="L133" s="238">
        <v>46022</v>
      </c>
      <c r="M133" s="239">
        <f t="shared" si="4"/>
        <v>126.14285714285714</v>
      </c>
      <c r="N133" s="248">
        <v>1</v>
      </c>
      <c r="O133" s="236" t="s">
        <v>382</v>
      </c>
      <c r="P133" s="241">
        <f t="shared" si="3"/>
        <v>0.5</v>
      </c>
      <c r="Q133" s="242" t="str">
        <f>IF(ISNUMBER(P133),IF(P133=100%,"CUMPLIDA",IF(AND(ISNUMBER(L133),ISNUMBER([2]CGR!$P$4)), IF(L133&lt;[2]CGR!$P$4,"INCUMPLIDA","PROCESO"), "VERIFICAR FECHA")),"SIN VALOR AVANCE")</f>
        <v>PROCESO</v>
      </c>
    </row>
    <row r="134" spans="1:17" ht="120.75" x14ac:dyDescent="0.2">
      <c r="A134" s="256" t="s">
        <v>12</v>
      </c>
      <c r="B134" s="233" t="s">
        <v>13</v>
      </c>
      <c r="C134" s="781" t="s">
        <v>362</v>
      </c>
      <c r="D134" s="781" t="s">
        <v>393</v>
      </c>
      <c r="E134" s="780" t="s">
        <v>394</v>
      </c>
      <c r="F134" s="780" t="s">
        <v>395</v>
      </c>
      <c r="G134" s="235" t="s">
        <v>396</v>
      </c>
      <c r="H134" s="236" t="s">
        <v>397</v>
      </c>
      <c r="I134" s="236" t="s">
        <v>398</v>
      </c>
      <c r="J134" s="245">
        <v>1</v>
      </c>
      <c r="K134" s="238">
        <v>45108</v>
      </c>
      <c r="L134" s="238">
        <v>45291</v>
      </c>
      <c r="M134" s="239">
        <f t="shared" si="4"/>
        <v>26.142857142857142</v>
      </c>
      <c r="N134" s="248">
        <v>1</v>
      </c>
      <c r="O134" s="236" t="s">
        <v>399</v>
      </c>
      <c r="P134" s="241">
        <f t="shared" si="3"/>
        <v>1</v>
      </c>
      <c r="Q134" s="242" t="str">
        <f>IF(ISNUMBER(P134),IF(P134=100%,"CUMPLIDA",IF(AND(ISNUMBER(L134),ISNUMBER([2]CGR!$P$4)), IF(L134&lt;[2]CGR!$P$4,"INCUMPLIDA","PROCESO"), "VERIFICAR FECHA")),"SIN VALOR AVANCE")</f>
        <v>CUMPLIDA</v>
      </c>
    </row>
    <row r="135" spans="1:17" ht="180.75" x14ac:dyDescent="0.2">
      <c r="A135" s="256" t="s">
        <v>12</v>
      </c>
      <c r="B135" s="233" t="s">
        <v>13</v>
      </c>
      <c r="C135" s="781"/>
      <c r="D135" s="781"/>
      <c r="E135" s="780"/>
      <c r="F135" s="780" t="s">
        <v>395</v>
      </c>
      <c r="G135" s="801" t="s">
        <v>400</v>
      </c>
      <c r="H135" s="232" t="s">
        <v>401</v>
      </c>
      <c r="I135" s="232" t="s">
        <v>402</v>
      </c>
      <c r="J135" s="245">
        <v>2</v>
      </c>
      <c r="K135" s="238">
        <v>45566</v>
      </c>
      <c r="L135" s="238">
        <v>45930</v>
      </c>
      <c r="M135" s="239">
        <f t="shared" si="4"/>
        <v>52</v>
      </c>
      <c r="N135" s="248">
        <v>0</v>
      </c>
      <c r="O135" s="236" t="s">
        <v>403</v>
      </c>
      <c r="P135" s="241">
        <f t="shared" si="3"/>
        <v>0</v>
      </c>
      <c r="Q135" s="242" t="str">
        <f>IF(ISNUMBER(P135),IF(P135=100%,"CUMPLIDA",IF(AND(ISNUMBER(L135),ISNUMBER([2]CGR!$P$4)), IF(L135&lt;[2]CGR!$P$4,"INCUMPLIDA","PROCESO"), "VERIFICAR FECHA")),"SIN VALOR AVANCE")</f>
        <v>PROCESO</v>
      </c>
    </row>
    <row r="136" spans="1:17" ht="180.75" x14ac:dyDescent="0.2">
      <c r="A136" s="256" t="s">
        <v>12</v>
      </c>
      <c r="B136" s="233" t="s">
        <v>13</v>
      </c>
      <c r="C136" s="781"/>
      <c r="D136" s="781"/>
      <c r="E136" s="780"/>
      <c r="F136" s="780" t="s">
        <v>395</v>
      </c>
      <c r="G136" s="801"/>
      <c r="H136" s="232" t="s">
        <v>404</v>
      </c>
      <c r="I136" s="232" t="s">
        <v>259</v>
      </c>
      <c r="J136" s="245">
        <v>2</v>
      </c>
      <c r="K136" s="238">
        <v>45566</v>
      </c>
      <c r="L136" s="238">
        <v>45930</v>
      </c>
      <c r="M136" s="239">
        <f t="shared" si="4"/>
        <v>52</v>
      </c>
      <c r="N136" s="248">
        <v>0</v>
      </c>
      <c r="O136" s="236" t="s">
        <v>403</v>
      </c>
      <c r="P136" s="241">
        <f t="shared" si="3"/>
        <v>0</v>
      </c>
      <c r="Q136" s="242" t="str">
        <f>IF(ISNUMBER(P136),IF(P136=100%,"CUMPLIDA",IF(AND(ISNUMBER(L136),ISNUMBER([2]CGR!$P$4)), IF(L136&lt;[2]CGR!$P$4,"INCUMPLIDA","PROCESO"), "VERIFICAR FECHA")),"SIN VALOR AVANCE")</f>
        <v>PROCESO</v>
      </c>
    </row>
    <row r="137" spans="1:17" ht="165.75" customHeight="1" x14ac:dyDescent="0.2">
      <c r="A137" s="256" t="s">
        <v>12</v>
      </c>
      <c r="B137" s="233" t="s">
        <v>13</v>
      </c>
      <c r="C137" s="783" t="s">
        <v>261</v>
      </c>
      <c r="D137" s="783" t="s">
        <v>405</v>
      </c>
      <c r="E137" s="802" t="s">
        <v>406</v>
      </c>
      <c r="F137" s="780" t="s">
        <v>407</v>
      </c>
      <c r="G137" s="789" t="s">
        <v>408</v>
      </c>
      <c r="H137" s="254" t="s">
        <v>409</v>
      </c>
      <c r="I137" s="236" t="s">
        <v>410</v>
      </c>
      <c r="J137" s="245">
        <v>789</v>
      </c>
      <c r="K137" s="255">
        <v>45278</v>
      </c>
      <c r="L137" s="255">
        <v>45657</v>
      </c>
      <c r="M137" s="239">
        <f t="shared" si="4"/>
        <v>54.142857142857146</v>
      </c>
      <c r="N137" s="248">
        <v>789</v>
      </c>
      <c r="O137" s="236" t="s">
        <v>411</v>
      </c>
      <c r="P137" s="241">
        <f t="shared" si="3"/>
        <v>1</v>
      </c>
      <c r="Q137" s="242" t="str">
        <f>IF(ISNUMBER(P137),IF(P137=100%,"CUMPLIDA",IF(AND(ISNUMBER(L137),ISNUMBER([2]CGR!$P$4)), IF(L137&lt;[2]CGR!$P$4,"INCUMPLIDA","PROCESO"), "VERIFICAR FECHA")),"SIN VALOR AVANCE")</f>
        <v>CUMPLIDA</v>
      </c>
    </row>
    <row r="138" spans="1:17" ht="120.75" x14ac:dyDescent="0.2">
      <c r="A138" s="256" t="s">
        <v>12</v>
      </c>
      <c r="B138" s="233" t="s">
        <v>13</v>
      </c>
      <c r="C138" s="783"/>
      <c r="D138" s="783"/>
      <c r="E138" s="780"/>
      <c r="F138" s="780"/>
      <c r="G138" s="789"/>
      <c r="H138" s="254" t="s">
        <v>412</v>
      </c>
      <c r="I138" s="236" t="s">
        <v>413</v>
      </c>
      <c r="J138" s="237">
        <v>1</v>
      </c>
      <c r="K138" s="255">
        <v>45278</v>
      </c>
      <c r="L138" s="255">
        <v>45657</v>
      </c>
      <c r="M138" s="239">
        <f t="shared" si="4"/>
        <v>54.142857142857146</v>
      </c>
      <c r="N138" s="248">
        <v>1</v>
      </c>
      <c r="O138" s="236" t="s">
        <v>411</v>
      </c>
      <c r="P138" s="241">
        <f t="shared" ref="P138:P201" si="5">N138/J138</f>
        <v>1</v>
      </c>
      <c r="Q138" s="242" t="str">
        <f>IF(ISNUMBER(P138),IF(P138=100%,"CUMPLIDA",IF(AND(ISNUMBER(L138),ISNUMBER([2]CGR!$P$4)), IF(L138&lt;[2]CGR!$P$4,"INCUMPLIDA","PROCESO"), "VERIFICAR FECHA")),"SIN VALOR AVANCE")</f>
        <v>CUMPLIDA</v>
      </c>
    </row>
    <row r="139" spans="1:17" ht="120.75" x14ac:dyDescent="0.2">
      <c r="A139" s="269" t="s">
        <v>12</v>
      </c>
      <c r="B139" s="270" t="s">
        <v>13</v>
      </c>
      <c r="C139" s="783"/>
      <c r="D139" s="783"/>
      <c r="E139" s="780"/>
      <c r="F139" s="780"/>
      <c r="G139" s="789" t="s">
        <v>414</v>
      </c>
      <c r="H139" s="271" t="s">
        <v>415</v>
      </c>
      <c r="I139" s="272" t="s">
        <v>416</v>
      </c>
      <c r="J139" s="273">
        <v>1</v>
      </c>
      <c r="K139" s="274">
        <v>45278</v>
      </c>
      <c r="L139" s="275">
        <v>45838</v>
      </c>
      <c r="M139" s="276">
        <f t="shared" si="4"/>
        <v>80</v>
      </c>
      <c r="N139" s="277">
        <v>1</v>
      </c>
      <c r="O139" s="272" t="s">
        <v>417</v>
      </c>
      <c r="P139" s="278">
        <f t="shared" si="5"/>
        <v>1</v>
      </c>
      <c r="Q139" s="279" t="str">
        <f>IF(ISNUMBER(P139),IF(P139=100%,"CUMPLIDA",IF(AND(ISNUMBER(L139),ISNUMBER([2]CGR!$P$4)), IF(L139&lt;[2]CGR!$P$4,"INCUMPLIDA","PROCESO"), "VERIFICAR FECHA")),"SIN VALOR AVANCE")</f>
        <v>CUMPLIDA</v>
      </c>
    </row>
    <row r="140" spans="1:17" ht="120.75" x14ac:dyDescent="0.2">
      <c r="A140" s="280" t="s">
        <v>12</v>
      </c>
      <c r="B140" s="281" t="s">
        <v>13</v>
      </c>
      <c r="C140" s="783"/>
      <c r="D140" s="783"/>
      <c r="E140" s="780"/>
      <c r="F140" s="780"/>
      <c r="G140" s="789"/>
      <c r="H140" s="282" t="s">
        <v>418</v>
      </c>
      <c r="I140" s="283" t="s">
        <v>419</v>
      </c>
      <c r="J140" s="284">
        <v>1</v>
      </c>
      <c r="K140" s="285">
        <v>45278</v>
      </c>
      <c r="L140" s="286">
        <v>46111</v>
      </c>
      <c r="M140" s="287">
        <f t="shared" si="4"/>
        <v>119</v>
      </c>
      <c r="N140" s="288">
        <v>0</v>
      </c>
      <c r="O140" s="283" t="s">
        <v>420</v>
      </c>
      <c r="P140" s="289">
        <f t="shared" si="5"/>
        <v>0</v>
      </c>
      <c r="Q140" s="290" t="str">
        <f>IF(ISNUMBER(P140),IF(P140=100%,"CUMPLIDA",IF(AND(ISNUMBER(L140),ISNUMBER([2]CGR!$P$4)), IF(L140&lt;[2]CGR!$P$4,"INCUMPLIDA","PROCESO"), "VERIFICAR FECHA")),"SIN VALOR AVANCE")</f>
        <v>PROCESO</v>
      </c>
    </row>
    <row r="141" spans="1:17" ht="120.75" x14ac:dyDescent="0.2">
      <c r="A141" s="256" t="s">
        <v>12</v>
      </c>
      <c r="B141" s="233" t="s">
        <v>13</v>
      </c>
      <c r="C141" s="783"/>
      <c r="D141" s="783"/>
      <c r="E141" s="780"/>
      <c r="F141" s="780"/>
      <c r="G141" s="253" t="s">
        <v>421</v>
      </c>
      <c r="H141" s="254" t="s">
        <v>422</v>
      </c>
      <c r="I141" s="236" t="s">
        <v>423</v>
      </c>
      <c r="J141" s="237">
        <v>1</v>
      </c>
      <c r="K141" s="255">
        <v>45306</v>
      </c>
      <c r="L141" s="255">
        <v>45412</v>
      </c>
      <c r="M141" s="239">
        <f t="shared" si="4"/>
        <v>15.142857142857142</v>
      </c>
      <c r="N141" s="248">
        <v>1</v>
      </c>
      <c r="O141" s="236" t="s">
        <v>411</v>
      </c>
      <c r="P141" s="241">
        <f t="shared" si="5"/>
        <v>1</v>
      </c>
      <c r="Q141" s="242" t="str">
        <f>IF(ISNUMBER(P141),IF(P141=100%,"CUMPLIDA",IF(AND(ISNUMBER(L141),ISNUMBER([2]CGR!$P$4)), IF(L141&lt;[2]CGR!$P$4,"INCUMPLIDA","PROCESO"), "VERIFICAR FECHA")),"SIN VALOR AVANCE")</f>
        <v>CUMPLIDA</v>
      </c>
    </row>
    <row r="142" spans="1:17" ht="286.5" x14ac:dyDescent="0.2">
      <c r="A142" s="256" t="s">
        <v>12</v>
      </c>
      <c r="B142" s="233" t="s">
        <v>13</v>
      </c>
      <c r="C142" s="252" t="s">
        <v>261</v>
      </c>
      <c r="D142" s="252" t="s">
        <v>424</v>
      </c>
      <c r="E142" s="235" t="s">
        <v>425</v>
      </c>
      <c r="F142" s="235" t="s">
        <v>426</v>
      </c>
      <c r="G142" s="253" t="s">
        <v>427</v>
      </c>
      <c r="H142" s="236" t="s">
        <v>428</v>
      </c>
      <c r="I142" s="236" t="s">
        <v>327</v>
      </c>
      <c r="J142" s="266">
        <v>7188141254.1300001</v>
      </c>
      <c r="K142" s="238">
        <v>45839</v>
      </c>
      <c r="L142" s="238">
        <v>46387</v>
      </c>
      <c r="M142" s="239">
        <f t="shared" si="4"/>
        <v>78.285714285714292</v>
      </c>
      <c r="N142" s="266">
        <v>0</v>
      </c>
      <c r="O142" s="236" t="s">
        <v>429</v>
      </c>
      <c r="P142" s="241">
        <f t="shared" si="5"/>
        <v>0</v>
      </c>
      <c r="Q142" s="242" t="str">
        <f>IF(ISNUMBER(P142),IF(P142=100%,"CUMPLIDA",IF(AND(ISNUMBER(L142),ISNUMBER([2]CGR!$P$4)), IF(L142&lt;[2]CGR!$P$4,"INCUMPLIDA","PROCESO"), "VERIFICAR FECHA")),"SIN VALOR AVANCE")</f>
        <v>PROCESO</v>
      </c>
    </row>
    <row r="143" spans="1:17" ht="195.75" customHeight="1" x14ac:dyDescent="0.2">
      <c r="A143" s="256" t="s">
        <v>12</v>
      </c>
      <c r="B143" s="233" t="s">
        <v>13</v>
      </c>
      <c r="C143" s="783" t="s">
        <v>261</v>
      </c>
      <c r="D143" s="783" t="s">
        <v>430</v>
      </c>
      <c r="E143" s="780" t="s">
        <v>431</v>
      </c>
      <c r="F143" s="780" t="s">
        <v>432</v>
      </c>
      <c r="G143" s="780" t="s">
        <v>433</v>
      </c>
      <c r="H143" s="291" t="s">
        <v>434</v>
      </c>
      <c r="I143" s="291" t="s">
        <v>435</v>
      </c>
      <c r="J143" s="237">
        <v>1</v>
      </c>
      <c r="K143" s="255">
        <v>45809</v>
      </c>
      <c r="L143" s="255">
        <v>46387</v>
      </c>
      <c r="M143" s="239">
        <f t="shared" si="4"/>
        <v>82.571428571428569</v>
      </c>
      <c r="N143" s="237">
        <v>0</v>
      </c>
      <c r="O143" s="236" t="s">
        <v>436</v>
      </c>
      <c r="P143" s="241">
        <f t="shared" si="5"/>
        <v>0</v>
      </c>
      <c r="Q143" s="242" t="str">
        <f>IF(ISNUMBER(P143),IF(P143=100%,"CUMPLIDA",IF(AND(ISNUMBER(L143),ISNUMBER([2]CGR!$P$4)), IF(L143&lt;[2]CGR!$P$4,"INCUMPLIDA","PROCESO"), "VERIFICAR FECHA")),"SIN VALOR AVANCE")</f>
        <v>PROCESO</v>
      </c>
    </row>
    <row r="144" spans="1:17" ht="105.75" x14ac:dyDescent="0.2">
      <c r="A144" s="256" t="s">
        <v>12</v>
      </c>
      <c r="B144" s="233" t="s">
        <v>13</v>
      </c>
      <c r="C144" s="783"/>
      <c r="D144" s="783"/>
      <c r="E144" s="780"/>
      <c r="F144" s="780"/>
      <c r="G144" s="780"/>
      <c r="H144" s="291" t="s">
        <v>437</v>
      </c>
      <c r="I144" s="292" t="s">
        <v>438</v>
      </c>
      <c r="J144" s="293">
        <v>399648949</v>
      </c>
      <c r="K144" s="255">
        <v>45809</v>
      </c>
      <c r="L144" s="255">
        <v>46174</v>
      </c>
      <c r="M144" s="239">
        <f t="shared" si="4"/>
        <v>52.142857142857146</v>
      </c>
      <c r="N144" s="266">
        <v>0</v>
      </c>
      <c r="O144" s="236" t="s">
        <v>439</v>
      </c>
      <c r="P144" s="241">
        <f t="shared" si="5"/>
        <v>0</v>
      </c>
      <c r="Q144" s="242" t="str">
        <f>IF(ISNUMBER(P144),IF(P144=100%,"CUMPLIDA",IF(AND(ISNUMBER(L144),ISNUMBER([2]CGR!$P$4)), IF(L144&lt;[2]CGR!$P$4,"INCUMPLIDA","PROCESO"), "VERIFICAR FECHA")),"SIN VALOR AVANCE")</f>
        <v>PROCESO</v>
      </c>
    </row>
    <row r="145" spans="1:17" ht="135.75" customHeight="1" x14ac:dyDescent="0.2">
      <c r="A145" s="256" t="s">
        <v>12</v>
      </c>
      <c r="B145" s="233" t="s">
        <v>13</v>
      </c>
      <c r="C145" s="783" t="s">
        <v>261</v>
      </c>
      <c r="D145" s="783" t="s">
        <v>430</v>
      </c>
      <c r="E145" s="780" t="s">
        <v>440</v>
      </c>
      <c r="F145" s="780" t="s">
        <v>441</v>
      </c>
      <c r="G145" s="780" t="s">
        <v>442</v>
      </c>
      <c r="H145" s="236" t="s">
        <v>323</v>
      </c>
      <c r="I145" s="242" t="s">
        <v>324</v>
      </c>
      <c r="J145" s="293">
        <v>20021334751</v>
      </c>
      <c r="K145" s="255">
        <v>45809</v>
      </c>
      <c r="L145" s="255">
        <v>46539</v>
      </c>
      <c r="M145" s="239">
        <f t="shared" si="4"/>
        <v>104.28571428571429</v>
      </c>
      <c r="N145" s="293">
        <v>0</v>
      </c>
      <c r="O145" s="236" t="s">
        <v>439</v>
      </c>
      <c r="P145" s="241">
        <f t="shared" si="5"/>
        <v>0</v>
      </c>
      <c r="Q145" s="242" t="str">
        <f>IF(ISNUMBER(P145),IF(P145=100%,"CUMPLIDA",IF(AND(ISNUMBER(L145),ISNUMBER([2]CGR!$P$4)), IF(L145&lt;[2]CGR!$P$4,"INCUMPLIDA","PROCESO"), "VERIFICAR FECHA")),"SIN VALOR AVANCE")</f>
        <v>PROCESO</v>
      </c>
    </row>
    <row r="146" spans="1:17" ht="105.75" x14ac:dyDescent="0.2">
      <c r="A146" s="256" t="s">
        <v>12</v>
      </c>
      <c r="B146" s="233" t="s">
        <v>13</v>
      </c>
      <c r="C146" s="783"/>
      <c r="D146" s="783"/>
      <c r="E146" s="780"/>
      <c r="F146" s="780"/>
      <c r="G146" s="780"/>
      <c r="H146" s="236" t="s">
        <v>326</v>
      </c>
      <c r="I146" s="234" t="s">
        <v>327</v>
      </c>
      <c r="J146" s="293">
        <v>20021334751</v>
      </c>
      <c r="K146" s="255">
        <v>45809</v>
      </c>
      <c r="L146" s="255">
        <v>46539</v>
      </c>
      <c r="M146" s="239">
        <f t="shared" si="4"/>
        <v>104.28571428571429</v>
      </c>
      <c r="N146" s="293">
        <v>0</v>
      </c>
      <c r="O146" s="236" t="s">
        <v>439</v>
      </c>
      <c r="P146" s="241">
        <f t="shared" si="5"/>
        <v>0</v>
      </c>
      <c r="Q146" s="242" t="str">
        <f>IF(ISNUMBER(P146),IF(P146=100%,"CUMPLIDA",IF(AND(ISNUMBER(L146),ISNUMBER([2]CGR!$P$4)), IF(L146&lt;[2]CGR!$P$4,"INCUMPLIDA","PROCESO"), "VERIFICAR FECHA")),"SIN VALOR AVANCE")</f>
        <v>PROCESO</v>
      </c>
    </row>
    <row r="147" spans="1:17" ht="165.75" customHeight="1" x14ac:dyDescent="0.2">
      <c r="A147" s="256" t="s">
        <v>12</v>
      </c>
      <c r="B147" s="252" t="s">
        <v>13</v>
      </c>
      <c r="C147" s="783" t="s">
        <v>443</v>
      </c>
      <c r="D147" s="783" t="s">
        <v>444</v>
      </c>
      <c r="E147" s="780" t="s">
        <v>445</v>
      </c>
      <c r="F147" s="780" t="s">
        <v>446</v>
      </c>
      <c r="G147" s="253" t="s">
        <v>447</v>
      </c>
      <c r="H147" s="254" t="s">
        <v>448</v>
      </c>
      <c r="I147" s="234" t="s">
        <v>259</v>
      </c>
      <c r="J147" s="245">
        <v>4</v>
      </c>
      <c r="K147" s="255">
        <v>45475</v>
      </c>
      <c r="L147" s="255">
        <v>45835</v>
      </c>
      <c r="M147" s="239">
        <f t="shared" ref="M147:M210" si="6">(L147-K147)/7</f>
        <v>51.428571428571431</v>
      </c>
      <c r="N147" s="248">
        <v>4</v>
      </c>
      <c r="O147" s="236" t="s">
        <v>449</v>
      </c>
      <c r="P147" s="241">
        <f t="shared" si="5"/>
        <v>1</v>
      </c>
      <c r="Q147" s="242" t="str">
        <f>IF(ISNUMBER(P147),IF(P147=100%,"CUMPLIDA",IF(AND(ISNUMBER(L147),ISNUMBER([2]CGR!$P$4)), IF(L147&lt;[2]CGR!$P$4,"INCUMPLIDA","PROCESO"), "VERIFICAR FECHA")),"SIN VALOR AVANCE")</f>
        <v>CUMPLIDA</v>
      </c>
    </row>
    <row r="148" spans="1:17" ht="150.75" x14ac:dyDescent="0.2">
      <c r="A148" s="256" t="s">
        <v>12</v>
      </c>
      <c r="B148" s="252" t="s">
        <v>13</v>
      </c>
      <c r="C148" s="783"/>
      <c r="D148" s="783"/>
      <c r="E148" s="780"/>
      <c r="F148" s="780"/>
      <c r="G148" s="253" t="s">
        <v>450</v>
      </c>
      <c r="H148" s="254" t="s">
        <v>451</v>
      </c>
      <c r="I148" s="294" t="s">
        <v>452</v>
      </c>
      <c r="J148" s="245">
        <v>1</v>
      </c>
      <c r="K148" s="255">
        <v>45475</v>
      </c>
      <c r="L148" s="255">
        <v>45835</v>
      </c>
      <c r="M148" s="239">
        <f t="shared" si="6"/>
        <v>51.428571428571431</v>
      </c>
      <c r="N148" s="248">
        <v>1</v>
      </c>
      <c r="O148" s="236" t="s">
        <v>449</v>
      </c>
      <c r="P148" s="241">
        <f t="shared" si="5"/>
        <v>1</v>
      </c>
      <c r="Q148" s="242" t="str">
        <f>IF(ISNUMBER(P148),IF(P148=100%,"CUMPLIDA",IF(AND(ISNUMBER(L148),ISNUMBER([2]CGR!$P$4)), IF(L148&lt;[2]CGR!$P$4,"INCUMPLIDA","PROCESO"), "VERIFICAR FECHA")),"SIN VALOR AVANCE")</f>
        <v>CUMPLIDA</v>
      </c>
    </row>
    <row r="149" spans="1:17" ht="150.75" x14ac:dyDescent="0.2">
      <c r="A149" s="256" t="s">
        <v>12</v>
      </c>
      <c r="B149" s="252" t="s">
        <v>13</v>
      </c>
      <c r="C149" s="783"/>
      <c r="D149" s="783"/>
      <c r="E149" s="780"/>
      <c r="F149" s="780"/>
      <c r="G149" s="235" t="s">
        <v>453</v>
      </c>
      <c r="H149" s="236" t="s">
        <v>454</v>
      </c>
      <c r="I149" s="294" t="s">
        <v>452</v>
      </c>
      <c r="J149" s="245">
        <v>1</v>
      </c>
      <c r="K149" s="255">
        <v>45475</v>
      </c>
      <c r="L149" s="255">
        <v>45835</v>
      </c>
      <c r="M149" s="239">
        <f t="shared" si="6"/>
        <v>51.428571428571431</v>
      </c>
      <c r="N149" s="248">
        <v>1</v>
      </c>
      <c r="O149" s="236" t="s">
        <v>449</v>
      </c>
      <c r="P149" s="241">
        <f t="shared" si="5"/>
        <v>1</v>
      </c>
      <c r="Q149" s="242" t="str">
        <f>IF(ISNUMBER(P149),IF(P149=100%,"CUMPLIDA",IF(AND(ISNUMBER(L149),ISNUMBER([2]CGR!$P$4)), IF(L149&lt;[2]CGR!$P$4,"INCUMPLIDA","PROCESO"), "VERIFICAR FECHA")),"SIN VALOR AVANCE")</f>
        <v>CUMPLIDA</v>
      </c>
    </row>
    <row r="150" spans="1:17" ht="165.75" customHeight="1" x14ac:dyDescent="0.2">
      <c r="A150" s="256" t="s">
        <v>12</v>
      </c>
      <c r="B150" s="252" t="s">
        <v>13</v>
      </c>
      <c r="C150" s="783" t="s">
        <v>443</v>
      </c>
      <c r="D150" s="783" t="s">
        <v>444</v>
      </c>
      <c r="E150" s="780" t="s">
        <v>455</v>
      </c>
      <c r="F150" s="780" t="s">
        <v>456</v>
      </c>
      <c r="G150" s="253" t="s">
        <v>447</v>
      </c>
      <c r="H150" s="254" t="s">
        <v>448</v>
      </c>
      <c r="I150" s="236" t="s">
        <v>259</v>
      </c>
      <c r="J150" s="245">
        <v>4</v>
      </c>
      <c r="K150" s="255">
        <v>45475</v>
      </c>
      <c r="L150" s="255">
        <v>45835</v>
      </c>
      <c r="M150" s="239">
        <f t="shared" si="6"/>
        <v>51.428571428571431</v>
      </c>
      <c r="N150" s="248">
        <v>4</v>
      </c>
      <c r="O150" s="236" t="s">
        <v>457</v>
      </c>
      <c r="P150" s="241">
        <f t="shared" si="5"/>
        <v>1</v>
      </c>
      <c r="Q150" s="242" t="str">
        <f>IF(ISNUMBER(P150),IF(P150=100%,"CUMPLIDA",IF(AND(ISNUMBER(L150),ISNUMBER([2]CGR!$P$4)), IF(L150&lt;[2]CGR!$P$4,"INCUMPLIDA","PROCESO"), "VERIFICAR FECHA")),"SIN VALOR AVANCE")</f>
        <v>CUMPLIDA</v>
      </c>
    </row>
    <row r="151" spans="1:17" ht="165.75" x14ac:dyDescent="0.2">
      <c r="A151" s="256" t="s">
        <v>12</v>
      </c>
      <c r="B151" s="252" t="s">
        <v>13</v>
      </c>
      <c r="C151" s="783"/>
      <c r="D151" s="783"/>
      <c r="E151" s="780"/>
      <c r="F151" s="780"/>
      <c r="G151" s="253" t="s">
        <v>450</v>
      </c>
      <c r="H151" s="254" t="s">
        <v>451</v>
      </c>
      <c r="I151" s="294" t="s">
        <v>452</v>
      </c>
      <c r="J151" s="245">
        <v>1</v>
      </c>
      <c r="K151" s="255">
        <v>45475</v>
      </c>
      <c r="L151" s="255">
        <v>45835</v>
      </c>
      <c r="M151" s="239">
        <f t="shared" si="6"/>
        <v>51.428571428571431</v>
      </c>
      <c r="N151" s="248">
        <v>1</v>
      </c>
      <c r="O151" s="236" t="s">
        <v>457</v>
      </c>
      <c r="P151" s="241">
        <f t="shared" si="5"/>
        <v>1</v>
      </c>
      <c r="Q151" s="242" t="str">
        <f>IF(ISNUMBER(P151),IF(P151=100%,"CUMPLIDA",IF(AND(ISNUMBER(L151),ISNUMBER([2]CGR!$P$4)), IF(L151&lt;[2]CGR!$P$4,"INCUMPLIDA","PROCESO"), "VERIFICAR FECHA")),"SIN VALOR AVANCE")</f>
        <v>CUMPLIDA</v>
      </c>
    </row>
    <row r="152" spans="1:17" ht="165.75" x14ac:dyDescent="0.2">
      <c r="A152" s="256" t="s">
        <v>12</v>
      </c>
      <c r="B152" s="252" t="s">
        <v>13</v>
      </c>
      <c r="C152" s="783"/>
      <c r="D152" s="783"/>
      <c r="E152" s="780"/>
      <c r="F152" s="780"/>
      <c r="G152" s="235" t="s">
        <v>453</v>
      </c>
      <c r="H152" s="236" t="s">
        <v>454</v>
      </c>
      <c r="I152" s="237" t="s">
        <v>452</v>
      </c>
      <c r="J152" s="245">
        <v>1</v>
      </c>
      <c r="K152" s="255">
        <v>45475</v>
      </c>
      <c r="L152" s="255">
        <v>45835</v>
      </c>
      <c r="M152" s="239">
        <f t="shared" si="6"/>
        <v>51.428571428571431</v>
      </c>
      <c r="N152" s="248">
        <v>1</v>
      </c>
      <c r="O152" s="236" t="s">
        <v>457</v>
      </c>
      <c r="P152" s="241">
        <f t="shared" si="5"/>
        <v>1</v>
      </c>
      <c r="Q152" s="242" t="str">
        <f>IF(ISNUMBER(P152),IF(P152=100%,"CUMPLIDA",IF(AND(ISNUMBER(L152),ISNUMBER([2]CGR!$P$4)), IF(L152&lt;[2]CGR!$P$4,"INCUMPLIDA","PROCESO"), "VERIFICAR FECHA")),"SIN VALOR AVANCE")</f>
        <v>CUMPLIDA</v>
      </c>
    </row>
    <row r="153" spans="1:17" ht="180.75" customHeight="1" x14ac:dyDescent="0.2">
      <c r="A153" s="256" t="s">
        <v>12</v>
      </c>
      <c r="B153" s="252" t="s">
        <v>13</v>
      </c>
      <c r="C153" s="783" t="s">
        <v>443</v>
      </c>
      <c r="D153" s="783" t="s">
        <v>458</v>
      </c>
      <c r="E153" s="780" t="s">
        <v>459</v>
      </c>
      <c r="F153" s="780" t="s">
        <v>456</v>
      </c>
      <c r="G153" s="253" t="s">
        <v>447</v>
      </c>
      <c r="H153" s="254" t="s">
        <v>448</v>
      </c>
      <c r="I153" s="236" t="s">
        <v>259</v>
      </c>
      <c r="J153" s="245">
        <v>4</v>
      </c>
      <c r="K153" s="255">
        <v>45475</v>
      </c>
      <c r="L153" s="255">
        <v>45835</v>
      </c>
      <c r="M153" s="239">
        <f t="shared" si="6"/>
        <v>51.428571428571431</v>
      </c>
      <c r="N153" s="248">
        <v>4</v>
      </c>
      <c r="O153" s="236" t="s">
        <v>460</v>
      </c>
      <c r="P153" s="241">
        <f t="shared" si="5"/>
        <v>1</v>
      </c>
      <c r="Q153" s="242" t="str">
        <f>IF(ISNUMBER(P153),IF(P153=100%,"CUMPLIDA",IF(AND(ISNUMBER(L153),ISNUMBER([2]CGR!$P$4)), IF(L153&lt;[2]CGR!$P$4,"INCUMPLIDA","PROCESO"), "VERIFICAR FECHA")),"SIN VALOR AVANCE")</f>
        <v>CUMPLIDA</v>
      </c>
    </row>
    <row r="154" spans="1:17" ht="165.75" x14ac:dyDescent="0.2">
      <c r="A154" s="256" t="s">
        <v>12</v>
      </c>
      <c r="B154" s="252" t="s">
        <v>13</v>
      </c>
      <c r="C154" s="783"/>
      <c r="D154" s="783"/>
      <c r="E154" s="780"/>
      <c r="F154" s="780"/>
      <c r="G154" s="253" t="s">
        <v>450</v>
      </c>
      <c r="H154" s="254" t="s">
        <v>451</v>
      </c>
      <c r="I154" s="294" t="s">
        <v>452</v>
      </c>
      <c r="J154" s="245">
        <v>1</v>
      </c>
      <c r="K154" s="255">
        <v>45475</v>
      </c>
      <c r="L154" s="255">
        <v>45835</v>
      </c>
      <c r="M154" s="239">
        <f t="shared" si="6"/>
        <v>51.428571428571431</v>
      </c>
      <c r="N154" s="248">
        <v>1</v>
      </c>
      <c r="O154" s="236" t="s">
        <v>460</v>
      </c>
      <c r="P154" s="241">
        <f t="shared" si="5"/>
        <v>1</v>
      </c>
      <c r="Q154" s="242" t="str">
        <f>IF(ISNUMBER(P154),IF(P154=100%,"CUMPLIDA",IF(AND(ISNUMBER(L154),ISNUMBER([2]CGR!$P$4)), IF(L154&lt;[2]CGR!$P$4,"INCUMPLIDA","PROCESO"), "VERIFICAR FECHA")),"SIN VALOR AVANCE")</f>
        <v>CUMPLIDA</v>
      </c>
    </row>
    <row r="155" spans="1:17" ht="165.75" x14ac:dyDescent="0.2">
      <c r="A155" s="256" t="s">
        <v>12</v>
      </c>
      <c r="B155" s="252" t="s">
        <v>13</v>
      </c>
      <c r="C155" s="783"/>
      <c r="D155" s="783"/>
      <c r="E155" s="780"/>
      <c r="F155" s="780"/>
      <c r="G155" s="235" t="s">
        <v>453</v>
      </c>
      <c r="H155" s="236" t="s">
        <v>454</v>
      </c>
      <c r="I155" s="294" t="s">
        <v>452</v>
      </c>
      <c r="J155" s="245">
        <v>1</v>
      </c>
      <c r="K155" s="255">
        <v>45475</v>
      </c>
      <c r="L155" s="255">
        <v>45835</v>
      </c>
      <c r="M155" s="239">
        <f t="shared" si="6"/>
        <v>51.428571428571431</v>
      </c>
      <c r="N155" s="248">
        <v>1</v>
      </c>
      <c r="O155" s="236" t="s">
        <v>460</v>
      </c>
      <c r="P155" s="241">
        <f t="shared" si="5"/>
        <v>1</v>
      </c>
      <c r="Q155" s="242" t="str">
        <f>IF(ISNUMBER(P155),IF(P155=100%,"CUMPLIDA",IF(AND(ISNUMBER(L155),ISNUMBER([2]CGR!$P$4)), IF(L155&lt;[2]CGR!$P$4,"INCUMPLIDA","PROCESO"), "VERIFICAR FECHA")),"SIN VALOR AVANCE")</f>
        <v>CUMPLIDA</v>
      </c>
    </row>
    <row r="156" spans="1:17" ht="300" customHeight="1" x14ac:dyDescent="0.2">
      <c r="A156" s="256" t="s">
        <v>12</v>
      </c>
      <c r="B156" s="252" t="s">
        <v>13</v>
      </c>
      <c r="C156" s="781" t="s">
        <v>461</v>
      </c>
      <c r="D156" s="782" t="s">
        <v>462</v>
      </c>
      <c r="E156" s="800" t="s">
        <v>463</v>
      </c>
      <c r="F156" s="780" t="s">
        <v>464</v>
      </c>
      <c r="G156" s="789" t="s">
        <v>465</v>
      </c>
      <c r="H156" s="253" t="s">
        <v>466</v>
      </c>
      <c r="I156" s="236" t="s">
        <v>467</v>
      </c>
      <c r="J156" s="245">
        <v>6</v>
      </c>
      <c r="K156" s="295">
        <v>45839</v>
      </c>
      <c r="L156" s="295">
        <v>46022</v>
      </c>
      <c r="M156" s="239">
        <f t="shared" si="6"/>
        <v>26.142857142857142</v>
      </c>
      <c r="N156" s="248">
        <v>0</v>
      </c>
      <c r="O156" s="236" t="s">
        <v>468</v>
      </c>
      <c r="P156" s="241">
        <f t="shared" si="5"/>
        <v>0</v>
      </c>
      <c r="Q156" s="242" t="str">
        <f>IF(ISNUMBER(P156),IF(P156=100%,"CUMPLIDA",IF(AND(ISNUMBER(L156),ISNUMBER([3]CGR!$P$4)), IF(L156&lt;[3]CGR!$P$4,"INCUMPLIDA","PROCESO"), "VERIFICAR FECHA")),"SIN VALOR AVANCE")</f>
        <v>PROCESO</v>
      </c>
    </row>
    <row r="157" spans="1:17" ht="90.75" x14ac:dyDescent="0.2">
      <c r="A157" s="256" t="s">
        <v>12</v>
      </c>
      <c r="B157" s="252" t="s">
        <v>13</v>
      </c>
      <c r="C157" s="781"/>
      <c r="D157" s="782"/>
      <c r="E157" s="800"/>
      <c r="F157" s="780"/>
      <c r="G157" s="789"/>
      <c r="H157" s="253" t="s">
        <v>469</v>
      </c>
      <c r="I157" s="236" t="s">
        <v>470</v>
      </c>
      <c r="J157" s="245">
        <v>1</v>
      </c>
      <c r="K157" s="295">
        <v>45839</v>
      </c>
      <c r="L157" s="295">
        <v>46053</v>
      </c>
      <c r="M157" s="239">
        <f t="shared" si="6"/>
        <v>30.571428571428573</v>
      </c>
      <c r="N157" s="248">
        <v>0</v>
      </c>
      <c r="O157" s="236" t="s">
        <v>468</v>
      </c>
      <c r="P157" s="241">
        <f t="shared" si="5"/>
        <v>0</v>
      </c>
      <c r="Q157" s="242" t="str">
        <f>IF(ISNUMBER(P157),IF(P157=100%,"CUMPLIDA",IF(AND(ISNUMBER(L157),ISNUMBER([3]CGR!$P$4)), IF(L157&lt;[3]CGR!$P$4,"INCUMPLIDA","PROCESO"), "VERIFICAR FECHA")),"SIN VALOR AVANCE")</f>
        <v>PROCESO</v>
      </c>
    </row>
    <row r="158" spans="1:17" ht="60" x14ac:dyDescent="0.2">
      <c r="A158" s="256" t="s">
        <v>12</v>
      </c>
      <c r="B158" s="252" t="s">
        <v>13</v>
      </c>
      <c r="C158" s="781"/>
      <c r="D158" s="782"/>
      <c r="E158" s="800"/>
      <c r="F158" s="780"/>
      <c r="G158" s="253" t="s">
        <v>471</v>
      </c>
      <c r="H158" s="235" t="s">
        <v>472</v>
      </c>
      <c r="I158" s="265" t="s">
        <v>473</v>
      </c>
      <c r="J158" s="245">
        <v>1</v>
      </c>
      <c r="K158" s="295">
        <v>45839</v>
      </c>
      <c r="L158" s="295">
        <v>46022</v>
      </c>
      <c r="M158" s="239">
        <f t="shared" si="6"/>
        <v>26.142857142857142</v>
      </c>
      <c r="N158" s="248">
        <v>0</v>
      </c>
      <c r="O158" s="236" t="s">
        <v>474</v>
      </c>
      <c r="P158" s="241">
        <f t="shared" si="5"/>
        <v>0</v>
      </c>
      <c r="Q158" s="242" t="str">
        <f>IF(ISNUMBER(P158),IF(P158=100%,"CUMPLIDA",IF(AND(ISNUMBER(L158),ISNUMBER([3]CGR!$P$4)), IF(L158&lt;[3]CGR!$P$4,"INCUMPLIDA","PROCESO"), "VERIFICAR FECHA")),"SIN VALOR AVANCE")</f>
        <v>PROCESO</v>
      </c>
    </row>
    <row r="159" spans="1:17" ht="300" customHeight="1" x14ac:dyDescent="0.2">
      <c r="A159" s="256" t="s">
        <v>12</v>
      </c>
      <c r="B159" s="252" t="s">
        <v>13</v>
      </c>
      <c r="C159" s="781" t="s">
        <v>461</v>
      </c>
      <c r="D159" s="781" t="s">
        <v>462</v>
      </c>
      <c r="E159" s="800" t="s">
        <v>475</v>
      </c>
      <c r="F159" s="780" t="s">
        <v>476</v>
      </c>
      <c r="G159" s="789" t="s">
        <v>465</v>
      </c>
      <c r="H159" s="253" t="s">
        <v>466</v>
      </c>
      <c r="I159" s="236" t="s">
        <v>467</v>
      </c>
      <c r="J159" s="245">
        <v>6</v>
      </c>
      <c r="K159" s="295">
        <v>45839</v>
      </c>
      <c r="L159" s="295">
        <v>46022</v>
      </c>
      <c r="M159" s="239">
        <f t="shared" si="6"/>
        <v>26.142857142857142</v>
      </c>
      <c r="N159" s="248">
        <v>0</v>
      </c>
      <c r="O159" s="236" t="s">
        <v>468</v>
      </c>
      <c r="P159" s="241">
        <f t="shared" si="5"/>
        <v>0</v>
      </c>
      <c r="Q159" s="242" t="str">
        <f>IF(ISNUMBER(P159),IF(P159=100%,"CUMPLIDA",IF(AND(ISNUMBER(L159),ISNUMBER([3]CGR!$P$4)), IF(L159&lt;[3]CGR!$P$4,"INCUMPLIDA","PROCESO"), "VERIFICAR FECHA")),"SIN VALOR AVANCE")</f>
        <v>PROCESO</v>
      </c>
    </row>
    <row r="160" spans="1:17" ht="90.75" x14ac:dyDescent="0.2">
      <c r="A160" s="256" t="s">
        <v>12</v>
      </c>
      <c r="B160" s="252" t="s">
        <v>13</v>
      </c>
      <c r="C160" s="781"/>
      <c r="D160" s="781"/>
      <c r="E160" s="800"/>
      <c r="F160" s="780"/>
      <c r="G160" s="789"/>
      <c r="H160" s="253" t="s">
        <v>477</v>
      </c>
      <c r="I160" s="236" t="s">
        <v>470</v>
      </c>
      <c r="J160" s="245">
        <v>1</v>
      </c>
      <c r="K160" s="295">
        <v>45839</v>
      </c>
      <c r="L160" s="295">
        <v>46053</v>
      </c>
      <c r="M160" s="239">
        <f t="shared" si="6"/>
        <v>30.571428571428573</v>
      </c>
      <c r="N160" s="248">
        <v>0</v>
      </c>
      <c r="O160" s="236" t="s">
        <v>468</v>
      </c>
      <c r="P160" s="241">
        <f t="shared" si="5"/>
        <v>0</v>
      </c>
      <c r="Q160" s="242" t="str">
        <f>IF(ISNUMBER(P160),IF(P160=100%,"CUMPLIDA",IF(AND(ISNUMBER(L160),ISNUMBER([3]CGR!$P$4)), IF(L160&lt;[3]CGR!$P$4,"INCUMPLIDA","PROCESO"), "VERIFICAR FECHA")),"SIN VALOR AVANCE")</f>
        <v>PROCESO</v>
      </c>
    </row>
    <row r="161" spans="1:17" ht="135.75" x14ac:dyDescent="0.2">
      <c r="A161" s="256" t="s">
        <v>12</v>
      </c>
      <c r="B161" s="252" t="s">
        <v>13</v>
      </c>
      <c r="C161" s="781"/>
      <c r="D161" s="781"/>
      <c r="E161" s="780"/>
      <c r="F161" s="780"/>
      <c r="G161" s="253" t="s">
        <v>478</v>
      </c>
      <c r="H161" s="253" t="s">
        <v>479</v>
      </c>
      <c r="I161" s="236" t="s">
        <v>480</v>
      </c>
      <c r="J161" s="245">
        <v>3</v>
      </c>
      <c r="K161" s="295">
        <v>45870</v>
      </c>
      <c r="L161" s="295">
        <v>46022</v>
      </c>
      <c r="M161" s="239">
        <f t="shared" si="6"/>
        <v>21.714285714285715</v>
      </c>
      <c r="N161" s="248">
        <v>0</v>
      </c>
      <c r="O161" s="236" t="s">
        <v>481</v>
      </c>
      <c r="P161" s="241">
        <f t="shared" si="5"/>
        <v>0</v>
      </c>
      <c r="Q161" s="242" t="str">
        <f>IF(ISNUMBER(P161),IF(P161=100%,"CUMPLIDA",IF(AND(ISNUMBER(L161),ISNUMBER([3]CGR!$P$4)), IF(L161&lt;[3]CGR!$P$4,"INCUMPLIDA","PROCESO"), "VERIFICAR FECHA")),"SIN VALOR AVANCE")</f>
        <v>PROCESO</v>
      </c>
    </row>
    <row r="162" spans="1:17" ht="120.75" customHeight="1" x14ac:dyDescent="0.2">
      <c r="A162" s="256" t="s">
        <v>12</v>
      </c>
      <c r="B162" s="252" t="s">
        <v>13</v>
      </c>
      <c r="C162" s="783" t="s">
        <v>461</v>
      </c>
      <c r="D162" s="783" t="s">
        <v>482</v>
      </c>
      <c r="E162" s="780" t="s">
        <v>483</v>
      </c>
      <c r="F162" s="780" t="s">
        <v>484</v>
      </c>
      <c r="G162" s="235" t="s">
        <v>485</v>
      </c>
      <c r="H162" s="235" t="s">
        <v>486</v>
      </c>
      <c r="I162" s="236" t="s">
        <v>487</v>
      </c>
      <c r="J162" s="245">
        <v>4</v>
      </c>
      <c r="K162" s="263">
        <v>45870</v>
      </c>
      <c r="L162" s="263">
        <v>46235</v>
      </c>
      <c r="M162" s="239">
        <f t="shared" si="6"/>
        <v>52.142857142857146</v>
      </c>
      <c r="N162" s="248">
        <v>0</v>
      </c>
      <c r="O162" s="236" t="s">
        <v>488</v>
      </c>
      <c r="P162" s="241">
        <f t="shared" si="5"/>
        <v>0</v>
      </c>
      <c r="Q162" s="242" t="str">
        <f>IF(ISNUMBER(P162),IF(P162=100%,"CUMPLIDA",IF(AND(ISNUMBER(L162),ISNUMBER([3]CGR!$P$4)), IF(L162&lt;[3]CGR!$P$4,"INCUMPLIDA","PROCESO"), "VERIFICAR FECHA")),"SIN VALOR AVANCE")</f>
        <v>PROCESO</v>
      </c>
    </row>
    <row r="163" spans="1:17" ht="75" customHeight="1" x14ac:dyDescent="0.2">
      <c r="A163" s="256" t="s">
        <v>12</v>
      </c>
      <c r="B163" s="252" t="s">
        <v>13</v>
      </c>
      <c r="C163" s="783"/>
      <c r="D163" s="783"/>
      <c r="E163" s="780"/>
      <c r="F163" s="780"/>
      <c r="G163" s="780" t="s">
        <v>489</v>
      </c>
      <c r="H163" s="235" t="s">
        <v>490</v>
      </c>
      <c r="I163" s="236" t="s">
        <v>491</v>
      </c>
      <c r="J163" s="245">
        <v>1</v>
      </c>
      <c r="K163" s="263">
        <v>45870</v>
      </c>
      <c r="L163" s="263">
        <v>46022</v>
      </c>
      <c r="M163" s="239">
        <f t="shared" si="6"/>
        <v>21.714285714285715</v>
      </c>
      <c r="N163" s="248">
        <v>0</v>
      </c>
      <c r="O163" s="236" t="s">
        <v>492</v>
      </c>
      <c r="P163" s="241">
        <f t="shared" si="5"/>
        <v>0</v>
      </c>
      <c r="Q163" s="242" t="str">
        <f>IF(ISNUMBER(P163),IF(P163=100%,"CUMPLIDA",IF(AND(ISNUMBER(L163),ISNUMBER([3]CGR!$P$4)), IF(L163&lt;[3]CGR!$P$4,"INCUMPLIDA","PROCESO"), "VERIFICAR FECHA")),"SIN VALOR AVANCE")</f>
        <v>PROCESO</v>
      </c>
    </row>
    <row r="164" spans="1:17" ht="60" x14ac:dyDescent="0.2">
      <c r="A164" s="256" t="s">
        <v>12</v>
      </c>
      <c r="B164" s="252" t="s">
        <v>13</v>
      </c>
      <c r="C164" s="783"/>
      <c r="D164" s="783"/>
      <c r="E164" s="780"/>
      <c r="F164" s="780"/>
      <c r="G164" s="780"/>
      <c r="H164" s="235" t="s">
        <v>493</v>
      </c>
      <c r="I164" s="236" t="s">
        <v>494</v>
      </c>
      <c r="J164" s="245">
        <v>1</v>
      </c>
      <c r="K164" s="263">
        <v>46023</v>
      </c>
      <c r="L164" s="263">
        <v>46054</v>
      </c>
      <c r="M164" s="239">
        <f t="shared" si="6"/>
        <v>4.4285714285714288</v>
      </c>
      <c r="N164" s="248">
        <v>0</v>
      </c>
      <c r="O164" s="236" t="s">
        <v>495</v>
      </c>
      <c r="P164" s="241">
        <f t="shared" si="5"/>
        <v>0</v>
      </c>
      <c r="Q164" s="242" t="str">
        <f>IF(ISNUMBER(P164),IF(P164=100%,"CUMPLIDA",IF(AND(ISNUMBER(L164),ISNUMBER([3]CGR!$P$4)), IF(L164&lt;[3]CGR!$P$4,"INCUMPLIDA","PROCESO"), "VERIFICAR FECHA")),"SIN VALOR AVANCE")</f>
        <v>PROCESO</v>
      </c>
    </row>
    <row r="165" spans="1:17" ht="90.75" x14ac:dyDescent="0.2">
      <c r="A165" s="256" t="s">
        <v>12</v>
      </c>
      <c r="B165" s="252" t="s">
        <v>13</v>
      </c>
      <c r="C165" s="783"/>
      <c r="D165" s="783"/>
      <c r="E165" s="780"/>
      <c r="F165" s="780"/>
      <c r="G165" s="235" t="s">
        <v>496</v>
      </c>
      <c r="H165" s="235" t="s">
        <v>497</v>
      </c>
      <c r="I165" s="236" t="s">
        <v>498</v>
      </c>
      <c r="J165" s="245">
        <v>1</v>
      </c>
      <c r="K165" s="263">
        <v>45870</v>
      </c>
      <c r="L165" s="263">
        <v>45961</v>
      </c>
      <c r="M165" s="239">
        <f t="shared" si="6"/>
        <v>13</v>
      </c>
      <c r="N165" s="248">
        <v>0</v>
      </c>
      <c r="O165" s="236" t="s">
        <v>492</v>
      </c>
      <c r="P165" s="241">
        <f t="shared" si="5"/>
        <v>0</v>
      </c>
      <c r="Q165" s="242" t="str">
        <f>IF(ISNUMBER(P165),IF(P165=100%,"CUMPLIDA",IF(AND(ISNUMBER(L165),ISNUMBER([3]CGR!$P$4)), IF(L165&lt;[3]CGR!$P$4,"INCUMPLIDA","PROCESO"), "VERIFICAR FECHA")),"SIN VALOR AVANCE")</f>
        <v>PROCESO</v>
      </c>
    </row>
    <row r="166" spans="1:17" ht="90.75" x14ac:dyDescent="0.2">
      <c r="A166" s="256" t="s">
        <v>12</v>
      </c>
      <c r="B166" s="252" t="s">
        <v>13</v>
      </c>
      <c r="C166" s="783"/>
      <c r="D166" s="783"/>
      <c r="E166" s="780"/>
      <c r="F166" s="780"/>
      <c r="G166" s="235" t="s">
        <v>499</v>
      </c>
      <c r="H166" s="235" t="s">
        <v>500</v>
      </c>
      <c r="I166" s="265" t="s">
        <v>501</v>
      </c>
      <c r="J166" s="245">
        <v>6</v>
      </c>
      <c r="K166" s="263">
        <v>45870</v>
      </c>
      <c r="L166" s="263">
        <v>46235</v>
      </c>
      <c r="M166" s="239">
        <f t="shared" si="6"/>
        <v>52.142857142857146</v>
      </c>
      <c r="N166" s="248">
        <v>0</v>
      </c>
      <c r="O166" s="264" t="s">
        <v>502</v>
      </c>
      <c r="P166" s="241">
        <f t="shared" si="5"/>
        <v>0</v>
      </c>
      <c r="Q166" s="242" t="str">
        <f>IF(ISNUMBER(P166),IF(P166=100%,"CUMPLIDA",IF(AND(ISNUMBER(L166),ISNUMBER([3]CGR!$P$4)), IF(L166&lt;[3]CGR!$P$4,"INCUMPLIDA","PROCESO"), "VERIFICAR FECHA")),"SIN VALOR AVANCE")</f>
        <v>PROCESO</v>
      </c>
    </row>
    <row r="167" spans="1:17" ht="135" customHeight="1" x14ac:dyDescent="0.2">
      <c r="A167" s="256" t="s">
        <v>12</v>
      </c>
      <c r="B167" s="252" t="s">
        <v>13</v>
      </c>
      <c r="C167" s="783" t="s">
        <v>461</v>
      </c>
      <c r="D167" s="783" t="s">
        <v>482</v>
      </c>
      <c r="E167" s="780" t="s">
        <v>503</v>
      </c>
      <c r="F167" s="780" t="s">
        <v>504</v>
      </c>
      <c r="G167" s="235" t="s">
        <v>505</v>
      </c>
      <c r="H167" s="235" t="s">
        <v>500</v>
      </c>
      <c r="I167" s="265" t="s">
        <v>501</v>
      </c>
      <c r="J167" s="245">
        <v>6</v>
      </c>
      <c r="K167" s="263">
        <v>45870</v>
      </c>
      <c r="L167" s="263">
        <v>46235</v>
      </c>
      <c r="M167" s="239">
        <f t="shared" si="6"/>
        <v>52.142857142857146</v>
      </c>
      <c r="N167" s="248">
        <v>0</v>
      </c>
      <c r="O167" s="264" t="s">
        <v>506</v>
      </c>
      <c r="P167" s="241">
        <f t="shared" si="5"/>
        <v>0</v>
      </c>
      <c r="Q167" s="242" t="str">
        <f>IF(ISNUMBER(P167),IF(P167=100%,"CUMPLIDA",IF(AND(ISNUMBER(L167),ISNUMBER([3]CGR!$P$4)), IF(L167&lt;[3]CGR!$P$4,"INCUMPLIDA","PROCESO"), "VERIFICAR FECHA")),"SIN VALOR AVANCE")</f>
        <v>PROCESO</v>
      </c>
    </row>
    <row r="168" spans="1:17" ht="120.75" x14ac:dyDescent="0.2">
      <c r="A168" s="256" t="s">
        <v>12</v>
      </c>
      <c r="B168" s="252" t="s">
        <v>13</v>
      </c>
      <c r="C168" s="783"/>
      <c r="D168" s="783"/>
      <c r="E168" s="780"/>
      <c r="F168" s="780"/>
      <c r="G168" s="235" t="s">
        <v>507</v>
      </c>
      <c r="H168" s="235" t="s">
        <v>508</v>
      </c>
      <c r="I168" s="236" t="s">
        <v>487</v>
      </c>
      <c r="J168" s="245">
        <v>4</v>
      </c>
      <c r="K168" s="263">
        <v>45839</v>
      </c>
      <c r="L168" s="263">
        <v>46204</v>
      </c>
      <c r="M168" s="239">
        <f t="shared" si="6"/>
        <v>52.142857142857146</v>
      </c>
      <c r="N168" s="248">
        <v>0</v>
      </c>
      <c r="O168" s="264" t="s">
        <v>509</v>
      </c>
      <c r="P168" s="241">
        <f t="shared" si="5"/>
        <v>0</v>
      </c>
      <c r="Q168" s="242" t="str">
        <f>IF(ISNUMBER(P168),IF(P168=100%,"CUMPLIDA",IF(AND(ISNUMBER(L168),ISNUMBER([3]CGR!$P$4)), IF(L168&lt;[3]CGR!$P$4,"INCUMPLIDA","PROCESO"), "VERIFICAR FECHA")),"SIN VALOR AVANCE")</f>
        <v>PROCESO</v>
      </c>
    </row>
    <row r="169" spans="1:17" ht="75" customHeight="1" x14ac:dyDescent="0.2">
      <c r="A169" s="256" t="s">
        <v>12</v>
      </c>
      <c r="B169" s="252" t="s">
        <v>13</v>
      </c>
      <c r="C169" s="783"/>
      <c r="D169" s="783"/>
      <c r="E169" s="780"/>
      <c r="F169" s="780"/>
      <c r="G169" s="780" t="s">
        <v>510</v>
      </c>
      <c r="H169" s="235" t="s">
        <v>490</v>
      </c>
      <c r="I169" s="236" t="s">
        <v>491</v>
      </c>
      <c r="J169" s="245">
        <v>1</v>
      </c>
      <c r="K169" s="263">
        <v>45870</v>
      </c>
      <c r="L169" s="263">
        <v>46022</v>
      </c>
      <c r="M169" s="239">
        <f t="shared" si="6"/>
        <v>21.714285714285715</v>
      </c>
      <c r="N169" s="248">
        <v>0</v>
      </c>
      <c r="O169" s="236" t="s">
        <v>492</v>
      </c>
      <c r="P169" s="241">
        <f t="shared" si="5"/>
        <v>0</v>
      </c>
      <c r="Q169" s="242" t="str">
        <f>IF(ISNUMBER(P169),IF(P169=100%,"CUMPLIDA",IF(AND(ISNUMBER(L169),ISNUMBER([3]CGR!$P$4)), IF(L169&lt;[3]CGR!$P$4,"INCUMPLIDA","PROCESO"), "VERIFICAR FECHA")),"SIN VALOR AVANCE")</f>
        <v>PROCESO</v>
      </c>
    </row>
    <row r="170" spans="1:17" ht="60" x14ac:dyDescent="0.2">
      <c r="A170" s="256" t="s">
        <v>12</v>
      </c>
      <c r="B170" s="252" t="s">
        <v>13</v>
      </c>
      <c r="C170" s="783"/>
      <c r="D170" s="783"/>
      <c r="E170" s="780"/>
      <c r="F170" s="780"/>
      <c r="G170" s="780"/>
      <c r="H170" s="235" t="s">
        <v>493</v>
      </c>
      <c r="I170" s="236" t="s">
        <v>494</v>
      </c>
      <c r="J170" s="245">
        <v>1</v>
      </c>
      <c r="K170" s="263">
        <v>46023</v>
      </c>
      <c r="L170" s="263">
        <v>46054</v>
      </c>
      <c r="M170" s="239">
        <f t="shared" si="6"/>
        <v>4.4285714285714288</v>
      </c>
      <c r="N170" s="248">
        <v>0</v>
      </c>
      <c r="O170" s="236" t="s">
        <v>495</v>
      </c>
      <c r="P170" s="241">
        <f t="shared" si="5"/>
        <v>0</v>
      </c>
      <c r="Q170" s="242" t="str">
        <f>IF(ISNUMBER(P170),IF(P170=100%,"CUMPLIDA",IF(AND(ISNUMBER(L170),ISNUMBER([3]CGR!$P$4)), IF(L170&lt;[3]CGR!$P$4,"INCUMPLIDA","PROCESO"), "VERIFICAR FECHA")),"SIN VALOR AVANCE")</f>
        <v>PROCESO</v>
      </c>
    </row>
    <row r="171" spans="1:17" ht="90.75" x14ac:dyDescent="0.2">
      <c r="A171" s="256" t="s">
        <v>12</v>
      </c>
      <c r="B171" s="252" t="s">
        <v>13</v>
      </c>
      <c r="C171" s="783"/>
      <c r="D171" s="783"/>
      <c r="E171" s="780"/>
      <c r="F171" s="780"/>
      <c r="G171" s="235" t="s">
        <v>511</v>
      </c>
      <c r="H171" s="235" t="s">
        <v>512</v>
      </c>
      <c r="I171" s="236" t="s">
        <v>498</v>
      </c>
      <c r="J171" s="245">
        <v>1</v>
      </c>
      <c r="K171" s="263">
        <v>45870</v>
      </c>
      <c r="L171" s="263">
        <v>45961</v>
      </c>
      <c r="M171" s="239">
        <f t="shared" si="6"/>
        <v>13</v>
      </c>
      <c r="N171" s="248">
        <v>0</v>
      </c>
      <c r="O171" s="236" t="s">
        <v>492</v>
      </c>
      <c r="P171" s="241">
        <f t="shared" si="5"/>
        <v>0</v>
      </c>
      <c r="Q171" s="242" t="str">
        <f>IF(ISNUMBER(P171),IF(P171=100%,"CUMPLIDA",IF(AND(ISNUMBER(L171),ISNUMBER([3]CGR!$P$4)), IF(L171&lt;[3]CGR!$P$4,"INCUMPLIDA","PROCESO"), "VERIFICAR FECHA")),"SIN VALOR AVANCE")</f>
        <v>PROCESO</v>
      </c>
    </row>
    <row r="172" spans="1:17" ht="225.75" x14ac:dyDescent="0.2">
      <c r="A172" s="232" t="s">
        <v>20</v>
      </c>
      <c r="B172" s="233" t="s">
        <v>13</v>
      </c>
      <c r="C172" s="781" t="s">
        <v>513</v>
      </c>
      <c r="D172" s="781" t="s">
        <v>68</v>
      </c>
      <c r="E172" s="780" t="s">
        <v>514</v>
      </c>
      <c r="F172" s="780" t="s">
        <v>515</v>
      </c>
      <c r="G172" s="235" t="s">
        <v>160</v>
      </c>
      <c r="H172" s="236" t="s">
        <v>91</v>
      </c>
      <c r="I172" s="236" t="s">
        <v>92</v>
      </c>
      <c r="J172" s="237">
        <v>1</v>
      </c>
      <c r="K172" s="238">
        <v>45231</v>
      </c>
      <c r="L172" s="238">
        <v>45504</v>
      </c>
      <c r="M172" s="239">
        <f t="shared" si="6"/>
        <v>39</v>
      </c>
      <c r="N172" s="248">
        <v>1</v>
      </c>
      <c r="O172" s="236" t="s">
        <v>516</v>
      </c>
      <c r="P172" s="241">
        <f t="shared" si="5"/>
        <v>1</v>
      </c>
      <c r="Q172" s="242" t="str">
        <f>IF(ISNUMBER(P172),IF(P172=100%,"CUMPLIDA",IF(AND(ISNUMBER(L172),ISNUMBER([4]CGR!$P$4)), IF(L172&lt;[4]CGR!$P$4,"INCUMPLIDA","PROCESO"), "VERIFICAR FECHA")),"SIN VALOR AVANCE")</f>
        <v>CUMPLIDA</v>
      </c>
    </row>
    <row r="173" spans="1:17" ht="195.75" x14ac:dyDescent="0.2">
      <c r="A173" s="232" t="s">
        <v>20</v>
      </c>
      <c r="B173" s="233" t="s">
        <v>13</v>
      </c>
      <c r="C173" s="781"/>
      <c r="D173" s="781"/>
      <c r="E173" s="780"/>
      <c r="F173" s="780"/>
      <c r="G173" s="296" t="s">
        <v>517</v>
      </c>
      <c r="H173" s="251" t="s">
        <v>95</v>
      </c>
      <c r="I173" s="251" t="s">
        <v>96</v>
      </c>
      <c r="J173" s="237">
        <v>1</v>
      </c>
      <c r="K173" s="238">
        <v>45231</v>
      </c>
      <c r="L173" s="238">
        <v>45504</v>
      </c>
      <c r="M173" s="239">
        <f t="shared" si="6"/>
        <v>39</v>
      </c>
      <c r="N173" s="248">
        <v>1</v>
      </c>
      <c r="O173" s="236" t="s">
        <v>518</v>
      </c>
      <c r="P173" s="241">
        <f t="shared" si="5"/>
        <v>1</v>
      </c>
      <c r="Q173" s="242" t="str">
        <f>IF(ISNUMBER(P173),IF(P173=100%,"CUMPLIDA",IF(AND(ISNUMBER(L173),ISNUMBER([4]CGR!$P$4)), IF(L173&lt;[4]CGR!$P$4,"INCUMPLIDA","PROCESO"), "VERIFICAR FECHA")),"SIN VALOR AVANCE")</f>
        <v>CUMPLIDA</v>
      </c>
    </row>
    <row r="174" spans="1:17" ht="90.75" x14ac:dyDescent="0.2">
      <c r="A174" s="232" t="s">
        <v>20</v>
      </c>
      <c r="B174" s="233" t="s">
        <v>13</v>
      </c>
      <c r="C174" s="781"/>
      <c r="D174" s="781"/>
      <c r="E174" s="780"/>
      <c r="F174" s="780"/>
      <c r="G174" s="235" t="s">
        <v>97</v>
      </c>
      <c r="H174" s="236" t="s">
        <v>98</v>
      </c>
      <c r="I174" s="236" t="s">
        <v>99</v>
      </c>
      <c r="J174" s="245">
        <v>1</v>
      </c>
      <c r="K174" s="246">
        <v>45352</v>
      </c>
      <c r="L174" s="246">
        <v>45747</v>
      </c>
      <c r="M174" s="239">
        <f t="shared" si="6"/>
        <v>56.428571428571431</v>
      </c>
      <c r="N174" s="248">
        <v>1</v>
      </c>
      <c r="O174" s="236" t="s">
        <v>519</v>
      </c>
      <c r="P174" s="241">
        <f t="shared" si="5"/>
        <v>1</v>
      </c>
      <c r="Q174" s="242" t="str">
        <f>IF(ISNUMBER(P174),IF(P174=100%,"CUMPLIDA",IF(AND(ISNUMBER(L174),ISNUMBER([4]CGR!$P$4)), IF(L174&lt;[4]CGR!$P$4,"INCUMPLIDA","PROCESO"), "VERIFICAR FECHA")),"SIN VALOR AVANCE")</f>
        <v>CUMPLIDA</v>
      </c>
    </row>
    <row r="175" spans="1:17" ht="90.75" x14ac:dyDescent="0.2">
      <c r="A175" s="232" t="s">
        <v>20</v>
      </c>
      <c r="B175" s="233" t="s">
        <v>13</v>
      </c>
      <c r="C175" s="781"/>
      <c r="D175" s="781"/>
      <c r="E175" s="780"/>
      <c r="F175" s="780"/>
      <c r="G175" s="235" t="s">
        <v>101</v>
      </c>
      <c r="H175" s="236" t="s">
        <v>101</v>
      </c>
      <c r="I175" s="236" t="s">
        <v>102</v>
      </c>
      <c r="J175" s="245">
        <v>1</v>
      </c>
      <c r="K175" s="246">
        <v>45352</v>
      </c>
      <c r="L175" s="246">
        <v>45747</v>
      </c>
      <c r="M175" s="239">
        <f t="shared" si="6"/>
        <v>56.428571428571431</v>
      </c>
      <c r="N175" s="248">
        <v>1</v>
      </c>
      <c r="O175" s="236" t="s">
        <v>520</v>
      </c>
      <c r="P175" s="241">
        <f t="shared" si="5"/>
        <v>1</v>
      </c>
      <c r="Q175" s="242" t="str">
        <f>IF(ISNUMBER(P175),IF(P175=100%,"CUMPLIDA",IF(AND(ISNUMBER(L175),ISNUMBER([4]CGR!$P$4)), IF(L175&lt;[4]CGR!$P$4,"INCUMPLIDA","PROCESO"), "VERIFICAR FECHA")),"SIN VALOR AVANCE")</f>
        <v>CUMPLIDA</v>
      </c>
    </row>
    <row r="176" spans="1:17" ht="90.75" x14ac:dyDescent="0.2">
      <c r="A176" s="232" t="s">
        <v>20</v>
      </c>
      <c r="B176" s="233" t="s">
        <v>13</v>
      </c>
      <c r="C176" s="781"/>
      <c r="D176" s="781"/>
      <c r="E176" s="780"/>
      <c r="F176" s="780"/>
      <c r="G176" s="235" t="s">
        <v>104</v>
      </c>
      <c r="H176" s="236" t="s">
        <v>104</v>
      </c>
      <c r="I176" s="236" t="s">
        <v>105</v>
      </c>
      <c r="J176" s="245">
        <v>1</v>
      </c>
      <c r="K176" s="246">
        <v>45352</v>
      </c>
      <c r="L176" s="246">
        <v>45747</v>
      </c>
      <c r="M176" s="239">
        <f t="shared" si="6"/>
        <v>56.428571428571431</v>
      </c>
      <c r="N176" s="248">
        <v>1</v>
      </c>
      <c r="O176" s="236" t="s">
        <v>519</v>
      </c>
      <c r="P176" s="241">
        <f t="shared" si="5"/>
        <v>1</v>
      </c>
      <c r="Q176" s="242" t="str">
        <f>IF(ISNUMBER(P176),IF(P176=100%,"CUMPLIDA",IF(AND(ISNUMBER(L176),ISNUMBER([4]CGR!$P$4)), IF(L176&lt;[4]CGR!$P$4,"INCUMPLIDA","PROCESO"), "VERIFICAR FECHA")),"SIN VALOR AVANCE")</f>
        <v>CUMPLIDA</v>
      </c>
    </row>
    <row r="177" spans="1:17" ht="75.75" x14ac:dyDescent="0.2">
      <c r="A177" s="232" t="s">
        <v>20</v>
      </c>
      <c r="B177" s="233" t="s">
        <v>13</v>
      </c>
      <c r="C177" s="781"/>
      <c r="D177" s="781"/>
      <c r="E177" s="780"/>
      <c r="F177" s="780"/>
      <c r="G177" s="235" t="s">
        <v>521</v>
      </c>
      <c r="H177" s="236" t="s">
        <v>521</v>
      </c>
      <c r="I177" s="236" t="s">
        <v>107</v>
      </c>
      <c r="J177" s="245">
        <v>1</v>
      </c>
      <c r="K177" s="246">
        <v>45352</v>
      </c>
      <c r="L177" s="246">
        <v>45747</v>
      </c>
      <c r="M177" s="239">
        <f t="shared" si="6"/>
        <v>56.428571428571431</v>
      </c>
      <c r="N177" s="248">
        <v>1</v>
      </c>
      <c r="O177" s="236" t="s">
        <v>522</v>
      </c>
      <c r="P177" s="241">
        <f t="shared" si="5"/>
        <v>1</v>
      </c>
      <c r="Q177" s="242" t="str">
        <f>IF(ISNUMBER(P177),IF(P177=100%,"CUMPLIDA",IF(AND(ISNUMBER(L177),ISNUMBER([4]CGR!$P$4)), IF(L177&lt;[4]CGR!$P$4,"INCUMPLIDA","PROCESO"), "VERIFICAR FECHA")),"SIN VALOR AVANCE")</f>
        <v>CUMPLIDA</v>
      </c>
    </row>
    <row r="178" spans="1:17" ht="150.75" x14ac:dyDescent="0.2">
      <c r="A178" s="232" t="s">
        <v>20</v>
      </c>
      <c r="B178" s="233" t="s">
        <v>13</v>
      </c>
      <c r="C178" s="781"/>
      <c r="D178" s="781"/>
      <c r="E178" s="780"/>
      <c r="F178" s="780"/>
      <c r="G178" s="235" t="s">
        <v>523</v>
      </c>
      <c r="H178" s="236" t="s">
        <v>523</v>
      </c>
      <c r="I178" s="236" t="s">
        <v>524</v>
      </c>
      <c r="J178" s="245">
        <v>1</v>
      </c>
      <c r="K178" s="246">
        <v>45352</v>
      </c>
      <c r="L178" s="246">
        <v>45747</v>
      </c>
      <c r="M178" s="239">
        <f t="shared" si="6"/>
        <v>56.428571428571431</v>
      </c>
      <c r="N178" s="248">
        <v>1</v>
      </c>
      <c r="O178" s="264" t="s">
        <v>525</v>
      </c>
      <c r="P178" s="241">
        <f t="shared" si="5"/>
        <v>1</v>
      </c>
      <c r="Q178" s="242" t="str">
        <f>IF(ISNUMBER(P178),IF(P178=100%,"CUMPLIDA",IF(AND(ISNUMBER(L178),ISNUMBER([4]CGR!$P$4)), IF(L178&lt;[4]CGR!$P$4,"INCUMPLIDA","PROCESO"), "VERIFICAR FECHA")),"SIN VALOR AVANCE")</f>
        <v>CUMPLIDA</v>
      </c>
    </row>
    <row r="179" spans="1:17" ht="165.75" x14ac:dyDescent="0.2">
      <c r="A179" s="232" t="s">
        <v>20</v>
      </c>
      <c r="B179" s="233" t="s">
        <v>13</v>
      </c>
      <c r="C179" s="781"/>
      <c r="D179" s="781"/>
      <c r="E179" s="780"/>
      <c r="F179" s="780"/>
      <c r="G179" s="235" t="s">
        <v>110</v>
      </c>
      <c r="H179" s="236" t="s">
        <v>111</v>
      </c>
      <c r="I179" s="236" t="s">
        <v>112</v>
      </c>
      <c r="J179" s="245">
        <v>2</v>
      </c>
      <c r="K179" s="246">
        <v>45748</v>
      </c>
      <c r="L179" s="246">
        <v>45930</v>
      </c>
      <c r="M179" s="239">
        <f t="shared" si="6"/>
        <v>26</v>
      </c>
      <c r="N179" s="248">
        <v>1</v>
      </c>
      <c r="O179" s="236" t="s">
        <v>526</v>
      </c>
      <c r="P179" s="241">
        <f t="shared" si="5"/>
        <v>0.5</v>
      </c>
      <c r="Q179" s="242" t="str">
        <f>IF(ISNUMBER(P179),IF(P179=100%,"CUMPLIDA",IF(AND(ISNUMBER(L179),ISNUMBER([4]CGR!$P$4)), IF(L179&lt;[4]CGR!$P$4,"INCUMPLIDA","PROCESO"), "VERIFICAR FECHA")),"SIN VALOR AVANCE")</f>
        <v>PROCESO</v>
      </c>
    </row>
    <row r="180" spans="1:17" ht="75.75" x14ac:dyDescent="0.2">
      <c r="A180" s="232" t="s">
        <v>20</v>
      </c>
      <c r="B180" s="233" t="s">
        <v>13</v>
      </c>
      <c r="C180" s="781"/>
      <c r="D180" s="781"/>
      <c r="E180" s="780"/>
      <c r="F180" s="780"/>
      <c r="G180" s="235" t="s">
        <v>114</v>
      </c>
      <c r="H180" s="236" t="s">
        <v>115</v>
      </c>
      <c r="I180" s="236" t="s">
        <v>116</v>
      </c>
      <c r="J180" s="245">
        <v>1</v>
      </c>
      <c r="K180" s="246">
        <v>45748</v>
      </c>
      <c r="L180" s="246">
        <v>45930</v>
      </c>
      <c r="M180" s="239">
        <f t="shared" si="6"/>
        <v>26</v>
      </c>
      <c r="N180" s="248">
        <v>0</v>
      </c>
      <c r="O180" s="236" t="s">
        <v>527</v>
      </c>
      <c r="P180" s="241">
        <f t="shared" si="5"/>
        <v>0</v>
      </c>
      <c r="Q180" s="242" t="str">
        <f>IF(ISNUMBER(P180),IF(P180=100%,"CUMPLIDA",IF(AND(ISNUMBER(L180),ISNUMBER([4]CGR!$P$4)), IF(L180&lt;[4]CGR!$P$4,"INCUMPLIDA","PROCESO"), "VERIFICAR FECHA")),"SIN VALOR AVANCE")</f>
        <v>PROCESO</v>
      </c>
    </row>
    <row r="181" spans="1:17" ht="210.75" x14ac:dyDescent="0.2">
      <c r="A181" s="232" t="s">
        <v>20</v>
      </c>
      <c r="B181" s="233" t="s">
        <v>13</v>
      </c>
      <c r="C181" s="781"/>
      <c r="D181" s="781"/>
      <c r="E181" s="780"/>
      <c r="F181" s="780"/>
      <c r="G181" s="235" t="s">
        <v>117</v>
      </c>
      <c r="H181" s="236" t="s">
        <v>118</v>
      </c>
      <c r="I181" s="236" t="s">
        <v>119</v>
      </c>
      <c r="J181" s="245">
        <v>2</v>
      </c>
      <c r="K181" s="246">
        <v>45748</v>
      </c>
      <c r="L181" s="246">
        <v>45930</v>
      </c>
      <c r="M181" s="239">
        <f t="shared" si="6"/>
        <v>26</v>
      </c>
      <c r="N181" s="248">
        <v>0</v>
      </c>
      <c r="O181" s="236" t="s">
        <v>528</v>
      </c>
      <c r="P181" s="241">
        <f t="shared" si="5"/>
        <v>0</v>
      </c>
      <c r="Q181" s="242" t="str">
        <f>IF(ISNUMBER(P181),IF(P181=100%,"CUMPLIDA",IF(AND(ISNUMBER(L181),ISNUMBER([4]CGR!$P$4)), IF(L181&lt;[4]CGR!$P$4,"INCUMPLIDA","PROCESO"), "VERIFICAR FECHA")),"SIN VALOR AVANCE")</f>
        <v>PROCESO</v>
      </c>
    </row>
    <row r="182" spans="1:17" ht="180.75" customHeight="1" x14ac:dyDescent="0.2">
      <c r="A182" s="232" t="s">
        <v>20</v>
      </c>
      <c r="B182" s="233" t="s">
        <v>13</v>
      </c>
      <c r="C182" s="781" t="s">
        <v>529</v>
      </c>
      <c r="D182" s="781" t="s">
        <v>530</v>
      </c>
      <c r="E182" s="780" t="s">
        <v>531</v>
      </c>
      <c r="F182" s="780" t="s">
        <v>532</v>
      </c>
      <c r="G182" s="780" t="s">
        <v>533</v>
      </c>
      <c r="H182" s="236" t="s">
        <v>534</v>
      </c>
      <c r="I182" s="236" t="s">
        <v>535</v>
      </c>
      <c r="J182" s="237">
        <v>3</v>
      </c>
      <c r="K182" s="238">
        <v>43481</v>
      </c>
      <c r="L182" s="238">
        <v>43845</v>
      </c>
      <c r="M182" s="239">
        <f t="shared" si="6"/>
        <v>52</v>
      </c>
      <c r="N182" s="248">
        <v>3</v>
      </c>
      <c r="O182" s="236" t="s">
        <v>536</v>
      </c>
      <c r="P182" s="241">
        <f t="shared" si="5"/>
        <v>1</v>
      </c>
      <c r="Q182" s="242" t="str">
        <f>IF(ISNUMBER(P182),IF(P182=100%,"CUMPLIDA",IF(AND(ISNUMBER(L182),ISNUMBER([4]CGR!$P$4)), IF(L182&lt;[4]CGR!$P$4,"INCUMPLIDA","PROCESO"), "VERIFICAR FECHA")),"SIN VALOR AVANCE")</f>
        <v>CUMPLIDA</v>
      </c>
    </row>
    <row r="183" spans="1:17" ht="135.75" x14ac:dyDescent="0.2">
      <c r="A183" s="232" t="s">
        <v>20</v>
      </c>
      <c r="B183" s="233" t="s">
        <v>13</v>
      </c>
      <c r="C183" s="781"/>
      <c r="D183" s="781"/>
      <c r="E183" s="780"/>
      <c r="F183" s="780"/>
      <c r="G183" s="780"/>
      <c r="H183" s="236" t="s">
        <v>537</v>
      </c>
      <c r="I183" s="236" t="s">
        <v>538</v>
      </c>
      <c r="J183" s="237">
        <v>1</v>
      </c>
      <c r="K183" s="238">
        <v>43846</v>
      </c>
      <c r="L183" s="238">
        <v>44213</v>
      </c>
      <c r="M183" s="239">
        <f t="shared" si="6"/>
        <v>52.428571428571431</v>
      </c>
      <c r="N183" s="248">
        <v>1</v>
      </c>
      <c r="O183" s="236" t="s">
        <v>536</v>
      </c>
      <c r="P183" s="241">
        <f t="shared" si="5"/>
        <v>1</v>
      </c>
      <c r="Q183" s="242" t="str">
        <f>IF(ISNUMBER(P183),IF(P183=100%,"CUMPLIDA",IF(AND(ISNUMBER(L183),ISNUMBER([4]CGR!$P$4)), IF(L183&lt;[4]CGR!$P$4,"INCUMPLIDA","PROCESO"), "VERIFICAR FECHA")),"SIN VALOR AVANCE")</f>
        <v>CUMPLIDA</v>
      </c>
    </row>
    <row r="184" spans="1:17" ht="135.75" x14ac:dyDescent="0.2">
      <c r="A184" s="232" t="s">
        <v>20</v>
      </c>
      <c r="B184" s="233" t="s">
        <v>13</v>
      </c>
      <c r="C184" s="781"/>
      <c r="D184" s="781"/>
      <c r="E184" s="780"/>
      <c r="F184" s="780"/>
      <c r="G184" s="780"/>
      <c r="H184" s="236" t="s">
        <v>539</v>
      </c>
      <c r="I184" s="236" t="s">
        <v>540</v>
      </c>
      <c r="J184" s="237">
        <v>1</v>
      </c>
      <c r="K184" s="238">
        <v>44214</v>
      </c>
      <c r="L184" s="238">
        <v>44580</v>
      </c>
      <c r="M184" s="239">
        <f t="shared" si="6"/>
        <v>52.285714285714285</v>
      </c>
      <c r="N184" s="248">
        <v>1</v>
      </c>
      <c r="O184" s="236" t="s">
        <v>541</v>
      </c>
      <c r="P184" s="241">
        <f t="shared" si="5"/>
        <v>1</v>
      </c>
      <c r="Q184" s="242" t="str">
        <f>IF(ISNUMBER(P184),IF(P184=100%,"CUMPLIDA",IF(AND(ISNUMBER(L184),ISNUMBER([4]CGR!$P$4)), IF(L184&lt;[4]CGR!$P$4,"INCUMPLIDA","PROCESO"), "VERIFICAR FECHA")),"SIN VALOR AVANCE")</f>
        <v>CUMPLIDA</v>
      </c>
    </row>
    <row r="185" spans="1:17" ht="240.75" x14ac:dyDescent="0.2">
      <c r="A185" s="232" t="s">
        <v>20</v>
      </c>
      <c r="B185" s="233" t="s">
        <v>13</v>
      </c>
      <c r="C185" s="781"/>
      <c r="D185" s="781"/>
      <c r="E185" s="780"/>
      <c r="F185" s="780"/>
      <c r="G185" s="235" t="s">
        <v>542</v>
      </c>
      <c r="H185" s="236" t="s">
        <v>163</v>
      </c>
      <c r="I185" s="236" t="s">
        <v>99</v>
      </c>
      <c r="J185" s="237">
        <v>1</v>
      </c>
      <c r="K185" s="238">
        <v>43770</v>
      </c>
      <c r="L185" s="238">
        <v>44134</v>
      </c>
      <c r="M185" s="239">
        <f t="shared" si="6"/>
        <v>52</v>
      </c>
      <c r="N185" s="248">
        <v>1</v>
      </c>
      <c r="O185" s="236" t="s">
        <v>543</v>
      </c>
      <c r="P185" s="241">
        <f t="shared" si="5"/>
        <v>1</v>
      </c>
      <c r="Q185" s="242" t="str">
        <f>IF(ISNUMBER(P185),IF(P185=100%,"CUMPLIDA",IF(AND(ISNUMBER(L185),ISNUMBER([4]CGR!$P$4)), IF(L185&lt;[4]CGR!$P$4,"INCUMPLIDA","PROCESO"), "VERIFICAR FECHA")),"SIN VALOR AVANCE")</f>
        <v>CUMPLIDA</v>
      </c>
    </row>
    <row r="186" spans="1:17" ht="270.75" x14ac:dyDescent="0.2">
      <c r="A186" s="232" t="s">
        <v>20</v>
      </c>
      <c r="B186" s="233" t="s">
        <v>13</v>
      </c>
      <c r="C186" s="781"/>
      <c r="D186" s="781"/>
      <c r="E186" s="780"/>
      <c r="F186" s="780"/>
      <c r="G186" s="296" t="s">
        <v>544</v>
      </c>
      <c r="H186" s="236" t="s">
        <v>545</v>
      </c>
      <c r="I186" s="236" t="s">
        <v>546</v>
      </c>
      <c r="J186" s="245">
        <v>1</v>
      </c>
      <c r="K186" s="246">
        <v>45931</v>
      </c>
      <c r="L186" s="246">
        <v>45991</v>
      </c>
      <c r="M186" s="239">
        <f t="shared" si="6"/>
        <v>8.5714285714285712</v>
      </c>
      <c r="N186" s="248">
        <v>0</v>
      </c>
      <c r="O186" s="236" t="s">
        <v>547</v>
      </c>
      <c r="P186" s="241">
        <f t="shared" si="5"/>
        <v>0</v>
      </c>
      <c r="Q186" s="242" t="str">
        <f>IF(ISNUMBER(P186),IF(P186=100%,"CUMPLIDA",IF(AND(ISNUMBER(L186),ISNUMBER([4]CGR!$P$4)), IF(L186&lt;[4]CGR!$P$4,"INCUMPLIDA","PROCESO"), "VERIFICAR FECHA")),"SIN VALOR AVANCE")</f>
        <v>PROCESO</v>
      </c>
    </row>
    <row r="187" spans="1:17" ht="270.75" x14ac:dyDescent="0.2">
      <c r="A187" s="232" t="s">
        <v>20</v>
      </c>
      <c r="B187" s="233" t="s">
        <v>13</v>
      </c>
      <c r="C187" s="781"/>
      <c r="D187" s="781"/>
      <c r="E187" s="780"/>
      <c r="F187" s="780"/>
      <c r="G187" s="796" t="s">
        <v>548</v>
      </c>
      <c r="H187" s="236" t="s">
        <v>521</v>
      </c>
      <c r="I187" s="236" t="s">
        <v>168</v>
      </c>
      <c r="J187" s="245">
        <v>1</v>
      </c>
      <c r="K187" s="246">
        <v>45992</v>
      </c>
      <c r="L187" s="246">
        <v>46081</v>
      </c>
      <c r="M187" s="239">
        <f t="shared" si="6"/>
        <v>12.714285714285714</v>
      </c>
      <c r="N187" s="248">
        <v>0</v>
      </c>
      <c r="O187" s="236" t="s">
        <v>549</v>
      </c>
      <c r="P187" s="241">
        <f t="shared" si="5"/>
        <v>0</v>
      </c>
      <c r="Q187" s="242" t="str">
        <f>IF(ISNUMBER(P187),IF(P187=100%,"CUMPLIDA",IF(AND(ISNUMBER(L187),ISNUMBER([4]CGR!$P$4)), IF(L187&lt;[4]CGR!$P$4,"INCUMPLIDA","PROCESO"), "VERIFICAR FECHA")),"SIN VALOR AVANCE")</f>
        <v>PROCESO</v>
      </c>
    </row>
    <row r="188" spans="1:17" ht="270.75" x14ac:dyDescent="0.2">
      <c r="A188" s="232" t="s">
        <v>20</v>
      </c>
      <c r="B188" s="233" t="s">
        <v>13</v>
      </c>
      <c r="C188" s="781"/>
      <c r="D188" s="781"/>
      <c r="E188" s="780"/>
      <c r="F188" s="780"/>
      <c r="G188" s="796"/>
      <c r="H188" s="236" t="s">
        <v>110</v>
      </c>
      <c r="I188" s="236" t="s">
        <v>112</v>
      </c>
      <c r="J188" s="245">
        <v>5</v>
      </c>
      <c r="K188" s="246">
        <v>46113</v>
      </c>
      <c r="L188" s="246">
        <v>46568</v>
      </c>
      <c r="M188" s="239">
        <f t="shared" si="6"/>
        <v>65</v>
      </c>
      <c r="N188" s="248">
        <v>0</v>
      </c>
      <c r="O188" s="236" t="s">
        <v>547</v>
      </c>
      <c r="P188" s="241">
        <f t="shared" si="5"/>
        <v>0</v>
      </c>
      <c r="Q188" s="242" t="str">
        <f>IF(ISNUMBER(P188),IF(P188=100%,"CUMPLIDA",IF(AND(ISNUMBER(L188),ISNUMBER([4]CGR!$P$4)), IF(L188&lt;[4]CGR!$P$4,"INCUMPLIDA","PROCESO"), "VERIFICAR FECHA")),"SIN VALOR AVANCE")</f>
        <v>PROCESO</v>
      </c>
    </row>
    <row r="189" spans="1:17" ht="270.75" x14ac:dyDescent="0.2">
      <c r="A189" s="232" t="s">
        <v>20</v>
      </c>
      <c r="B189" s="233" t="s">
        <v>13</v>
      </c>
      <c r="C189" s="781"/>
      <c r="D189" s="781"/>
      <c r="E189" s="780"/>
      <c r="F189" s="780"/>
      <c r="G189" s="296" t="s">
        <v>550</v>
      </c>
      <c r="H189" s="236" t="s">
        <v>551</v>
      </c>
      <c r="I189" s="236" t="s">
        <v>552</v>
      </c>
      <c r="J189" s="245">
        <v>3</v>
      </c>
      <c r="K189" s="246">
        <v>46296</v>
      </c>
      <c r="L189" s="246">
        <v>46568</v>
      </c>
      <c r="M189" s="239">
        <f t="shared" si="6"/>
        <v>38.857142857142854</v>
      </c>
      <c r="N189" s="248">
        <v>0</v>
      </c>
      <c r="O189" s="264" t="s">
        <v>553</v>
      </c>
      <c r="P189" s="241">
        <f t="shared" si="5"/>
        <v>0</v>
      </c>
      <c r="Q189" s="242" t="str">
        <f>IF(ISNUMBER(P189),IF(P189=100%,"CUMPLIDA",IF(AND(ISNUMBER(L189),ISNUMBER([4]CGR!$P$4)), IF(L189&lt;[4]CGR!$P$4,"INCUMPLIDA","PROCESO"), "VERIFICAR FECHA")),"SIN VALOR AVANCE")</f>
        <v>PROCESO</v>
      </c>
    </row>
    <row r="190" spans="1:17" ht="195.75" x14ac:dyDescent="0.2">
      <c r="A190" s="232" t="s">
        <v>20</v>
      </c>
      <c r="B190" s="233" t="s">
        <v>13</v>
      </c>
      <c r="C190" s="781"/>
      <c r="D190" s="781"/>
      <c r="E190" s="780"/>
      <c r="F190" s="780"/>
      <c r="G190" s="780" t="s">
        <v>554</v>
      </c>
      <c r="H190" s="236" t="s">
        <v>555</v>
      </c>
      <c r="I190" s="297" t="s">
        <v>556</v>
      </c>
      <c r="J190" s="237">
        <v>3</v>
      </c>
      <c r="K190" s="238">
        <v>43726</v>
      </c>
      <c r="L190" s="238">
        <v>44042</v>
      </c>
      <c r="M190" s="239">
        <f t="shared" si="6"/>
        <v>45.142857142857146</v>
      </c>
      <c r="N190" s="240">
        <v>3</v>
      </c>
      <c r="O190" s="236" t="s">
        <v>557</v>
      </c>
      <c r="P190" s="241">
        <f t="shared" si="5"/>
        <v>1</v>
      </c>
      <c r="Q190" s="242" t="str">
        <f>IF(ISNUMBER(P190),IF(P190=100%,"CUMPLIDA",IF(AND(ISNUMBER(L190),ISNUMBER([4]CGR!$P$4)), IF(L190&lt;[4]CGR!$P$4,"INCUMPLIDA","PROCESO"), "VERIFICAR FECHA")),"SIN VALOR AVANCE")</f>
        <v>CUMPLIDA</v>
      </c>
    </row>
    <row r="191" spans="1:17" ht="195.75" x14ac:dyDescent="0.2">
      <c r="A191" s="232" t="s">
        <v>20</v>
      </c>
      <c r="B191" s="233" t="s">
        <v>13</v>
      </c>
      <c r="C191" s="781"/>
      <c r="D191" s="781"/>
      <c r="E191" s="780"/>
      <c r="F191" s="780"/>
      <c r="G191" s="780"/>
      <c r="H191" s="236" t="s">
        <v>558</v>
      </c>
      <c r="I191" s="236" t="s">
        <v>559</v>
      </c>
      <c r="J191" s="237">
        <v>3</v>
      </c>
      <c r="K191" s="238">
        <v>44044</v>
      </c>
      <c r="L191" s="238">
        <v>44134</v>
      </c>
      <c r="M191" s="239">
        <f t="shared" si="6"/>
        <v>12.857142857142858</v>
      </c>
      <c r="N191" s="240">
        <v>3</v>
      </c>
      <c r="O191" s="236" t="s">
        <v>557</v>
      </c>
      <c r="P191" s="241">
        <f t="shared" si="5"/>
        <v>1</v>
      </c>
      <c r="Q191" s="242" t="str">
        <f>IF(ISNUMBER(P191),IF(P191=100%,"CUMPLIDA",IF(AND(ISNUMBER(L191),ISNUMBER([4]CGR!$P$4)), IF(L191&lt;[4]CGR!$P$4,"INCUMPLIDA","PROCESO"), "VERIFICAR FECHA")),"SIN VALOR AVANCE")</f>
        <v>CUMPLIDA</v>
      </c>
    </row>
    <row r="192" spans="1:17" ht="409.5" x14ac:dyDescent="0.2">
      <c r="A192" s="232" t="s">
        <v>20</v>
      </c>
      <c r="B192" s="233" t="s">
        <v>13</v>
      </c>
      <c r="C192" s="781" t="s">
        <v>560</v>
      </c>
      <c r="D192" s="781" t="s">
        <v>561</v>
      </c>
      <c r="E192" s="780" t="s">
        <v>562</v>
      </c>
      <c r="F192" s="780" t="s">
        <v>563</v>
      </c>
      <c r="G192" s="235" t="s">
        <v>564</v>
      </c>
      <c r="H192" s="236" t="s">
        <v>565</v>
      </c>
      <c r="I192" s="236" t="s">
        <v>566</v>
      </c>
      <c r="J192" s="237">
        <v>24</v>
      </c>
      <c r="K192" s="238">
        <v>42278</v>
      </c>
      <c r="L192" s="238">
        <v>42490</v>
      </c>
      <c r="M192" s="239">
        <f t="shared" si="6"/>
        <v>30.285714285714285</v>
      </c>
      <c r="N192" s="240">
        <v>24</v>
      </c>
      <c r="O192" s="236" t="s">
        <v>567</v>
      </c>
      <c r="P192" s="241">
        <f t="shared" si="5"/>
        <v>1</v>
      </c>
      <c r="Q192" s="242" t="str">
        <f>IF(ISNUMBER(P192),IF(P192=100%,"CUMPLIDA",IF(AND(ISNUMBER(L192),ISNUMBER([4]CGR!$P$4)), IF(L192&lt;[4]CGR!$P$4,"INCUMPLIDA","PROCESO"), "VERIFICAR FECHA")),"SIN VALOR AVANCE")</f>
        <v>CUMPLIDA</v>
      </c>
    </row>
    <row r="193" spans="1:17" ht="409.5" x14ac:dyDescent="0.2">
      <c r="A193" s="232" t="s">
        <v>20</v>
      </c>
      <c r="B193" s="233" t="s">
        <v>13</v>
      </c>
      <c r="C193" s="781"/>
      <c r="D193" s="781"/>
      <c r="E193" s="780"/>
      <c r="F193" s="780"/>
      <c r="G193" s="780" t="s">
        <v>568</v>
      </c>
      <c r="H193" s="236" t="s">
        <v>569</v>
      </c>
      <c r="I193" s="236" t="s">
        <v>570</v>
      </c>
      <c r="J193" s="237">
        <v>19</v>
      </c>
      <c r="K193" s="238">
        <v>42492</v>
      </c>
      <c r="L193" s="238">
        <v>42735</v>
      </c>
      <c r="M193" s="239">
        <f t="shared" si="6"/>
        <v>34.714285714285715</v>
      </c>
      <c r="N193" s="240">
        <v>19</v>
      </c>
      <c r="O193" s="236" t="s">
        <v>571</v>
      </c>
      <c r="P193" s="241">
        <f t="shared" si="5"/>
        <v>1</v>
      </c>
      <c r="Q193" s="242" t="str">
        <f>IF(ISNUMBER(P193),IF(P193=100%,"CUMPLIDA",IF(AND(ISNUMBER(L193),ISNUMBER([4]CGR!$P$4)), IF(L193&lt;[4]CGR!$P$4,"INCUMPLIDA","PROCESO"), "VERIFICAR FECHA")),"SIN VALOR AVANCE")</f>
        <v>CUMPLIDA</v>
      </c>
    </row>
    <row r="194" spans="1:17" ht="409.5" x14ac:dyDescent="0.2">
      <c r="A194" s="232" t="s">
        <v>20</v>
      </c>
      <c r="B194" s="233" t="s">
        <v>13</v>
      </c>
      <c r="C194" s="781"/>
      <c r="D194" s="781"/>
      <c r="E194" s="780"/>
      <c r="F194" s="780"/>
      <c r="G194" s="780"/>
      <c r="H194" s="236" t="s">
        <v>572</v>
      </c>
      <c r="I194" s="297" t="s">
        <v>573</v>
      </c>
      <c r="J194" s="237">
        <v>14</v>
      </c>
      <c r="K194" s="238">
        <v>42917</v>
      </c>
      <c r="L194" s="238">
        <v>43281</v>
      </c>
      <c r="M194" s="239">
        <f t="shared" si="6"/>
        <v>52</v>
      </c>
      <c r="N194" s="240">
        <v>14</v>
      </c>
      <c r="O194" s="236" t="s">
        <v>536</v>
      </c>
      <c r="P194" s="241">
        <f t="shared" si="5"/>
        <v>1</v>
      </c>
      <c r="Q194" s="242" t="str">
        <f>IF(ISNUMBER(P194),IF(P194=100%,"CUMPLIDA",IF(AND(ISNUMBER(L194),ISNUMBER([4]CGR!$P$4)), IF(L194&lt;[4]CGR!$P$4,"INCUMPLIDA","PROCESO"), "VERIFICAR FECHA")),"SIN VALOR AVANCE")</f>
        <v>CUMPLIDA</v>
      </c>
    </row>
    <row r="195" spans="1:17" ht="210" x14ac:dyDescent="0.2">
      <c r="A195" s="232" t="s">
        <v>20</v>
      </c>
      <c r="B195" s="233" t="s">
        <v>13</v>
      </c>
      <c r="C195" s="781"/>
      <c r="D195" s="781"/>
      <c r="E195" s="780"/>
      <c r="F195" s="780"/>
      <c r="G195" s="780"/>
      <c r="H195" s="236" t="s">
        <v>574</v>
      </c>
      <c r="I195" s="236" t="s">
        <v>575</v>
      </c>
      <c r="J195" s="237">
        <v>4</v>
      </c>
      <c r="K195" s="238">
        <v>42919</v>
      </c>
      <c r="L195" s="238">
        <v>42947</v>
      </c>
      <c r="M195" s="239">
        <f t="shared" si="6"/>
        <v>4</v>
      </c>
      <c r="N195" s="240">
        <v>4</v>
      </c>
      <c r="O195" s="236" t="s">
        <v>536</v>
      </c>
      <c r="P195" s="241">
        <f t="shared" si="5"/>
        <v>1</v>
      </c>
      <c r="Q195" s="242" t="str">
        <f>IF(ISNUMBER(P195),IF(P195=100%,"CUMPLIDA",IF(AND(ISNUMBER(L195),ISNUMBER([4]CGR!$P$4)), IF(L195&lt;[4]CGR!$P$4,"INCUMPLIDA","PROCESO"), "VERIFICAR FECHA")),"SIN VALOR AVANCE")</f>
        <v>CUMPLIDA</v>
      </c>
    </row>
    <row r="196" spans="1:17" ht="210.75" customHeight="1" x14ac:dyDescent="0.2">
      <c r="A196" s="232" t="s">
        <v>20</v>
      </c>
      <c r="B196" s="233" t="s">
        <v>13</v>
      </c>
      <c r="C196" s="781"/>
      <c r="D196" s="781"/>
      <c r="E196" s="780"/>
      <c r="F196" s="780"/>
      <c r="G196" s="780" t="s">
        <v>576</v>
      </c>
      <c r="H196" s="236" t="s">
        <v>577</v>
      </c>
      <c r="I196" s="236" t="s">
        <v>578</v>
      </c>
      <c r="J196" s="237">
        <v>3</v>
      </c>
      <c r="K196" s="238">
        <v>43481</v>
      </c>
      <c r="L196" s="238">
        <v>43845</v>
      </c>
      <c r="M196" s="239">
        <f t="shared" si="6"/>
        <v>52</v>
      </c>
      <c r="N196" s="240">
        <v>3</v>
      </c>
      <c r="O196" s="236" t="s">
        <v>579</v>
      </c>
      <c r="P196" s="241">
        <f t="shared" si="5"/>
        <v>1</v>
      </c>
      <c r="Q196" s="242" t="str">
        <f>IF(ISNUMBER(P196),IF(P196=100%,"CUMPLIDA",IF(AND(ISNUMBER(L196),ISNUMBER([4]CGR!$P$4)), IF(L196&lt;[4]CGR!$P$4,"INCUMPLIDA","PROCESO"), "VERIFICAR FECHA")),"SIN VALOR AVANCE")</f>
        <v>CUMPLIDA</v>
      </c>
    </row>
    <row r="197" spans="1:17" ht="150.75" x14ac:dyDescent="0.2">
      <c r="A197" s="232" t="s">
        <v>20</v>
      </c>
      <c r="B197" s="233" t="s">
        <v>13</v>
      </c>
      <c r="C197" s="781"/>
      <c r="D197" s="781"/>
      <c r="E197" s="780"/>
      <c r="F197" s="780"/>
      <c r="G197" s="780"/>
      <c r="H197" s="236" t="s">
        <v>580</v>
      </c>
      <c r="I197" s="236" t="s">
        <v>538</v>
      </c>
      <c r="J197" s="237">
        <v>1</v>
      </c>
      <c r="K197" s="238">
        <v>43846</v>
      </c>
      <c r="L197" s="238">
        <v>44213</v>
      </c>
      <c r="M197" s="239">
        <f t="shared" si="6"/>
        <v>52.428571428571431</v>
      </c>
      <c r="N197" s="240">
        <v>1</v>
      </c>
      <c r="O197" s="236" t="s">
        <v>581</v>
      </c>
      <c r="P197" s="241">
        <f t="shared" si="5"/>
        <v>1</v>
      </c>
      <c r="Q197" s="242" t="str">
        <f>IF(ISNUMBER(P197),IF(P197=100%,"CUMPLIDA",IF(AND(ISNUMBER(L197),ISNUMBER([4]CGR!$P$4)), IF(L197&lt;[4]CGR!$P$4,"INCUMPLIDA","PROCESO"), "VERIFICAR FECHA")),"SIN VALOR AVANCE")</f>
        <v>CUMPLIDA</v>
      </c>
    </row>
    <row r="198" spans="1:17" ht="180.75" x14ac:dyDescent="0.2">
      <c r="A198" s="232" t="s">
        <v>20</v>
      </c>
      <c r="B198" s="233" t="s">
        <v>13</v>
      </c>
      <c r="C198" s="781"/>
      <c r="D198" s="781"/>
      <c r="E198" s="780"/>
      <c r="F198" s="780"/>
      <c r="G198" s="780"/>
      <c r="H198" s="236" t="s">
        <v>582</v>
      </c>
      <c r="I198" s="236" t="s">
        <v>540</v>
      </c>
      <c r="J198" s="237">
        <v>2</v>
      </c>
      <c r="K198" s="238">
        <v>44214</v>
      </c>
      <c r="L198" s="238">
        <v>44580</v>
      </c>
      <c r="M198" s="239">
        <f t="shared" si="6"/>
        <v>52.285714285714285</v>
      </c>
      <c r="N198" s="240">
        <v>2</v>
      </c>
      <c r="O198" s="236" t="s">
        <v>583</v>
      </c>
      <c r="P198" s="241">
        <f t="shared" si="5"/>
        <v>1</v>
      </c>
      <c r="Q198" s="242" t="str">
        <f>IF(ISNUMBER(P198),IF(P198=100%,"CUMPLIDA",IF(AND(ISNUMBER(L198),ISNUMBER([4]CGR!$P$4)), IF(L198&lt;[4]CGR!$P$4,"INCUMPLIDA","PROCESO"), "VERIFICAR FECHA")),"SIN VALOR AVANCE")</f>
        <v>CUMPLIDA</v>
      </c>
    </row>
    <row r="199" spans="1:17" ht="135" x14ac:dyDescent="0.2">
      <c r="A199" s="232" t="s">
        <v>20</v>
      </c>
      <c r="B199" s="233" t="s">
        <v>13</v>
      </c>
      <c r="C199" s="781"/>
      <c r="D199" s="781"/>
      <c r="E199" s="780"/>
      <c r="F199" s="780"/>
      <c r="G199" s="780"/>
      <c r="H199" s="236" t="s">
        <v>584</v>
      </c>
      <c r="I199" s="236" t="s">
        <v>578</v>
      </c>
      <c r="J199" s="237">
        <v>3</v>
      </c>
      <c r="K199" s="238">
        <v>43922</v>
      </c>
      <c r="L199" s="238">
        <v>44042</v>
      </c>
      <c r="M199" s="239">
        <f t="shared" si="6"/>
        <v>17.142857142857142</v>
      </c>
      <c r="N199" s="240">
        <v>3</v>
      </c>
      <c r="O199" s="236" t="s">
        <v>585</v>
      </c>
      <c r="P199" s="241">
        <f t="shared" si="5"/>
        <v>1</v>
      </c>
      <c r="Q199" s="242" t="str">
        <f>IF(ISNUMBER(P199),IF(P199=100%,"CUMPLIDA",IF(AND(ISNUMBER(L199),ISNUMBER([4]CGR!$P$4)), IF(L199&lt;[4]CGR!$P$4,"INCUMPLIDA","PROCESO"), "VERIFICAR FECHA")),"SIN VALOR AVANCE")</f>
        <v>CUMPLIDA</v>
      </c>
    </row>
    <row r="200" spans="1:17" ht="105.75" x14ac:dyDescent="0.2">
      <c r="A200" s="232" t="s">
        <v>20</v>
      </c>
      <c r="B200" s="233" t="s">
        <v>13</v>
      </c>
      <c r="C200" s="781"/>
      <c r="D200" s="781"/>
      <c r="E200" s="780"/>
      <c r="F200" s="780"/>
      <c r="G200" s="780"/>
      <c r="H200" s="236" t="s">
        <v>586</v>
      </c>
      <c r="I200" s="236" t="s">
        <v>538</v>
      </c>
      <c r="J200" s="237">
        <v>1</v>
      </c>
      <c r="K200" s="238">
        <v>44044</v>
      </c>
      <c r="L200" s="238">
        <v>44213</v>
      </c>
      <c r="M200" s="239">
        <f t="shared" si="6"/>
        <v>24.142857142857142</v>
      </c>
      <c r="N200" s="240">
        <v>1</v>
      </c>
      <c r="O200" s="236" t="s">
        <v>585</v>
      </c>
      <c r="P200" s="241">
        <f t="shared" si="5"/>
        <v>1</v>
      </c>
      <c r="Q200" s="242" t="str">
        <f>IF(ISNUMBER(P200),IF(P200=100%,"CUMPLIDA",IF(AND(ISNUMBER(L200),ISNUMBER([4]CGR!$P$4)), IF(L200&lt;[4]CGR!$P$4,"INCUMPLIDA","PROCESO"), "VERIFICAR FECHA")),"SIN VALOR AVANCE")</f>
        <v>CUMPLIDA</v>
      </c>
    </row>
    <row r="201" spans="1:17" ht="135" x14ac:dyDescent="0.2">
      <c r="A201" s="232" t="s">
        <v>20</v>
      </c>
      <c r="B201" s="233" t="s">
        <v>13</v>
      </c>
      <c r="C201" s="781"/>
      <c r="D201" s="781"/>
      <c r="E201" s="780"/>
      <c r="F201" s="780"/>
      <c r="G201" s="780"/>
      <c r="H201" s="236" t="s">
        <v>587</v>
      </c>
      <c r="I201" s="236" t="s">
        <v>540</v>
      </c>
      <c r="J201" s="237">
        <v>2</v>
      </c>
      <c r="K201" s="238">
        <v>44214</v>
      </c>
      <c r="L201" s="238">
        <v>44580</v>
      </c>
      <c r="M201" s="239">
        <f t="shared" si="6"/>
        <v>52.285714285714285</v>
      </c>
      <c r="N201" s="240">
        <v>2</v>
      </c>
      <c r="O201" s="236" t="s">
        <v>585</v>
      </c>
      <c r="P201" s="241">
        <f t="shared" si="5"/>
        <v>1</v>
      </c>
      <c r="Q201" s="242" t="str">
        <f>IF(ISNUMBER(P201),IF(P201=100%,"CUMPLIDA",IF(AND(ISNUMBER(L201),ISNUMBER([4]CGR!$P$4)), IF(L201&lt;[4]CGR!$P$4,"INCUMPLIDA","PROCESO"), "VERIFICAR FECHA")),"SIN VALOR AVANCE")</f>
        <v>CUMPLIDA</v>
      </c>
    </row>
    <row r="202" spans="1:17" ht="210.75" customHeight="1" x14ac:dyDescent="0.2">
      <c r="A202" s="232" t="s">
        <v>20</v>
      </c>
      <c r="B202" s="233" t="s">
        <v>13</v>
      </c>
      <c r="C202" s="781"/>
      <c r="D202" s="781"/>
      <c r="E202" s="780"/>
      <c r="F202" s="780"/>
      <c r="G202" s="780" t="s">
        <v>588</v>
      </c>
      <c r="H202" s="236" t="s">
        <v>589</v>
      </c>
      <c r="I202" s="297" t="s">
        <v>556</v>
      </c>
      <c r="J202" s="237">
        <v>3</v>
      </c>
      <c r="K202" s="238">
        <v>43361</v>
      </c>
      <c r="L202" s="238">
        <v>43708</v>
      </c>
      <c r="M202" s="239">
        <f t="shared" si="6"/>
        <v>49.571428571428569</v>
      </c>
      <c r="N202" s="240">
        <v>3</v>
      </c>
      <c r="O202" s="236" t="s">
        <v>590</v>
      </c>
      <c r="P202" s="241">
        <f t="shared" ref="P202:P265" si="7">N202/J202</f>
        <v>1</v>
      </c>
      <c r="Q202" s="242" t="str">
        <f>IF(ISNUMBER(P202),IF(P202=100%,"CUMPLIDA",IF(AND(ISNUMBER(L202),ISNUMBER([4]CGR!$P$4)), IF(L202&lt;[4]CGR!$P$4,"INCUMPLIDA","PROCESO"), "VERIFICAR FECHA")),"SIN VALOR AVANCE")</f>
        <v>CUMPLIDA</v>
      </c>
    </row>
    <row r="203" spans="1:17" ht="195" x14ac:dyDescent="0.2">
      <c r="A203" s="232" t="s">
        <v>20</v>
      </c>
      <c r="B203" s="233" t="s">
        <v>13</v>
      </c>
      <c r="C203" s="781"/>
      <c r="D203" s="781"/>
      <c r="E203" s="780"/>
      <c r="F203" s="780"/>
      <c r="G203" s="780"/>
      <c r="H203" s="236" t="s">
        <v>589</v>
      </c>
      <c r="I203" s="236" t="s">
        <v>591</v>
      </c>
      <c r="J203" s="237">
        <v>3</v>
      </c>
      <c r="K203" s="238">
        <v>43709</v>
      </c>
      <c r="L203" s="238">
        <v>43830</v>
      </c>
      <c r="M203" s="239">
        <f t="shared" si="6"/>
        <v>17.285714285714285</v>
      </c>
      <c r="N203" s="240">
        <v>3</v>
      </c>
      <c r="O203" s="236" t="s">
        <v>590</v>
      </c>
      <c r="P203" s="241">
        <f t="shared" si="7"/>
        <v>1</v>
      </c>
      <c r="Q203" s="242" t="str">
        <f>IF(ISNUMBER(P203),IF(P203=100%,"CUMPLIDA",IF(AND(ISNUMBER(L203),ISNUMBER([4]CGR!$P$4)), IF(L203&lt;[4]CGR!$P$4,"INCUMPLIDA","PROCESO"), "VERIFICAR FECHA")),"SIN VALOR AVANCE")</f>
        <v>CUMPLIDA</v>
      </c>
    </row>
    <row r="204" spans="1:17" ht="240.75" x14ac:dyDescent="0.2">
      <c r="A204" s="232" t="s">
        <v>20</v>
      </c>
      <c r="B204" s="233" t="s">
        <v>13</v>
      </c>
      <c r="C204" s="781"/>
      <c r="D204" s="781"/>
      <c r="E204" s="780"/>
      <c r="F204" s="780"/>
      <c r="G204" s="780"/>
      <c r="H204" s="236" t="s">
        <v>542</v>
      </c>
      <c r="I204" s="236" t="s">
        <v>99</v>
      </c>
      <c r="J204" s="237">
        <v>1</v>
      </c>
      <c r="K204" s="238">
        <v>43770</v>
      </c>
      <c r="L204" s="238">
        <v>44134</v>
      </c>
      <c r="M204" s="239">
        <f t="shared" si="6"/>
        <v>52</v>
      </c>
      <c r="N204" s="240">
        <v>1</v>
      </c>
      <c r="O204" s="236" t="s">
        <v>592</v>
      </c>
      <c r="P204" s="241">
        <f t="shared" si="7"/>
        <v>1</v>
      </c>
      <c r="Q204" s="242" t="str">
        <f>IF(ISNUMBER(P204),IF(P204=100%,"CUMPLIDA",IF(AND(ISNUMBER(L204),ISNUMBER([4]CGR!$P$4)), IF(L204&lt;[4]CGR!$P$4,"INCUMPLIDA","PROCESO"), "VERIFICAR FECHA")),"SIN VALOR AVANCE")</f>
        <v>CUMPLIDA</v>
      </c>
    </row>
    <row r="205" spans="1:17" ht="255.75" x14ac:dyDescent="0.2">
      <c r="A205" s="232" t="s">
        <v>20</v>
      </c>
      <c r="B205" s="233" t="s">
        <v>13</v>
      </c>
      <c r="C205" s="781"/>
      <c r="D205" s="781"/>
      <c r="E205" s="780"/>
      <c r="F205" s="780"/>
      <c r="G205" s="780"/>
      <c r="H205" s="236" t="s">
        <v>545</v>
      </c>
      <c r="I205" s="236" t="s">
        <v>546</v>
      </c>
      <c r="J205" s="245">
        <v>1</v>
      </c>
      <c r="K205" s="246">
        <v>45931</v>
      </c>
      <c r="L205" s="246">
        <v>45991</v>
      </c>
      <c r="M205" s="239">
        <f t="shared" si="6"/>
        <v>8.5714285714285712</v>
      </c>
      <c r="N205" s="240">
        <v>0</v>
      </c>
      <c r="O205" s="236" t="s">
        <v>593</v>
      </c>
      <c r="P205" s="241">
        <f t="shared" si="7"/>
        <v>0</v>
      </c>
      <c r="Q205" s="242" t="str">
        <f>IF(ISNUMBER(P205),IF(P205=100%,"CUMPLIDA",IF(AND(ISNUMBER(L205),ISNUMBER([4]CGR!$P$4)), IF(L205&lt;[4]CGR!$P$4,"INCUMPLIDA","PROCESO"), "VERIFICAR FECHA")),"SIN VALOR AVANCE")</f>
        <v>PROCESO</v>
      </c>
    </row>
    <row r="206" spans="1:17" ht="315.75" x14ac:dyDescent="0.2">
      <c r="A206" s="232" t="s">
        <v>20</v>
      </c>
      <c r="B206" s="233" t="s">
        <v>13</v>
      </c>
      <c r="C206" s="781"/>
      <c r="D206" s="781"/>
      <c r="E206" s="780"/>
      <c r="F206" s="780"/>
      <c r="G206" s="780"/>
      <c r="H206" s="236" t="s">
        <v>521</v>
      </c>
      <c r="I206" s="236" t="s">
        <v>594</v>
      </c>
      <c r="J206" s="245">
        <v>1</v>
      </c>
      <c r="K206" s="246">
        <v>45992</v>
      </c>
      <c r="L206" s="246">
        <v>46081</v>
      </c>
      <c r="M206" s="239">
        <f t="shared" si="6"/>
        <v>12.714285714285714</v>
      </c>
      <c r="N206" s="240">
        <v>0</v>
      </c>
      <c r="O206" s="236" t="s">
        <v>595</v>
      </c>
      <c r="P206" s="241">
        <f t="shared" si="7"/>
        <v>0</v>
      </c>
      <c r="Q206" s="242" t="str">
        <f>IF(ISNUMBER(P206),IF(P206=100%,"CUMPLIDA",IF(AND(ISNUMBER(L206),ISNUMBER([4]CGR!$P$4)), IF(L206&lt;[4]CGR!$P$4,"INCUMPLIDA","PROCESO"), "VERIFICAR FECHA")),"SIN VALOR AVANCE")</f>
        <v>PROCESO</v>
      </c>
    </row>
    <row r="207" spans="1:17" ht="315.75" x14ac:dyDescent="0.2">
      <c r="A207" s="232" t="s">
        <v>20</v>
      </c>
      <c r="B207" s="233" t="s">
        <v>13</v>
      </c>
      <c r="C207" s="781"/>
      <c r="D207" s="781"/>
      <c r="E207" s="780"/>
      <c r="F207" s="780"/>
      <c r="G207" s="780"/>
      <c r="H207" s="236" t="s">
        <v>110</v>
      </c>
      <c r="I207" s="236" t="s">
        <v>112</v>
      </c>
      <c r="J207" s="245">
        <v>5</v>
      </c>
      <c r="K207" s="246">
        <v>46113</v>
      </c>
      <c r="L207" s="246">
        <v>46568</v>
      </c>
      <c r="M207" s="239">
        <f t="shared" si="6"/>
        <v>65</v>
      </c>
      <c r="N207" s="240">
        <v>0</v>
      </c>
      <c r="O207" s="236" t="s">
        <v>595</v>
      </c>
      <c r="P207" s="241">
        <f t="shared" si="7"/>
        <v>0</v>
      </c>
      <c r="Q207" s="242" t="str">
        <f>IF(ISNUMBER(P207),IF(P207=100%,"CUMPLIDA",IF(AND(ISNUMBER(L207),ISNUMBER([4]CGR!$P$4)), IF(L207&lt;[4]CGR!$P$4,"INCUMPLIDA","PROCESO"), "VERIFICAR FECHA")),"SIN VALOR AVANCE")</f>
        <v>PROCESO</v>
      </c>
    </row>
    <row r="208" spans="1:17" ht="315.75" x14ac:dyDescent="0.2">
      <c r="A208" s="232" t="s">
        <v>20</v>
      </c>
      <c r="B208" s="233" t="s">
        <v>13</v>
      </c>
      <c r="C208" s="781"/>
      <c r="D208" s="781"/>
      <c r="E208" s="780"/>
      <c r="F208" s="780"/>
      <c r="G208" s="780"/>
      <c r="H208" s="236" t="s">
        <v>551</v>
      </c>
      <c r="I208" s="236" t="s">
        <v>596</v>
      </c>
      <c r="J208" s="245">
        <v>3</v>
      </c>
      <c r="K208" s="246">
        <v>46296</v>
      </c>
      <c r="L208" s="246">
        <v>46568</v>
      </c>
      <c r="M208" s="239">
        <f t="shared" si="6"/>
        <v>38.857142857142854</v>
      </c>
      <c r="N208" s="240">
        <v>0</v>
      </c>
      <c r="O208" s="236" t="s">
        <v>595</v>
      </c>
      <c r="P208" s="241">
        <f t="shared" si="7"/>
        <v>0</v>
      </c>
      <c r="Q208" s="242" t="str">
        <f>IF(ISNUMBER(P208),IF(P208=100%,"CUMPLIDA",IF(AND(ISNUMBER(L208),ISNUMBER([4]CGR!$P$4)), IF(L208&lt;[4]CGR!$P$4,"INCUMPLIDA","PROCESO"), "VERIFICAR FECHA")),"SIN VALOR AVANCE")</f>
        <v>PROCESO</v>
      </c>
    </row>
    <row r="209" spans="1:17" ht="165.75" x14ac:dyDescent="0.2">
      <c r="A209" s="232" t="s">
        <v>20</v>
      </c>
      <c r="B209" s="233" t="s">
        <v>13</v>
      </c>
      <c r="C209" s="781"/>
      <c r="D209" s="781"/>
      <c r="E209" s="780"/>
      <c r="F209" s="780"/>
      <c r="G209" s="780"/>
      <c r="H209" s="799" t="s">
        <v>597</v>
      </c>
      <c r="I209" s="297" t="s">
        <v>598</v>
      </c>
      <c r="J209" s="237">
        <v>3</v>
      </c>
      <c r="K209" s="238">
        <v>43726</v>
      </c>
      <c r="L209" s="238">
        <v>44042</v>
      </c>
      <c r="M209" s="239">
        <f t="shared" si="6"/>
        <v>45.142857142857146</v>
      </c>
      <c r="N209" s="240">
        <v>3</v>
      </c>
      <c r="O209" s="236" t="s">
        <v>579</v>
      </c>
      <c r="P209" s="241">
        <f t="shared" si="7"/>
        <v>1</v>
      </c>
      <c r="Q209" s="242" t="str">
        <f>IF(ISNUMBER(P209),IF(P209=100%,"CUMPLIDA",IF(AND(ISNUMBER(L209),ISNUMBER([4]CGR!$P$4)), IF(L209&lt;[4]CGR!$P$4,"INCUMPLIDA","PROCESO"), "VERIFICAR FECHA")),"SIN VALOR AVANCE")</f>
        <v>CUMPLIDA</v>
      </c>
    </row>
    <row r="210" spans="1:17" ht="225.75" x14ac:dyDescent="0.2">
      <c r="A210" s="232" t="s">
        <v>20</v>
      </c>
      <c r="B210" s="233" t="s">
        <v>13</v>
      </c>
      <c r="C210" s="781"/>
      <c r="D210" s="781"/>
      <c r="E210" s="780"/>
      <c r="F210" s="780"/>
      <c r="G210" s="780"/>
      <c r="H210" s="799"/>
      <c r="I210" s="236" t="s">
        <v>599</v>
      </c>
      <c r="J210" s="237">
        <v>3</v>
      </c>
      <c r="K210" s="238">
        <v>44044</v>
      </c>
      <c r="L210" s="238">
        <v>44134</v>
      </c>
      <c r="M210" s="239">
        <f t="shared" si="6"/>
        <v>12.857142857142858</v>
      </c>
      <c r="N210" s="240">
        <v>3</v>
      </c>
      <c r="O210" s="236" t="s">
        <v>600</v>
      </c>
      <c r="P210" s="241">
        <f t="shared" si="7"/>
        <v>1</v>
      </c>
      <c r="Q210" s="242" t="str">
        <f>IF(ISNUMBER(P210),IF(P210=100%,"CUMPLIDA",IF(AND(ISNUMBER(L210),ISNUMBER([4]CGR!$P$4)), IF(L210&lt;[4]CGR!$P$4,"INCUMPLIDA","PROCESO"), "VERIFICAR FECHA")),"SIN VALOR AVANCE")</f>
        <v>CUMPLIDA</v>
      </c>
    </row>
    <row r="211" spans="1:17" ht="165.75" x14ac:dyDescent="0.2">
      <c r="A211" s="232" t="s">
        <v>20</v>
      </c>
      <c r="B211" s="233" t="s">
        <v>13</v>
      </c>
      <c r="C211" s="781"/>
      <c r="D211" s="781"/>
      <c r="E211" s="780"/>
      <c r="F211" s="780"/>
      <c r="G211" s="780"/>
      <c r="H211" s="236" t="s">
        <v>601</v>
      </c>
      <c r="I211" s="297" t="s">
        <v>598</v>
      </c>
      <c r="J211" s="237">
        <v>3</v>
      </c>
      <c r="K211" s="238">
        <v>43983</v>
      </c>
      <c r="L211" s="238">
        <v>44346</v>
      </c>
      <c r="M211" s="239">
        <f t="shared" ref="M211:M274" si="8">(L211-K211)/7</f>
        <v>51.857142857142854</v>
      </c>
      <c r="N211" s="240">
        <v>3</v>
      </c>
      <c r="O211" s="236" t="s">
        <v>602</v>
      </c>
      <c r="P211" s="241">
        <f t="shared" si="7"/>
        <v>1</v>
      </c>
      <c r="Q211" s="242" t="str">
        <f>IF(ISNUMBER(P211),IF(P211=100%,"CUMPLIDA",IF(AND(ISNUMBER(L211),ISNUMBER([4]CGR!$P$4)), IF(L211&lt;[4]CGR!$P$4,"INCUMPLIDA","PROCESO"), "VERIFICAR FECHA")),"SIN VALOR AVANCE")</f>
        <v>CUMPLIDA</v>
      </c>
    </row>
    <row r="212" spans="1:17" ht="90.75" x14ac:dyDescent="0.2">
      <c r="A212" s="232" t="s">
        <v>20</v>
      </c>
      <c r="B212" s="233" t="s">
        <v>13</v>
      </c>
      <c r="C212" s="781"/>
      <c r="D212" s="781"/>
      <c r="E212" s="780"/>
      <c r="F212" s="780"/>
      <c r="G212" s="235" t="s">
        <v>603</v>
      </c>
      <c r="H212" s="236" t="s">
        <v>98</v>
      </c>
      <c r="I212" s="236" t="s">
        <v>99</v>
      </c>
      <c r="J212" s="245">
        <v>1</v>
      </c>
      <c r="K212" s="246">
        <v>45323</v>
      </c>
      <c r="L212" s="246">
        <v>45747</v>
      </c>
      <c r="M212" s="239">
        <f t="shared" si="8"/>
        <v>60.571428571428569</v>
      </c>
      <c r="N212" s="240">
        <v>1</v>
      </c>
      <c r="O212" s="236" t="s">
        <v>604</v>
      </c>
      <c r="P212" s="241">
        <f t="shared" si="7"/>
        <v>1</v>
      </c>
      <c r="Q212" s="242" t="str">
        <f>IF(ISNUMBER(P212),IF(P212=100%,"CUMPLIDA",IF(AND(ISNUMBER(L212),ISNUMBER([4]CGR!$P$4)), IF(L212&lt;[4]CGR!$P$4,"INCUMPLIDA","PROCESO"), "VERIFICAR FECHA")),"SIN VALOR AVANCE")</f>
        <v>CUMPLIDA</v>
      </c>
    </row>
    <row r="213" spans="1:17" ht="90.75" x14ac:dyDescent="0.2">
      <c r="A213" s="232" t="s">
        <v>20</v>
      </c>
      <c r="B213" s="233" t="s">
        <v>13</v>
      </c>
      <c r="C213" s="781"/>
      <c r="D213" s="781"/>
      <c r="E213" s="780"/>
      <c r="F213" s="780"/>
      <c r="G213" s="235" t="s">
        <v>101</v>
      </c>
      <c r="H213" s="236" t="s">
        <v>101</v>
      </c>
      <c r="I213" s="236" t="s">
        <v>102</v>
      </c>
      <c r="J213" s="245">
        <v>1</v>
      </c>
      <c r="K213" s="246">
        <v>45323</v>
      </c>
      <c r="L213" s="246">
        <v>45747</v>
      </c>
      <c r="M213" s="239">
        <f t="shared" si="8"/>
        <v>60.571428571428569</v>
      </c>
      <c r="N213" s="240">
        <v>1</v>
      </c>
      <c r="O213" s="236" t="s">
        <v>605</v>
      </c>
      <c r="P213" s="241">
        <f t="shared" si="7"/>
        <v>1</v>
      </c>
      <c r="Q213" s="242" t="str">
        <f>IF(ISNUMBER(P213),IF(P213=100%,"CUMPLIDA",IF(AND(ISNUMBER(L213),ISNUMBER([4]CGR!$P$4)), IF(L213&lt;[4]CGR!$P$4,"INCUMPLIDA","PROCESO"), "VERIFICAR FECHA")),"SIN VALOR AVANCE")</f>
        <v>CUMPLIDA</v>
      </c>
    </row>
    <row r="214" spans="1:17" ht="90.75" x14ac:dyDescent="0.2">
      <c r="A214" s="232" t="s">
        <v>20</v>
      </c>
      <c r="B214" s="233" t="s">
        <v>13</v>
      </c>
      <c r="C214" s="781"/>
      <c r="D214" s="781"/>
      <c r="E214" s="780"/>
      <c r="F214" s="780"/>
      <c r="G214" s="235" t="s">
        <v>238</v>
      </c>
      <c r="H214" s="236" t="s">
        <v>239</v>
      </c>
      <c r="I214" s="236" t="s">
        <v>240</v>
      </c>
      <c r="J214" s="245">
        <v>1</v>
      </c>
      <c r="K214" s="246">
        <v>45231</v>
      </c>
      <c r="L214" s="246">
        <v>45747</v>
      </c>
      <c r="M214" s="239">
        <f t="shared" si="8"/>
        <v>73.714285714285708</v>
      </c>
      <c r="N214" s="240">
        <v>1</v>
      </c>
      <c r="O214" s="236" t="s">
        <v>605</v>
      </c>
      <c r="P214" s="241">
        <f t="shared" si="7"/>
        <v>1</v>
      </c>
      <c r="Q214" s="242" t="str">
        <f>IF(ISNUMBER(P214),IF(P214=100%,"CUMPLIDA",IF(AND(ISNUMBER(L214),ISNUMBER([4]CGR!$P$4)), IF(L214&lt;[4]CGR!$P$4,"INCUMPLIDA","PROCESO"), "VERIFICAR FECHA")),"SIN VALOR AVANCE")</f>
        <v>CUMPLIDA</v>
      </c>
    </row>
    <row r="215" spans="1:17" ht="90.75" x14ac:dyDescent="0.2">
      <c r="A215" s="232" t="s">
        <v>20</v>
      </c>
      <c r="B215" s="233" t="s">
        <v>13</v>
      </c>
      <c r="C215" s="781"/>
      <c r="D215" s="781"/>
      <c r="E215" s="780"/>
      <c r="F215" s="780"/>
      <c r="G215" s="235" t="s">
        <v>104</v>
      </c>
      <c r="H215" s="236" t="s">
        <v>104</v>
      </c>
      <c r="I215" s="236" t="s">
        <v>105</v>
      </c>
      <c r="J215" s="245">
        <v>1</v>
      </c>
      <c r="K215" s="246">
        <v>45323</v>
      </c>
      <c r="L215" s="246">
        <v>45747</v>
      </c>
      <c r="M215" s="239">
        <f t="shared" si="8"/>
        <v>60.571428571428569</v>
      </c>
      <c r="N215" s="240">
        <v>1</v>
      </c>
      <c r="O215" s="236" t="s">
        <v>604</v>
      </c>
      <c r="P215" s="241">
        <f t="shared" si="7"/>
        <v>1</v>
      </c>
      <c r="Q215" s="242" t="str">
        <f>IF(ISNUMBER(P215),IF(P215=100%,"CUMPLIDA",IF(AND(ISNUMBER(L215),ISNUMBER([4]CGR!$P$4)), IF(L215&lt;[4]CGR!$P$4,"INCUMPLIDA","PROCESO"), "VERIFICAR FECHA")),"SIN VALOR AVANCE")</f>
        <v>CUMPLIDA</v>
      </c>
    </row>
    <row r="216" spans="1:17" ht="90.75" x14ac:dyDescent="0.2">
      <c r="A216" s="232" t="s">
        <v>20</v>
      </c>
      <c r="B216" s="233" t="s">
        <v>13</v>
      </c>
      <c r="C216" s="781"/>
      <c r="D216" s="781"/>
      <c r="E216" s="780"/>
      <c r="F216" s="780"/>
      <c r="G216" s="235" t="s">
        <v>521</v>
      </c>
      <c r="H216" s="236" t="s">
        <v>521</v>
      </c>
      <c r="I216" s="236" t="s">
        <v>107</v>
      </c>
      <c r="J216" s="245">
        <v>1</v>
      </c>
      <c r="K216" s="246">
        <v>45231</v>
      </c>
      <c r="L216" s="246">
        <v>45747</v>
      </c>
      <c r="M216" s="239">
        <f t="shared" si="8"/>
        <v>73.714285714285708</v>
      </c>
      <c r="N216" s="240">
        <v>1</v>
      </c>
      <c r="O216" s="236" t="s">
        <v>605</v>
      </c>
      <c r="P216" s="241">
        <f t="shared" si="7"/>
        <v>1</v>
      </c>
      <c r="Q216" s="242" t="str">
        <f>IF(ISNUMBER(P216),IF(P216=100%,"CUMPLIDA",IF(AND(ISNUMBER(L216),ISNUMBER([4]CGR!$P$4)), IF(L216&lt;[4]CGR!$P$4,"INCUMPLIDA","PROCESO"), "VERIFICAR FECHA")),"SIN VALOR AVANCE")</f>
        <v>CUMPLIDA</v>
      </c>
    </row>
    <row r="217" spans="1:17" ht="165.75" x14ac:dyDescent="0.2">
      <c r="A217" s="232" t="s">
        <v>20</v>
      </c>
      <c r="B217" s="233" t="s">
        <v>13</v>
      </c>
      <c r="C217" s="781"/>
      <c r="D217" s="781"/>
      <c r="E217" s="780"/>
      <c r="F217" s="780"/>
      <c r="G217" s="235" t="s">
        <v>523</v>
      </c>
      <c r="H217" s="236" t="s">
        <v>523</v>
      </c>
      <c r="I217" s="236" t="s">
        <v>524</v>
      </c>
      <c r="J217" s="245">
        <v>1</v>
      </c>
      <c r="K217" s="246">
        <v>45231</v>
      </c>
      <c r="L217" s="246">
        <v>45808</v>
      </c>
      <c r="M217" s="239">
        <f t="shared" si="8"/>
        <v>82.428571428571431</v>
      </c>
      <c r="N217" s="240">
        <v>1</v>
      </c>
      <c r="O217" s="236" t="s">
        <v>606</v>
      </c>
      <c r="P217" s="241">
        <f t="shared" si="7"/>
        <v>1</v>
      </c>
      <c r="Q217" s="242" t="str">
        <f>IF(ISNUMBER(P217),IF(P217=100%,"CUMPLIDA",IF(AND(ISNUMBER(L217),ISNUMBER([4]CGR!$P$4)), IF(L217&lt;[4]CGR!$P$4,"INCUMPLIDA","PROCESO"), "VERIFICAR FECHA")),"SIN VALOR AVANCE")</f>
        <v>CUMPLIDA</v>
      </c>
    </row>
    <row r="218" spans="1:17" ht="120.75" x14ac:dyDescent="0.2">
      <c r="A218" s="232" t="s">
        <v>20</v>
      </c>
      <c r="B218" s="233" t="s">
        <v>13</v>
      </c>
      <c r="C218" s="781"/>
      <c r="D218" s="781"/>
      <c r="E218" s="780"/>
      <c r="F218" s="780"/>
      <c r="G218" s="235" t="s">
        <v>110</v>
      </c>
      <c r="H218" s="236" t="s">
        <v>111</v>
      </c>
      <c r="I218" s="236" t="s">
        <v>112</v>
      </c>
      <c r="J218" s="245">
        <v>12</v>
      </c>
      <c r="K218" s="246">
        <v>46024</v>
      </c>
      <c r="L218" s="246">
        <v>47118</v>
      </c>
      <c r="M218" s="239">
        <f t="shared" si="8"/>
        <v>156.28571428571428</v>
      </c>
      <c r="N218" s="240">
        <v>0</v>
      </c>
      <c r="O218" s="236" t="s">
        <v>607</v>
      </c>
      <c r="P218" s="241">
        <f t="shared" si="7"/>
        <v>0</v>
      </c>
      <c r="Q218" s="242" t="str">
        <f>IF(ISNUMBER(P218),IF(P218=100%,"CUMPLIDA",IF(AND(ISNUMBER(L218),ISNUMBER([4]CGR!$P$4)), IF(L218&lt;[4]CGR!$P$4,"INCUMPLIDA","PROCESO"), "VERIFICAR FECHA")),"SIN VALOR AVANCE")</f>
        <v>PROCESO</v>
      </c>
    </row>
    <row r="219" spans="1:17" ht="90.75" x14ac:dyDescent="0.2">
      <c r="A219" s="232" t="s">
        <v>20</v>
      </c>
      <c r="B219" s="233" t="s">
        <v>13</v>
      </c>
      <c r="C219" s="781"/>
      <c r="D219" s="781"/>
      <c r="E219" s="780"/>
      <c r="F219" s="780"/>
      <c r="G219" s="235" t="s">
        <v>114</v>
      </c>
      <c r="H219" s="236" t="s">
        <v>115</v>
      </c>
      <c r="I219" s="236" t="s">
        <v>116</v>
      </c>
      <c r="J219" s="245">
        <v>1</v>
      </c>
      <c r="K219" s="246">
        <v>46024</v>
      </c>
      <c r="L219" s="246">
        <v>47118</v>
      </c>
      <c r="M219" s="239">
        <f t="shared" si="8"/>
        <v>156.28571428571428</v>
      </c>
      <c r="N219" s="240">
        <v>0</v>
      </c>
      <c r="O219" s="236" t="s">
        <v>604</v>
      </c>
      <c r="P219" s="241">
        <f t="shared" si="7"/>
        <v>0</v>
      </c>
      <c r="Q219" s="242" t="str">
        <f>IF(ISNUMBER(P219),IF(P219=100%,"CUMPLIDA",IF(AND(ISNUMBER(L219),ISNUMBER([4]CGR!$P$4)), IF(L219&lt;[4]CGR!$P$4,"INCUMPLIDA","PROCESO"), "VERIFICAR FECHA")),"SIN VALOR AVANCE")</f>
        <v>PROCESO</v>
      </c>
    </row>
    <row r="220" spans="1:17" ht="180.75" x14ac:dyDescent="0.2">
      <c r="A220" s="232" t="s">
        <v>20</v>
      </c>
      <c r="B220" s="233" t="s">
        <v>13</v>
      </c>
      <c r="C220" s="781"/>
      <c r="D220" s="781"/>
      <c r="E220" s="780"/>
      <c r="F220" s="780"/>
      <c r="G220" s="235" t="s">
        <v>117</v>
      </c>
      <c r="H220" s="236" t="s">
        <v>118</v>
      </c>
      <c r="I220" s="236" t="s">
        <v>119</v>
      </c>
      <c r="J220" s="245">
        <v>2</v>
      </c>
      <c r="K220" s="246">
        <v>46024</v>
      </c>
      <c r="L220" s="246">
        <v>47118</v>
      </c>
      <c r="M220" s="239">
        <f t="shared" si="8"/>
        <v>156.28571428571428</v>
      </c>
      <c r="N220" s="240">
        <v>0</v>
      </c>
      <c r="O220" s="236" t="s">
        <v>608</v>
      </c>
      <c r="P220" s="241">
        <f t="shared" si="7"/>
        <v>0</v>
      </c>
      <c r="Q220" s="242" t="str">
        <f>IF(ISNUMBER(P220),IF(P220=100%,"CUMPLIDA",IF(AND(ISNUMBER(L220),ISNUMBER([4]CGR!$P$4)), IF(L220&lt;[4]CGR!$P$4,"INCUMPLIDA","PROCESO"), "VERIFICAR FECHA")),"SIN VALOR AVANCE")</f>
        <v>PROCESO</v>
      </c>
    </row>
    <row r="221" spans="1:17" ht="240.75" customHeight="1" x14ac:dyDescent="0.2">
      <c r="A221" s="232" t="s">
        <v>20</v>
      </c>
      <c r="B221" s="233" t="s">
        <v>13</v>
      </c>
      <c r="C221" s="781"/>
      <c r="D221" s="781"/>
      <c r="E221" s="780"/>
      <c r="F221" s="780"/>
      <c r="G221" s="780" t="s">
        <v>609</v>
      </c>
      <c r="H221" s="799" t="s">
        <v>610</v>
      </c>
      <c r="I221" s="297" t="s">
        <v>598</v>
      </c>
      <c r="J221" s="237">
        <v>3</v>
      </c>
      <c r="K221" s="238">
        <v>43983</v>
      </c>
      <c r="L221" s="238">
        <v>44346</v>
      </c>
      <c r="M221" s="239">
        <f t="shared" si="8"/>
        <v>51.857142857142854</v>
      </c>
      <c r="N221" s="240">
        <v>3</v>
      </c>
      <c r="O221" s="236" t="s">
        <v>602</v>
      </c>
      <c r="P221" s="241">
        <f t="shared" si="7"/>
        <v>1</v>
      </c>
      <c r="Q221" s="242" t="str">
        <f>IF(ISNUMBER(P221),IF(P221=100%,"CUMPLIDA",IF(AND(ISNUMBER(L221),ISNUMBER([4]CGR!$P$4)), IF(L221&lt;[4]CGR!$P$4,"INCUMPLIDA","PROCESO"), "VERIFICAR FECHA")),"SIN VALOR AVANCE")</f>
        <v>CUMPLIDA</v>
      </c>
    </row>
    <row r="222" spans="1:17" ht="210.75" x14ac:dyDescent="0.2">
      <c r="A222" s="232" t="s">
        <v>20</v>
      </c>
      <c r="B222" s="233" t="s">
        <v>13</v>
      </c>
      <c r="C222" s="781"/>
      <c r="D222" s="781"/>
      <c r="E222" s="780"/>
      <c r="F222" s="780"/>
      <c r="G222" s="780"/>
      <c r="H222" s="799"/>
      <c r="I222" s="236" t="s">
        <v>599</v>
      </c>
      <c r="J222" s="237">
        <v>3</v>
      </c>
      <c r="K222" s="238">
        <v>44927</v>
      </c>
      <c r="L222" s="238">
        <v>45137</v>
      </c>
      <c r="M222" s="239">
        <f t="shared" si="8"/>
        <v>30</v>
      </c>
      <c r="N222" s="240">
        <v>3</v>
      </c>
      <c r="O222" s="236" t="s">
        <v>611</v>
      </c>
      <c r="P222" s="241">
        <f t="shared" si="7"/>
        <v>1</v>
      </c>
      <c r="Q222" s="242" t="str">
        <f>IF(ISNUMBER(P222),IF(P222=100%,"CUMPLIDA",IF(AND(ISNUMBER(L222),ISNUMBER([4]CGR!$P$4)), IF(L222&lt;[4]CGR!$P$4,"INCUMPLIDA","PROCESO"), "VERIFICAR FECHA")),"SIN VALOR AVANCE")</f>
        <v>CUMPLIDA</v>
      </c>
    </row>
    <row r="223" spans="1:17" ht="180.75" x14ac:dyDescent="0.2">
      <c r="A223" s="232" t="s">
        <v>20</v>
      </c>
      <c r="B223" s="233" t="s">
        <v>13</v>
      </c>
      <c r="C223" s="781"/>
      <c r="D223" s="781"/>
      <c r="E223" s="780"/>
      <c r="F223" s="780"/>
      <c r="G223" s="780"/>
      <c r="H223" s="799" t="s">
        <v>612</v>
      </c>
      <c r="I223" s="297" t="s">
        <v>598</v>
      </c>
      <c r="J223" s="237">
        <v>3</v>
      </c>
      <c r="K223" s="238">
        <v>43726</v>
      </c>
      <c r="L223" s="238">
        <v>44042</v>
      </c>
      <c r="M223" s="239">
        <f t="shared" si="8"/>
        <v>45.142857142857146</v>
      </c>
      <c r="N223" s="240">
        <v>3</v>
      </c>
      <c r="O223" s="236" t="s">
        <v>613</v>
      </c>
      <c r="P223" s="241">
        <f t="shared" si="7"/>
        <v>1</v>
      </c>
      <c r="Q223" s="242" t="str">
        <f>IF(ISNUMBER(P223),IF(P223=100%,"CUMPLIDA",IF(AND(ISNUMBER(L223),ISNUMBER([4]CGR!$P$4)), IF(L223&lt;[4]CGR!$P$4,"INCUMPLIDA","PROCESO"), "VERIFICAR FECHA")),"SIN VALOR AVANCE")</f>
        <v>CUMPLIDA</v>
      </c>
    </row>
    <row r="224" spans="1:17" ht="210" x14ac:dyDescent="0.2">
      <c r="A224" s="232" t="s">
        <v>20</v>
      </c>
      <c r="B224" s="233" t="s">
        <v>13</v>
      </c>
      <c r="C224" s="781"/>
      <c r="D224" s="781"/>
      <c r="E224" s="780"/>
      <c r="F224" s="780"/>
      <c r="G224" s="780"/>
      <c r="H224" s="799"/>
      <c r="I224" s="236" t="s">
        <v>599</v>
      </c>
      <c r="J224" s="237">
        <v>3</v>
      </c>
      <c r="K224" s="238">
        <v>44044</v>
      </c>
      <c r="L224" s="238">
        <v>44196</v>
      </c>
      <c r="M224" s="239">
        <f t="shared" si="8"/>
        <v>21.714285714285715</v>
      </c>
      <c r="N224" s="240">
        <v>3</v>
      </c>
      <c r="O224" s="236" t="s">
        <v>613</v>
      </c>
      <c r="P224" s="241">
        <f t="shared" si="7"/>
        <v>1</v>
      </c>
      <c r="Q224" s="242" t="str">
        <f>IF(ISNUMBER(P224),IF(P224=100%,"CUMPLIDA",IF(AND(ISNUMBER(L224),ISNUMBER([4]CGR!$P$4)), IF(L224&lt;[4]CGR!$P$4,"INCUMPLIDA","PROCESO"), "VERIFICAR FECHA")),"SIN VALOR AVANCE")</f>
        <v>CUMPLIDA</v>
      </c>
    </row>
    <row r="225" spans="1:17" ht="240.75" x14ac:dyDescent="0.2">
      <c r="A225" s="232" t="s">
        <v>20</v>
      </c>
      <c r="B225" s="233" t="s">
        <v>13</v>
      </c>
      <c r="C225" s="781"/>
      <c r="D225" s="781"/>
      <c r="E225" s="780"/>
      <c r="F225" s="780"/>
      <c r="G225" s="780"/>
      <c r="H225" s="236" t="s">
        <v>614</v>
      </c>
      <c r="I225" s="236" t="s">
        <v>99</v>
      </c>
      <c r="J225" s="237">
        <v>1</v>
      </c>
      <c r="K225" s="238">
        <v>44013</v>
      </c>
      <c r="L225" s="238">
        <v>44196</v>
      </c>
      <c r="M225" s="239">
        <f t="shared" si="8"/>
        <v>26.142857142857142</v>
      </c>
      <c r="N225" s="240">
        <v>1</v>
      </c>
      <c r="O225" s="236" t="s">
        <v>615</v>
      </c>
      <c r="P225" s="241">
        <f t="shared" si="7"/>
        <v>1</v>
      </c>
      <c r="Q225" s="242" t="str">
        <f>IF(ISNUMBER(P225),IF(P225=100%,"CUMPLIDA",IF(AND(ISNUMBER(L225),ISNUMBER([4]CGR!$P$4)), IF(L225&lt;[4]CGR!$P$4,"INCUMPLIDA","PROCESO"), "VERIFICAR FECHA")),"SIN VALOR AVANCE")</f>
        <v>CUMPLIDA</v>
      </c>
    </row>
    <row r="226" spans="1:17" ht="255.75" x14ac:dyDescent="0.2">
      <c r="A226" s="232" t="s">
        <v>20</v>
      </c>
      <c r="B226" s="233" t="s">
        <v>13</v>
      </c>
      <c r="C226" s="781"/>
      <c r="D226" s="781"/>
      <c r="E226" s="780"/>
      <c r="F226" s="780"/>
      <c r="G226" s="780"/>
      <c r="H226" s="236" t="s">
        <v>545</v>
      </c>
      <c r="I226" s="236" t="s">
        <v>546</v>
      </c>
      <c r="J226" s="245">
        <v>1</v>
      </c>
      <c r="K226" s="246">
        <v>45931</v>
      </c>
      <c r="L226" s="246">
        <v>45991</v>
      </c>
      <c r="M226" s="239">
        <f t="shared" si="8"/>
        <v>8.5714285714285712</v>
      </c>
      <c r="N226" s="240">
        <v>0</v>
      </c>
      <c r="O226" s="236" t="s">
        <v>593</v>
      </c>
      <c r="P226" s="241">
        <f t="shared" si="7"/>
        <v>0</v>
      </c>
      <c r="Q226" s="242" t="str">
        <f>IF(ISNUMBER(P226),IF(P226=100%,"CUMPLIDA",IF(AND(ISNUMBER(L226),ISNUMBER([4]CGR!$P$4)), IF(L226&lt;[4]CGR!$P$4,"INCUMPLIDA","PROCESO"), "VERIFICAR FECHA")),"SIN VALOR AVANCE")</f>
        <v>PROCESO</v>
      </c>
    </row>
    <row r="227" spans="1:17" ht="270.75" x14ac:dyDescent="0.2">
      <c r="A227" s="232" t="s">
        <v>20</v>
      </c>
      <c r="B227" s="233" t="s">
        <v>13</v>
      </c>
      <c r="C227" s="781"/>
      <c r="D227" s="781"/>
      <c r="E227" s="780"/>
      <c r="F227" s="780"/>
      <c r="G227" s="780"/>
      <c r="H227" s="236" t="s">
        <v>521</v>
      </c>
      <c r="I227" s="236" t="s">
        <v>168</v>
      </c>
      <c r="J227" s="245">
        <v>1</v>
      </c>
      <c r="K227" s="246">
        <v>45992</v>
      </c>
      <c r="L227" s="246">
        <v>46081</v>
      </c>
      <c r="M227" s="239">
        <f t="shared" si="8"/>
        <v>12.714285714285714</v>
      </c>
      <c r="N227" s="240">
        <v>0</v>
      </c>
      <c r="O227" s="236" t="s">
        <v>547</v>
      </c>
      <c r="P227" s="241">
        <f t="shared" si="7"/>
        <v>0</v>
      </c>
      <c r="Q227" s="242" t="str">
        <f>IF(ISNUMBER(P227),IF(P227=100%,"CUMPLIDA",IF(AND(ISNUMBER(L227),ISNUMBER([4]CGR!$P$4)), IF(L227&lt;[4]CGR!$P$4,"INCUMPLIDA","PROCESO"), "VERIFICAR FECHA")),"SIN VALOR AVANCE")</f>
        <v>PROCESO</v>
      </c>
    </row>
    <row r="228" spans="1:17" ht="270.75" x14ac:dyDescent="0.2">
      <c r="A228" s="232" t="s">
        <v>20</v>
      </c>
      <c r="B228" s="233" t="s">
        <v>13</v>
      </c>
      <c r="C228" s="781"/>
      <c r="D228" s="781"/>
      <c r="E228" s="780"/>
      <c r="F228" s="780"/>
      <c r="G228" s="780"/>
      <c r="H228" s="236" t="s">
        <v>110</v>
      </c>
      <c r="I228" s="236" t="s">
        <v>112</v>
      </c>
      <c r="J228" s="245">
        <v>5</v>
      </c>
      <c r="K228" s="246">
        <v>46113</v>
      </c>
      <c r="L228" s="246">
        <v>46568</v>
      </c>
      <c r="M228" s="239">
        <f t="shared" si="8"/>
        <v>65</v>
      </c>
      <c r="N228" s="240">
        <v>0</v>
      </c>
      <c r="O228" s="236" t="s">
        <v>547</v>
      </c>
      <c r="P228" s="241">
        <f t="shared" si="7"/>
        <v>0</v>
      </c>
      <c r="Q228" s="242" t="str">
        <f>IF(ISNUMBER(P228),IF(P228=100%,"CUMPLIDA",IF(AND(ISNUMBER(L228),ISNUMBER([4]CGR!$P$4)), IF(L228&lt;[4]CGR!$P$4,"INCUMPLIDA","PROCESO"), "VERIFICAR FECHA")),"SIN VALOR AVANCE")</f>
        <v>PROCESO</v>
      </c>
    </row>
    <row r="229" spans="1:17" ht="270.75" x14ac:dyDescent="0.2">
      <c r="A229" s="232" t="s">
        <v>20</v>
      </c>
      <c r="B229" s="233" t="s">
        <v>13</v>
      </c>
      <c r="C229" s="781"/>
      <c r="D229" s="781"/>
      <c r="E229" s="780"/>
      <c r="F229" s="780"/>
      <c r="G229" s="780"/>
      <c r="H229" s="236" t="s">
        <v>551</v>
      </c>
      <c r="I229" s="236" t="s">
        <v>596</v>
      </c>
      <c r="J229" s="245">
        <v>3</v>
      </c>
      <c r="K229" s="246">
        <v>46296</v>
      </c>
      <c r="L229" s="246">
        <v>46568</v>
      </c>
      <c r="M229" s="239">
        <f t="shared" si="8"/>
        <v>38.857142857142854</v>
      </c>
      <c r="N229" s="240">
        <v>0</v>
      </c>
      <c r="O229" s="236" t="s">
        <v>547</v>
      </c>
      <c r="P229" s="241">
        <f t="shared" si="7"/>
        <v>0</v>
      </c>
      <c r="Q229" s="242" t="str">
        <f>IF(ISNUMBER(P229),IF(P229=100%,"CUMPLIDA",IF(AND(ISNUMBER(L229),ISNUMBER([4]CGR!$P$4)), IF(L229&lt;[4]CGR!$P$4,"INCUMPLIDA","PROCESO"), "VERIFICAR FECHA")),"SIN VALOR AVANCE")</f>
        <v>PROCESO</v>
      </c>
    </row>
    <row r="230" spans="1:17" ht="120.75" x14ac:dyDescent="0.2">
      <c r="A230" s="232" t="s">
        <v>20</v>
      </c>
      <c r="B230" s="233" t="s">
        <v>13</v>
      </c>
      <c r="C230" s="781"/>
      <c r="D230" s="781"/>
      <c r="E230" s="780"/>
      <c r="F230" s="780"/>
      <c r="G230" s="780"/>
      <c r="H230" s="236" t="s">
        <v>616</v>
      </c>
      <c r="I230" s="236" t="s">
        <v>566</v>
      </c>
      <c r="J230" s="237">
        <v>19</v>
      </c>
      <c r="K230" s="238">
        <v>42146</v>
      </c>
      <c r="L230" s="238">
        <v>42287</v>
      </c>
      <c r="M230" s="239">
        <f t="shared" si="8"/>
        <v>20.142857142857142</v>
      </c>
      <c r="N230" s="240">
        <v>19</v>
      </c>
      <c r="O230" s="236" t="s">
        <v>617</v>
      </c>
      <c r="P230" s="241">
        <f t="shared" si="7"/>
        <v>1</v>
      </c>
      <c r="Q230" s="242" t="str">
        <f>IF(ISNUMBER(P230),IF(P230=100%,"CUMPLIDA",IF(AND(ISNUMBER(L230),ISNUMBER([4]CGR!$P$4)), IF(L230&lt;[4]CGR!$P$4,"INCUMPLIDA","PROCESO"), "VERIFICAR FECHA")),"SIN VALOR AVANCE")</f>
        <v>CUMPLIDA</v>
      </c>
    </row>
    <row r="231" spans="1:17" ht="240" x14ac:dyDescent="0.2">
      <c r="A231" s="232" t="s">
        <v>20</v>
      </c>
      <c r="B231" s="233" t="s">
        <v>13</v>
      </c>
      <c r="C231" s="781" t="s">
        <v>618</v>
      </c>
      <c r="D231" s="781" t="s">
        <v>619</v>
      </c>
      <c r="E231" s="780" t="s">
        <v>620</v>
      </c>
      <c r="F231" s="780" t="s">
        <v>621</v>
      </c>
      <c r="G231" s="780" t="s">
        <v>622</v>
      </c>
      <c r="H231" s="236" t="s">
        <v>623</v>
      </c>
      <c r="I231" s="236" t="s">
        <v>624</v>
      </c>
      <c r="J231" s="237">
        <v>1</v>
      </c>
      <c r="K231" s="238">
        <v>42522</v>
      </c>
      <c r="L231" s="238">
        <v>42735</v>
      </c>
      <c r="M231" s="239">
        <f t="shared" si="8"/>
        <v>30.428571428571427</v>
      </c>
      <c r="N231" s="240">
        <v>1</v>
      </c>
      <c r="O231" s="236" t="s">
        <v>585</v>
      </c>
      <c r="P231" s="241">
        <f t="shared" si="7"/>
        <v>1</v>
      </c>
      <c r="Q231" s="242" t="str">
        <f>IF(ISNUMBER(P231),IF(P231=100%,"CUMPLIDA",IF(AND(ISNUMBER(L231),ISNUMBER([4]CGR!$P$4)), IF(L231&lt;[4]CGR!$P$4,"INCUMPLIDA","PROCESO"), "VERIFICAR FECHA")),"SIN VALOR AVANCE")</f>
        <v>CUMPLIDA</v>
      </c>
    </row>
    <row r="232" spans="1:17" ht="180" x14ac:dyDescent="0.2">
      <c r="A232" s="232" t="s">
        <v>20</v>
      </c>
      <c r="B232" s="233" t="s">
        <v>13</v>
      </c>
      <c r="C232" s="781"/>
      <c r="D232" s="781"/>
      <c r="E232" s="780"/>
      <c r="F232" s="780"/>
      <c r="G232" s="780"/>
      <c r="H232" s="236" t="s">
        <v>625</v>
      </c>
      <c r="I232" s="236" t="s">
        <v>626</v>
      </c>
      <c r="J232" s="237">
        <v>2</v>
      </c>
      <c r="K232" s="238">
        <v>42737</v>
      </c>
      <c r="L232" s="238">
        <v>42947</v>
      </c>
      <c r="M232" s="239">
        <f t="shared" si="8"/>
        <v>30</v>
      </c>
      <c r="N232" s="240">
        <v>2</v>
      </c>
      <c r="O232" s="236" t="s">
        <v>536</v>
      </c>
      <c r="P232" s="241">
        <f t="shared" si="7"/>
        <v>1</v>
      </c>
      <c r="Q232" s="242" t="str">
        <f>IF(ISNUMBER(P232),IF(P232=100%,"CUMPLIDA",IF(AND(ISNUMBER(L232),ISNUMBER([4]CGR!$P$4)), IF(L232&lt;[4]CGR!$P$4,"INCUMPLIDA","PROCESO"), "VERIFICAR FECHA")),"SIN VALOR AVANCE")</f>
        <v>CUMPLIDA</v>
      </c>
    </row>
    <row r="233" spans="1:17" ht="225" x14ac:dyDescent="0.2">
      <c r="A233" s="232" t="s">
        <v>20</v>
      </c>
      <c r="B233" s="233" t="s">
        <v>13</v>
      </c>
      <c r="C233" s="781"/>
      <c r="D233" s="781"/>
      <c r="E233" s="780"/>
      <c r="F233" s="780"/>
      <c r="G233" s="780"/>
      <c r="H233" s="236" t="s">
        <v>627</v>
      </c>
      <c r="I233" s="236" t="s">
        <v>628</v>
      </c>
      <c r="J233" s="237">
        <v>3</v>
      </c>
      <c r="K233" s="238">
        <v>42948</v>
      </c>
      <c r="L233" s="238">
        <v>43220</v>
      </c>
      <c r="M233" s="239">
        <f t="shared" si="8"/>
        <v>38.857142857142854</v>
      </c>
      <c r="N233" s="240">
        <v>3</v>
      </c>
      <c r="O233" s="236" t="s">
        <v>629</v>
      </c>
      <c r="P233" s="241">
        <f t="shared" si="7"/>
        <v>1</v>
      </c>
      <c r="Q233" s="242" t="str">
        <f>IF(ISNUMBER(P233),IF(P233=100%,"CUMPLIDA",IF(AND(ISNUMBER(L233),ISNUMBER([4]CGR!$P$4)), IF(L233&lt;[4]CGR!$P$4,"INCUMPLIDA","PROCESO"), "VERIFICAR FECHA")),"SIN VALOR AVANCE")</f>
        <v>CUMPLIDA</v>
      </c>
    </row>
    <row r="234" spans="1:17" ht="225.75" x14ac:dyDescent="0.2">
      <c r="A234" s="232" t="s">
        <v>20</v>
      </c>
      <c r="B234" s="233" t="s">
        <v>13</v>
      </c>
      <c r="C234" s="781"/>
      <c r="D234" s="781"/>
      <c r="E234" s="780"/>
      <c r="F234" s="780"/>
      <c r="G234" s="235" t="s">
        <v>630</v>
      </c>
      <c r="H234" s="236" t="s">
        <v>91</v>
      </c>
      <c r="I234" s="236" t="s">
        <v>92</v>
      </c>
      <c r="J234" s="237">
        <v>1</v>
      </c>
      <c r="K234" s="238">
        <v>45231</v>
      </c>
      <c r="L234" s="238">
        <v>45504</v>
      </c>
      <c r="M234" s="239">
        <f t="shared" si="8"/>
        <v>39</v>
      </c>
      <c r="N234" s="240">
        <v>1</v>
      </c>
      <c r="O234" s="236" t="s">
        <v>516</v>
      </c>
      <c r="P234" s="241">
        <f t="shared" si="7"/>
        <v>1</v>
      </c>
      <c r="Q234" s="242" t="str">
        <f>IF(ISNUMBER(P234),IF(P234=100%,"CUMPLIDA",IF(AND(ISNUMBER(L234),ISNUMBER([4]CGR!$P$4)), IF(L234&lt;[4]CGR!$P$4,"INCUMPLIDA","PROCESO"), "VERIFICAR FECHA")),"SIN VALOR AVANCE")</f>
        <v>CUMPLIDA</v>
      </c>
    </row>
    <row r="235" spans="1:17" ht="210.75" x14ac:dyDescent="0.2">
      <c r="A235" s="232" t="s">
        <v>20</v>
      </c>
      <c r="B235" s="233" t="s">
        <v>13</v>
      </c>
      <c r="C235" s="781"/>
      <c r="D235" s="781"/>
      <c r="E235" s="780"/>
      <c r="F235" s="780"/>
      <c r="G235" s="235" t="s">
        <v>631</v>
      </c>
      <c r="H235" s="251" t="s">
        <v>95</v>
      </c>
      <c r="I235" s="251" t="s">
        <v>96</v>
      </c>
      <c r="J235" s="237">
        <v>1</v>
      </c>
      <c r="K235" s="238">
        <v>45231</v>
      </c>
      <c r="L235" s="238">
        <v>45504</v>
      </c>
      <c r="M235" s="239">
        <f t="shared" si="8"/>
        <v>39</v>
      </c>
      <c r="N235" s="240">
        <v>1</v>
      </c>
      <c r="O235" s="236" t="s">
        <v>632</v>
      </c>
      <c r="P235" s="241">
        <f t="shared" si="7"/>
        <v>1</v>
      </c>
      <c r="Q235" s="242" t="str">
        <f>IF(ISNUMBER(P235),IF(P235=100%,"CUMPLIDA",IF(AND(ISNUMBER(L235),ISNUMBER([4]CGR!$P$4)), IF(L235&lt;[4]CGR!$P$4,"INCUMPLIDA","PROCESO"), "VERIFICAR FECHA")),"SIN VALOR AVANCE")</f>
        <v>CUMPLIDA</v>
      </c>
    </row>
    <row r="236" spans="1:17" ht="90.75" x14ac:dyDescent="0.2">
      <c r="A236" s="232" t="s">
        <v>20</v>
      </c>
      <c r="B236" s="233" t="s">
        <v>13</v>
      </c>
      <c r="C236" s="781"/>
      <c r="D236" s="781"/>
      <c r="E236" s="780"/>
      <c r="F236" s="780"/>
      <c r="G236" s="235" t="s">
        <v>97</v>
      </c>
      <c r="H236" s="236" t="s">
        <v>98</v>
      </c>
      <c r="I236" s="236" t="s">
        <v>99</v>
      </c>
      <c r="J236" s="245">
        <v>1</v>
      </c>
      <c r="K236" s="246">
        <v>45352</v>
      </c>
      <c r="L236" s="246">
        <v>45747</v>
      </c>
      <c r="M236" s="239">
        <f t="shared" si="8"/>
        <v>56.428571428571431</v>
      </c>
      <c r="N236" s="240">
        <v>1</v>
      </c>
      <c r="O236" s="236" t="s">
        <v>633</v>
      </c>
      <c r="P236" s="241">
        <f t="shared" si="7"/>
        <v>1</v>
      </c>
      <c r="Q236" s="242" t="str">
        <f>IF(ISNUMBER(P236),IF(P236=100%,"CUMPLIDA",IF(AND(ISNUMBER(L236),ISNUMBER([4]CGR!$P$4)), IF(L236&lt;[4]CGR!$P$4,"INCUMPLIDA","PROCESO"), "VERIFICAR FECHA")),"SIN VALOR AVANCE")</f>
        <v>CUMPLIDA</v>
      </c>
    </row>
    <row r="237" spans="1:17" ht="120.75" x14ac:dyDescent="0.2">
      <c r="A237" s="232" t="s">
        <v>20</v>
      </c>
      <c r="B237" s="233" t="s">
        <v>13</v>
      </c>
      <c r="C237" s="781"/>
      <c r="D237" s="781"/>
      <c r="E237" s="780"/>
      <c r="F237" s="780"/>
      <c r="G237" s="235" t="s">
        <v>101</v>
      </c>
      <c r="H237" s="236" t="s">
        <v>101</v>
      </c>
      <c r="I237" s="236" t="s">
        <v>102</v>
      </c>
      <c r="J237" s="245">
        <v>1</v>
      </c>
      <c r="K237" s="246">
        <v>45352</v>
      </c>
      <c r="L237" s="246">
        <v>45747</v>
      </c>
      <c r="M237" s="239">
        <f t="shared" si="8"/>
        <v>56.428571428571431</v>
      </c>
      <c r="N237" s="240">
        <v>1</v>
      </c>
      <c r="O237" s="236" t="s">
        <v>634</v>
      </c>
      <c r="P237" s="241">
        <f t="shared" si="7"/>
        <v>1</v>
      </c>
      <c r="Q237" s="242" t="str">
        <f>IF(ISNUMBER(P237),IF(P237=100%,"CUMPLIDA",IF(AND(ISNUMBER(L237),ISNUMBER([4]CGR!$P$4)), IF(L237&lt;[4]CGR!$P$4,"INCUMPLIDA","PROCESO"), "VERIFICAR FECHA")),"SIN VALOR AVANCE")</f>
        <v>CUMPLIDA</v>
      </c>
    </row>
    <row r="238" spans="1:17" ht="90.75" x14ac:dyDescent="0.2">
      <c r="A238" s="232" t="s">
        <v>20</v>
      </c>
      <c r="B238" s="233" t="s">
        <v>13</v>
      </c>
      <c r="C238" s="781"/>
      <c r="D238" s="781"/>
      <c r="E238" s="780"/>
      <c r="F238" s="780"/>
      <c r="G238" s="235" t="s">
        <v>104</v>
      </c>
      <c r="H238" s="236" t="s">
        <v>104</v>
      </c>
      <c r="I238" s="236" t="s">
        <v>105</v>
      </c>
      <c r="J238" s="245">
        <v>1</v>
      </c>
      <c r="K238" s="246">
        <v>45352</v>
      </c>
      <c r="L238" s="246">
        <v>45747</v>
      </c>
      <c r="M238" s="239">
        <f t="shared" si="8"/>
        <v>56.428571428571431</v>
      </c>
      <c r="N238" s="240">
        <v>1</v>
      </c>
      <c r="O238" s="236" t="s">
        <v>633</v>
      </c>
      <c r="P238" s="241">
        <f t="shared" si="7"/>
        <v>1</v>
      </c>
      <c r="Q238" s="242" t="str">
        <f>IF(ISNUMBER(P238),IF(P238=100%,"CUMPLIDA",IF(AND(ISNUMBER(L238),ISNUMBER([4]CGR!$P$4)), IF(L238&lt;[4]CGR!$P$4,"INCUMPLIDA","PROCESO"), "VERIFICAR FECHA")),"SIN VALOR AVANCE")</f>
        <v>CUMPLIDA</v>
      </c>
    </row>
    <row r="239" spans="1:17" ht="120.75" x14ac:dyDescent="0.2">
      <c r="A239" s="232" t="s">
        <v>20</v>
      </c>
      <c r="B239" s="233" t="s">
        <v>13</v>
      </c>
      <c r="C239" s="781"/>
      <c r="D239" s="781"/>
      <c r="E239" s="780"/>
      <c r="F239" s="780"/>
      <c r="G239" s="235" t="s">
        <v>521</v>
      </c>
      <c r="H239" s="236" t="s">
        <v>521</v>
      </c>
      <c r="I239" s="236" t="s">
        <v>107</v>
      </c>
      <c r="J239" s="245">
        <v>1</v>
      </c>
      <c r="K239" s="246">
        <v>45352</v>
      </c>
      <c r="L239" s="246">
        <v>45747</v>
      </c>
      <c r="M239" s="239">
        <f t="shared" si="8"/>
        <v>56.428571428571431</v>
      </c>
      <c r="N239" s="240">
        <v>1</v>
      </c>
      <c r="O239" s="236" t="s">
        <v>634</v>
      </c>
      <c r="P239" s="241">
        <f t="shared" si="7"/>
        <v>1</v>
      </c>
      <c r="Q239" s="242" t="str">
        <f>IF(ISNUMBER(P239),IF(P239=100%,"CUMPLIDA",IF(AND(ISNUMBER(L239),ISNUMBER([4]CGR!$P$4)), IF(L239&lt;[4]CGR!$P$4,"INCUMPLIDA","PROCESO"), "VERIFICAR FECHA")),"SIN VALOR AVANCE")</f>
        <v>CUMPLIDA</v>
      </c>
    </row>
    <row r="240" spans="1:17" ht="210.75" x14ac:dyDescent="0.2">
      <c r="A240" s="232" t="s">
        <v>20</v>
      </c>
      <c r="B240" s="233" t="s">
        <v>13</v>
      </c>
      <c r="C240" s="781"/>
      <c r="D240" s="781"/>
      <c r="E240" s="780"/>
      <c r="F240" s="780"/>
      <c r="G240" s="235" t="s">
        <v>523</v>
      </c>
      <c r="H240" s="236" t="s">
        <v>523</v>
      </c>
      <c r="I240" s="236" t="s">
        <v>524</v>
      </c>
      <c r="J240" s="245">
        <v>1</v>
      </c>
      <c r="K240" s="246">
        <v>45352</v>
      </c>
      <c r="L240" s="246">
        <v>45747</v>
      </c>
      <c r="M240" s="239">
        <f t="shared" si="8"/>
        <v>56.428571428571431</v>
      </c>
      <c r="N240" s="240">
        <v>1</v>
      </c>
      <c r="O240" s="236" t="s">
        <v>635</v>
      </c>
      <c r="P240" s="241">
        <f t="shared" si="7"/>
        <v>1</v>
      </c>
      <c r="Q240" s="242" t="str">
        <f>IF(ISNUMBER(P240),IF(P240=100%,"CUMPLIDA",IF(AND(ISNUMBER(L240),ISNUMBER([4]CGR!$P$4)), IF(L240&lt;[4]CGR!$P$4,"INCUMPLIDA","PROCESO"), "VERIFICAR FECHA")),"SIN VALOR AVANCE")</f>
        <v>CUMPLIDA</v>
      </c>
    </row>
    <row r="241" spans="1:17" ht="165.75" x14ac:dyDescent="0.2">
      <c r="A241" s="232" t="s">
        <v>20</v>
      </c>
      <c r="B241" s="233" t="s">
        <v>13</v>
      </c>
      <c r="C241" s="781"/>
      <c r="D241" s="781"/>
      <c r="E241" s="780"/>
      <c r="F241" s="780"/>
      <c r="G241" s="235" t="s">
        <v>110</v>
      </c>
      <c r="H241" s="236" t="s">
        <v>111</v>
      </c>
      <c r="I241" s="236" t="s">
        <v>112</v>
      </c>
      <c r="J241" s="245">
        <v>3</v>
      </c>
      <c r="K241" s="246">
        <v>45748</v>
      </c>
      <c r="L241" s="246">
        <v>45930</v>
      </c>
      <c r="M241" s="239">
        <f t="shared" si="8"/>
        <v>26</v>
      </c>
      <c r="N241" s="240">
        <v>1</v>
      </c>
      <c r="O241" s="236" t="s">
        <v>526</v>
      </c>
      <c r="P241" s="241">
        <f t="shared" si="7"/>
        <v>0.33333333333333331</v>
      </c>
      <c r="Q241" s="242" t="str">
        <f>IF(ISNUMBER(P241),IF(P241=100%,"CUMPLIDA",IF(AND(ISNUMBER(L241),ISNUMBER([4]CGR!$P$4)), IF(L241&lt;[4]CGR!$P$4,"INCUMPLIDA","PROCESO"), "VERIFICAR FECHA")),"SIN VALOR AVANCE")</f>
        <v>PROCESO</v>
      </c>
    </row>
    <row r="242" spans="1:17" ht="90.75" x14ac:dyDescent="0.2">
      <c r="A242" s="232" t="s">
        <v>20</v>
      </c>
      <c r="B242" s="233" t="s">
        <v>13</v>
      </c>
      <c r="C242" s="781"/>
      <c r="D242" s="781"/>
      <c r="E242" s="780"/>
      <c r="F242" s="780"/>
      <c r="G242" s="235" t="s">
        <v>114</v>
      </c>
      <c r="H242" s="236" t="s">
        <v>115</v>
      </c>
      <c r="I242" s="236" t="s">
        <v>116</v>
      </c>
      <c r="J242" s="245">
        <v>1</v>
      </c>
      <c r="K242" s="246">
        <v>45748</v>
      </c>
      <c r="L242" s="246">
        <v>45930</v>
      </c>
      <c r="M242" s="239">
        <f t="shared" si="8"/>
        <v>26</v>
      </c>
      <c r="N242" s="240">
        <v>0</v>
      </c>
      <c r="O242" s="236" t="s">
        <v>633</v>
      </c>
      <c r="P242" s="241">
        <f t="shared" si="7"/>
        <v>0</v>
      </c>
      <c r="Q242" s="242" t="str">
        <f>IF(ISNUMBER(P242),IF(P242=100%,"CUMPLIDA",IF(AND(ISNUMBER(L242),ISNUMBER([4]CGR!$P$4)), IF(L242&lt;[4]CGR!$P$4,"INCUMPLIDA","PROCESO"), "VERIFICAR FECHA")),"SIN VALOR AVANCE")</f>
        <v>PROCESO</v>
      </c>
    </row>
    <row r="243" spans="1:17" ht="240.75" x14ac:dyDescent="0.2">
      <c r="A243" s="232" t="s">
        <v>20</v>
      </c>
      <c r="B243" s="233" t="s">
        <v>13</v>
      </c>
      <c r="C243" s="781"/>
      <c r="D243" s="781"/>
      <c r="E243" s="780"/>
      <c r="F243" s="780"/>
      <c r="G243" s="235" t="s">
        <v>117</v>
      </c>
      <c r="H243" s="236" t="s">
        <v>118</v>
      </c>
      <c r="I243" s="236" t="s">
        <v>119</v>
      </c>
      <c r="J243" s="245">
        <v>2</v>
      </c>
      <c r="K243" s="246">
        <v>45748</v>
      </c>
      <c r="L243" s="246">
        <v>45930</v>
      </c>
      <c r="M243" s="239">
        <f t="shared" si="8"/>
        <v>26</v>
      </c>
      <c r="N243" s="240">
        <v>0</v>
      </c>
      <c r="O243" s="236" t="s">
        <v>636</v>
      </c>
      <c r="P243" s="241">
        <f t="shared" si="7"/>
        <v>0</v>
      </c>
      <c r="Q243" s="242" t="str">
        <f>IF(ISNUMBER(P243),IF(P243=100%,"CUMPLIDA",IF(AND(ISNUMBER(L243),ISNUMBER([4]CGR!$P$4)), IF(L243&lt;[4]CGR!$P$4,"INCUMPLIDA","PROCESO"), "VERIFICAR FECHA")),"SIN VALOR AVANCE")</f>
        <v>PROCESO</v>
      </c>
    </row>
    <row r="244" spans="1:17" ht="240" x14ac:dyDescent="0.2">
      <c r="A244" s="232" t="s">
        <v>20</v>
      </c>
      <c r="B244" s="233" t="s">
        <v>13</v>
      </c>
      <c r="C244" s="781" t="s">
        <v>637</v>
      </c>
      <c r="D244" s="781" t="s">
        <v>68</v>
      </c>
      <c r="E244" s="780" t="s">
        <v>638</v>
      </c>
      <c r="F244" s="780" t="s">
        <v>639</v>
      </c>
      <c r="G244" s="780" t="s">
        <v>622</v>
      </c>
      <c r="H244" s="236" t="s">
        <v>623</v>
      </c>
      <c r="I244" s="236" t="s">
        <v>624</v>
      </c>
      <c r="J244" s="237">
        <v>1</v>
      </c>
      <c r="K244" s="238">
        <v>42522</v>
      </c>
      <c r="L244" s="238">
        <v>42735</v>
      </c>
      <c r="M244" s="239">
        <f t="shared" si="8"/>
        <v>30.428571428571427</v>
      </c>
      <c r="N244" s="240">
        <v>1</v>
      </c>
      <c r="O244" s="236" t="s">
        <v>640</v>
      </c>
      <c r="P244" s="241">
        <f t="shared" si="7"/>
        <v>1</v>
      </c>
      <c r="Q244" s="242" t="str">
        <f>IF(ISNUMBER(P244),IF(P244=100%,"CUMPLIDA",IF(AND(ISNUMBER(L244),ISNUMBER([4]CGR!$P$4)), IF(L244&lt;[4]CGR!$P$4,"INCUMPLIDA","PROCESO"), "VERIFICAR FECHA")),"SIN VALOR AVANCE")</f>
        <v>CUMPLIDA</v>
      </c>
    </row>
    <row r="245" spans="1:17" ht="195.75" x14ac:dyDescent="0.2">
      <c r="A245" s="232" t="s">
        <v>20</v>
      </c>
      <c r="B245" s="233" t="s">
        <v>13</v>
      </c>
      <c r="C245" s="781"/>
      <c r="D245" s="781"/>
      <c r="E245" s="780"/>
      <c r="F245" s="780"/>
      <c r="G245" s="780"/>
      <c r="H245" s="236" t="s">
        <v>625</v>
      </c>
      <c r="I245" s="236" t="s">
        <v>626</v>
      </c>
      <c r="J245" s="237">
        <v>2</v>
      </c>
      <c r="K245" s="238">
        <v>42737</v>
      </c>
      <c r="L245" s="238">
        <v>42947</v>
      </c>
      <c r="M245" s="239">
        <f t="shared" si="8"/>
        <v>30</v>
      </c>
      <c r="N245" s="240">
        <v>2</v>
      </c>
      <c r="O245" s="236" t="s">
        <v>641</v>
      </c>
      <c r="P245" s="241">
        <f t="shared" si="7"/>
        <v>1</v>
      </c>
      <c r="Q245" s="242" t="str">
        <f>IF(ISNUMBER(P245),IF(P245=100%,"CUMPLIDA",IF(AND(ISNUMBER(L245),ISNUMBER([4]CGR!$P$4)), IF(L245&lt;[4]CGR!$P$4,"INCUMPLIDA","PROCESO"), "VERIFICAR FECHA")),"SIN VALOR AVANCE")</f>
        <v>CUMPLIDA</v>
      </c>
    </row>
    <row r="246" spans="1:17" ht="225" x14ac:dyDescent="0.2">
      <c r="A246" s="232" t="s">
        <v>20</v>
      </c>
      <c r="B246" s="233" t="s">
        <v>13</v>
      </c>
      <c r="C246" s="781"/>
      <c r="D246" s="781"/>
      <c r="E246" s="780"/>
      <c r="F246" s="780"/>
      <c r="G246" s="780"/>
      <c r="H246" s="236" t="s">
        <v>627</v>
      </c>
      <c r="I246" s="236" t="s">
        <v>628</v>
      </c>
      <c r="J246" s="237">
        <v>3</v>
      </c>
      <c r="K246" s="238">
        <v>42948</v>
      </c>
      <c r="L246" s="238">
        <v>43220</v>
      </c>
      <c r="M246" s="239">
        <f t="shared" si="8"/>
        <v>38.857142857142854</v>
      </c>
      <c r="N246" s="240">
        <v>3</v>
      </c>
      <c r="O246" s="236" t="s">
        <v>642</v>
      </c>
      <c r="P246" s="241">
        <f t="shared" si="7"/>
        <v>1</v>
      </c>
      <c r="Q246" s="242" t="str">
        <f>IF(ISNUMBER(P246),IF(P246=100%,"CUMPLIDA",IF(AND(ISNUMBER(L246),ISNUMBER([4]CGR!$P$4)), IF(L246&lt;[4]CGR!$P$4,"INCUMPLIDA","PROCESO"), "VERIFICAR FECHA")),"SIN VALOR AVANCE")</f>
        <v>CUMPLIDA</v>
      </c>
    </row>
    <row r="247" spans="1:17" ht="210.75" x14ac:dyDescent="0.2">
      <c r="A247" s="232" t="s">
        <v>20</v>
      </c>
      <c r="B247" s="233" t="s">
        <v>13</v>
      </c>
      <c r="C247" s="781"/>
      <c r="D247" s="781"/>
      <c r="E247" s="780"/>
      <c r="F247" s="780"/>
      <c r="G247" s="235" t="s">
        <v>160</v>
      </c>
      <c r="H247" s="236" t="s">
        <v>91</v>
      </c>
      <c r="I247" s="236" t="s">
        <v>92</v>
      </c>
      <c r="J247" s="237">
        <v>1</v>
      </c>
      <c r="K247" s="238">
        <v>45231</v>
      </c>
      <c r="L247" s="238">
        <v>45504</v>
      </c>
      <c r="M247" s="239">
        <f t="shared" si="8"/>
        <v>39</v>
      </c>
      <c r="N247" s="240">
        <v>1</v>
      </c>
      <c r="O247" s="236" t="s">
        <v>528</v>
      </c>
      <c r="P247" s="241">
        <f t="shared" si="7"/>
        <v>1</v>
      </c>
      <c r="Q247" s="242" t="str">
        <f>IF(ISNUMBER(P247),IF(P247=100%,"CUMPLIDA",IF(AND(ISNUMBER(L247),ISNUMBER([4]CGR!$P$4)), IF(L247&lt;[4]CGR!$P$4,"INCUMPLIDA","PROCESO"), "VERIFICAR FECHA")),"SIN VALOR AVANCE")</f>
        <v>CUMPLIDA</v>
      </c>
    </row>
    <row r="248" spans="1:17" ht="210.75" x14ac:dyDescent="0.2">
      <c r="A248" s="232" t="s">
        <v>20</v>
      </c>
      <c r="B248" s="233" t="s">
        <v>13</v>
      </c>
      <c r="C248" s="781"/>
      <c r="D248" s="781"/>
      <c r="E248" s="780"/>
      <c r="F248" s="780"/>
      <c r="G248" s="235" t="s">
        <v>517</v>
      </c>
      <c r="H248" s="251" t="s">
        <v>95</v>
      </c>
      <c r="I248" s="251" t="s">
        <v>96</v>
      </c>
      <c r="J248" s="237">
        <v>1</v>
      </c>
      <c r="K248" s="238">
        <v>45231</v>
      </c>
      <c r="L248" s="238">
        <v>45504</v>
      </c>
      <c r="M248" s="239">
        <f t="shared" si="8"/>
        <v>39</v>
      </c>
      <c r="N248" s="240">
        <v>1</v>
      </c>
      <c r="O248" s="236" t="s">
        <v>643</v>
      </c>
      <c r="P248" s="241">
        <f t="shared" si="7"/>
        <v>1</v>
      </c>
      <c r="Q248" s="242" t="str">
        <f>IF(ISNUMBER(P248),IF(P248=100%,"CUMPLIDA",IF(AND(ISNUMBER(L248),ISNUMBER([4]CGR!$P$4)), IF(L248&lt;[4]CGR!$P$4,"INCUMPLIDA","PROCESO"), "VERIFICAR FECHA")),"SIN VALOR AVANCE")</f>
        <v>CUMPLIDA</v>
      </c>
    </row>
    <row r="249" spans="1:17" ht="75.75" x14ac:dyDescent="0.2">
      <c r="A249" s="232" t="s">
        <v>20</v>
      </c>
      <c r="B249" s="233" t="s">
        <v>13</v>
      </c>
      <c r="C249" s="781"/>
      <c r="D249" s="781"/>
      <c r="E249" s="780"/>
      <c r="F249" s="780"/>
      <c r="G249" s="235" t="s">
        <v>97</v>
      </c>
      <c r="H249" s="236" t="s">
        <v>98</v>
      </c>
      <c r="I249" s="236" t="s">
        <v>99</v>
      </c>
      <c r="J249" s="245">
        <v>1</v>
      </c>
      <c r="K249" s="246">
        <v>45352</v>
      </c>
      <c r="L249" s="246">
        <v>45747</v>
      </c>
      <c r="M249" s="239">
        <f t="shared" si="8"/>
        <v>56.428571428571431</v>
      </c>
      <c r="N249" s="240">
        <v>1</v>
      </c>
      <c r="O249" s="236" t="s">
        <v>644</v>
      </c>
      <c r="P249" s="241">
        <f t="shared" si="7"/>
        <v>1</v>
      </c>
      <c r="Q249" s="242" t="str">
        <f>IF(ISNUMBER(P249),IF(P249=100%,"CUMPLIDA",IF(AND(ISNUMBER(L249),ISNUMBER([4]CGR!$P$4)), IF(L249&lt;[4]CGR!$P$4,"INCUMPLIDA","PROCESO"), "VERIFICAR FECHA")),"SIN VALOR AVANCE")</f>
        <v>CUMPLIDA</v>
      </c>
    </row>
    <row r="250" spans="1:17" ht="135.75" x14ac:dyDescent="0.2">
      <c r="A250" s="232" t="s">
        <v>20</v>
      </c>
      <c r="B250" s="233" t="s">
        <v>13</v>
      </c>
      <c r="C250" s="781"/>
      <c r="D250" s="781"/>
      <c r="E250" s="780"/>
      <c r="F250" s="780"/>
      <c r="G250" s="235" t="s">
        <v>101</v>
      </c>
      <c r="H250" s="236" t="s">
        <v>101</v>
      </c>
      <c r="I250" s="236" t="s">
        <v>102</v>
      </c>
      <c r="J250" s="245">
        <v>1</v>
      </c>
      <c r="K250" s="246">
        <v>45352</v>
      </c>
      <c r="L250" s="246">
        <v>45747</v>
      </c>
      <c r="M250" s="239">
        <f t="shared" si="8"/>
        <v>56.428571428571431</v>
      </c>
      <c r="N250" s="240">
        <v>1</v>
      </c>
      <c r="O250" s="236" t="s">
        <v>645</v>
      </c>
      <c r="P250" s="241">
        <f t="shared" si="7"/>
        <v>1</v>
      </c>
      <c r="Q250" s="242" t="str">
        <f>IF(ISNUMBER(P250),IF(P250=100%,"CUMPLIDA",IF(AND(ISNUMBER(L250),ISNUMBER([4]CGR!$P$4)), IF(L250&lt;[4]CGR!$P$4,"INCUMPLIDA","PROCESO"), "VERIFICAR FECHA")),"SIN VALOR AVANCE")</f>
        <v>CUMPLIDA</v>
      </c>
    </row>
    <row r="251" spans="1:17" ht="75.75" x14ac:dyDescent="0.2">
      <c r="A251" s="232" t="s">
        <v>20</v>
      </c>
      <c r="B251" s="233" t="s">
        <v>13</v>
      </c>
      <c r="C251" s="781"/>
      <c r="D251" s="781"/>
      <c r="E251" s="780"/>
      <c r="F251" s="780"/>
      <c r="G251" s="235" t="s">
        <v>104</v>
      </c>
      <c r="H251" s="236" t="s">
        <v>104</v>
      </c>
      <c r="I251" s="236" t="s">
        <v>105</v>
      </c>
      <c r="J251" s="245">
        <v>1</v>
      </c>
      <c r="K251" s="246">
        <v>45352</v>
      </c>
      <c r="L251" s="246">
        <v>45747</v>
      </c>
      <c r="M251" s="239">
        <f t="shared" si="8"/>
        <v>56.428571428571431</v>
      </c>
      <c r="N251" s="240">
        <v>1</v>
      </c>
      <c r="O251" s="236" t="s">
        <v>644</v>
      </c>
      <c r="P251" s="241">
        <f t="shared" si="7"/>
        <v>1</v>
      </c>
      <c r="Q251" s="242" t="str">
        <f>IF(ISNUMBER(P251),IF(P251=100%,"CUMPLIDA",IF(AND(ISNUMBER(L251),ISNUMBER([4]CGR!$P$4)), IF(L251&lt;[4]CGR!$P$4,"INCUMPLIDA","PROCESO"), "VERIFICAR FECHA")),"SIN VALOR AVANCE")</f>
        <v>CUMPLIDA</v>
      </c>
    </row>
    <row r="252" spans="1:17" ht="135.75" x14ac:dyDescent="0.2">
      <c r="A252" s="232" t="s">
        <v>20</v>
      </c>
      <c r="B252" s="233" t="s">
        <v>13</v>
      </c>
      <c r="C252" s="781"/>
      <c r="D252" s="781"/>
      <c r="E252" s="780"/>
      <c r="F252" s="780"/>
      <c r="G252" s="235" t="s">
        <v>521</v>
      </c>
      <c r="H252" s="236" t="s">
        <v>521</v>
      </c>
      <c r="I252" s="236" t="s">
        <v>107</v>
      </c>
      <c r="J252" s="245">
        <v>1</v>
      </c>
      <c r="K252" s="246">
        <v>45352</v>
      </c>
      <c r="L252" s="246">
        <v>45747</v>
      </c>
      <c r="M252" s="239">
        <f t="shared" si="8"/>
        <v>56.428571428571431</v>
      </c>
      <c r="N252" s="240">
        <v>1</v>
      </c>
      <c r="O252" s="236" t="s">
        <v>645</v>
      </c>
      <c r="P252" s="241">
        <f t="shared" si="7"/>
        <v>1</v>
      </c>
      <c r="Q252" s="242" t="str">
        <f>IF(ISNUMBER(P252),IF(P252=100%,"CUMPLIDA",IF(AND(ISNUMBER(L252),ISNUMBER([4]CGR!$P$4)), IF(L252&lt;[4]CGR!$P$4,"INCUMPLIDA","PROCESO"), "VERIFICAR FECHA")),"SIN VALOR AVANCE")</f>
        <v>CUMPLIDA</v>
      </c>
    </row>
    <row r="253" spans="1:17" ht="195.75" x14ac:dyDescent="0.2">
      <c r="A253" s="232" t="s">
        <v>20</v>
      </c>
      <c r="B253" s="233" t="s">
        <v>13</v>
      </c>
      <c r="C253" s="781"/>
      <c r="D253" s="781"/>
      <c r="E253" s="780"/>
      <c r="F253" s="780"/>
      <c r="G253" s="235" t="s">
        <v>523</v>
      </c>
      <c r="H253" s="236" t="s">
        <v>523</v>
      </c>
      <c r="I253" s="236" t="s">
        <v>524</v>
      </c>
      <c r="J253" s="245">
        <v>1</v>
      </c>
      <c r="K253" s="246">
        <v>45352</v>
      </c>
      <c r="L253" s="246">
        <v>45747</v>
      </c>
      <c r="M253" s="239">
        <f t="shared" si="8"/>
        <v>56.428571428571431</v>
      </c>
      <c r="N253" s="240">
        <v>1</v>
      </c>
      <c r="O253" s="236" t="s">
        <v>646</v>
      </c>
      <c r="P253" s="241">
        <f t="shared" si="7"/>
        <v>1</v>
      </c>
      <c r="Q253" s="242" t="str">
        <f>IF(ISNUMBER(P253),IF(P253=100%,"CUMPLIDA",IF(AND(ISNUMBER(L253),ISNUMBER([4]CGR!$P$4)), IF(L253&lt;[4]CGR!$P$4,"INCUMPLIDA","PROCESO"), "VERIFICAR FECHA")),"SIN VALOR AVANCE")</f>
        <v>CUMPLIDA</v>
      </c>
    </row>
    <row r="254" spans="1:17" ht="195.75" x14ac:dyDescent="0.2">
      <c r="A254" s="232" t="s">
        <v>20</v>
      </c>
      <c r="B254" s="233" t="s">
        <v>13</v>
      </c>
      <c r="C254" s="781"/>
      <c r="D254" s="781"/>
      <c r="E254" s="780"/>
      <c r="F254" s="780"/>
      <c r="G254" s="235" t="s">
        <v>110</v>
      </c>
      <c r="H254" s="236" t="s">
        <v>111</v>
      </c>
      <c r="I254" s="236" t="s">
        <v>112</v>
      </c>
      <c r="J254" s="245">
        <v>3</v>
      </c>
      <c r="K254" s="246">
        <v>45748</v>
      </c>
      <c r="L254" s="246">
        <v>45930</v>
      </c>
      <c r="M254" s="239">
        <f t="shared" si="8"/>
        <v>26</v>
      </c>
      <c r="N254" s="240">
        <v>1</v>
      </c>
      <c r="O254" s="236" t="s">
        <v>647</v>
      </c>
      <c r="P254" s="241">
        <f t="shared" si="7"/>
        <v>0.33333333333333331</v>
      </c>
      <c r="Q254" s="242" t="str">
        <f>IF(ISNUMBER(P254),IF(P254=100%,"CUMPLIDA",IF(AND(ISNUMBER(L254),ISNUMBER([4]CGR!$P$4)), IF(L254&lt;[4]CGR!$P$4,"INCUMPLIDA","PROCESO"), "VERIFICAR FECHA")),"SIN VALOR AVANCE")</f>
        <v>PROCESO</v>
      </c>
    </row>
    <row r="255" spans="1:17" ht="75.75" x14ac:dyDescent="0.2">
      <c r="A255" s="232" t="s">
        <v>20</v>
      </c>
      <c r="B255" s="233" t="s">
        <v>13</v>
      </c>
      <c r="C255" s="781"/>
      <c r="D255" s="781"/>
      <c r="E255" s="780"/>
      <c r="F255" s="780"/>
      <c r="G255" s="235" t="s">
        <v>114</v>
      </c>
      <c r="H255" s="236" t="s">
        <v>115</v>
      </c>
      <c r="I255" s="236" t="s">
        <v>116</v>
      </c>
      <c r="J255" s="245">
        <v>1</v>
      </c>
      <c r="K255" s="246">
        <v>45748</v>
      </c>
      <c r="L255" s="246">
        <v>45930</v>
      </c>
      <c r="M255" s="239">
        <f t="shared" si="8"/>
        <v>26</v>
      </c>
      <c r="N255" s="240">
        <v>0</v>
      </c>
      <c r="O255" s="236" t="s">
        <v>644</v>
      </c>
      <c r="P255" s="241">
        <f t="shared" si="7"/>
        <v>0</v>
      </c>
      <c r="Q255" s="242" t="str">
        <f>IF(ISNUMBER(P255),IF(P255=100%,"CUMPLIDA",IF(AND(ISNUMBER(L255),ISNUMBER([4]CGR!$P$4)), IF(L255&lt;[4]CGR!$P$4,"INCUMPLIDA","PROCESO"), "VERIFICAR FECHA")),"SIN VALOR AVANCE")</f>
        <v>PROCESO</v>
      </c>
    </row>
    <row r="256" spans="1:17" ht="240.75" x14ac:dyDescent="0.2">
      <c r="A256" s="232" t="s">
        <v>20</v>
      </c>
      <c r="B256" s="233" t="s">
        <v>13</v>
      </c>
      <c r="C256" s="781"/>
      <c r="D256" s="781"/>
      <c r="E256" s="780"/>
      <c r="F256" s="780"/>
      <c r="G256" s="235" t="s">
        <v>117</v>
      </c>
      <c r="H256" s="236" t="s">
        <v>118</v>
      </c>
      <c r="I256" s="236" t="s">
        <v>119</v>
      </c>
      <c r="J256" s="245">
        <v>2</v>
      </c>
      <c r="K256" s="246">
        <v>45748</v>
      </c>
      <c r="L256" s="246">
        <v>45930</v>
      </c>
      <c r="M256" s="239">
        <f t="shared" si="8"/>
        <v>26</v>
      </c>
      <c r="N256" s="240">
        <v>0</v>
      </c>
      <c r="O256" s="236" t="s">
        <v>636</v>
      </c>
      <c r="P256" s="241">
        <f t="shared" si="7"/>
        <v>0</v>
      </c>
      <c r="Q256" s="242" t="str">
        <f>IF(ISNUMBER(P256),IF(P256=100%,"CUMPLIDA",IF(AND(ISNUMBER(L256),ISNUMBER([4]CGR!$P$4)), IF(L256&lt;[4]CGR!$P$4,"INCUMPLIDA","PROCESO"), "VERIFICAR FECHA")),"SIN VALOR AVANCE")</f>
        <v>PROCESO</v>
      </c>
    </row>
    <row r="257" spans="1:17" ht="240" x14ac:dyDescent="0.2">
      <c r="A257" s="232" t="s">
        <v>20</v>
      </c>
      <c r="B257" s="233" t="s">
        <v>13</v>
      </c>
      <c r="C257" s="781" t="s">
        <v>648</v>
      </c>
      <c r="D257" s="781" t="s">
        <v>530</v>
      </c>
      <c r="E257" s="780" t="s">
        <v>649</v>
      </c>
      <c r="F257" s="780" t="s">
        <v>650</v>
      </c>
      <c r="G257" s="780" t="s">
        <v>622</v>
      </c>
      <c r="H257" s="236" t="s">
        <v>651</v>
      </c>
      <c r="I257" s="236" t="s">
        <v>652</v>
      </c>
      <c r="J257" s="237">
        <v>1</v>
      </c>
      <c r="K257" s="238">
        <v>42522</v>
      </c>
      <c r="L257" s="238">
        <v>42735</v>
      </c>
      <c r="M257" s="239">
        <f t="shared" si="8"/>
        <v>30.428571428571427</v>
      </c>
      <c r="N257" s="240">
        <v>1</v>
      </c>
      <c r="O257" s="236" t="s">
        <v>653</v>
      </c>
      <c r="P257" s="241">
        <f t="shared" si="7"/>
        <v>1</v>
      </c>
      <c r="Q257" s="242" t="str">
        <f>IF(ISNUMBER(P257),IF(P257=100%,"CUMPLIDA",IF(AND(ISNUMBER(L257),ISNUMBER([4]CGR!$P$4)), IF(L257&lt;[4]CGR!$P$4,"INCUMPLIDA","PROCESO"), "VERIFICAR FECHA")),"SIN VALOR AVANCE")</f>
        <v>CUMPLIDA</v>
      </c>
    </row>
    <row r="258" spans="1:17" ht="210.75" x14ac:dyDescent="0.2">
      <c r="A258" s="232" t="s">
        <v>20</v>
      </c>
      <c r="B258" s="233" t="s">
        <v>13</v>
      </c>
      <c r="C258" s="781"/>
      <c r="D258" s="781"/>
      <c r="E258" s="780"/>
      <c r="F258" s="780"/>
      <c r="G258" s="780"/>
      <c r="H258" s="236" t="s">
        <v>625</v>
      </c>
      <c r="I258" s="236" t="s">
        <v>626</v>
      </c>
      <c r="J258" s="237">
        <v>2</v>
      </c>
      <c r="K258" s="238">
        <v>42737</v>
      </c>
      <c r="L258" s="238">
        <v>42947</v>
      </c>
      <c r="M258" s="239">
        <f t="shared" si="8"/>
        <v>30</v>
      </c>
      <c r="N258" s="240">
        <v>2</v>
      </c>
      <c r="O258" s="236" t="s">
        <v>640</v>
      </c>
      <c r="P258" s="241">
        <f t="shared" si="7"/>
        <v>1</v>
      </c>
      <c r="Q258" s="242" t="str">
        <f>IF(ISNUMBER(P258),IF(P258=100%,"CUMPLIDA",IF(AND(ISNUMBER(L258),ISNUMBER([4]CGR!$P$4)), IF(L258&lt;[4]CGR!$P$4,"INCUMPLIDA","PROCESO"), "VERIFICAR FECHA")),"SIN VALOR AVANCE")</f>
        <v>CUMPLIDA</v>
      </c>
    </row>
    <row r="259" spans="1:17" ht="225" x14ac:dyDescent="0.2">
      <c r="A259" s="232" t="s">
        <v>20</v>
      </c>
      <c r="B259" s="233" t="s">
        <v>13</v>
      </c>
      <c r="C259" s="781"/>
      <c r="D259" s="781"/>
      <c r="E259" s="780"/>
      <c r="F259" s="780"/>
      <c r="G259" s="780"/>
      <c r="H259" s="236" t="s">
        <v>627</v>
      </c>
      <c r="I259" s="236" t="s">
        <v>628</v>
      </c>
      <c r="J259" s="237">
        <v>3</v>
      </c>
      <c r="K259" s="238">
        <v>42948</v>
      </c>
      <c r="L259" s="238">
        <v>43220</v>
      </c>
      <c r="M259" s="239">
        <f t="shared" si="8"/>
        <v>38.857142857142854</v>
      </c>
      <c r="N259" s="240">
        <v>3</v>
      </c>
      <c r="O259" s="236" t="s">
        <v>654</v>
      </c>
      <c r="P259" s="241">
        <f t="shared" si="7"/>
        <v>1</v>
      </c>
      <c r="Q259" s="242" t="str">
        <f>IF(ISNUMBER(P259),IF(P259=100%,"CUMPLIDA",IF(AND(ISNUMBER(L259),ISNUMBER([4]CGR!$P$4)), IF(L259&lt;[4]CGR!$P$4,"INCUMPLIDA","PROCESO"), "VERIFICAR FECHA")),"SIN VALOR AVANCE")</f>
        <v>CUMPLIDA</v>
      </c>
    </row>
    <row r="260" spans="1:17" ht="225.75" x14ac:dyDescent="0.2">
      <c r="A260" s="232" t="s">
        <v>20</v>
      </c>
      <c r="B260" s="233" t="s">
        <v>13</v>
      </c>
      <c r="C260" s="781"/>
      <c r="D260" s="781"/>
      <c r="E260" s="780"/>
      <c r="F260" s="780"/>
      <c r="G260" s="235" t="s">
        <v>630</v>
      </c>
      <c r="H260" s="236" t="s">
        <v>91</v>
      </c>
      <c r="I260" s="236" t="s">
        <v>92</v>
      </c>
      <c r="J260" s="237">
        <v>1</v>
      </c>
      <c r="K260" s="238">
        <v>45231</v>
      </c>
      <c r="L260" s="238">
        <v>45504</v>
      </c>
      <c r="M260" s="239">
        <f t="shared" si="8"/>
        <v>39</v>
      </c>
      <c r="N260" s="240">
        <v>1</v>
      </c>
      <c r="O260" s="236" t="s">
        <v>655</v>
      </c>
      <c r="P260" s="241">
        <f t="shared" si="7"/>
        <v>1</v>
      </c>
      <c r="Q260" s="242" t="str">
        <f>IF(ISNUMBER(P260),IF(P260=100%,"CUMPLIDA",IF(AND(ISNUMBER(L260),ISNUMBER([4]CGR!$P$4)), IF(L260&lt;[4]CGR!$P$4,"INCUMPLIDA","PROCESO"), "VERIFICAR FECHA")),"SIN VALOR AVANCE")</f>
        <v>CUMPLIDA</v>
      </c>
    </row>
    <row r="261" spans="1:17" ht="195.75" x14ac:dyDescent="0.2">
      <c r="A261" s="232" t="s">
        <v>20</v>
      </c>
      <c r="B261" s="233" t="s">
        <v>13</v>
      </c>
      <c r="C261" s="781"/>
      <c r="D261" s="781"/>
      <c r="E261" s="780"/>
      <c r="F261" s="780"/>
      <c r="G261" s="235" t="s">
        <v>517</v>
      </c>
      <c r="H261" s="251" t="s">
        <v>95</v>
      </c>
      <c r="I261" s="251" t="s">
        <v>96</v>
      </c>
      <c r="J261" s="237">
        <v>1</v>
      </c>
      <c r="K261" s="238">
        <v>45231</v>
      </c>
      <c r="L261" s="238">
        <v>45504</v>
      </c>
      <c r="M261" s="239">
        <f t="shared" si="8"/>
        <v>39</v>
      </c>
      <c r="N261" s="240">
        <v>1</v>
      </c>
      <c r="O261" s="236" t="s">
        <v>656</v>
      </c>
      <c r="P261" s="241">
        <f t="shared" si="7"/>
        <v>1</v>
      </c>
      <c r="Q261" s="242" t="str">
        <f>IF(ISNUMBER(P261),IF(P261=100%,"CUMPLIDA",IF(AND(ISNUMBER(L261),ISNUMBER([4]CGR!$P$4)), IF(L261&lt;[4]CGR!$P$4,"INCUMPLIDA","PROCESO"), "VERIFICAR FECHA")),"SIN VALOR AVANCE")</f>
        <v>CUMPLIDA</v>
      </c>
    </row>
    <row r="262" spans="1:17" ht="75.75" x14ac:dyDescent="0.2">
      <c r="A262" s="232" t="s">
        <v>20</v>
      </c>
      <c r="B262" s="233" t="s">
        <v>13</v>
      </c>
      <c r="C262" s="781"/>
      <c r="D262" s="781"/>
      <c r="E262" s="780"/>
      <c r="F262" s="780"/>
      <c r="G262" s="235" t="s">
        <v>97</v>
      </c>
      <c r="H262" s="236" t="s">
        <v>98</v>
      </c>
      <c r="I262" s="236" t="s">
        <v>99</v>
      </c>
      <c r="J262" s="245">
        <v>1</v>
      </c>
      <c r="K262" s="246">
        <v>45352</v>
      </c>
      <c r="L262" s="246">
        <v>45747</v>
      </c>
      <c r="M262" s="239">
        <f t="shared" si="8"/>
        <v>56.428571428571431</v>
      </c>
      <c r="N262" s="240">
        <v>1</v>
      </c>
      <c r="O262" s="236" t="s">
        <v>644</v>
      </c>
      <c r="P262" s="241">
        <f t="shared" si="7"/>
        <v>1</v>
      </c>
      <c r="Q262" s="242" t="str">
        <f>IF(ISNUMBER(P262),IF(P262=100%,"CUMPLIDA",IF(AND(ISNUMBER(L262),ISNUMBER([4]CGR!$P$4)), IF(L262&lt;[4]CGR!$P$4,"INCUMPLIDA","PROCESO"), "VERIFICAR FECHA")),"SIN VALOR AVANCE")</f>
        <v>CUMPLIDA</v>
      </c>
    </row>
    <row r="263" spans="1:17" ht="90.75" x14ac:dyDescent="0.2">
      <c r="A263" s="232" t="s">
        <v>20</v>
      </c>
      <c r="B263" s="233" t="s">
        <v>13</v>
      </c>
      <c r="C263" s="781"/>
      <c r="D263" s="781"/>
      <c r="E263" s="780"/>
      <c r="F263" s="780"/>
      <c r="G263" s="235" t="s">
        <v>101</v>
      </c>
      <c r="H263" s="236" t="s">
        <v>101</v>
      </c>
      <c r="I263" s="236" t="s">
        <v>102</v>
      </c>
      <c r="J263" s="245">
        <v>1</v>
      </c>
      <c r="K263" s="246">
        <v>45352</v>
      </c>
      <c r="L263" s="246">
        <v>45747</v>
      </c>
      <c r="M263" s="239">
        <f t="shared" si="8"/>
        <v>56.428571428571431</v>
      </c>
      <c r="N263" s="240">
        <v>1</v>
      </c>
      <c r="O263" s="236" t="s">
        <v>657</v>
      </c>
      <c r="P263" s="241">
        <f t="shared" si="7"/>
        <v>1</v>
      </c>
      <c r="Q263" s="242" t="str">
        <f>IF(ISNUMBER(P263),IF(P263=100%,"CUMPLIDA",IF(AND(ISNUMBER(L263),ISNUMBER([4]CGR!$P$4)), IF(L263&lt;[4]CGR!$P$4,"INCUMPLIDA","PROCESO"), "VERIFICAR FECHA")),"SIN VALOR AVANCE")</f>
        <v>CUMPLIDA</v>
      </c>
    </row>
    <row r="264" spans="1:17" ht="75.75" x14ac:dyDescent="0.2">
      <c r="A264" s="232" t="s">
        <v>20</v>
      </c>
      <c r="B264" s="233" t="s">
        <v>13</v>
      </c>
      <c r="C264" s="781"/>
      <c r="D264" s="781"/>
      <c r="E264" s="780"/>
      <c r="F264" s="780"/>
      <c r="G264" s="235" t="s">
        <v>104</v>
      </c>
      <c r="H264" s="236" t="s">
        <v>104</v>
      </c>
      <c r="I264" s="236" t="s">
        <v>105</v>
      </c>
      <c r="J264" s="245">
        <v>1</v>
      </c>
      <c r="K264" s="246">
        <v>45352</v>
      </c>
      <c r="L264" s="246">
        <v>45747</v>
      </c>
      <c r="M264" s="239">
        <f t="shared" si="8"/>
        <v>56.428571428571431</v>
      </c>
      <c r="N264" s="240">
        <v>1</v>
      </c>
      <c r="O264" s="236" t="s">
        <v>644</v>
      </c>
      <c r="P264" s="241">
        <f t="shared" si="7"/>
        <v>1</v>
      </c>
      <c r="Q264" s="242" t="str">
        <f>IF(ISNUMBER(P264),IF(P264=100%,"CUMPLIDA",IF(AND(ISNUMBER(L264),ISNUMBER([4]CGR!$P$4)), IF(L264&lt;[4]CGR!$P$4,"INCUMPLIDA","PROCESO"), "VERIFICAR FECHA")),"SIN VALOR AVANCE")</f>
        <v>CUMPLIDA</v>
      </c>
    </row>
    <row r="265" spans="1:17" ht="90.75" x14ac:dyDescent="0.2">
      <c r="A265" s="232" t="s">
        <v>20</v>
      </c>
      <c r="B265" s="233" t="s">
        <v>13</v>
      </c>
      <c r="C265" s="781"/>
      <c r="D265" s="781"/>
      <c r="E265" s="780"/>
      <c r="F265" s="780"/>
      <c r="G265" s="235" t="s">
        <v>521</v>
      </c>
      <c r="H265" s="236" t="s">
        <v>521</v>
      </c>
      <c r="I265" s="236" t="s">
        <v>107</v>
      </c>
      <c r="J265" s="245">
        <v>1</v>
      </c>
      <c r="K265" s="246">
        <v>45352</v>
      </c>
      <c r="L265" s="246">
        <v>45747</v>
      </c>
      <c r="M265" s="239">
        <f t="shared" si="8"/>
        <v>56.428571428571431</v>
      </c>
      <c r="N265" s="240">
        <v>1</v>
      </c>
      <c r="O265" s="236" t="s">
        <v>657</v>
      </c>
      <c r="P265" s="241">
        <f t="shared" si="7"/>
        <v>1</v>
      </c>
      <c r="Q265" s="242" t="str">
        <f>IF(ISNUMBER(P265),IF(P265=100%,"CUMPLIDA",IF(AND(ISNUMBER(L265),ISNUMBER([4]CGR!$P$4)), IF(L265&lt;[4]CGR!$P$4,"INCUMPLIDA","PROCESO"), "VERIFICAR FECHA")),"SIN VALOR AVANCE")</f>
        <v>CUMPLIDA</v>
      </c>
    </row>
    <row r="266" spans="1:17" ht="135.75" x14ac:dyDescent="0.2">
      <c r="A266" s="232" t="s">
        <v>20</v>
      </c>
      <c r="B266" s="233" t="s">
        <v>13</v>
      </c>
      <c r="C266" s="781"/>
      <c r="D266" s="781"/>
      <c r="E266" s="780"/>
      <c r="F266" s="780"/>
      <c r="G266" s="235" t="s">
        <v>523</v>
      </c>
      <c r="H266" s="236" t="s">
        <v>523</v>
      </c>
      <c r="I266" s="236" t="s">
        <v>524</v>
      </c>
      <c r="J266" s="245">
        <v>1</v>
      </c>
      <c r="K266" s="246">
        <v>45352</v>
      </c>
      <c r="L266" s="246">
        <v>45747</v>
      </c>
      <c r="M266" s="239">
        <f t="shared" si="8"/>
        <v>56.428571428571431</v>
      </c>
      <c r="N266" s="240">
        <v>1</v>
      </c>
      <c r="O266" s="236" t="s">
        <v>658</v>
      </c>
      <c r="P266" s="241">
        <f t="shared" ref="P266:P329" si="9">N266/J266</f>
        <v>1</v>
      </c>
      <c r="Q266" s="242" t="str">
        <f>IF(ISNUMBER(P266),IF(P266=100%,"CUMPLIDA",IF(AND(ISNUMBER(L266),ISNUMBER([4]CGR!$P$4)), IF(L266&lt;[4]CGR!$P$4,"INCUMPLIDA","PROCESO"), "VERIFICAR FECHA")),"SIN VALOR AVANCE")</f>
        <v>CUMPLIDA</v>
      </c>
    </row>
    <row r="267" spans="1:17" ht="90.75" x14ac:dyDescent="0.2">
      <c r="A267" s="232" t="s">
        <v>20</v>
      </c>
      <c r="B267" s="233" t="s">
        <v>13</v>
      </c>
      <c r="C267" s="781"/>
      <c r="D267" s="781"/>
      <c r="E267" s="780"/>
      <c r="F267" s="780"/>
      <c r="G267" s="235" t="s">
        <v>110</v>
      </c>
      <c r="H267" s="236" t="s">
        <v>111</v>
      </c>
      <c r="I267" s="236" t="s">
        <v>112</v>
      </c>
      <c r="J267" s="245">
        <v>3</v>
      </c>
      <c r="K267" s="246">
        <v>45748</v>
      </c>
      <c r="L267" s="246">
        <v>45930</v>
      </c>
      <c r="M267" s="239">
        <f t="shared" si="8"/>
        <v>26</v>
      </c>
      <c r="N267" s="240">
        <v>1</v>
      </c>
      <c r="O267" s="236" t="s">
        <v>657</v>
      </c>
      <c r="P267" s="241">
        <f t="shared" si="9"/>
        <v>0.33333333333333331</v>
      </c>
      <c r="Q267" s="242" t="str">
        <f>IF(ISNUMBER(P267),IF(P267=100%,"CUMPLIDA",IF(AND(ISNUMBER(L267),ISNUMBER([4]CGR!$P$4)), IF(L267&lt;[4]CGR!$P$4,"INCUMPLIDA","PROCESO"), "VERIFICAR FECHA")),"SIN VALOR AVANCE")</f>
        <v>PROCESO</v>
      </c>
    </row>
    <row r="268" spans="1:17" ht="75.75" x14ac:dyDescent="0.2">
      <c r="A268" s="232" t="s">
        <v>20</v>
      </c>
      <c r="B268" s="233" t="s">
        <v>13</v>
      </c>
      <c r="C268" s="781"/>
      <c r="D268" s="781"/>
      <c r="E268" s="780"/>
      <c r="F268" s="780"/>
      <c r="G268" s="235" t="s">
        <v>114</v>
      </c>
      <c r="H268" s="236" t="s">
        <v>115</v>
      </c>
      <c r="I268" s="236" t="s">
        <v>116</v>
      </c>
      <c r="J268" s="245">
        <v>1</v>
      </c>
      <c r="K268" s="246">
        <v>45748</v>
      </c>
      <c r="L268" s="246">
        <v>45930</v>
      </c>
      <c r="M268" s="239">
        <f t="shared" si="8"/>
        <v>26</v>
      </c>
      <c r="N268" s="240">
        <v>0</v>
      </c>
      <c r="O268" s="236" t="s">
        <v>644</v>
      </c>
      <c r="P268" s="241">
        <f t="shared" si="9"/>
        <v>0</v>
      </c>
      <c r="Q268" s="242" t="str">
        <f>IF(ISNUMBER(P268),IF(P268=100%,"CUMPLIDA",IF(AND(ISNUMBER(L268),ISNUMBER([4]CGR!$P$4)), IF(L268&lt;[4]CGR!$P$4,"INCUMPLIDA","PROCESO"), "VERIFICAR FECHA")),"SIN VALOR AVANCE")</f>
        <v>PROCESO</v>
      </c>
    </row>
    <row r="269" spans="1:17" ht="240.75" x14ac:dyDescent="0.2">
      <c r="A269" s="232" t="s">
        <v>20</v>
      </c>
      <c r="B269" s="233" t="s">
        <v>13</v>
      </c>
      <c r="C269" s="781"/>
      <c r="D269" s="781"/>
      <c r="E269" s="780"/>
      <c r="F269" s="780"/>
      <c r="G269" s="235" t="s">
        <v>117</v>
      </c>
      <c r="H269" s="236" t="s">
        <v>118</v>
      </c>
      <c r="I269" s="236" t="s">
        <v>119</v>
      </c>
      <c r="J269" s="245">
        <v>2</v>
      </c>
      <c r="K269" s="246">
        <v>45748</v>
      </c>
      <c r="L269" s="246">
        <v>45930</v>
      </c>
      <c r="M269" s="239">
        <f t="shared" si="8"/>
        <v>26</v>
      </c>
      <c r="N269" s="240">
        <v>0</v>
      </c>
      <c r="O269" s="236" t="s">
        <v>636</v>
      </c>
      <c r="P269" s="241">
        <f t="shared" si="9"/>
        <v>0</v>
      </c>
      <c r="Q269" s="242" t="str">
        <f>IF(ISNUMBER(P269),IF(P269=100%,"CUMPLIDA",IF(AND(ISNUMBER(L269),ISNUMBER([4]CGR!$P$4)), IF(L269&lt;[4]CGR!$P$4,"INCUMPLIDA","PROCESO"), "VERIFICAR FECHA")),"SIN VALOR AVANCE")</f>
        <v>PROCESO</v>
      </c>
    </row>
    <row r="270" spans="1:17" ht="225.75" x14ac:dyDescent="0.2">
      <c r="A270" s="232" t="s">
        <v>20</v>
      </c>
      <c r="B270" s="233" t="s">
        <v>13</v>
      </c>
      <c r="C270" s="781" t="s">
        <v>659</v>
      </c>
      <c r="D270" s="781" t="s">
        <v>619</v>
      </c>
      <c r="E270" s="780" t="s">
        <v>660</v>
      </c>
      <c r="F270" s="780" t="s">
        <v>661</v>
      </c>
      <c r="G270" s="235" t="s">
        <v>662</v>
      </c>
      <c r="H270" s="236" t="s">
        <v>91</v>
      </c>
      <c r="I270" s="236" t="s">
        <v>92</v>
      </c>
      <c r="J270" s="237">
        <v>1</v>
      </c>
      <c r="K270" s="238">
        <v>45231</v>
      </c>
      <c r="L270" s="238">
        <v>45504</v>
      </c>
      <c r="M270" s="239">
        <f t="shared" si="8"/>
        <v>39</v>
      </c>
      <c r="N270" s="240">
        <v>1</v>
      </c>
      <c r="O270" s="236" t="s">
        <v>516</v>
      </c>
      <c r="P270" s="241">
        <f t="shared" si="9"/>
        <v>1</v>
      </c>
      <c r="Q270" s="242" t="str">
        <f>IF(ISNUMBER(P270),IF(P270=100%,"CUMPLIDA",IF(AND(ISNUMBER(L270),ISNUMBER([4]CGR!$P$4)), IF(L270&lt;[4]CGR!$P$4,"INCUMPLIDA","PROCESO"), "VERIFICAR FECHA")),"SIN VALOR AVANCE")</f>
        <v>CUMPLIDA</v>
      </c>
    </row>
    <row r="271" spans="1:17" ht="210.75" x14ac:dyDescent="0.2">
      <c r="A271" s="232" t="s">
        <v>20</v>
      </c>
      <c r="B271" s="233" t="s">
        <v>13</v>
      </c>
      <c r="C271" s="781"/>
      <c r="D271" s="781"/>
      <c r="E271" s="780"/>
      <c r="F271" s="780"/>
      <c r="G271" s="235" t="s">
        <v>517</v>
      </c>
      <c r="H271" s="251" t="s">
        <v>95</v>
      </c>
      <c r="I271" s="251" t="s">
        <v>96</v>
      </c>
      <c r="J271" s="237">
        <v>1</v>
      </c>
      <c r="K271" s="238">
        <v>45231</v>
      </c>
      <c r="L271" s="238">
        <v>45504</v>
      </c>
      <c r="M271" s="239">
        <f t="shared" si="8"/>
        <v>39</v>
      </c>
      <c r="N271" s="240">
        <v>1</v>
      </c>
      <c r="O271" s="236" t="s">
        <v>632</v>
      </c>
      <c r="P271" s="241">
        <f t="shared" si="9"/>
        <v>1</v>
      </c>
      <c r="Q271" s="242" t="str">
        <f>IF(ISNUMBER(P271),IF(P271=100%,"CUMPLIDA",IF(AND(ISNUMBER(L271),ISNUMBER([4]CGR!$P$4)), IF(L271&lt;[4]CGR!$P$4,"INCUMPLIDA","PROCESO"), "VERIFICAR FECHA")),"SIN VALOR AVANCE")</f>
        <v>CUMPLIDA</v>
      </c>
    </row>
    <row r="272" spans="1:17" ht="90.75" x14ac:dyDescent="0.2">
      <c r="A272" s="232" t="s">
        <v>20</v>
      </c>
      <c r="B272" s="233" t="s">
        <v>13</v>
      </c>
      <c r="C272" s="781"/>
      <c r="D272" s="781"/>
      <c r="E272" s="780"/>
      <c r="F272" s="780"/>
      <c r="G272" s="235" t="s">
        <v>97</v>
      </c>
      <c r="H272" s="236" t="s">
        <v>98</v>
      </c>
      <c r="I272" s="236" t="s">
        <v>99</v>
      </c>
      <c r="J272" s="245">
        <v>1</v>
      </c>
      <c r="K272" s="246">
        <v>45352</v>
      </c>
      <c r="L272" s="246">
        <v>45747</v>
      </c>
      <c r="M272" s="239">
        <f t="shared" si="8"/>
        <v>56.428571428571431</v>
      </c>
      <c r="N272" s="240">
        <v>1</v>
      </c>
      <c r="O272" s="236" t="s">
        <v>663</v>
      </c>
      <c r="P272" s="241">
        <f t="shared" si="9"/>
        <v>1</v>
      </c>
      <c r="Q272" s="242" t="str">
        <f>IF(ISNUMBER(P272),IF(P272=100%,"CUMPLIDA",IF(AND(ISNUMBER(L272),ISNUMBER([4]CGR!$P$4)), IF(L272&lt;[4]CGR!$P$4,"INCUMPLIDA","PROCESO"), "VERIFICAR FECHA")),"SIN VALOR AVANCE")</f>
        <v>CUMPLIDA</v>
      </c>
    </row>
    <row r="273" spans="1:17" ht="105.75" x14ac:dyDescent="0.2">
      <c r="A273" s="232" t="s">
        <v>20</v>
      </c>
      <c r="B273" s="233" t="s">
        <v>13</v>
      </c>
      <c r="C273" s="781"/>
      <c r="D273" s="781"/>
      <c r="E273" s="780"/>
      <c r="F273" s="780"/>
      <c r="G273" s="235" t="s">
        <v>101</v>
      </c>
      <c r="H273" s="236" t="s">
        <v>101</v>
      </c>
      <c r="I273" s="236" t="s">
        <v>102</v>
      </c>
      <c r="J273" s="245">
        <v>1</v>
      </c>
      <c r="K273" s="246">
        <v>45352</v>
      </c>
      <c r="L273" s="246">
        <v>45747</v>
      </c>
      <c r="M273" s="239">
        <f t="shared" si="8"/>
        <v>56.428571428571431</v>
      </c>
      <c r="N273" s="240">
        <v>1</v>
      </c>
      <c r="O273" s="236" t="s">
        <v>664</v>
      </c>
      <c r="P273" s="241">
        <f t="shared" si="9"/>
        <v>1</v>
      </c>
      <c r="Q273" s="242" t="str">
        <f>IF(ISNUMBER(P273),IF(P273=100%,"CUMPLIDA",IF(AND(ISNUMBER(L273),ISNUMBER([4]CGR!$P$4)), IF(L273&lt;[4]CGR!$P$4,"INCUMPLIDA","PROCESO"), "VERIFICAR FECHA")),"SIN VALOR AVANCE")</f>
        <v>CUMPLIDA</v>
      </c>
    </row>
    <row r="274" spans="1:17" ht="90.75" x14ac:dyDescent="0.2">
      <c r="A274" s="232" t="s">
        <v>20</v>
      </c>
      <c r="B274" s="233" t="s">
        <v>13</v>
      </c>
      <c r="C274" s="781"/>
      <c r="D274" s="781"/>
      <c r="E274" s="780"/>
      <c r="F274" s="780"/>
      <c r="G274" s="235" t="s">
        <v>104</v>
      </c>
      <c r="H274" s="236" t="s">
        <v>104</v>
      </c>
      <c r="I274" s="236" t="s">
        <v>105</v>
      </c>
      <c r="J274" s="245">
        <v>1</v>
      </c>
      <c r="K274" s="246">
        <v>45352</v>
      </c>
      <c r="L274" s="246">
        <v>45747</v>
      </c>
      <c r="M274" s="239">
        <f t="shared" si="8"/>
        <v>56.428571428571431</v>
      </c>
      <c r="N274" s="240">
        <v>1</v>
      </c>
      <c r="O274" s="236" t="s">
        <v>663</v>
      </c>
      <c r="P274" s="241">
        <f t="shared" si="9"/>
        <v>1</v>
      </c>
      <c r="Q274" s="242" t="str">
        <f>IF(ISNUMBER(P274),IF(P274=100%,"CUMPLIDA",IF(AND(ISNUMBER(L274),ISNUMBER([4]CGR!$P$4)), IF(L274&lt;[4]CGR!$P$4,"INCUMPLIDA","PROCESO"), "VERIFICAR FECHA")),"SIN VALOR AVANCE")</f>
        <v>CUMPLIDA</v>
      </c>
    </row>
    <row r="275" spans="1:17" ht="105.75" x14ac:dyDescent="0.2">
      <c r="A275" s="232" t="s">
        <v>20</v>
      </c>
      <c r="B275" s="233" t="s">
        <v>13</v>
      </c>
      <c r="C275" s="781"/>
      <c r="D275" s="781"/>
      <c r="E275" s="780"/>
      <c r="F275" s="780"/>
      <c r="G275" s="235" t="s">
        <v>521</v>
      </c>
      <c r="H275" s="236" t="s">
        <v>521</v>
      </c>
      <c r="I275" s="236" t="s">
        <v>107</v>
      </c>
      <c r="J275" s="245">
        <v>1</v>
      </c>
      <c r="K275" s="246">
        <v>45352</v>
      </c>
      <c r="L275" s="246">
        <v>45747</v>
      </c>
      <c r="M275" s="239">
        <f t="shared" ref="M275:M338" si="10">(L275-K275)/7</f>
        <v>56.428571428571431</v>
      </c>
      <c r="N275" s="240">
        <v>1</v>
      </c>
      <c r="O275" s="236" t="s">
        <v>664</v>
      </c>
      <c r="P275" s="241">
        <f t="shared" si="9"/>
        <v>1</v>
      </c>
      <c r="Q275" s="242" t="str">
        <f>IF(ISNUMBER(P275),IF(P275=100%,"CUMPLIDA",IF(AND(ISNUMBER(L275),ISNUMBER([4]CGR!$P$4)), IF(L275&lt;[4]CGR!$P$4,"INCUMPLIDA","PROCESO"), "VERIFICAR FECHA")),"SIN VALOR AVANCE")</f>
        <v>CUMPLIDA</v>
      </c>
    </row>
    <row r="276" spans="1:17" ht="135.75" x14ac:dyDescent="0.2">
      <c r="A276" s="232" t="s">
        <v>20</v>
      </c>
      <c r="B276" s="233" t="s">
        <v>13</v>
      </c>
      <c r="C276" s="781"/>
      <c r="D276" s="781"/>
      <c r="E276" s="780"/>
      <c r="F276" s="780"/>
      <c r="G276" s="235" t="s">
        <v>523</v>
      </c>
      <c r="H276" s="236" t="s">
        <v>523</v>
      </c>
      <c r="I276" s="236" t="s">
        <v>524</v>
      </c>
      <c r="J276" s="245">
        <v>1</v>
      </c>
      <c r="K276" s="246">
        <v>45352</v>
      </c>
      <c r="L276" s="246">
        <v>45747</v>
      </c>
      <c r="M276" s="239">
        <f t="shared" si="10"/>
        <v>56.428571428571431</v>
      </c>
      <c r="N276" s="240">
        <v>1</v>
      </c>
      <c r="O276" s="236" t="s">
        <v>658</v>
      </c>
      <c r="P276" s="241">
        <f t="shared" si="9"/>
        <v>1</v>
      </c>
      <c r="Q276" s="242" t="str">
        <f>IF(ISNUMBER(P276),IF(P276=100%,"CUMPLIDA",IF(AND(ISNUMBER(L276),ISNUMBER([4]CGR!$P$4)), IF(L276&lt;[4]CGR!$P$4,"INCUMPLIDA","PROCESO"), "VERIFICAR FECHA")),"SIN VALOR AVANCE")</f>
        <v>CUMPLIDA</v>
      </c>
    </row>
    <row r="277" spans="1:17" ht="150.75" x14ac:dyDescent="0.2">
      <c r="A277" s="232" t="s">
        <v>20</v>
      </c>
      <c r="B277" s="233" t="s">
        <v>13</v>
      </c>
      <c r="C277" s="781"/>
      <c r="D277" s="781"/>
      <c r="E277" s="780"/>
      <c r="F277" s="780"/>
      <c r="G277" s="235" t="s">
        <v>110</v>
      </c>
      <c r="H277" s="236" t="s">
        <v>111</v>
      </c>
      <c r="I277" s="236" t="s">
        <v>112</v>
      </c>
      <c r="J277" s="245">
        <v>3</v>
      </c>
      <c r="K277" s="246">
        <v>45748</v>
      </c>
      <c r="L277" s="246">
        <v>45930</v>
      </c>
      <c r="M277" s="239">
        <f t="shared" si="10"/>
        <v>26</v>
      </c>
      <c r="N277" s="240">
        <v>1</v>
      </c>
      <c r="O277" s="236" t="s">
        <v>665</v>
      </c>
      <c r="P277" s="241">
        <f t="shared" si="9"/>
        <v>0.33333333333333331</v>
      </c>
      <c r="Q277" s="242" t="str">
        <f>IF(ISNUMBER(P277),IF(P277=100%,"CUMPLIDA",IF(AND(ISNUMBER(L277),ISNUMBER([4]CGR!$P$4)), IF(L277&lt;[4]CGR!$P$4,"INCUMPLIDA","PROCESO"), "VERIFICAR FECHA")),"SIN VALOR AVANCE")</f>
        <v>PROCESO</v>
      </c>
    </row>
    <row r="278" spans="1:17" ht="90.75" x14ac:dyDescent="0.2">
      <c r="A278" s="232" t="s">
        <v>20</v>
      </c>
      <c r="B278" s="233" t="s">
        <v>13</v>
      </c>
      <c r="C278" s="781"/>
      <c r="D278" s="781"/>
      <c r="E278" s="780"/>
      <c r="F278" s="780"/>
      <c r="G278" s="235" t="s">
        <v>114</v>
      </c>
      <c r="H278" s="236" t="s">
        <v>115</v>
      </c>
      <c r="I278" s="236" t="s">
        <v>116</v>
      </c>
      <c r="J278" s="245">
        <v>1</v>
      </c>
      <c r="K278" s="246">
        <v>45748</v>
      </c>
      <c r="L278" s="246">
        <v>45930</v>
      </c>
      <c r="M278" s="239">
        <f t="shared" si="10"/>
        <v>26</v>
      </c>
      <c r="N278" s="240">
        <v>0</v>
      </c>
      <c r="O278" s="236" t="s">
        <v>663</v>
      </c>
      <c r="P278" s="241">
        <f t="shared" si="9"/>
        <v>0</v>
      </c>
      <c r="Q278" s="242" t="str">
        <f>IF(ISNUMBER(P278),IF(P278=100%,"CUMPLIDA",IF(AND(ISNUMBER(L278),ISNUMBER([4]CGR!$P$4)), IF(L278&lt;[4]CGR!$P$4,"INCUMPLIDA","PROCESO"), "VERIFICAR FECHA")),"SIN VALOR AVANCE")</f>
        <v>PROCESO</v>
      </c>
    </row>
    <row r="279" spans="1:17" ht="225.75" x14ac:dyDescent="0.2">
      <c r="A279" s="232" t="s">
        <v>20</v>
      </c>
      <c r="B279" s="233" t="s">
        <v>13</v>
      </c>
      <c r="C279" s="781"/>
      <c r="D279" s="781"/>
      <c r="E279" s="780"/>
      <c r="F279" s="780"/>
      <c r="G279" s="235" t="s">
        <v>117</v>
      </c>
      <c r="H279" s="236" t="s">
        <v>118</v>
      </c>
      <c r="I279" s="236" t="s">
        <v>119</v>
      </c>
      <c r="J279" s="245">
        <v>2</v>
      </c>
      <c r="K279" s="246">
        <v>45748</v>
      </c>
      <c r="L279" s="246">
        <v>45930</v>
      </c>
      <c r="M279" s="239">
        <f t="shared" si="10"/>
        <v>26</v>
      </c>
      <c r="N279" s="240">
        <v>0</v>
      </c>
      <c r="O279" s="236" t="s">
        <v>666</v>
      </c>
      <c r="P279" s="241">
        <f t="shared" si="9"/>
        <v>0</v>
      </c>
      <c r="Q279" s="242" t="str">
        <f>IF(ISNUMBER(P279),IF(P279=100%,"CUMPLIDA",IF(AND(ISNUMBER(L279),ISNUMBER([4]CGR!$P$4)), IF(L279&lt;[4]CGR!$P$4,"INCUMPLIDA","PROCESO"), "VERIFICAR FECHA")),"SIN VALOR AVANCE")</f>
        <v>PROCESO</v>
      </c>
    </row>
    <row r="280" spans="1:17" ht="165.75" x14ac:dyDescent="0.2">
      <c r="A280" s="232" t="s">
        <v>20</v>
      </c>
      <c r="B280" s="233" t="s">
        <v>13</v>
      </c>
      <c r="C280" s="781"/>
      <c r="D280" s="781"/>
      <c r="E280" s="780"/>
      <c r="F280" s="780"/>
      <c r="G280" s="235" t="s">
        <v>667</v>
      </c>
      <c r="H280" s="236" t="s">
        <v>668</v>
      </c>
      <c r="I280" s="236" t="s">
        <v>669</v>
      </c>
      <c r="J280" s="237">
        <v>6</v>
      </c>
      <c r="K280" s="238">
        <v>43862</v>
      </c>
      <c r="L280" s="238">
        <v>44042</v>
      </c>
      <c r="M280" s="239">
        <f t="shared" si="10"/>
        <v>25.714285714285715</v>
      </c>
      <c r="N280" s="240">
        <v>6</v>
      </c>
      <c r="O280" s="236" t="s">
        <v>670</v>
      </c>
      <c r="P280" s="241">
        <f t="shared" si="9"/>
        <v>1</v>
      </c>
      <c r="Q280" s="242" t="str">
        <f>IF(ISNUMBER(P280),IF(P280=100%,"CUMPLIDA",IF(AND(ISNUMBER(L280),ISNUMBER([4]CGR!$P$4)), IF(L280&lt;[4]CGR!$P$4,"INCUMPLIDA","PROCESO"), "VERIFICAR FECHA")),"SIN VALOR AVANCE")</f>
        <v>CUMPLIDA</v>
      </c>
    </row>
    <row r="281" spans="1:17" ht="150.75" customHeight="1" x14ac:dyDescent="0.2">
      <c r="A281" s="232" t="s">
        <v>20</v>
      </c>
      <c r="B281" s="233" t="s">
        <v>13</v>
      </c>
      <c r="C281" s="783" t="s">
        <v>261</v>
      </c>
      <c r="D281" s="783" t="s">
        <v>671</v>
      </c>
      <c r="E281" s="780" t="s">
        <v>672</v>
      </c>
      <c r="F281" s="780" t="s">
        <v>673</v>
      </c>
      <c r="G281" s="780" t="s">
        <v>674</v>
      </c>
      <c r="H281" s="254" t="s">
        <v>675</v>
      </c>
      <c r="I281" s="236" t="s">
        <v>676</v>
      </c>
      <c r="J281" s="237">
        <v>1</v>
      </c>
      <c r="K281" s="238">
        <v>45231</v>
      </c>
      <c r="L281" s="238">
        <v>45504</v>
      </c>
      <c r="M281" s="239">
        <f t="shared" si="10"/>
        <v>39</v>
      </c>
      <c r="N281" s="240">
        <v>1</v>
      </c>
      <c r="O281" s="236" t="s">
        <v>677</v>
      </c>
      <c r="P281" s="241">
        <f t="shared" si="9"/>
        <v>1</v>
      </c>
      <c r="Q281" s="242" t="str">
        <f>IF(ISNUMBER(P281),IF(P281=100%,"CUMPLIDA",IF(AND(ISNUMBER(L281),ISNUMBER([4]CGR!$P$4)), IF(L281&lt;[4]CGR!$P$4,"INCUMPLIDA","PROCESO"), "VERIFICAR FECHA")),"SIN VALOR AVANCE")</f>
        <v>CUMPLIDA</v>
      </c>
    </row>
    <row r="282" spans="1:17" ht="135.75" x14ac:dyDescent="0.2">
      <c r="A282" s="232" t="s">
        <v>20</v>
      </c>
      <c r="B282" s="233" t="s">
        <v>13</v>
      </c>
      <c r="C282" s="783"/>
      <c r="D282" s="783"/>
      <c r="E282" s="780"/>
      <c r="F282" s="780"/>
      <c r="G282" s="780"/>
      <c r="H282" s="254" t="s">
        <v>678</v>
      </c>
      <c r="I282" s="236" t="s">
        <v>679</v>
      </c>
      <c r="J282" s="237">
        <v>1</v>
      </c>
      <c r="K282" s="238">
        <v>45231</v>
      </c>
      <c r="L282" s="238">
        <v>45504</v>
      </c>
      <c r="M282" s="239">
        <f t="shared" si="10"/>
        <v>39</v>
      </c>
      <c r="N282" s="240">
        <v>1</v>
      </c>
      <c r="O282" s="236" t="s">
        <v>680</v>
      </c>
      <c r="P282" s="241">
        <f t="shared" si="9"/>
        <v>1</v>
      </c>
      <c r="Q282" s="242" t="str">
        <f>IF(ISNUMBER(P282),IF(P282=100%,"CUMPLIDA",IF(AND(ISNUMBER(L282),ISNUMBER([4]CGR!$P$4)), IF(L282&lt;[4]CGR!$P$4,"INCUMPLIDA","PROCESO"), "VERIFICAR FECHA")),"SIN VALOR AVANCE")</f>
        <v>CUMPLIDA</v>
      </c>
    </row>
    <row r="283" spans="1:17" ht="90.75" x14ac:dyDescent="0.2">
      <c r="A283" s="232" t="s">
        <v>20</v>
      </c>
      <c r="B283" s="233" t="s">
        <v>13</v>
      </c>
      <c r="C283" s="783"/>
      <c r="D283" s="783"/>
      <c r="E283" s="780"/>
      <c r="F283" s="780"/>
      <c r="G283" s="235" t="s">
        <v>97</v>
      </c>
      <c r="H283" s="236" t="s">
        <v>98</v>
      </c>
      <c r="I283" s="236" t="s">
        <v>99</v>
      </c>
      <c r="J283" s="245">
        <v>1</v>
      </c>
      <c r="K283" s="246">
        <v>45323</v>
      </c>
      <c r="L283" s="246">
        <v>45747</v>
      </c>
      <c r="M283" s="239">
        <f t="shared" si="10"/>
        <v>60.571428571428569</v>
      </c>
      <c r="N283" s="240">
        <v>1</v>
      </c>
      <c r="O283" s="236" t="s">
        <v>681</v>
      </c>
      <c r="P283" s="241">
        <f t="shared" si="9"/>
        <v>1</v>
      </c>
      <c r="Q283" s="242" t="str">
        <f>IF(ISNUMBER(P283),IF(P283=100%,"CUMPLIDA",IF(AND(ISNUMBER(L283),ISNUMBER([4]CGR!$P$4)), IF(L283&lt;[4]CGR!$P$4,"INCUMPLIDA","PROCESO"), "VERIFICAR FECHA")),"SIN VALOR AVANCE")</f>
        <v>CUMPLIDA</v>
      </c>
    </row>
    <row r="284" spans="1:17" ht="75.75" x14ac:dyDescent="0.2">
      <c r="A284" s="232" t="s">
        <v>20</v>
      </c>
      <c r="B284" s="233" t="s">
        <v>13</v>
      </c>
      <c r="C284" s="783"/>
      <c r="D284" s="783"/>
      <c r="E284" s="780"/>
      <c r="F284" s="780"/>
      <c r="G284" s="235" t="s">
        <v>101</v>
      </c>
      <c r="H284" s="236" t="s">
        <v>101</v>
      </c>
      <c r="I284" s="236" t="s">
        <v>102</v>
      </c>
      <c r="J284" s="245">
        <v>1</v>
      </c>
      <c r="K284" s="246">
        <v>45323</v>
      </c>
      <c r="L284" s="246">
        <v>45747</v>
      </c>
      <c r="M284" s="239">
        <f t="shared" si="10"/>
        <v>60.571428571428569</v>
      </c>
      <c r="N284" s="240">
        <v>1</v>
      </c>
      <c r="O284" s="236" t="s">
        <v>682</v>
      </c>
      <c r="P284" s="241">
        <f t="shared" si="9"/>
        <v>1</v>
      </c>
      <c r="Q284" s="242" t="str">
        <f>IF(ISNUMBER(P284),IF(P284=100%,"CUMPLIDA",IF(AND(ISNUMBER(L284),ISNUMBER([4]CGR!$P$4)), IF(L284&lt;[4]CGR!$P$4,"INCUMPLIDA","PROCESO"), "VERIFICAR FECHA")),"SIN VALOR AVANCE")</f>
        <v>CUMPLIDA</v>
      </c>
    </row>
    <row r="285" spans="1:17" ht="75.75" x14ac:dyDescent="0.2">
      <c r="A285" s="232" t="s">
        <v>20</v>
      </c>
      <c r="B285" s="233" t="s">
        <v>13</v>
      </c>
      <c r="C285" s="783"/>
      <c r="D285" s="783"/>
      <c r="E285" s="780"/>
      <c r="F285" s="780"/>
      <c r="G285" s="235" t="s">
        <v>238</v>
      </c>
      <c r="H285" s="236" t="s">
        <v>239</v>
      </c>
      <c r="I285" s="236" t="s">
        <v>240</v>
      </c>
      <c r="J285" s="245">
        <v>1</v>
      </c>
      <c r="K285" s="246">
        <v>45231</v>
      </c>
      <c r="L285" s="246">
        <v>45747</v>
      </c>
      <c r="M285" s="239">
        <f t="shared" si="10"/>
        <v>73.714285714285708</v>
      </c>
      <c r="N285" s="240">
        <v>1</v>
      </c>
      <c r="O285" s="236" t="s">
        <v>682</v>
      </c>
      <c r="P285" s="241">
        <f t="shared" si="9"/>
        <v>1</v>
      </c>
      <c r="Q285" s="242" t="str">
        <f>IF(ISNUMBER(P285),IF(P285=100%,"CUMPLIDA",IF(AND(ISNUMBER(L285),ISNUMBER([4]CGR!$P$4)), IF(L285&lt;[4]CGR!$P$4,"INCUMPLIDA","PROCESO"), "VERIFICAR FECHA")),"SIN VALOR AVANCE")</f>
        <v>CUMPLIDA</v>
      </c>
    </row>
    <row r="286" spans="1:17" ht="90.75" x14ac:dyDescent="0.2">
      <c r="A286" s="232" t="s">
        <v>20</v>
      </c>
      <c r="B286" s="233" t="s">
        <v>13</v>
      </c>
      <c r="C286" s="783"/>
      <c r="D286" s="783"/>
      <c r="E286" s="780"/>
      <c r="F286" s="780"/>
      <c r="G286" s="235" t="s">
        <v>104</v>
      </c>
      <c r="H286" s="236" t="s">
        <v>104</v>
      </c>
      <c r="I286" s="236" t="s">
        <v>105</v>
      </c>
      <c r="J286" s="245">
        <v>1</v>
      </c>
      <c r="K286" s="246">
        <v>45323</v>
      </c>
      <c r="L286" s="246">
        <v>45747</v>
      </c>
      <c r="M286" s="239">
        <f t="shared" si="10"/>
        <v>60.571428571428569</v>
      </c>
      <c r="N286" s="240">
        <v>1</v>
      </c>
      <c r="O286" s="236" t="s">
        <v>681</v>
      </c>
      <c r="P286" s="241">
        <f t="shared" si="9"/>
        <v>1</v>
      </c>
      <c r="Q286" s="242" t="str">
        <f>IF(ISNUMBER(P286),IF(P286=100%,"CUMPLIDA",IF(AND(ISNUMBER(L286),ISNUMBER([4]CGR!$P$4)), IF(L286&lt;[4]CGR!$P$4,"INCUMPLIDA","PROCESO"), "VERIFICAR FECHA")),"SIN VALOR AVANCE")</f>
        <v>CUMPLIDA</v>
      </c>
    </row>
    <row r="287" spans="1:17" ht="75.75" x14ac:dyDescent="0.2">
      <c r="A287" s="232" t="s">
        <v>20</v>
      </c>
      <c r="B287" s="233" t="s">
        <v>13</v>
      </c>
      <c r="C287" s="782"/>
      <c r="D287" s="782"/>
      <c r="E287" s="791"/>
      <c r="F287" s="791"/>
      <c r="G287" s="235" t="s">
        <v>521</v>
      </c>
      <c r="H287" s="236" t="s">
        <v>521</v>
      </c>
      <c r="I287" s="236" t="s">
        <v>107</v>
      </c>
      <c r="J287" s="245">
        <v>1</v>
      </c>
      <c r="K287" s="246">
        <v>45231</v>
      </c>
      <c r="L287" s="246">
        <v>45747</v>
      </c>
      <c r="M287" s="239">
        <f t="shared" si="10"/>
        <v>73.714285714285708</v>
      </c>
      <c r="N287" s="240">
        <v>1</v>
      </c>
      <c r="O287" s="236" t="s">
        <v>682</v>
      </c>
      <c r="P287" s="241">
        <f t="shared" si="9"/>
        <v>1</v>
      </c>
      <c r="Q287" s="242" t="str">
        <f>IF(ISNUMBER(P287),IF(P287=100%,"CUMPLIDA",IF(AND(ISNUMBER(L287),ISNUMBER([4]CGR!$P$4)), IF(L287&lt;[4]CGR!$P$4,"INCUMPLIDA","PROCESO"), "VERIFICAR FECHA")),"SIN VALOR AVANCE")</f>
        <v>CUMPLIDA</v>
      </c>
    </row>
    <row r="288" spans="1:17" ht="150.75" x14ac:dyDescent="0.2">
      <c r="A288" s="232" t="s">
        <v>20</v>
      </c>
      <c r="B288" s="233" t="s">
        <v>13</v>
      </c>
      <c r="C288" s="782"/>
      <c r="D288" s="782"/>
      <c r="E288" s="791"/>
      <c r="F288" s="791"/>
      <c r="G288" s="235" t="s">
        <v>523</v>
      </c>
      <c r="H288" s="236" t="s">
        <v>523</v>
      </c>
      <c r="I288" s="236" t="s">
        <v>524</v>
      </c>
      <c r="J288" s="245">
        <v>1</v>
      </c>
      <c r="K288" s="246">
        <v>45231</v>
      </c>
      <c r="L288" s="246">
        <v>45808</v>
      </c>
      <c r="M288" s="239">
        <f t="shared" si="10"/>
        <v>82.428571428571431</v>
      </c>
      <c r="N288" s="240">
        <v>1</v>
      </c>
      <c r="O288" s="236" t="s">
        <v>683</v>
      </c>
      <c r="P288" s="241">
        <f t="shared" si="9"/>
        <v>1</v>
      </c>
      <c r="Q288" s="242" t="str">
        <f>IF(ISNUMBER(P288),IF(P288=100%,"CUMPLIDA",IF(AND(ISNUMBER(L288),ISNUMBER([4]CGR!$P$4)), IF(L288&lt;[4]CGR!$P$4,"INCUMPLIDA","PROCESO"), "VERIFICAR FECHA")),"SIN VALOR AVANCE")</f>
        <v>CUMPLIDA</v>
      </c>
    </row>
    <row r="289" spans="1:17" ht="75.75" x14ac:dyDescent="0.2">
      <c r="A289" s="232" t="s">
        <v>20</v>
      </c>
      <c r="B289" s="233" t="s">
        <v>13</v>
      </c>
      <c r="C289" s="782"/>
      <c r="D289" s="782"/>
      <c r="E289" s="791"/>
      <c r="F289" s="791"/>
      <c r="G289" s="235" t="s">
        <v>110</v>
      </c>
      <c r="H289" s="236" t="s">
        <v>111</v>
      </c>
      <c r="I289" s="236" t="s">
        <v>112</v>
      </c>
      <c r="J289" s="245">
        <v>12</v>
      </c>
      <c r="K289" s="246">
        <v>46024</v>
      </c>
      <c r="L289" s="246">
        <v>47118</v>
      </c>
      <c r="M289" s="239">
        <f t="shared" si="10"/>
        <v>156.28571428571428</v>
      </c>
      <c r="N289" s="240">
        <v>0</v>
      </c>
      <c r="O289" s="236" t="s">
        <v>682</v>
      </c>
      <c r="P289" s="241">
        <f t="shared" si="9"/>
        <v>0</v>
      </c>
      <c r="Q289" s="242" t="str">
        <f>IF(ISNUMBER(P289),IF(P289=100%,"CUMPLIDA",IF(AND(ISNUMBER(L289),ISNUMBER([4]CGR!$P$4)), IF(L289&lt;[4]CGR!$P$4,"INCUMPLIDA","PROCESO"), "VERIFICAR FECHA")),"SIN VALOR AVANCE")</f>
        <v>PROCESO</v>
      </c>
    </row>
    <row r="290" spans="1:17" ht="90.75" x14ac:dyDescent="0.2">
      <c r="A290" s="232" t="s">
        <v>20</v>
      </c>
      <c r="B290" s="233" t="s">
        <v>13</v>
      </c>
      <c r="C290" s="782"/>
      <c r="D290" s="782"/>
      <c r="E290" s="791"/>
      <c r="F290" s="791"/>
      <c r="G290" s="235" t="s">
        <v>114</v>
      </c>
      <c r="H290" s="236" t="s">
        <v>115</v>
      </c>
      <c r="I290" s="236" t="s">
        <v>116</v>
      </c>
      <c r="J290" s="245">
        <v>1</v>
      </c>
      <c r="K290" s="246">
        <v>46024</v>
      </c>
      <c r="L290" s="246">
        <v>47118</v>
      </c>
      <c r="M290" s="239">
        <f t="shared" si="10"/>
        <v>156.28571428571428</v>
      </c>
      <c r="N290" s="240">
        <v>0</v>
      </c>
      <c r="O290" s="236" t="s">
        <v>681</v>
      </c>
      <c r="P290" s="241">
        <f t="shared" si="9"/>
        <v>0</v>
      </c>
      <c r="Q290" s="242" t="str">
        <f>IF(ISNUMBER(P290),IF(P290=100%,"CUMPLIDA",IF(AND(ISNUMBER(L290),ISNUMBER([4]CGR!$P$4)), IF(L290&lt;[4]CGR!$P$4,"INCUMPLIDA","PROCESO"), "VERIFICAR FECHA")),"SIN VALOR AVANCE")</f>
        <v>PROCESO</v>
      </c>
    </row>
    <row r="291" spans="1:17" ht="150.75" x14ac:dyDescent="0.2">
      <c r="A291" s="232" t="s">
        <v>20</v>
      </c>
      <c r="B291" s="233" t="s">
        <v>13</v>
      </c>
      <c r="C291" s="782"/>
      <c r="D291" s="782"/>
      <c r="E291" s="791"/>
      <c r="F291" s="791"/>
      <c r="G291" s="235" t="s">
        <v>117</v>
      </c>
      <c r="H291" s="236" t="s">
        <v>118</v>
      </c>
      <c r="I291" s="236" t="s">
        <v>119</v>
      </c>
      <c r="J291" s="245">
        <v>2</v>
      </c>
      <c r="K291" s="246">
        <v>46024</v>
      </c>
      <c r="L291" s="246">
        <v>47118</v>
      </c>
      <c r="M291" s="239">
        <f t="shared" si="10"/>
        <v>156.28571428571428</v>
      </c>
      <c r="N291" s="240">
        <v>0</v>
      </c>
      <c r="O291" s="236" t="s">
        <v>683</v>
      </c>
      <c r="P291" s="241">
        <f t="shared" si="9"/>
        <v>0</v>
      </c>
      <c r="Q291" s="242" t="str">
        <f>IF(ISNUMBER(P291),IF(P291=100%,"CUMPLIDA",IF(AND(ISNUMBER(L291),ISNUMBER([4]CGR!$P$4)), IF(L291&lt;[4]CGR!$P$4,"INCUMPLIDA","PROCESO"), "VERIFICAR FECHA")),"SIN VALOR AVANCE")</f>
        <v>PROCESO</v>
      </c>
    </row>
    <row r="292" spans="1:17" ht="60.75" customHeight="1" x14ac:dyDescent="0.2">
      <c r="A292" s="232" t="s">
        <v>20</v>
      </c>
      <c r="B292" s="233" t="s">
        <v>13</v>
      </c>
      <c r="C292" s="781" t="s">
        <v>461</v>
      </c>
      <c r="D292" s="782" t="s">
        <v>684</v>
      </c>
      <c r="E292" s="789" t="s">
        <v>685</v>
      </c>
      <c r="F292" s="789" t="s">
        <v>686</v>
      </c>
      <c r="G292" s="789" t="s">
        <v>687</v>
      </c>
      <c r="H292" s="253" t="s">
        <v>688</v>
      </c>
      <c r="I292" s="236" t="s">
        <v>689</v>
      </c>
      <c r="J292" s="245">
        <v>1</v>
      </c>
      <c r="K292" s="295">
        <v>45901</v>
      </c>
      <c r="L292" s="295">
        <v>45961</v>
      </c>
      <c r="M292" s="239">
        <f t="shared" si="10"/>
        <v>8.5714285714285712</v>
      </c>
      <c r="N292" s="240">
        <v>0</v>
      </c>
      <c r="O292" s="236" t="s">
        <v>690</v>
      </c>
      <c r="P292" s="241">
        <f t="shared" si="9"/>
        <v>0</v>
      </c>
      <c r="Q292" s="242" t="str">
        <f>IF(ISNUMBER(P292),IF(P292=100%,"CUMPLIDA",IF(AND(ISNUMBER(L292),ISNUMBER([3]CGR!$P$4)), IF(L292&lt;[3]CGR!$P$4,"INCUMPLIDA","PROCESO"), "VERIFICAR FECHA")),"SIN VALOR AVANCE")</f>
        <v>PROCESO</v>
      </c>
    </row>
    <row r="293" spans="1:17" ht="150.75" x14ac:dyDescent="0.2">
      <c r="A293" s="232" t="s">
        <v>20</v>
      </c>
      <c r="B293" s="233" t="s">
        <v>13</v>
      </c>
      <c r="C293" s="781"/>
      <c r="D293" s="782"/>
      <c r="E293" s="789"/>
      <c r="F293" s="789"/>
      <c r="G293" s="789"/>
      <c r="H293" s="253" t="s">
        <v>691</v>
      </c>
      <c r="I293" s="236" t="s">
        <v>692</v>
      </c>
      <c r="J293" s="245">
        <v>2</v>
      </c>
      <c r="K293" s="295">
        <v>45962</v>
      </c>
      <c r="L293" s="295">
        <v>46356</v>
      </c>
      <c r="M293" s="239">
        <f t="shared" si="10"/>
        <v>56.285714285714285</v>
      </c>
      <c r="N293" s="240">
        <v>0</v>
      </c>
      <c r="O293" s="236" t="s">
        <v>693</v>
      </c>
      <c r="P293" s="241">
        <f t="shared" si="9"/>
        <v>0</v>
      </c>
      <c r="Q293" s="242" t="str">
        <f>IF(ISNUMBER(P293),IF(P293=100%,"CUMPLIDA",IF(AND(ISNUMBER(L293),ISNUMBER([3]CGR!$P$4)), IF(L293&lt;[3]CGR!$P$4,"INCUMPLIDA","PROCESO"), "VERIFICAR FECHA")),"SIN VALOR AVANCE")</f>
        <v>PROCESO</v>
      </c>
    </row>
    <row r="294" spans="1:17" ht="90.75" x14ac:dyDescent="0.2">
      <c r="A294" s="232" t="s">
        <v>20</v>
      </c>
      <c r="B294" s="233" t="s">
        <v>13</v>
      </c>
      <c r="C294" s="781"/>
      <c r="D294" s="782"/>
      <c r="E294" s="789"/>
      <c r="F294" s="789"/>
      <c r="G294" s="789"/>
      <c r="H294" s="253" t="s">
        <v>115</v>
      </c>
      <c r="I294" s="236" t="s">
        <v>116</v>
      </c>
      <c r="J294" s="245">
        <v>1</v>
      </c>
      <c r="K294" s="295">
        <v>46357</v>
      </c>
      <c r="L294" s="295">
        <v>46446</v>
      </c>
      <c r="M294" s="239">
        <f t="shared" si="10"/>
        <v>12.714285714285714</v>
      </c>
      <c r="N294" s="240">
        <v>0</v>
      </c>
      <c r="O294" s="236" t="s">
        <v>694</v>
      </c>
      <c r="P294" s="241">
        <f t="shared" si="9"/>
        <v>0</v>
      </c>
      <c r="Q294" s="242" t="str">
        <f>IF(ISNUMBER(P294),IF(P294=100%,"CUMPLIDA",IF(AND(ISNUMBER(L294),ISNUMBER([3]CGR!$P$4)), IF(L294&lt;[3]CGR!$P$4,"INCUMPLIDA","PROCESO"), "VERIFICAR FECHA")),"SIN VALOR AVANCE")</f>
        <v>PROCESO</v>
      </c>
    </row>
    <row r="295" spans="1:17" ht="150.75" x14ac:dyDescent="0.2">
      <c r="A295" s="232" t="s">
        <v>20</v>
      </c>
      <c r="B295" s="233" t="s">
        <v>13</v>
      </c>
      <c r="C295" s="781"/>
      <c r="D295" s="782"/>
      <c r="E295" s="789"/>
      <c r="F295" s="789"/>
      <c r="G295" s="789"/>
      <c r="H295" s="253" t="s">
        <v>695</v>
      </c>
      <c r="I295" s="236" t="s">
        <v>696</v>
      </c>
      <c r="J295" s="245">
        <v>2</v>
      </c>
      <c r="K295" s="295">
        <v>46447</v>
      </c>
      <c r="L295" s="295">
        <v>46507</v>
      </c>
      <c r="M295" s="239">
        <f t="shared" si="10"/>
        <v>8.5714285714285712</v>
      </c>
      <c r="N295" s="240">
        <v>0</v>
      </c>
      <c r="O295" s="236" t="s">
        <v>697</v>
      </c>
      <c r="P295" s="241">
        <f t="shared" si="9"/>
        <v>0</v>
      </c>
      <c r="Q295" s="242" t="str">
        <f>IF(ISNUMBER(P295),IF(P295=100%,"CUMPLIDA",IF(AND(ISNUMBER(L295),ISNUMBER([3]CGR!$P$4)), IF(L295&lt;[3]CGR!$P$4,"INCUMPLIDA","PROCESO"), "VERIFICAR FECHA")),"SIN VALOR AVANCE")</f>
        <v>PROCESO</v>
      </c>
    </row>
    <row r="296" spans="1:17" ht="135" x14ac:dyDescent="0.2">
      <c r="A296" s="232" t="s">
        <v>20</v>
      </c>
      <c r="B296" s="233" t="s">
        <v>13</v>
      </c>
      <c r="C296" s="781"/>
      <c r="D296" s="782"/>
      <c r="E296" s="789"/>
      <c r="F296" s="789"/>
      <c r="G296" s="298" t="s">
        <v>698</v>
      </c>
      <c r="H296" s="298" t="s">
        <v>699</v>
      </c>
      <c r="I296" s="299" t="s">
        <v>700</v>
      </c>
      <c r="J296" s="300">
        <v>4</v>
      </c>
      <c r="K296" s="301">
        <v>45870</v>
      </c>
      <c r="L296" s="301">
        <v>46234</v>
      </c>
      <c r="M296" s="239">
        <f t="shared" si="10"/>
        <v>52</v>
      </c>
      <c r="N296" s="240">
        <v>0</v>
      </c>
      <c r="O296" s="236" t="s">
        <v>701</v>
      </c>
      <c r="P296" s="241">
        <f t="shared" si="9"/>
        <v>0</v>
      </c>
      <c r="Q296" s="242" t="str">
        <f>IF(ISNUMBER(P296),IF(P296=100%,"CUMPLIDA",IF(AND(ISNUMBER(L296),ISNUMBER([3]CGR!$P$4)), IF(L296&lt;[3]CGR!$P$4,"INCUMPLIDA","PROCESO"), "VERIFICAR FECHA")),"SIN VALOR AVANCE")</f>
        <v>PROCESO</v>
      </c>
    </row>
    <row r="297" spans="1:17" ht="120.75" x14ac:dyDescent="0.2">
      <c r="A297" s="232" t="s">
        <v>20</v>
      </c>
      <c r="B297" s="233" t="s">
        <v>13</v>
      </c>
      <c r="C297" s="781"/>
      <c r="D297" s="782"/>
      <c r="E297" s="789"/>
      <c r="F297" s="789"/>
      <c r="G297" s="789" t="s">
        <v>702</v>
      </c>
      <c r="H297" s="253" t="s">
        <v>703</v>
      </c>
      <c r="I297" s="236" t="s">
        <v>704</v>
      </c>
      <c r="J297" s="245">
        <v>2</v>
      </c>
      <c r="K297" s="295">
        <v>45853</v>
      </c>
      <c r="L297" s="295">
        <v>45899</v>
      </c>
      <c r="M297" s="239">
        <f t="shared" si="10"/>
        <v>6.5714285714285712</v>
      </c>
      <c r="N297" s="240">
        <v>0</v>
      </c>
      <c r="O297" s="236" t="s">
        <v>705</v>
      </c>
      <c r="P297" s="241">
        <f t="shared" si="9"/>
        <v>0</v>
      </c>
      <c r="Q297" s="242" t="str">
        <f>IF(ISNUMBER(P297),IF(P297=100%,"CUMPLIDA",IF(AND(ISNUMBER(L297),ISNUMBER([3]CGR!$P$4)), IF(L297&lt;[3]CGR!$P$4,"INCUMPLIDA","PROCESO"), "VERIFICAR FECHA")),"SIN VALOR AVANCE")</f>
        <v>PROCESO</v>
      </c>
    </row>
    <row r="298" spans="1:17" ht="135.75" x14ac:dyDescent="0.2">
      <c r="A298" s="232" t="s">
        <v>20</v>
      </c>
      <c r="B298" s="233" t="s">
        <v>13</v>
      </c>
      <c r="C298" s="781"/>
      <c r="D298" s="782"/>
      <c r="E298" s="789"/>
      <c r="F298" s="789"/>
      <c r="G298" s="789"/>
      <c r="H298" s="253" t="s">
        <v>706</v>
      </c>
      <c r="I298" s="254" t="s">
        <v>707</v>
      </c>
      <c r="J298" s="245">
        <v>1</v>
      </c>
      <c r="K298" s="295">
        <v>45901</v>
      </c>
      <c r="L298" s="295">
        <v>45930</v>
      </c>
      <c r="M298" s="239">
        <f t="shared" si="10"/>
        <v>4.1428571428571432</v>
      </c>
      <c r="N298" s="240">
        <v>0</v>
      </c>
      <c r="O298" s="236" t="s">
        <v>708</v>
      </c>
      <c r="P298" s="241">
        <f t="shared" si="9"/>
        <v>0</v>
      </c>
      <c r="Q298" s="242" t="str">
        <f>IF(ISNUMBER(P298),IF(P298=100%,"CUMPLIDA",IF(AND(ISNUMBER(L298),ISNUMBER([3]CGR!$P$4)), IF(L298&lt;[3]CGR!$P$4,"INCUMPLIDA","PROCESO"), "VERIFICAR FECHA")),"SIN VALOR AVANCE")</f>
        <v>PROCESO</v>
      </c>
    </row>
    <row r="299" spans="1:17" ht="120.75" x14ac:dyDescent="0.2">
      <c r="A299" s="232" t="s">
        <v>20</v>
      </c>
      <c r="B299" s="233" t="s">
        <v>13</v>
      </c>
      <c r="C299" s="781"/>
      <c r="D299" s="782"/>
      <c r="E299" s="789"/>
      <c r="F299" s="789"/>
      <c r="G299" s="789"/>
      <c r="H299" s="253" t="s">
        <v>709</v>
      </c>
      <c r="I299" s="236" t="s">
        <v>710</v>
      </c>
      <c r="J299" s="245">
        <v>1</v>
      </c>
      <c r="K299" s="295">
        <v>45931</v>
      </c>
      <c r="L299" s="295">
        <v>46203</v>
      </c>
      <c r="M299" s="239">
        <f t="shared" si="10"/>
        <v>38.857142857142854</v>
      </c>
      <c r="N299" s="240">
        <v>0</v>
      </c>
      <c r="O299" s="236" t="s">
        <v>705</v>
      </c>
      <c r="P299" s="241">
        <f t="shared" si="9"/>
        <v>0</v>
      </c>
      <c r="Q299" s="242" t="str">
        <f>IF(ISNUMBER(P299),IF(P299=100%,"CUMPLIDA",IF(AND(ISNUMBER(L299),ISNUMBER([3]CGR!$P$4)), IF(L299&lt;[3]CGR!$P$4,"INCUMPLIDA","PROCESO"), "VERIFICAR FECHA")),"SIN VALOR AVANCE")</f>
        <v>PROCESO</v>
      </c>
    </row>
    <row r="300" spans="1:17" ht="135.75" x14ac:dyDescent="0.2">
      <c r="A300" s="232" t="s">
        <v>20</v>
      </c>
      <c r="B300" s="233" t="s">
        <v>13</v>
      </c>
      <c r="C300" s="781"/>
      <c r="D300" s="782"/>
      <c r="E300" s="789"/>
      <c r="F300" s="789"/>
      <c r="G300" s="235" t="s">
        <v>711</v>
      </c>
      <c r="H300" s="235" t="s">
        <v>712</v>
      </c>
      <c r="I300" s="236" t="s">
        <v>546</v>
      </c>
      <c r="J300" s="245">
        <v>1</v>
      </c>
      <c r="K300" s="302">
        <v>45931</v>
      </c>
      <c r="L300" s="302">
        <v>45991</v>
      </c>
      <c r="M300" s="239">
        <f t="shared" si="10"/>
        <v>8.5714285714285712</v>
      </c>
      <c r="N300" s="240">
        <v>0</v>
      </c>
      <c r="O300" s="236" t="s">
        <v>713</v>
      </c>
      <c r="P300" s="241">
        <f t="shared" si="9"/>
        <v>0</v>
      </c>
      <c r="Q300" s="242" t="str">
        <f>IF(ISNUMBER(P300),IF(P300=100%,"CUMPLIDA",IF(AND(ISNUMBER(L300),ISNUMBER([3]CGR!$P$4)), IF(L300&lt;[3]CGR!$P$4,"INCUMPLIDA","PROCESO"), "VERIFICAR FECHA")),"SIN VALOR AVANCE")</f>
        <v>PROCESO</v>
      </c>
    </row>
    <row r="301" spans="1:17" ht="135.75" x14ac:dyDescent="0.2">
      <c r="A301" s="232" t="s">
        <v>20</v>
      </c>
      <c r="B301" s="233" t="s">
        <v>13</v>
      </c>
      <c r="C301" s="781"/>
      <c r="D301" s="782"/>
      <c r="E301" s="789"/>
      <c r="F301" s="789"/>
      <c r="G301" s="235" t="s">
        <v>714</v>
      </c>
      <c r="H301" s="235" t="s">
        <v>715</v>
      </c>
      <c r="I301" s="236" t="s">
        <v>707</v>
      </c>
      <c r="J301" s="245">
        <v>1</v>
      </c>
      <c r="K301" s="302">
        <v>45992</v>
      </c>
      <c r="L301" s="302">
        <v>46081</v>
      </c>
      <c r="M301" s="239">
        <f t="shared" si="10"/>
        <v>12.714285714285714</v>
      </c>
      <c r="N301" s="240">
        <v>0</v>
      </c>
      <c r="O301" s="236" t="s">
        <v>713</v>
      </c>
      <c r="P301" s="241">
        <f t="shared" si="9"/>
        <v>0</v>
      </c>
      <c r="Q301" s="242" t="str">
        <f>IF(ISNUMBER(P301),IF(P301=100%,"CUMPLIDA",IF(AND(ISNUMBER(L301),ISNUMBER([3]CGR!$P$4)), IF(L301&lt;[3]CGR!$P$4,"INCUMPLIDA","PROCESO"), "VERIFICAR FECHA")),"SIN VALOR AVANCE")</f>
        <v>PROCESO</v>
      </c>
    </row>
    <row r="302" spans="1:17" ht="135.75" x14ac:dyDescent="0.2">
      <c r="A302" s="232" t="s">
        <v>20</v>
      </c>
      <c r="B302" s="233" t="s">
        <v>13</v>
      </c>
      <c r="C302" s="781"/>
      <c r="D302" s="782"/>
      <c r="E302" s="789"/>
      <c r="F302" s="789"/>
      <c r="G302" s="235" t="s">
        <v>716</v>
      </c>
      <c r="H302" s="235" t="s">
        <v>717</v>
      </c>
      <c r="I302" s="236" t="s">
        <v>718</v>
      </c>
      <c r="J302" s="245">
        <v>5</v>
      </c>
      <c r="K302" s="302">
        <v>46113</v>
      </c>
      <c r="L302" s="302">
        <v>46568</v>
      </c>
      <c r="M302" s="239">
        <f t="shared" si="10"/>
        <v>65</v>
      </c>
      <c r="N302" s="240">
        <v>0</v>
      </c>
      <c r="O302" s="236" t="s">
        <v>713</v>
      </c>
      <c r="P302" s="241">
        <f t="shared" si="9"/>
        <v>0</v>
      </c>
      <c r="Q302" s="242" t="str">
        <f>IF(ISNUMBER(P302),IF(P302=100%,"CUMPLIDA",IF(AND(ISNUMBER(L302),ISNUMBER([3]CGR!$P$4)), IF(L302&lt;[3]CGR!$P$4,"INCUMPLIDA","PROCESO"), "VERIFICAR FECHA")),"SIN VALOR AVANCE")</f>
        <v>PROCESO</v>
      </c>
    </row>
    <row r="303" spans="1:17" ht="180" x14ac:dyDescent="0.2">
      <c r="A303" s="232" t="s">
        <v>20</v>
      </c>
      <c r="B303" s="233" t="s">
        <v>13</v>
      </c>
      <c r="C303" s="781"/>
      <c r="D303" s="782"/>
      <c r="E303" s="789"/>
      <c r="F303" s="789"/>
      <c r="G303" s="235" t="s">
        <v>719</v>
      </c>
      <c r="H303" s="235" t="s">
        <v>720</v>
      </c>
      <c r="I303" s="236" t="s">
        <v>596</v>
      </c>
      <c r="J303" s="245">
        <v>3</v>
      </c>
      <c r="K303" s="302">
        <v>46296</v>
      </c>
      <c r="L303" s="302">
        <v>46568</v>
      </c>
      <c r="M303" s="239">
        <f t="shared" si="10"/>
        <v>38.857142857142854</v>
      </c>
      <c r="N303" s="240">
        <v>0</v>
      </c>
      <c r="O303" s="236" t="s">
        <v>713</v>
      </c>
      <c r="P303" s="241">
        <f t="shared" si="9"/>
        <v>0</v>
      </c>
      <c r="Q303" s="242" t="str">
        <f>IF(ISNUMBER(P303),IF(P303=100%,"CUMPLIDA",IF(AND(ISNUMBER(L303),ISNUMBER([3]CGR!$P$4)), IF(L303&lt;[3]CGR!$P$4,"INCUMPLIDA","PROCESO"), "VERIFICAR FECHA")),"SIN VALOR AVANCE")</f>
        <v>PROCESO</v>
      </c>
    </row>
    <row r="304" spans="1:17" ht="240" x14ac:dyDescent="0.2">
      <c r="A304" s="232" t="s">
        <v>20</v>
      </c>
      <c r="B304" s="233" t="s">
        <v>13</v>
      </c>
      <c r="C304" s="781"/>
      <c r="D304" s="782"/>
      <c r="E304" s="789"/>
      <c r="F304" s="789"/>
      <c r="G304" s="253" t="s">
        <v>721</v>
      </c>
      <c r="H304" s="253" t="s">
        <v>722</v>
      </c>
      <c r="I304" s="236" t="s">
        <v>723</v>
      </c>
      <c r="J304" s="245">
        <v>2</v>
      </c>
      <c r="K304" s="263">
        <v>45870</v>
      </c>
      <c r="L304" s="263">
        <v>46203</v>
      </c>
      <c r="M304" s="239">
        <f t="shared" si="10"/>
        <v>47.571428571428569</v>
      </c>
      <c r="N304" s="240">
        <v>0</v>
      </c>
      <c r="O304" s="236" t="s">
        <v>724</v>
      </c>
      <c r="P304" s="241">
        <f t="shared" si="9"/>
        <v>0</v>
      </c>
      <c r="Q304" s="242" t="str">
        <f>IF(ISNUMBER(P304),IF(P304=100%,"CUMPLIDA",IF(AND(ISNUMBER(L304),ISNUMBER([3]CGR!$P$4)), IF(L304&lt;[3]CGR!$P$4,"INCUMPLIDA","PROCESO"), "VERIFICAR FECHA")),"SIN VALOR AVANCE")</f>
        <v>PROCESO</v>
      </c>
    </row>
    <row r="305" spans="1:17" ht="285.75" x14ac:dyDescent="0.2">
      <c r="A305" s="232" t="s">
        <v>19</v>
      </c>
      <c r="B305" s="233" t="s">
        <v>13</v>
      </c>
      <c r="C305" s="781" t="s">
        <v>725</v>
      </c>
      <c r="D305" s="781" t="s">
        <v>726</v>
      </c>
      <c r="E305" s="780" t="s">
        <v>727</v>
      </c>
      <c r="F305" s="780" t="s">
        <v>728</v>
      </c>
      <c r="G305" s="780" t="s">
        <v>729</v>
      </c>
      <c r="H305" s="291" t="s">
        <v>730</v>
      </c>
      <c r="I305" s="236" t="s">
        <v>731</v>
      </c>
      <c r="J305" s="237">
        <v>1</v>
      </c>
      <c r="K305" s="263">
        <v>44013</v>
      </c>
      <c r="L305" s="263">
        <v>44074</v>
      </c>
      <c r="M305" s="239">
        <f t="shared" si="10"/>
        <v>8.7142857142857135</v>
      </c>
      <c r="N305" s="240">
        <v>1</v>
      </c>
      <c r="O305" s="236" t="s">
        <v>732</v>
      </c>
      <c r="P305" s="241">
        <f t="shared" si="9"/>
        <v>1</v>
      </c>
      <c r="Q305" s="242" t="str">
        <f>IF(ISNUMBER(P305),IF(P305=100%,"CUMPLIDA",IF(AND(ISNUMBER(L305),ISNUMBER([5]CGR!$P$4)), IF(L305&lt;[5]CGR!$P$4,"INCUMPLIDA","PROCESO"), "VERIFICAR FECHA")),"SIN VALOR AVANCE")</f>
        <v>CUMPLIDA</v>
      </c>
    </row>
    <row r="306" spans="1:17" ht="300.75" x14ac:dyDescent="0.2">
      <c r="A306" s="232" t="s">
        <v>19</v>
      </c>
      <c r="B306" s="233" t="s">
        <v>13</v>
      </c>
      <c r="C306" s="781"/>
      <c r="D306" s="781"/>
      <c r="E306" s="780"/>
      <c r="F306" s="780"/>
      <c r="G306" s="780"/>
      <c r="H306" s="291" t="s">
        <v>733</v>
      </c>
      <c r="I306" s="236" t="s">
        <v>164</v>
      </c>
      <c r="J306" s="237">
        <v>1</v>
      </c>
      <c r="K306" s="263">
        <v>44075</v>
      </c>
      <c r="L306" s="263">
        <v>44196</v>
      </c>
      <c r="M306" s="239">
        <f t="shared" si="10"/>
        <v>17.285714285714285</v>
      </c>
      <c r="N306" s="240">
        <v>1</v>
      </c>
      <c r="O306" s="236" t="s">
        <v>734</v>
      </c>
      <c r="P306" s="241">
        <f t="shared" si="9"/>
        <v>1</v>
      </c>
      <c r="Q306" s="242" t="str">
        <f>IF(ISNUMBER(P306),IF(P306=100%,"CUMPLIDA",IF(AND(ISNUMBER(L306),ISNUMBER([5]CGR!$P$4)), IF(L306&lt;[5]CGR!$P$4,"INCUMPLIDA","PROCESO"), "VERIFICAR FECHA")),"SIN VALOR AVANCE")</f>
        <v>CUMPLIDA</v>
      </c>
    </row>
    <row r="307" spans="1:17" ht="285.75" x14ac:dyDescent="0.2">
      <c r="A307" s="232" t="s">
        <v>19</v>
      </c>
      <c r="B307" s="233" t="s">
        <v>13</v>
      </c>
      <c r="C307" s="781"/>
      <c r="D307" s="781"/>
      <c r="E307" s="780"/>
      <c r="F307" s="780"/>
      <c r="G307" s="780" t="s">
        <v>729</v>
      </c>
      <c r="H307" s="236" t="s">
        <v>675</v>
      </c>
      <c r="I307" s="236" t="s">
        <v>676</v>
      </c>
      <c r="J307" s="245">
        <v>1</v>
      </c>
      <c r="K307" s="263">
        <v>45231</v>
      </c>
      <c r="L307" s="263">
        <v>45504</v>
      </c>
      <c r="M307" s="239">
        <f t="shared" si="10"/>
        <v>39</v>
      </c>
      <c r="N307" s="240">
        <v>1</v>
      </c>
      <c r="O307" s="303" t="s">
        <v>735</v>
      </c>
      <c r="P307" s="241">
        <f t="shared" si="9"/>
        <v>1</v>
      </c>
      <c r="Q307" s="242" t="str">
        <f>IF(ISNUMBER(P307),IF(P307=100%,"CUMPLIDA",IF(AND(ISNUMBER(L307),ISNUMBER([5]CGR!$P$4)), IF(L307&lt;[5]CGR!$P$4,"INCUMPLIDA","PROCESO"), "VERIFICAR FECHA")),"SIN VALOR AVANCE")</f>
        <v>CUMPLIDA</v>
      </c>
    </row>
    <row r="308" spans="1:17" ht="285.75" x14ac:dyDescent="0.2">
      <c r="A308" s="232" t="s">
        <v>19</v>
      </c>
      <c r="B308" s="233" t="s">
        <v>13</v>
      </c>
      <c r="C308" s="781"/>
      <c r="D308" s="781"/>
      <c r="E308" s="780"/>
      <c r="F308" s="780"/>
      <c r="G308" s="780"/>
      <c r="H308" s="236" t="s">
        <v>678</v>
      </c>
      <c r="I308" s="236" t="s">
        <v>679</v>
      </c>
      <c r="J308" s="245">
        <v>1</v>
      </c>
      <c r="K308" s="263">
        <v>45231</v>
      </c>
      <c r="L308" s="263">
        <v>45504</v>
      </c>
      <c r="M308" s="239">
        <f t="shared" si="10"/>
        <v>39</v>
      </c>
      <c r="N308" s="240">
        <v>1</v>
      </c>
      <c r="O308" s="264" t="s">
        <v>736</v>
      </c>
      <c r="P308" s="241">
        <f t="shared" si="9"/>
        <v>1</v>
      </c>
      <c r="Q308" s="242" t="str">
        <f>IF(ISNUMBER(P308),IF(P308=100%,"CUMPLIDA",IF(AND(ISNUMBER(L308),ISNUMBER([5]CGR!$P$4)), IF(L308&lt;[5]CGR!$P$4,"INCUMPLIDA","PROCESO"), "VERIFICAR FECHA")),"SIN VALOR AVANCE")</f>
        <v>CUMPLIDA</v>
      </c>
    </row>
    <row r="309" spans="1:17" ht="165.75" x14ac:dyDescent="0.2">
      <c r="A309" s="232" t="s">
        <v>19</v>
      </c>
      <c r="B309" s="233" t="s">
        <v>13</v>
      </c>
      <c r="C309" s="781"/>
      <c r="D309" s="781"/>
      <c r="E309" s="780"/>
      <c r="F309" s="780"/>
      <c r="G309" s="235" t="s">
        <v>97</v>
      </c>
      <c r="H309" s="236" t="s">
        <v>98</v>
      </c>
      <c r="I309" s="236" t="s">
        <v>99</v>
      </c>
      <c r="J309" s="245">
        <v>1</v>
      </c>
      <c r="K309" s="302">
        <v>45323</v>
      </c>
      <c r="L309" s="302">
        <v>45747</v>
      </c>
      <c r="M309" s="239">
        <f t="shared" si="10"/>
        <v>60.571428571428569</v>
      </c>
      <c r="N309" s="240">
        <v>1</v>
      </c>
      <c r="O309" s="264" t="s">
        <v>737</v>
      </c>
      <c r="P309" s="241">
        <f t="shared" si="9"/>
        <v>1</v>
      </c>
      <c r="Q309" s="242" t="str">
        <f>IF(ISNUMBER(P309),IF(P309=100%,"CUMPLIDA",IF(AND(ISNUMBER(L309),ISNUMBER([5]CGR!$P$4)), IF(L309&lt;[5]CGR!$P$4,"INCUMPLIDA","PROCESO"), "VERIFICAR FECHA")),"SIN VALOR AVANCE")</f>
        <v>CUMPLIDA</v>
      </c>
    </row>
    <row r="310" spans="1:17" ht="105.75" x14ac:dyDescent="0.2">
      <c r="A310" s="232" t="s">
        <v>19</v>
      </c>
      <c r="B310" s="233" t="s">
        <v>13</v>
      </c>
      <c r="C310" s="781"/>
      <c r="D310" s="781"/>
      <c r="E310" s="780"/>
      <c r="F310" s="780"/>
      <c r="G310" s="235" t="s">
        <v>101</v>
      </c>
      <c r="H310" s="236" t="s">
        <v>101</v>
      </c>
      <c r="I310" s="236" t="s">
        <v>102</v>
      </c>
      <c r="J310" s="245">
        <v>1</v>
      </c>
      <c r="K310" s="302">
        <v>45323</v>
      </c>
      <c r="L310" s="302">
        <v>45747</v>
      </c>
      <c r="M310" s="239">
        <f t="shared" si="10"/>
        <v>60.571428571428569</v>
      </c>
      <c r="N310" s="240">
        <v>1</v>
      </c>
      <c r="O310" s="236" t="s">
        <v>738</v>
      </c>
      <c r="P310" s="241">
        <f t="shared" si="9"/>
        <v>1</v>
      </c>
      <c r="Q310" s="242" t="str">
        <f>IF(ISNUMBER(P310),IF(P310=100%,"CUMPLIDA",IF(AND(ISNUMBER(L310),ISNUMBER([5]CGR!$P$4)), IF(L310&lt;[5]CGR!$P$4,"INCUMPLIDA","PROCESO"), "VERIFICAR FECHA")),"SIN VALOR AVANCE")</f>
        <v>CUMPLIDA</v>
      </c>
    </row>
    <row r="311" spans="1:17" ht="105.75" x14ac:dyDescent="0.2">
      <c r="A311" s="232" t="s">
        <v>19</v>
      </c>
      <c r="B311" s="233" t="s">
        <v>13</v>
      </c>
      <c r="C311" s="781"/>
      <c r="D311" s="781"/>
      <c r="E311" s="780"/>
      <c r="F311" s="780"/>
      <c r="G311" s="235" t="s">
        <v>238</v>
      </c>
      <c r="H311" s="236" t="s">
        <v>239</v>
      </c>
      <c r="I311" s="236" t="s">
        <v>240</v>
      </c>
      <c r="J311" s="245">
        <v>1</v>
      </c>
      <c r="K311" s="302">
        <v>45231</v>
      </c>
      <c r="L311" s="302">
        <v>45747</v>
      </c>
      <c r="M311" s="239">
        <f t="shared" si="10"/>
        <v>73.714285714285708</v>
      </c>
      <c r="N311" s="240">
        <v>1</v>
      </c>
      <c r="O311" s="236" t="s">
        <v>738</v>
      </c>
      <c r="P311" s="241">
        <f t="shared" si="9"/>
        <v>1</v>
      </c>
      <c r="Q311" s="242" t="str">
        <f>IF(ISNUMBER(P311),IF(P311=100%,"CUMPLIDA",IF(AND(ISNUMBER(L311),ISNUMBER([5]CGR!$P$4)), IF(L311&lt;[5]CGR!$P$4,"INCUMPLIDA","PROCESO"), "VERIFICAR FECHA")),"SIN VALOR AVANCE")</f>
        <v>CUMPLIDA</v>
      </c>
    </row>
    <row r="312" spans="1:17" ht="165.75" x14ac:dyDescent="0.2">
      <c r="A312" s="232" t="s">
        <v>19</v>
      </c>
      <c r="B312" s="233" t="s">
        <v>13</v>
      </c>
      <c r="C312" s="781"/>
      <c r="D312" s="781"/>
      <c r="E312" s="780"/>
      <c r="F312" s="780"/>
      <c r="G312" s="235" t="s">
        <v>104</v>
      </c>
      <c r="H312" s="236" t="s">
        <v>104</v>
      </c>
      <c r="I312" s="236" t="s">
        <v>248</v>
      </c>
      <c r="J312" s="245">
        <v>1</v>
      </c>
      <c r="K312" s="302">
        <v>45323</v>
      </c>
      <c r="L312" s="302">
        <v>45747</v>
      </c>
      <c r="M312" s="239">
        <f t="shared" si="10"/>
        <v>60.571428571428569</v>
      </c>
      <c r="N312" s="240">
        <v>1</v>
      </c>
      <c r="O312" s="264" t="s">
        <v>737</v>
      </c>
      <c r="P312" s="241">
        <f t="shared" si="9"/>
        <v>1</v>
      </c>
      <c r="Q312" s="242" t="str">
        <f>IF(ISNUMBER(P312),IF(P312=100%,"CUMPLIDA",IF(AND(ISNUMBER(L312),ISNUMBER([5]CGR!$P$4)), IF(L312&lt;[5]CGR!$P$4,"INCUMPLIDA","PROCESO"), "VERIFICAR FECHA")),"SIN VALOR AVANCE")</f>
        <v>CUMPLIDA</v>
      </c>
    </row>
    <row r="313" spans="1:17" ht="105.75" x14ac:dyDescent="0.2">
      <c r="A313" s="232" t="s">
        <v>19</v>
      </c>
      <c r="B313" s="233" t="s">
        <v>13</v>
      </c>
      <c r="C313" s="781"/>
      <c r="D313" s="781"/>
      <c r="E313" s="780"/>
      <c r="F313" s="780"/>
      <c r="G313" s="235" t="s">
        <v>106</v>
      </c>
      <c r="H313" s="236" t="s">
        <v>106</v>
      </c>
      <c r="I313" s="236" t="s">
        <v>107</v>
      </c>
      <c r="J313" s="245">
        <v>1</v>
      </c>
      <c r="K313" s="302">
        <v>45231</v>
      </c>
      <c r="L313" s="302">
        <v>45747</v>
      </c>
      <c r="M313" s="239">
        <f t="shared" si="10"/>
        <v>73.714285714285708</v>
      </c>
      <c r="N313" s="240">
        <v>1</v>
      </c>
      <c r="O313" s="236" t="s">
        <v>738</v>
      </c>
      <c r="P313" s="241">
        <f t="shared" si="9"/>
        <v>1</v>
      </c>
      <c r="Q313" s="242" t="str">
        <f>IF(ISNUMBER(P313),IF(P313=100%,"CUMPLIDA",IF(AND(ISNUMBER(L313),ISNUMBER([5]CGR!$P$4)), IF(L313&lt;[5]CGR!$P$4,"INCUMPLIDA","PROCESO"), "VERIFICAR FECHA")),"SIN VALOR AVANCE")</f>
        <v>CUMPLIDA</v>
      </c>
    </row>
    <row r="314" spans="1:17" ht="240.75" x14ac:dyDescent="0.2">
      <c r="A314" s="232" t="s">
        <v>19</v>
      </c>
      <c r="B314" s="233" t="s">
        <v>13</v>
      </c>
      <c r="C314" s="781"/>
      <c r="D314" s="781"/>
      <c r="E314" s="780"/>
      <c r="F314" s="780"/>
      <c r="G314" s="235" t="s">
        <v>108</v>
      </c>
      <c r="H314" s="236" t="s">
        <v>108</v>
      </c>
      <c r="I314" s="236" t="s">
        <v>524</v>
      </c>
      <c r="J314" s="245">
        <v>1</v>
      </c>
      <c r="K314" s="302">
        <v>45231</v>
      </c>
      <c r="L314" s="302">
        <v>45808</v>
      </c>
      <c r="M314" s="239">
        <f t="shared" si="10"/>
        <v>82.428571428571431</v>
      </c>
      <c r="N314" s="240">
        <v>1</v>
      </c>
      <c r="O314" s="264" t="s">
        <v>739</v>
      </c>
      <c r="P314" s="241">
        <f t="shared" si="9"/>
        <v>1</v>
      </c>
      <c r="Q314" s="242" t="str">
        <f>IF(ISNUMBER(P314),IF(P314=100%,"CUMPLIDA",IF(AND(ISNUMBER(L314),ISNUMBER([5]CGR!$P$4)), IF(L314&lt;[5]CGR!$P$4,"INCUMPLIDA","PROCESO"), "VERIFICAR FECHA")),"SIN VALOR AVANCE")</f>
        <v>CUMPLIDA</v>
      </c>
    </row>
    <row r="315" spans="1:17" ht="180.75" x14ac:dyDescent="0.2">
      <c r="A315" s="232" t="s">
        <v>19</v>
      </c>
      <c r="B315" s="233" t="s">
        <v>13</v>
      </c>
      <c r="C315" s="781"/>
      <c r="D315" s="781"/>
      <c r="E315" s="780"/>
      <c r="F315" s="780"/>
      <c r="G315" s="235" t="s">
        <v>110</v>
      </c>
      <c r="H315" s="236" t="s">
        <v>111</v>
      </c>
      <c r="I315" s="236" t="s">
        <v>112</v>
      </c>
      <c r="J315" s="245">
        <v>7</v>
      </c>
      <c r="K315" s="302">
        <v>46024</v>
      </c>
      <c r="L315" s="302">
        <v>46660</v>
      </c>
      <c r="M315" s="239">
        <f t="shared" si="10"/>
        <v>90.857142857142861</v>
      </c>
      <c r="N315" s="240">
        <v>0</v>
      </c>
      <c r="O315" s="236" t="s">
        <v>740</v>
      </c>
      <c r="P315" s="241">
        <f t="shared" si="9"/>
        <v>0</v>
      </c>
      <c r="Q315" s="242" t="str">
        <f>IF(ISNUMBER(P315),IF(P315=100%,"CUMPLIDA",IF(AND(ISNUMBER(L315),ISNUMBER([5]CGR!$P$4)), IF(L315&lt;[5]CGR!$P$4,"INCUMPLIDA","PROCESO"), "VERIFICAR FECHA")),"SIN VALOR AVANCE")</f>
        <v>PROCESO</v>
      </c>
    </row>
    <row r="316" spans="1:17" ht="150.75" x14ac:dyDescent="0.2">
      <c r="A316" s="232" t="s">
        <v>19</v>
      </c>
      <c r="B316" s="233" t="s">
        <v>13</v>
      </c>
      <c r="C316" s="781"/>
      <c r="D316" s="781"/>
      <c r="E316" s="780"/>
      <c r="F316" s="780"/>
      <c r="G316" s="235" t="s">
        <v>114</v>
      </c>
      <c r="H316" s="236" t="s">
        <v>115</v>
      </c>
      <c r="I316" s="236" t="s">
        <v>116</v>
      </c>
      <c r="J316" s="245">
        <v>1</v>
      </c>
      <c r="K316" s="302">
        <v>46024</v>
      </c>
      <c r="L316" s="302">
        <v>46660</v>
      </c>
      <c r="M316" s="239">
        <f t="shared" si="10"/>
        <v>90.857142857142861</v>
      </c>
      <c r="N316" s="240">
        <v>0</v>
      </c>
      <c r="O316" s="264" t="s">
        <v>741</v>
      </c>
      <c r="P316" s="241">
        <f t="shared" si="9"/>
        <v>0</v>
      </c>
      <c r="Q316" s="242" t="str">
        <f>IF(ISNUMBER(P316),IF(P316=100%,"CUMPLIDA",IF(AND(ISNUMBER(L316),ISNUMBER([5]CGR!$P$4)), IF(L316&lt;[5]CGR!$P$4,"INCUMPLIDA","PROCESO"), "VERIFICAR FECHA")),"SIN VALOR AVANCE")</f>
        <v>PROCESO</v>
      </c>
    </row>
    <row r="317" spans="1:17" ht="315.75" x14ac:dyDescent="0.2">
      <c r="A317" s="232" t="s">
        <v>19</v>
      </c>
      <c r="B317" s="233" t="s">
        <v>13</v>
      </c>
      <c r="C317" s="781"/>
      <c r="D317" s="781"/>
      <c r="E317" s="780"/>
      <c r="F317" s="780"/>
      <c r="G317" s="235" t="s">
        <v>117</v>
      </c>
      <c r="H317" s="236" t="s">
        <v>118</v>
      </c>
      <c r="I317" s="236" t="s">
        <v>119</v>
      </c>
      <c r="J317" s="245">
        <v>2</v>
      </c>
      <c r="K317" s="302">
        <v>46024</v>
      </c>
      <c r="L317" s="302">
        <v>46660</v>
      </c>
      <c r="M317" s="239">
        <f t="shared" si="10"/>
        <v>90.857142857142861</v>
      </c>
      <c r="N317" s="240">
        <v>0</v>
      </c>
      <c r="O317" s="264" t="s">
        <v>742</v>
      </c>
      <c r="P317" s="241">
        <f t="shared" si="9"/>
        <v>0</v>
      </c>
      <c r="Q317" s="242" t="str">
        <f>IF(ISNUMBER(P317),IF(P317=100%,"CUMPLIDA",IF(AND(ISNUMBER(L317),ISNUMBER([5]CGR!$P$4)), IF(L317&lt;[5]CGR!$P$4,"INCUMPLIDA","PROCESO"), "VERIFICAR FECHA")),"SIN VALOR AVANCE")</f>
        <v>PROCESO</v>
      </c>
    </row>
    <row r="318" spans="1:17" ht="285.75" x14ac:dyDescent="0.2">
      <c r="A318" s="232" t="s">
        <v>19</v>
      </c>
      <c r="B318" s="233" t="s">
        <v>13</v>
      </c>
      <c r="C318" s="781" t="s">
        <v>743</v>
      </c>
      <c r="D318" s="781" t="s">
        <v>68</v>
      </c>
      <c r="E318" s="780" t="s">
        <v>744</v>
      </c>
      <c r="F318" s="780" t="s">
        <v>745</v>
      </c>
      <c r="G318" s="795" t="s">
        <v>729</v>
      </c>
      <c r="H318" s="291" t="s">
        <v>730</v>
      </c>
      <c r="I318" s="236" t="s">
        <v>731</v>
      </c>
      <c r="J318" s="237">
        <v>1</v>
      </c>
      <c r="K318" s="263">
        <v>44013</v>
      </c>
      <c r="L318" s="263">
        <v>44074</v>
      </c>
      <c r="M318" s="239">
        <f t="shared" si="10"/>
        <v>8.7142857142857135</v>
      </c>
      <c r="N318" s="240">
        <v>1</v>
      </c>
      <c r="O318" s="236" t="s">
        <v>732</v>
      </c>
      <c r="P318" s="241">
        <f t="shared" si="9"/>
        <v>1</v>
      </c>
      <c r="Q318" s="242" t="str">
        <f>IF(ISNUMBER(P318),IF(P318=100%,"CUMPLIDA",IF(AND(ISNUMBER(L318),ISNUMBER([5]CGR!$P$4)), IF(L318&lt;[5]CGR!$P$4,"INCUMPLIDA","PROCESO"), "VERIFICAR FECHA")),"SIN VALOR AVANCE")</f>
        <v>CUMPLIDA</v>
      </c>
    </row>
    <row r="319" spans="1:17" ht="300.75" x14ac:dyDescent="0.2">
      <c r="A319" s="232" t="s">
        <v>19</v>
      </c>
      <c r="B319" s="233" t="s">
        <v>13</v>
      </c>
      <c r="C319" s="781"/>
      <c r="D319" s="781"/>
      <c r="E319" s="780"/>
      <c r="F319" s="780"/>
      <c r="G319" s="795"/>
      <c r="H319" s="291" t="s">
        <v>733</v>
      </c>
      <c r="I319" s="236" t="s">
        <v>164</v>
      </c>
      <c r="J319" s="237">
        <v>1</v>
      </c>
      <c r="K319" s="263">
        <v>44075</v>
      </c>
      <c r="L319" s="263">
        <v>44196</v>
      </c>
      <c r="M319" s="239">
        <f t="shared" si="10"/>
        <v>17.285714285714285</v>
      </c>
      <c r="N319" s="240">
        <v>1</v>
      </c>
      <c r="O319" s="236" t="s">
        <v>734</v>
      </c>
      <c r="P319" s="241">
        <f t="shared" si="9"/>
        <v>1</v>
      </c>
      <c r="Q319" s="242" t="str">
        <f>IF(ISNUMBER(P319),IF(P319=100%,"CUMPLIDA",IF(AND(ISNUMBER(L319),ISNUMBER([5]CGR!$P$4)), IF(L319&lt;[5]CGR!$P$4,"INCUMPLIDA","PROCESO"), "VERIFICAR FECHA")),"SIN VALOR AVANCE")</f>
        <v>CUMPLIDA</v>
      </c>
    </row>
    <row r="320" spans="1:17" ht="285.75" x14ac:dyDescent="0.2">
      <c r="A320" s="232" t="s">
        <v>19</v>
      </c>
      <c r="B320" s="233" t="s">
        <v>13</v>
      </c>
      <c r="C320" s="781"/>
      <c r="D320" s="781"/>
      <c r="E320" s="780"/>
      <c r="F320" s="780"/>
      <c r="G320" s="780" t="s">
        <v>729</v>
      </c>
      <c r="H320" s="236" t="s">
        <v>675</v>
      </c>
      <c r="I320" s="236" t="s">
        <v>676</v>
      </c>
      <c r="J320" s="245">
        <v>1</v>
      </c>
      <c r="K320" s="263">
        <v>45231</v>
      </c>
      <c r="L320" s="263">
        <v>45504</v>
      </c>
      <c r="M320" s="239">
        <f t="shared" si="10"/>
        <v>39</v>
      </c>
      <c r="N320" s="240">
        <v>1</v>
      </c>
      <c r="O320" s="264" t="s">
        <v>736</v>
      </c>
      <c r="P320" s="241">
        <f t="shared" si="9"/>
        <v>1</v>
      </c>
      <c r="Q320" s="242" t="str">
        <f>IF(ISNUMBER(P320),IF(P320=100%,"CUMPLIDA",IF(AND(ISNUMBER(L320),ISNUMBER([5]CGR!$P$4)), IF(L320&lt;[5]CGR!$P$4,"INCUMPLIDA","PROCESO"), "VERIFICAR FECHA")),"SIN VALOR AVANCE")</f>
        <v>CUMPLIDA</v>
      </c>
    </row>
    <row r="321" spans="1:17" ht="285.75" x14ac:dyDescent="0.2">
      <c r="A321" s="232" t="s">
        <v>19</v>
      </c>
      <c r="B321" s="233" t="s">
        <v>13</v>
      </c>
      <c r="C321" s="781"/>
      <c r="D321" s="781"/>
      <c r="E321" s="780"/>
      <c r="F321" s="780"/>
      <c r="G321" s="780"/>
      <c r="H321" s="236" t="s">
        <v>678</v>
      </c>
      <c r="I321" s="236" t="s">
        <v>679</v>
      </c>
      <c r="J321" s="245">
        <v>1</v>
      </c>
      <c r="K321" s="263">
        <v>45231</v>
      </c>
      <c r="L321" s="263">
        <v>45504</v>
      </c>
      <c r="M321" s="239">
        <f t="shared" si="10"/>
        <v>39</v>
      </c>
      <c r="N321" s="240">
        <v>1</v>
      </c>
      <c r="O321" s="264" t="s">
        <v>736</v>
      </c>
      <c r="P321" s="241">
        <f t="shared" si="9"/>
        <v>1</v>
      </c>
      <c r="Q321" s="242" t="str">
        <f>IF(ISNUMBER(P321),IF(P321=100%,"CUMPLIDA",IF(AND(ISNUMBER(L321),ISNUMBER([5]CGR!$P$4)), IF(L321&lt;[5]CGR!$P$4,"INCUMPLIDA","PROCESO"), "VERIFICAR FECHA")),"SIN VALOR AVANCE")</f>
        <v>CUMPLIDA</v>
      </c>
    </row>
    <row r="322" spans="1:17" ht="165.75" x14ac:dyDescent="0.2">
      <c r="A322" s="232" t="s">
        <v>19</v>
      </c>
      <c r="B322" s="233" t="s">
        <v>13</v>
      </c>
      <c r="C322" s="781"/>
      <c r="D322" s="781"/>
      <c r="E322" s="780"/>
      <c r="F322" s="780"/>
      <c r="G322" s="235" t="s">
        <v>97</v>
      </c>
      <c r="H322" s="236" t="s">
        <v>98</v>
      </c>
      <c r="I322" s="236" t="s">
        <v>99</v>
      </c>
      <c r="J322" s="245">
        <v>1</v>
      </c>
      <c r="K322" s="302">
        <v>45323</v>
      </c>
      <c r="L322" s="302">
        <v>45747</v>
      </c>
      <c r="M322" s="239">
        <f t="shared" si="10"/>
        <v>60.571428571428569</v>
      </c>
      <c r="N322" s="240">
        <v>1</v>
      </c>
      <c r="O322" s="264" t="s">
        <v>737</v>
      </c>
      <c r="P322" s="241">
        <f t="shared" si="9"/>
        <v>1</v>
      </c>
      <c r="Q322" s="242" t="str">
        <f>IF(ISNUMBER(P322),IF(P322=100%,"CUMPLIDA",IF(AND(ISNUMBER(L322),ISNUMBER([5]CGR!$P$4)), IF(L322&lt;[5]CGR!$P$4,"INCUMPLIDA","PROCESO"), "VERIFICAR FECHA")),"SIN VALOR AVANCE")</f>
        <v>CUMPLIDA</v>
      </c>
    </row>
    <row r="323" spans="1:17" ht="105.75" x14ac:dyDescent="0.2">
      <c r="A323" s="232" t="s">
        <v>19</v>
      </c>
      <c r="B323" s="233" t="s">
        <v>13</v>
      </c>
      <c r="C323" s="781"/>
      <c r="D323" s="781"/>
      <c r="E323" s="780"/>
      <c r="F323" s="780"/>
      <c r="G323" s="235" t="s">
        <v>101</v>
      </c>
      <c r="H323" s="236" t="s">
        <v>101</v>
      </c>
      <c r="I323" s="236" t="s">
        <v>102</v>
      </c>
      <c r="J323" s="245">
        <v>1</v>
      </c>
      <c r="K323" s="302">
        <v>45323</v>
      </c>
      <c r="L323" s="302">
        <v>45747</v>
      </c>
      <c r="M323" s="239">
        <f t="shared" si="10"/>
        <v>60.571428571428569</v>
      </c>
      <c r="N323" s="240">
        <v>1</v>
      </c>
      <c r="O323" s="236" t="s">
        <v>738</v>
      </c>
      <c r="P323" s="241">
        <f t="shared" si="9"/>
        <v>1</v>
      </c>
      <c r="Q323" s="242" t="str">
        <f>IF(ISNUMBER(P323),IF(P323=100%,"CUMPLIDA",IF(AND(ISNUMBER(L323),ISNUMBER([5]CGR!$P$4)), IF(L323&lt;[5]CGR!$P$4,"INCUMPLIDA","PROCESO"), "VERIFICAR FECHA")),"SIN VALOR AVANCE")</f>
        <v>CUMPLIDA</v>
      </c>
    </row>
    <row r="324" spans="1:17" ht="105.75" x14ac:dyDescent="0.2">
      <c r="A324" s="232" t="s">
        <v>19</v>
      </c>
      <c r="B324" s="233" t="s">
        <v>13</v>
      </c>
      <c r="C324" s="781"/>
      <c r="D324" s="781"/>
      <c r="E324" s="780"/>
      <c r="F324" s="780"/>
      <c r="G324" s="235" t="s">
        <v>238</v>
      </c>
      <c r="H324" s="236" t="s">
        <v>239</v>
      </c>
      <c r="I324" s="236" t="s">
        <v>240</v>
      </c>
      <c r="J324" s="245">
        <v>1</v>
      </c>
      <c r="K324" s="302">
        <v>45231</v>
      </c>
      <c r="L324" s="302">
        <v>45747</v>
      </c>
      <c r="M324" s="239">
        <f t="shared" si="10"/>
        <v>73.714285714285708</v>
      </c>
      <c r="N324" s="240">
        <v>1</v>
      </c>
      <c r="O324" s="236" t="s">
        <v>738</v>
      </c>
      <c r="P324" s="241">
        <f t="shared" si="9"/>
        <v>1</v>
      </c>
      <c r="Q324" s="242" t="str">
        <f>IF(ISNUMBER(P324),IF(P324=100%,"CUMPLIDA",IF(AND(ISNUMBER(L324),ISNUMBER([5]CGR!$P$4)), IF(L324&lt;[5]CGR!$P$4,"INCUMPLIDA","PROCESO"), "VERIFICAR FECHA")),"SIN VALOR AVANCE")</f>
        <v>CUMPLIDA</v>
      </c>
    </row>
    <row r="325" spans="1:17" ht="150.75" x14ac:dyDescent="0.2">
      <c r="A325" s="232" t="s">
        <v>19</v>
      </c>
      <c r="B325" s="233" t="s">
        <v>13</v>
      </c>
      <c r="C325" s="781"/>
      <c r="D325" s="781"/>
      <c r="E325" s="780"/>
      <c r="F325" s="780"/>
      <c r="G325" s="235" t="s">
        <v>104</v>
      </c>
      <c r="H325" s="236" t="s">
        <v>104</v>
      </c>
      <c r="I325" s="236" t="s">
        <v>248</v>
      </c>
      <c r="J325" s="245">
        <v>1</v>
      </c>
      <c r="K325" s="302">
        <v>45323</v>
      </c>
      <c r="L325" s="302">
        <v>45747</v>
      </c>
      <c r="M325" s="239">
        <f t="shared" si="10"/>
        <v>60.571428571428569</v>
      </c>
      <c r="N325" s="240">
        <v>1</v>
      </c>
      <c r="O325" s="264" t="s">
        <v>741</v>
      </c>
      <c r="P325" s="241">
        <f t="shared" si="9"/>
        <v>1</v>
      </c>
      <c r="Q325" s="242" t="str">
        <f>IF(ISNUMBER(P325),IF(P325=100%,"CUMPLIDA",IF(AND(ISNUMBER(L325),ISNUMBER([5]CGR!$P$4)), IF(L325&lt;[5]CGR!$P$4,"INCUMPLIDA","PROCESO"), "VERIFICAR FECHA")),"SIN VALOR AVANCE")</f>
        <v>CUMPLIDA</v>
      </c>
    </row>
    <row r="326" spans="1:17" ht="120.75" x14ac:dyDescent="0.2">
      <c r="A326" s="232" t="s">
        <v>19</v>
      </c>
      <c r="B326" s="233" t="s">
        <v>13</v>
      </c>
      <c r="C326" s="781"/>
      <c r="D326" s="781"/>
      <c r="E326" s="780"/>
      <c r="F326" s="780"/>
      <c r="G326" s="235" t="s">
        <v>106</v>
      </c>
      <c r="H326" s="236" t="s">
        <v>106</v>
      </c>
      <c r="I326" s="236" t="s">
        <v>107</v>
      </c>
      <c r="J326" s="245">
        <v>1</v>
      </c>
      <c r="K326" s="302">
        <v>45231</v>
      </c>
      <c r="L326" s="302">
        <v>45747</v>
      </c>
      <c r="M326" s="239">
        <f t="shared" si="10"/>
        <v>73.714285714285708</v>
      </c>
      <c r="N326" s="240">
        <v>1</v>
      </c>
      <c r="O326" s="236" t="s">
        <v>746</v>
      </c>
      <c r="P326" s="241">
        <f t="shared" si="9"/>
        <v>1</v>
      </c>
      <c r="Q326" s="242" t="str">
        <f>IF(ISNUMBER(P326),IF(P326=100%,"CUMPLIDA",IF(AND(ISNUMBER(L326),ISNUMBER([5]CGR!$P$4)), IF(L326&lt;[5]CGR!$P$4,"INCUMPLIDA","PROCESO"), "VERIFICAR FECHA")),"SIN VALOR AVANCE")</f>
        <v>CUMPLIDA</v>
      </c>
    </row>
    <row r="327" spans="1:17" ht="225.75" x14ac:dyDescent="0.2">
      <c r="A327" s="232" t="s">
        <v>19</v>
      </c>
      <c r="B327" s="233" t="s">
        <v>13</v>
      </c>
      <c r="C327" s="781"/>
      <c r="D327" s="781"/>
      <c r="E327" s="780"/>
      <c r="F327" s="780"/>
      <c r="G327" s="235" t="s">
        <v>108</v>
      </c>
      <c r="H327" s="236" t="s">
        <v>108</v>
      </c>
      <c r="I327" s="236" t="s">
        <v>524</v>
      </c>
      <c r="J327" s="245">
        <v>1</v>
      </c>
      <c r="K327" s="302">
        <v>45231</v>
      </c>
      <c r="L327" s="302">
        <v>45808</v>
      </c>
      <c r="M327" s="239">
        <f t="shared" si="10"/>
        <v>82.428571428571431</v>
      </c>
      <c r="N327" s="240">
        <v>1</v>
      </c>
      <c r="O327" s="264" t="s">
        <v>747</v>
      </c>
      <c r="P327" s="241">
        <f t="shared" si="9"/>
        <v>1</v>
      </c>
      <c r="Q327" s="242" t="str">
        <f>IF(ISNUMBER(P327),IF(P327=100%,"CUMPLIDA",IF(AND(ISNUMBER(L327),ISNUMBER([5]CGR!$P$4)), IF(L327&lt;[5]CGR!$P$4,"INCUMPLIDA","PROCESO"), "VERIFICAR FECHA")),"SIN VALOR AVANCE")</f>
        <v>CUMPLIDA</v>
      </c>
    </row>
    <row r="328" spans="1:17" ht="180.75" x14ac:dyDescent="0.2">
      <c r="A328" s="232" t="s">
        <v>19</v>
      </c>
      <c r="B328" s="233" t="s">
        <v>13</v>
      </c>
      <c r="C328" s="781"/>
      <c r="D328" s="781"/>
      <c r="E328" s="780"/>
      <c r="F328" s="780"/>
      <c r="G328" s="235" t="s">
        <v>110</v>
      </c>
      <c r="H328" s="236" t="s">
        <v>111</v>
      </c>
      <c r="I328" s="236" t="s">
        <v>112</v>
      </c>
      <c r="J328" s="245">
        <v>7</v>
      </c>
      <c r="K328" s="302">
        <v>46024</v>
      </c>
      <c r="L328" s="302">
        <v>46660</v>
      </c>
      <c r="M328" s="239">
        <f t="shared" si="10"/>
        <v>90.857142857142861</v>
      </c>
      <c r="N328" s="240">
        <v>0</v>
      </c>
      <c r="O328" s="236" t="s">
        <v>740</v>
      </c>
      <c r="P328" s="241">
        <f t="shared" si="9"/>
        <v>0</v>
      </c>
      <c r="Q328" s="242" t="str">
        <f>IF(ISNUMBER(P328),IF(P328=100%,"CUMPLIDA",IF(AND(ISNUMBER(L328),ISNUMBER([5]CGR!$P$4)), IF(L328&lt;[5]CGR!$P$4,"INCUMPLIDA","PROCESO"), "VERIFICAR FECHA")),"SIN VALOR AVANCE")</f>
        <v>PROCESO</v>
      </c>
    </row>
    <row r="329" spans="1:17" ht="165.75" x14ac:dyDescent="0.2">
      <c r="A329" s="232" t="s">
        <v>19</v>
      </c>
      <c r="B329" s="233" t="s">
        <v>13</v>
      </c>
      <c r="C329" s="781"/>
      <c r="D329" s="781"/>
      <c r="E329" s="780"/>
      <c r="F329" s="780"/>
      <c r="G329" s="235" t="s">
        <v>114</v>
      </c>
      <c r="H329" s="236" t="s">
        <v>115</v>
      </c>
      <c r="I329" s="236" t="s">
        <v>116</v>
      </c>
      <c r="J329" s="245">
        <v>1</v>
      </c>
      <c r="K329" s="302">
        <v>46024</v>
      </c>
      <c r="L329" s="302">
        <v>46660</v>
      </c>
      <c r="M329" s="239">
        <f t="shared" si="10"/>
        <v>90.857142857142861</v>
      </c>
      <c r="N329" s="240">
        <v>0</v>
      </c>
      <c r="O329" s="264" t="s">
        <v>737</v>
      </c>
      <c r="P329" s="241">
        <f t="shared" si="9"/>
        <v>0</v>
      </c>
      <c r="Q329" s="242" t="str">
        <f>IF(ISNUMBER(P329),IF(P329=100%,"CUMPLIDA",IF(AND(ISNUMBER(L329),ISNUMBER([5]CGR!$P$4)), IF(L329&lt;[5]CGR!$P$4,"INCUMPLIDA","PROCESO"), "VERIFICAR FECHA")),"SIN VALOR AVANCE")</f>
        <v>PROCESO</v>
      </c>
    </row>
    <row r="330" spans="1:17" ht="315.75" x14ac:dyDescent="0.2">
      <c r="A330" s="232" t="s">
        <v>19</v>
      </c>
      <c r="B330" s="233" t="s">
        <v>13</v>
      </c>
      <c r="C330" s="781"/>
      <c r="D330" s="781"/>
      <c r="E330" s="780"/>
      <c r="F330" s="780"/>
      <c r="G330" s="235" t="s">
        <v>117</v>
      </c>
      <c r="H330" s="236" t="s">
        <v>118</v>
      </c>
      <c r="I330" s="236" t="s">
        <v>119</v>
      </c>
      <c r="J330" s="245">
        <v>2</v>
      </c>
      <c r="K330" s="302">
        <v>46024</v>
      </c>
      <c r="L330" s="302">
        <v>46660</v>
      </c>
      <c r="M330" s="239">
        <f t="shared" si="10"/>
        <v>90.857142857142861</v>
      </c>
      <c r="N330" s="240">
        <v>0</v>
      </c>
      <c r="O330" s="264" t="s">
        <v>748</v>
      </c>
      <c r="P330" s="241">
        <f t="shared" ref="P330:P393" si="11">N330/J330</f>
        <v>0</v>
      </c>
      <c r="Q330" s="242" t="str">
        <f>IF(ISNUMBER(P330),IF(P330=100%,"CUMPLIDA",IF(AND(ISNUMBER(L330),ISNUMBER([5]CGR!$P$4)), IF(L330&lt;[5]CGR!$P$4,"INCUMPLIDA","PROCESO"), "VERIFICAR FECHA")),"SIN VALOR AVANCE")</f>
        <v>PROCESO</v>
      </c>
    </row>
    <row r="331" spans="1:17" ht="285.75" x14ac:dyDescent="0.2">
      <c r="A331" s="232" t="s">
        <v>19</v>
      </c>
      <c r="B331" s="233" t="s">
        <v>13</v>
      </c>
      <c r="C331" s="797" t="s">
        <v>749</v>
      </c>
      <c r="D331" s="797" t="s">
        <v>68</v>
      </c>
      <c r="E331" s="798" t="s">
        <v>750</v>
      </c>
      <c r="F331" s="798" t="s">
        <v>751</v>
      </c>
      <c r="G331" s="795" t="s">
        <v>729</v>
      </c>
      <c r="H331" s="291" t="s">
        <v>730</v>
      </c>
      <c r="I331" s="236" t="s">
        <v>731</v>
      </c>
      <c r="J331" s="237">
        <v>1</v>
      </c>
      <c r="K331" s="263">
        <v>44013</v>
      </c>
      <c r="L331" s="263">
        <v>44074</v>
      </c>
      <c r="M331" s="239">
        <f t="shared" si="10"/>
        <v>8.7142857142857135</v>
      </c>
      <c r="N331" s="240">
        <v>1</v>
      </c>
      <c r="O331" s="236" t="s">
        <v>732</v>
      </c>
      <c r="P331" s="241">
        <f t="shared" si="11"/>
        <v>1</v>
      </c>
      <c r="Q331" s="242" t="str">
        <f>IF(ISNUMBER(P331),IF(P331=100%,"CUMPLIDA",IF(AND(ISNUMBER(L331),ISNUMBER([5]CGR!$P$4)), IF(L331&lt;[5]CGR!$P$4,"INCUMPLIDA","PROCESO"), "VERIFICAR FECHA")),"SIN VALOR AVANCE")</f>
        <v>CUMPLIDA</v>
      </c>
    </row>
    <row r="332" spans="1:17" ht="300.75" x14ac:dyDescent="0.2">
      <c r="A332" s="232" t="s">
        <v>19</v>
      </c>
      <c r="B332" s="233" t="s">
        <v>13</v>
      </c>
      <c r="C332" s="797"/>
      <c r="D332" s="797"/>
      <c r="E332" s="798"/>
      <c r="F332" s="798"/>
      <c r="G332" s="795"/>
      <c r="H332" s="291" t="s">
        <v>733</v>
      </c>
      <c r="I332" s="236" t="s">
        <v>164</v>
      </c>
      <c r="J332" s="237">
        <v>1</v>
      </c>
      <c r="K332" s="263">
        <v>44075</v>
      </c>
      <c r="L332" s="263">
        <v>44196</v>
      </c>
      <c r="M332" s="239">
        <f t="shared" si="10"/>
        <v>17.285714285714285</v>
      </c>
      <c r="N332" s="240">
        <v>1</v>
      </c>
      <c r="O332" s="236" t="s">
        <v>734</v>
      </c>
      <c r="P332" s="241">
        <f t="shared" si="11"/>
        <v>1</v>
      </c>
      <c r="Q332" s="242" t="str">
        <f>IF(ISNUMBER(P332),IF(P332=100%,"CUMPLIDA",IF(AND(ISNUMBER(L332),ISNUMBER([5]CGR!$P$4)), IF(L332&lt;[5]CGR!$P$4,"INCUMPLIDA","PROCESO"), "VERIFICAR FECHA")),"SIN VALOR AVANCE")</f>
        <v>CUMPLIDA</v>
      </c>
    </row>
    <row r="333" spans="1:17" ht="285.75" x14ac:dyDescent="0.2">
      <c r="A333" s="232" t="s">
        <v>19</v>
      </c>
      <c r="B333" s="233" t="s">
        <v>13</v>
      </c>
      <c r="C333" s="797"/>
      <c r="D333" s="797"/>
      <c r="E333" s="798"/>
      <c r="F333" s="798"/>
      <c r="G333" s="780" t="s">
        <v>729</v>
      </c>
      <c r="H333" s="236" t="s">
        <v>675</v>
      </c>
      <c r="I333" s="236" t="s">
        <v>676</v>
      </c>
      <c r="J333" s="245">
        <v>1</v>
      </c>
      <c r="K333" s="263">
        <v>45231</v>
      </c>
      <c r="L333" s="263">
        <v>45504</v>
      </c>
      <c r="M333" s="239">
        <f t="shared" si="10"/>
        <v>39</v>
      </c>
      <c r="N333" s="240">
        <v>1</v>
      </c>
      <c r="O333" s="264" t="s">
        <v>736</v>
      </c>
      <c r="P333" s="241">
        <f t="shared" si="11"/>
        <v>1</v>
      </c>
      <c r="Q333" s="242" t="str">
        <f>IF(ISNUMBER(P333),IF(P333=100%,"CUMPLIDA",IF(AND(ISNUMBER(L333),ISNUMBER([5]CGR!$P$4)), IF(L333&lt;[5]CGR!$P$4,"INCUMPLIDA","PROCESO"), "VERIFICAR FECHA")),"SIN VALOR AVANCE")</f>
        <v>CUMPLIDA</v>
      </c>
    </row>
    <row r="334" spans="1:17" ht="285.75" x14ac:dyDescent="0.2">
      <c r="A334" s="232" t="s">
        <v>19</v>
      </c>
      <c r="B334" s="233" t="s">
        <v>13</v>
      </c>
      <c r="C334" s="797"/>
      <c r="D334" s="797"/>
      <c r="E334" s="798"/>
      <c r="F334" s="798"/>
      <c r="G334" s="780"/>
      <c r="H334" s="236" t="s">
        <v>678</v>
      </c>
      <c r="I334" s="236" t="s">
        <v>679</v>
      </c>
      <c r="J334" s="245">
        <v>1</v>
      </c>
      <c r="K334" s="263">
        <v>45231</v>
      </c>
      <c r="L334" s="263">
        <v>45504</v>
      </c>
      <c r="M334" s="239">
        <f t="shared" si="10"/>
        <v>39</v>
      </c>
      <c r="N334" s="240">
        <v>1</v>
      </c>
      <c r="O334" s="264" t="s">
        <v>736</v>
      </c>
      <c r="P334" s="241">
        <f t="shared" si="11"/>
        <v>1</v>
      </c>
      <c r="Q334" s="242" t="str">
        <f>IF(ISNUMBER(P334),IF(P334=100%,"CUMPLIDA",IF(AND(ISNUMBER(L334),ISNUMBER([5]CGR!$P$4)), IF(L334&lt;[5]CGR!$P$4,"INCUMPLIDA","PROCESO"), "VERIFICAR FECHA")),"SIN VALOR AVANCE")</f>
        <v>CUMPLIDA</v>
      </c>
    </row>
    <row r="335" spans="1:17" ht="150.75" x14ac:dyDescent="0.2">
      <c r="A335" s="232" t="s">
        <v>19</v>
      </c>
      <c r="B335" s="233" t="s">
        <v>13</v>
      </c>
      <c r="C335" s="797"/>
      <c r="D335" s="797"/>
      <c r="E335" s="798"/>
      <c r="F335" s="798"/>
      <c r="G335" s="235" t="s">
        <v>97</v>
      </c>
      <c r="H335" s="236" t="s">
        <v>98</v>
      </c>
      <c r="I335" s="236" t="s">
        <v>99</v>
      </c>
      <c r="J335" s="245">
        <v>1</v>
      </c>
      <c r="K335" s="302">
        <v>45323</v>
      </c>
      <c r="L335" s="302">
        <v>45747</v>
      </c>
      <c r="M335" s="239">
        <f t="shared" si="10"/>
        <v>60.571428571428569</v>
      </c>
      <c r="N335" s="240">
        <v>1</v>
      </c>
      <c r="O335" s="264" t="s">
        <v>741</v>
      </c>
      <c r="P335" s="241">
        <f t="shared" si="11"/>
        <v>1</v>
      </c>
      <c r="Q335" s="242" t="str">
        <f>IF(ISNUMBER(P335),IF(P335=100%,"CUMPLIDA",IF(AND(ISNUMBER(L335),ISNUMBER([5]CGR!$P$4)), IF(L335&lt;[5]CGR!$P$4,"INCUMPLIDA","PROCESO"), "VERIFICAR FECHA")),"SIN VALOR AVANCE")</f>
        <v>CUMPLIDA</v>
      </c>
    </row>
    <row r="336" spans="1:17" ht="90.75" x14ac:dyDescent="0.2">
      <c r="A336" s="232" t="s">
        <v>19</v>
      </c>
      <c r="B336" s="233" t="s">
        <v>13</v>
      </c>
      <c r="C336" s="797"/>
      <c r="D336" s="797"/>
      <c r="E336" s="798"/>
      <c r="F336" s="798"/>
      <c r="G336" s="235" t="s">
        <v>101</v>
      </c>
      <c r="H336" s="236" t="s">
        <v>101</v>
      </c>
      <c r="I336" s="236" t="s">
        <v>102</v>
      </c>
      <c r="J336" s="245">
        <v>1</v>
      </c>
      <c r="K336" s="302">
        <v>45323</v>
      </c>
      <c r="L336" s="302">
        <v>45747</v>
      </c>
      <c r="M336" s="239">
        <f t="shared" si="10"/>
        <v>60.571428571428569</v>
      </c>
      <c r="N336" s="240">
        <v>1</v>
      </c>
      <c r="O336" s="236" t="s">
        <v>752</v>
      </c>
      <c r="P336" s="241">
        <f t="shared" si="11"/>
        <v>1</v>
      </c>
      <c r="Q336" s="242" t="str">
        <f>IF(ISNUMBER(P336),IF(P336=100%,"CUMPLIDA",IF(AND(ISNUMBER(L336),ISNUMBER([5]CGR!$P$4)), IF(L336&lt;[5]CGR!$P$4,"INCUMPLIDA","PROCESO"), "VERIFICAR FECHA")),"SIN VALOR AVANCE")</f>
        <v>CUMPLIDA</v>
      </c>
    </row>
    <row r="337" spans="1:17" ht="105.75" x14ac:dyDescent="0.2">
      <c r="A337" s="232" t="s">
        <v>19</v>
      </c>
      <c r="B337" s="233" t="s">
        <v>13</v>
      </c>
      <c r="C337" s="797"/>
      <c r="D337" s="797"/>
      <c r="E337" s="798"/>
      <c r="F337" s="798"/>
      <c r="G337" s="235" t="s">
        <v>238</v>
      </c>
      <c r="H337" s="236" t="s">
        <v>239</v>
      </c>
      <c r="I337" s="236" t="s">
        <v>240</v>
      </c>
      <c r="J337" s="245">
        <v>1</v>
      </c>
      <c r="K337" s="302">
        <v>45231</v>
      </c>
      <c r="L337" s="302">
        <v>45747</v>
      </c>
      <c r="M337" s="239">
        <f t="shared" si="10"/>
        <v>73.714285714285708</v>
      </c>
      <c r="N337" s="240">
        <v>1</v>
      </c>
      <c r="O337" s="236" t="s">
        <v>738</v>
      </c>
      <c r="P337" s="241">
        <f t="shared" si="11"/>
        <v>1</v>
      </c>
      <c r="Q337" s="242" t="str">
        <f>IF(ISNUMBER(P337),IF(P337=100%,"CUMPLIDA",IF(AND(ISNUMBER(L337),ISNUMBER([5]CGR!$P$4)), IF(L337&lt;[5]CGR!$P$4,"INCUMPLIDA","PROCESO"), "VERIFICAR FECHA")),"SIN VALOR AVANCE")</f>
        <v>CUMPLIDA</v>
      </c>
    </row>
    <row r="338" spans="1:17" ht="150.75" x14ac:dyDescent="0.2">
      <c r="A338" s="232" t="s">
        <v>19</v>
      </c>
      <c r="B338" s="233" t="s">
        <v>13</v>
      </c>
      <c r="C338" s="797"/>
      <c r="D338" s="797"/>
      <c r="E338" s="798"/>
      <c r="F338" s="798"/>
      <c r="G338" s="235" t="s">
        <v>104</v>
      </c>
      <c r="H338" s="236" t="s">
        <v>104</v>
      </c>
      <c r="I338" s="236" t="s">
        <v>248</v>
      </c>
      <c r="J338" s="245">
        <v>1</v>
      </c>
      <c r="K338" s="302">
        <v>45323</v>
      </c>
      <c r="L338" s="302">
        <v>45747</v>
      </c>
      <c r="M338" s="239">
        <f t="shared" si="10"/>
        <v>60.571428571428569</v>
      </c>
      <c r="N338" s="240">
        <v>1</v>
      </c>
      <c r="O338" s="264" t="s">
        <v>741</v>
      </c>
      <c r="P338" s="241">
        <f t="shared" si="11"/>
        <v>1</v>
      </c>
      <c r="Q338" s="242" t="str">
        <f>IF(ISNUMBER(P338),IF(P338=100%,"CUMPLIDA",IF(AND(ISNUMBER(L338),ISNUMBER([5]CGR!$P$4)), IF(L338&lt;[5]CGR!$P$4,"INCUMPLIDA","PROCESO"), "VERIFICAR FECHA")),"SIN VALOR AVANCE")</f>
        <v>CUMPLIDA</v>
      </c>
    </row>
    <row r="339" spans="1:17" ht="90.75" x14ac:dyDescent="0.2">
      <c r="A339" s="232" t="s">
        <v>19</v>
      </c>
      <c r="B339" s="233" t="s">
        <v>13</v>
      </c>
      <c r="C339" s="797"/>
      <c r="D339" s="797"/>
      <c r="E339" s="798"/>
      <c r="F339" s="798"/>
      <c r="G339" s="235" t="s">
        <v>106</v>
      </c>
      <c r="H339" s="236" t="s">
        <v>106</v>
      </c>
      <c r="I339" s="236" t="s">
        <v>107</v>
      </c>
      <c r="J339" s="245">
        <v>1</v>
      </c>
      <c r="K339" s="302">
        <v>45231</v>
      </c>
      <c r="L339" s="302">
        <v>45747</v>
      </c>
      <c r="M339" s="239">
        <f t="shared" ref="M339:M402" si="12">(L339-K339)/7</f>
        <v>73.714285714285708</v>
      </c>
      <c r="N339" s="240">
        <v>1</v>
      </c>
      <c r="O339" s="236" t="s">
        <v>752</v>
      </c>
      <c r="P339" s="241">
        <f t="shared" si="11"/>
        <v>1</v>
      </c>
      <c r="Q339" s="242" t="str">
        <f>IF(ISNUMBER(P339),IF(P339=100%,"CUMPLIDA",IF(AND(ISNUMBER(L339),ISNUMBER([5]CGR!$P$4)), IF(L339&lt;[5]CGR!$P$4,"INCUMPLIDA","PROCESO"), "VERIFICAR FECHA")),"SIN VALOR AVANCE")</f>
        <v>CUMPLIDA</v>
      </c>
    </row>
    <row r="340" spans="1:17" ht="240.75" x14ac:dyDescent="0.2">
      <c r="A340" s="232" t="s">
        <v>19</v>
      </c>
      <c r="B340" s="233" t="s">
        <v>13</v>
      </c>
      <c r="C340" s="797"/>
      <c r="D340" s="797"/>
      <c r="E340" s="798"/>
      <c r="F340" s="798"/>
      <c r="G340" s="235" t="s">
        <v>108</v>
      </c>
      <c r="H340" s="236" t="s">
        <v>108</v>
      </c>
      <c r="I340" s="236" t="s">
        <v>524</v>
      </c>
      <c r="J340" s="245">
        <v>1</v>
      </c>
      <c r="K340" s="302">
        <v>45231</v>
      </c>
      <c r="L340" s="302">
        <v>45808</v>
      </c>
      <c r="M340" s="239">
        <f t="shared" si="12"/>
        <v>82.428571428571431</v>
      </c>
      <c r="N340" s="240">
        <v>1</v>
      </c>
      <c r="O340" s="264" t="s">
        <v>753</v>
      </c>
      <c r="P340" s="241">
        <f t="shared" si="11"/>
        <v>1</v>
      </c>
      <c r="Q340" s="242" t="str">
        <f>IF(ISNUMBER(P340),IF(P340=100%,"CUMPLIDA",IF(AND(ISNUMBER(L340),ISNUMBER([5]CGR!$P$4)), IF(L340&lt;[5]CGR!$P$4,"INCUMPLIDA","PROCESO"), "VERIFICAR FECHA")),"SIN VALOR AVANCE")</f>
        <v>CUMPLIDA</v>
      </c>
    </row>
    <row r="341" spans="1:17" ht="90.75" x14ac:dyDescent="0.2">
      <c r="A341" s="232" t="s">
        <v>19</v>
      </c>
      <c r="B341" s="233" t="s">
        <v>13</v>
      </c>
      <c r="C341" s="797"/>
      <c r="D341" s="797"/>
      <c r="E341" s="798"/>
      <c r="F341" s="798"/>
      <c r="G341" s="235" t="s">
        <v>110</v>
      </c>
      <c r="H341" s="236" t="s">
        <v>111</v>
      </c>
      <c r="I341" s="236" t="s">
        <v>112</v>
      </c>
      <c r="J341" s="245">
        <v>7</v>
      </c>
      <c r="K341" s="302">
        <v>46024</v>
      </c>
      <c r="L341" s="302">
        <v>46660</v>
      </c>
      <c r="M341" s="239">
        <f t="shared" si="12"/>
        <v>90.857142857142861</v>
      </c>
      <c r="N341" s="240">
        <v>0</v>
      </c>
      <c r="O341" s="236" t="s">
        <v>752</v>
      </c>
      <c r="P341" s="241">
        <f t="shared" si="11"/>
        <v>0</v>
      </c>
      <c r="Q341" s="242" t="str">
        <f>IF(ISNUMBER(P341),IF(P341=100%,"CUMPLIDA",IF(AND(ISNUMBER(L341),ISNUMBER([5]CGR!$P$4)), IF(L341&lt;[5]CGR!$P$4,"INCUMPLIDA","PROCESO"), "VERIFICAR FECHA")),"SIN VALOR AVANCE")</f>
        <v>PROCESO</v>
      </c>
    </row>
    <row r="342" spans="1:17" ht="150.75" x14ac:dyDescent="0.2">
      <c r="A342" s="232" t="s">
        <v>19</v>
      </c>
      <c r="B342" s="233" t="s">
        <v>13</v>
      </c>
      <c r="C342" s="797"/>
      <c r="D342" s="797"/>
      <c r="E342" s="798"/>
      <c r="F342" s="798"/>
      <c r="G342" s="235" t="s">
        <v>114</v>
      </c>
      <c r="H342" s="236" t="s">
        <v>115</v>
      </c>
      <c r="I342" s="236" t="s">
        <v>116</v>
      </c>
      <c r="J342" s="245">
        <v>1</v>
      </c>
      <c r="K342" s="302">
        <v>46024</v>
      </c>
      <c r="L342" s="302">
        <v>46660</v>
      </c>
      <c r="M342" s="239">
        <f t="shared" si="12"/>
        <v>90.857142857142861</v>
      </c>
      <c r="N342" s="240">
        <v>0</v>
      </c>
      <c r="O342" s="264" t="s">
        <v>741</v>
      </c>
      <c r="P342" s="241">
        <f t="shared" si="11"/>
        <v>0</v>
      </c>
      <c r="Q342" s="242" t="str">
        <f>IF(ISNUMBER(P342),IF(P342=100%,"CUMPLIDA",IF(AND(ISNUMBER(L342),ISNUMBER([5]CGR!$P$4)), IF(L342&lt;[5]CGR!$P$4,"INCUMPLIDA","PROCESO"), "VERIFICAR FECHA")),"SIN VALOR AVANCE")</f>
        <v>PROCESO</v>
      </c>
    </row>
    <row r="343" spans="1:17" ht="240.75" x14ac:dyDescent="0.2">
      <c r="A343" s="232" t="s">
        <v>19</v>
      </c>
      <c r="B343" s="233" t="s">
        <v>13</v>
      </c>
      <c r="C343" s="797"/>
      <c r="D343" s="797"/>
      <c r="E343" s="798"/>
      <c r="F343" s="798"/>
      <c r="G343" s="235" t="s">
        <v>117</v>
      </c>
      <c r="H343" s="236" t="s">
        <v>118</v>
      </c>
      <c r="I343" s="236" t="s">
        <v>119</v>
      </c>
      <c r="J343" s="245">
        <v>2</v>
      </c>
      <c r="K343" s="302">
        <v>46024</v>
      </c>
      <c r="L343" s="302">
        <v>46660</v>
      </c>
      <c r="M343" s="239">
        <f t="shared" si="12"/>
        <v>90.857142857142861</v>
      </c>
      <c r="N343" s="240">
        <v>0</v>
      </c>
      <c r="O343" s="264" t="s">
        <v>754</v>
      </c>
      <c r="P343" s="241">
        <f t="shared" si="11"/>
        <v>0</v>
      </c>
      <c r="Q343" s="242" t="str">
        <f>IF(ISNUMBER(P343),IF(P343=100%,"CUMPLIDA",IF(AND(ISNUMBER(L343),ISNUMBER([5]CGR!$P$4)), IF(L343&lt;[5]CGR!$P$4,"INCUMPLIDA","PROCESO"), "VERIFICAR FECHA")),"SIN VALOR AVANCE")</f>
        <v>PROCESO</v>
      </c>
    </row>
    <row r="344" spans="1:17" ht="285.75" x14ac:dyDescent="0.2">
      <c r="A344" s="232" t="s">
        <v>19</v>
      </c>
      <c r="B344" s="233" t="s">
        <v>13</v>
      </c>
      <c r="C344" s="781" t="s">
        <v>755</v>
      </c>
      <c r="D344" s="781" t="s">
        <v>530</v>
      </c>
      <c r="E344" s="780" t="s">
        <v>756</v>
      </c>
      <c r="F344" s="780" t="s">
        <v>757</v>
      </c>
      <c r="G344" s="795" t="s">
        <v>729</v>
      </c>
      <c r="H344" s="291" t="s">
        <v>730</v>
      </c>
      <c r="I344" s="236" t="s">
        <v>731</v>
      </c>
      <c r="J344" s="237">
        <v>1</v>
      </c>
      <c r="K344" s="263">
        <v>44013</v>
      </c>
      <c r="L344" s="263">
        <v>44074</v>
      </c>
      <c r="M344" s="239">
        <f t="shared" si="12"/>
        <v>8.7142857142857135</v>
      </c>
      <c r="N344" s="240">
        <v>1</v>
      </c>
      <c r="O344" s="236" t="s">
        <v>732</v>
      </c>
      <c r="P344" s="241">
        <f t="shared" si="11"/>
        <v>1</v>
      </c>
      <c r="Q344" s="242" t="str">
        <f>IF(ISNUMBER(P344),IF(P344=100%,"CUMPLIDA",IF(AND(ISNUMBER(L344),ISNUMBER([5]CGR!$P$4)), IF(L344&lt;[5]CGR!$P$4,"INCUMPLIDA","PROCESO"), "VERIFICAR FECHA")),"SIN VALOR AVANCE")</f>
        <v>CUMPLIDA</v>
      </c>
    </row>
    <row r="345" spans="1:17" ht="285.75" x14ac:dyDescent="0.2">
      <c r="A345" s="232" t="s">
        <v>19</v>
      </c>
      <c r="B345" s="233" t="s">
        <v>13</v>
      </c>
      <c r="C345" s="781"/>
      <c r="D345" s="781"/>
      <c r="E345" s="780"/>
      <c r="F345" s="780"/>
      <c r="G345" s="795"/>
      <c r="H345" s="291" t="s">
        <v>733</v>
      </c>
      <c r="I345" s="236" t="s">
        <v>164</v>
      </c>
      <c r="J345" s="237">
        <v>1</v>
      </c>
      <c r="K345" s="263">
        <v>44075</v>
      </c>
      <c r="L345" s="263">
        <v>44196</v>
      </c>
      <c r="M345" s="239">
        <f t="shared" si="12"/>
        <v>17.285714285714285</v>
      </c>
      <c r="N345" s="240">
        <v>1</v>
      </c>
      <c r="O345" s="236" t="s">
        <v>758</v>
      </c>
      <c r="P345" s="241">
        <f t="shared" si="11"/>
        <v>1</v>
      </c>
      <c r="Q345" s="242" t="str">
        <f>IF(ISNUMBER(P345),IF(P345=100%,"CUMPLIDA",IF(AND(ISNUMBER(L345),ISNUMBER([5]CGR!$P$4)), IF(L345&lt;[5]CGR!$P$4,"INCUMPLIDA","PROCESO"), "VERIFICAR FECHA")),"SIN VALOR AVANCE")</f>
        <v>CUMPLIDA</v>
      </c>
    </row>
    <row r="346" spans="1:17" ht="285.75" x14ac:dyDescent="0.2">
      <c r="A346" s="232" t="s">
        <v>19</v>
      </c>
      <c r="B346" s="233" t="s">
        <v>13</v>
      </c>
      <c r="C346" s="781"/>
      <c r="D346" s="781"/>
      <c r="E346" s="780"/>
      <c r="F346" s="780"/>
      <c r="G346" s="780" t="s">
        <v>729</v>
      </c>
      <c r="H346" s="236" t="s">
        <v>675</v>
      </c>
      <c r="I346" s="236" t="s">
        <v>676</v>
      </c>
      <c r="J346" s="245">
        <v>1</v>
      </c>
      <c r="K346" s="263">
        <v>45231</v>
      </c>
      <c r="L346" s="263">
        <v>45504</v>
      </c>
      <c r="M346" s="239">
        <f t="shared" si="12"/>
        <v>39</v>
      </c>
      <c r="N346" s="240">
        <v>1</v>
      </c>
      <c r="O346" s="264" t="s">
        <v>736</v>
      </c>
      <c r="P346" s="241">
        <f t="shared" si="11"/>
        <v>1</v>
      </c>
      <c r="Q346" s="242" t="str">
        <f>IF(ISNUMBER(P346),IF(P346=100%,"CUMPLIDA",IF(AND(ISNUMBER(L346),ISNUMBER([5]CGR!$P$4)), IF(L346&lt;[5]CGR!$P$4,"INCUMPLIDA","PROCESO"), "VERIFICAR FECHA")),"SIN VALOR AVANCE")</f>
        <v>CUMPLIDA</v>
      </c>
    </row>
    <row r="347" spans="1:17" ht="285.75" x14ac:dyDescent="0.2">
      <c r="A347" s="232" t="s">
        <v>19</v>
      </c>
      <c r="B347" s="233" t="s">
        <v>13</v>
      </c>
      <c r="C347" s="781"/>
      <c r="D347" s="781"/>
      <c r="E347" s="780"/>
      <c r="F347" s="780"/>
      <c r="G347" s="780"/>
      <c r="H347" s="236" t="s">
        <v>678</v>
      </c>
      <c r="I347" s="236" t="s">
        <v>679</v>
      </c>
      <c r="J347" s="245">
        <v>1</v>
      </c>
      <c r="K347" s="263">
        <v>45231</v>
      </c>
      <c r="L347" s="263">
        <v>45504</v>
      </c>
      <c r="M347" s="239">
        <f t="shared" si="12"/>
        <v>39</v>
      </c>
      <c r="N347" s="240">
        <v>1</v>
      </c>
      <c r="O347" s="264" t="s">
        <v>736</v>
      </c>
      <c r="P347" s="241">
        <f t="shared" si="11"/>
        <v>1</v>
      </c>
      <c r="Q347" s="242" t="str">
        <f>IF(ISNUMBER(P347),IF(P347=100%,"CUMPLIDA",IF(AND(ISNUMBER(L347),ISNUMBER([5]CGR!$P$4)), IF(L347&lt;[5]CGR!$P$4,"INCUMPLIDA","PROCESO"), "VERIFICAR FECHA")),"SIN VALOR AVANCE")</f>
        <v>CUMPLIDA</v>
      </c>
    </row>
    <row r="348" spans="1:17" ht="180.75" x14ac:dyDescent="0.2">
      <c r="A348" s="232" t="s">
        <v>19</v>
      </c>
      <c r="B348" s="233" t="s">
        <v>13</v>
      </c>
      <c r="C348" s="781"/>
      <c r="D348" s="781"/>
      <c r="E348" s="780"/>
      <c r="F348" s="780"/>
      <c r="G348" s="235" t="s">
        <v>97</v>
      </c>
      <c r="H348" s="236" t="s">
        <v>98</v>
      </c>
      <c r="I348" s="236" t="s">
        <v>99</v>
      </c>
      <c r="J348" s="245">
        <v>1</v>
      </c>
      <c r="K348" s="302">
        <v>45323</v>
      </c>
      <c r="L348" s="302">
        <v>45747</v>
      </c>
      <c r="M348" s="239">
        <f t="shared" si="12"/>
        <v>60.571428571428569</v>
      </c>
      <c r="N348" s="240">
        <v>1</v>
      </c>
      <c r="O348" s="264" t="s">
        <v>759</v>
      </c>
      <c r="P348" s="241">
        <f t="shared" si="11"/>
        <v>1</v>
      </c>
      <c r="Q348" s="242" t="str">
        <f>IF(ISNUMBER(P348),IF(P348=100%,"CUMPLIDA",IF(AND(ISNUMBER(L348),ISNUMBER([5]CGR!$P$4)), IF(L348&lt;[5]CGR!$P$4,"INCUMPLIDA","PROCESO"), "VERIFICAR FECHA")),"SIN VALOR AVANCE")</f>
        <v>CUMPLIDA</v>
      </c>
    </row>
    <row r="349" spans="1:17" ht="90.75" x14ac:dyDescent="0.2">
      <c r="A349" s="232" t="s">
        <v>19</v>
      </c>
      <c r="B349" s="233" t="s">
        <v>13</v>
      </c>
      <c r="C349" s="781"/>
      <c r="D349" s="781"/>
      <c r="E349" s="780"/>
      <c r="F349" s="780"/>
      <c r="G349" s="235" t="s">
        <v>101</v>
      </c>
      <c r="H349" s="236" t="s">
        <v>101</v>
      </c>
      <c r="I349" s="236" t="s">
        <v>102</v>
      </c>
      <c r="J349" s="245">
        <v>1</v>
      </c>
      <c r="K349" s="302">
        <v>45323</v>
      </c>
      <c r="L349" s="302">
        <v>45747</v>
      </c>
      <c r="M349" s="239">
        <f t="shared" si="12"/>
        <v>60.571428571428569</v>
      </c>
      <c r="N349" s="240">
        <v>1</v>
      </c>
      <c r="O349" s="236" t="s">
        <v>752</v>
      </c>
      <c r="P349" s="241">
        <f t="shared" si="11"/>
        <v>1</v>
      </c>
      <c r="Q349" s="242" t="str">
        <f>IF(ISNUMBER(P349),IF(P349=100%,"CUMPLIDA",IF(AND(ISNUMBER(L349),ISNUMBER([5]CGR!$P$4)), IF(L349&lt;[5]CGR!$P$4,"INCUMPLIDA","PROCESO"), "VERIFICAR FECHA")),"SIN VALOR AVANCE")</f>
        <v>CUMPLIDA</v>
      </c>
    </row>
    <row r="350" spans="1:17" ht="105.75" x14ac:dyDescent="0.2">
      <c r="A350" s="232" t="s">
        <v>19</v>
      </c>
      <c r="B350" s="233" t="s">
        <v>13</v>
      </c>
      <c r="C350" s="781"/>
      <c r="D350" s="781"/>
      <c r="E350" s="780"/>
      <c r="F350" s="780"/>
      <c r="G350" s="235" t="s">
        <v>238</v>
      </c>
      <c r="H350" s="236" t="s">
        <v>239</v>
      </c>
      <c r="I350" s="236" t="s">
        <v>240</v>
      </c>
      <c r="J350" s="245">
        <v>1</v>
      </c>
      <c r="K350" s="302">
        <v>45231</v>
      </c>
      <c r="L350" s="302">
        <v>45747</v>
      </c>
      <c r="M350" s="239">
        <f t="shared" si="12"/>
        <v>73.714285714285708</v>
      </c>
      <c r="N350" s="240">
        <v>1</v>
      </c>
      <c r="O350" s="236" t="s">
        <v>738</v>
      </c>
      <c r="P350" s="241">
        <f t="shared" si="11"/>
        <v>1</v>
      </c>
      <c r="Q350" s="242" t="str">
        <f>IF(ISNUMBER(P350),IF(P350=100%,"CUMPLIDA",IF(AND(ISNUMBER(L350),ISNUMBER([5]CGR!$P$4)), IF(L350&lt;[5]CGR!$P$4,"INCUMPLIDA","PROCESO"), "VERIFICAR FECHA")),"SIN VALOR AVANCE")</f>
        <v>CUMPLIDA</v>
      </c>
    </row>
    <row r="351" spans="1:17" ht="150.75" x14ac:dyDescent="0.2">
      <c r="A351" s="232" t="s">
        <v>19</v>
      </c>
      <c r="B351" s="233" t="s">
        <v>13</v>
      </c>
      <c r="C351" s="781"/>
      <c r="D351" s="781"/>
      <c r="E351" s="780"/>
      <c r="F351" s="780"/>
      <c r="G351" s="235" t="s">
        <v>104</v>
      </c>
      <c r="H351" s="236" t="s">
        <v>104</v>
      </c>
      <c r="I351" s="236" t="s">
        <v>248</v>
      </c>
      <c r="J351" s="245">
        <v>1</v>
      </c>
      <c r="K351" s="302">
        <v>45323</v>
      </c>
      <c r="L351" s="302">
        <v>45747</v>
      </c>
      <c r="M351" s="239">
        <f t="shared" si="12"/>
        <v>60.571428571428569</v>
      </c>
      <c r="N351" s="240">
        <v>1</v>
      </c>
      <c r="O351" s="264" t="s">
        <v>741</v>
      </c>
      <c r="P351" s="241">
        <f t="shared" si="11"/>
        <v>1</v>
      </c>
      <c r="Q351" s="242" t="str">
        <f>IF(ISNUMBER(P351),IF(P351=100%,"CUMPLIDA",IF(AND(ISNUMBER(L351),ISNUMBER([5]CGR!$P$4)), IF(L351&lt;[5]CGR!$P$4,"INCUMPLIDA","PROCESO"), "VERIFICAR FECHA")),"SIN VALOR AVANCE")</f>
        <v>CUMPLIDA</v>
      </c>
    </row>
    <row r="352" spans="1:17" ht="90.75" x14ac:dyDescent="0.2">
      <c r="A352" s="232" t="s">
        <v>19</v>
      </c>
      <c r="B352" s="233" t="s">
        <v>13</v>
      </c>
      <c r="C352" s="781"/>
      <c r="D352" s="781"/>
      <c r="E352" s="780"/>
      <c r="F352" s="780"/>
      <c r="G352" s="235" t="s">
        <v>106</v>
      </c>
      <c r="H352" s="236" t="s">
        <v>106</v>
      </c>
      <c r="I352" s="236" t="s">
        <v>107</v>
      </c>
      <c r="J352" s="245">
        <v>1</v>
      </c>
      <c r="K352" s="302">
        <v>45231</v>
      </c>
      <c r="L352" s="302">
        <v>45747</v>
      </c>
      <c r="M352" s="239">
        <f t="shared" si="12"/>
        <v>73.714285714285708</v>
      </c>
      <c r="N352" s="240">
        <v>1</v>
      </c>
      <c r="O352" s="236" t="s">
        <v>752</v>
      </c>
      <c r="P352" s="241">
        <f t="shared" si="11"/>
        <v>1</v>
      </c>
      <c r="Q352" s="242" t="str">
        <f>IF(ISNUMBER(P352),IF(P352=100%,"CUMPLIDA",IF(AND(ISNUMBER(L352),ISNUMBER([5]CGR!$P$4)), IF(L352&lt;[5]CGR!$P$4,"INCUMPLIDA","PROCESO"), "VERIFICAR FECHA")),"SIN VALOR AVANCE")</f>
        <v>CUMPLIDA</v>
      </c>
    </row>
    <row r="353" spans="1:17" ht="255.75" x14ac:dyDescent="0.2">
      <c r="A353" s="232" t="s">
        <v>19</v>
      </c>
      <c r="B353" s="233" t="s">
        <v>13</v>
      </c>
      <c r="C353" s="781"/>
      <c r="D353" s="781"/>
      <c r="E353" s="780"/>
      <c r="F353" s="780"/>
      <c r="G353" s="235" t="s">
        <v>108</v>
      </c>
      <c r="H353" s="236" t="s">
        <v>108</v>
      </c>
      <c r="I353" s="236" t="s">
        <v>524</v>
      </c>
      <c r="J353" s="245">
        <v>1</v>
      </c>
      <c r="K353" s="302">
        <v>45231</v>
      </c>
      <c r="L353" s="302">
        <v>45808</v>
      </c>
      <c r="M353" s="239">
        <f t="shared" si="12"/>
        <v>82.428571428571431</v>
      </c>
      <c r="N353" s="240">
        <v>1</v>
      </c>
      <c r="O353" s="264" t="s">
        <v>760</v>
      </c>
      <c r="P353" s="241">
        <f t="shared" si="11"/>
        <v>1</v>
      </c>
      <c r="Q353" s="242" t="str">
        <f>IF(ISNUMBER(P353),IF(P353=100%,"CUMPLIDA",IF(AND(ISNUMBER(L353),ISNUMBER([5]CGR!$P$4)), IF(L353&lt;[5]CGR!$P$4,"INCUMPLIDA","PROCESO"), "VERIFICAR FECHA")),"SIN VALOR AVANCE")</f>
        <v>CUMPLIDA</v>
      </c>
    </row>
    <row r="354" spans="1:17" ht="90.75" x14ac:dyDescent="0.2">
      <c r="A354" s="232" t="s">
        <v>19</v>
      </c>
      <c r="B354" s="233" t="s">
        <v>13</v>
      </c>
      <c r="C354" s="781"/>
      <c r="D354" s="781"/>
      <c r="E354" s="780"/>
      <c r="F354" s="780"/>
      <c r="G354" s="235" t="s">
        <v>110</v>
      </c>
      <c r="H354" s="236" t="s">
        <v>111</v>
      </c>
      <c r="I354" s="236" t="s">
        <v>112</v>
      </c>
      <c r="J354" s="245">
        <v>7</v>
      </c>
      <c r="K354" s="302">
        <v>46024</v>
      </c>
      <c r="L354" s="302">
        <v>46660</v>
      </c>
      <c r="M354" s="239">
        <f t="shared" si="12"/>
        <v>90.857142857142861</v>
      </c>
      <c r="N354" s="240">
        <v>0</v>
      </c>
      <c r="O354" s="236" t="s">
        <v>752</v>
      </c>
      <c r="P354" s="241">
        <f t="shared" si="11"/>
        <v>0</v>
      </c>
      <c r="Q354" s="242" t="str">
        <f>IF(ISNUMBER(P354),IF(P354=100%,"CUMPLIDA",IF(AND(ISNUMBER(L354),ISNUMBER([5]CGR!$P$4)), IF(L354&lt;[5]CGR!$P$4,"INCUMPLIDA","PROCESO"), "VERIFICAR FECHA")),"SIN VALOR AVANCE")</f>
        <v>PROCESO</v>
      </c>
    </row>
    <row r="355" spans="1:17" ht="165.75" x14ac:dyDescent="0.2">
      <c r="A355" s="232" t="s">
        <v>19</v>
      </c>
      <c r="B355" s="233" t="s">
        <v>13</v>
      </c>
      <c r="C355" s="781"/>
      <c r="D355" s="781"/>
      <c r="E355" s="780"/>
      <c r="F355" s="780"/>
      <c r="G355" s="235" t="s">
        <v>114</v>
      </c>
      <c r="H355" s="236" t="s">
        <v>115</v>
      </c>
      <c r="I355" s="236" t="s">
        <v>116</v>
      </c>
      <c r="J355" s="245">
        <v>1</v>
      </c>
      <c r="K355" s="302">
        <v>46024</v>
      </c>
      <c r="L355" s="302">
        <v>46660</v>
      </c>
      <c r="M355" s="239">
        <f t="shared" si="12"/>
        <v>90.857142857142861</v>
      </c>
      <c r="N355" s="240">
        <v>0</v>
      </c>
      <c r="O355" s="264" t="s">
        <v>737</v>
      </c>
      <c r="P355" s="241">
        <f t="shared" si="11"/>
        <v>0</v>
      </c>
      <c r="Q355" s="242" t="str">
        <f>IF(ISNUMBER(P355),IF(P355=100%,"CUMPLIDA",IF(AND(ISNUMBER(L355),ISNUMBER([5]CGR!$P$4)), IF(L355&lt;[5]CGR!$P$4,"INCUMPLIDA","PROCESO"), "VERIFICAR FECHA")),"SIN VALOR AVANCE")</f>
        <v>PROCESO</v>
      </c>
    </row>
    <row r="356" spans="1:17" ht="300.75" x14ac:dyDescent="0.2">
      <c r="A356" s="232" t="s">
        <v>19</v>
      </c>
      <c r="B356" s="233" t="s">
        <v>13</v>
      </c>
      <c r="C356" s="781"/>
      <c r="D356" s="781"/>
      <c r="E356" s="780"/>
      <c r="F356" s="780"/>
      <c r="G356" s="235" t="s">
        <v>117</v>
      </c>
      <c r="H356" s="236" t="s">
        <v>118</v>
      </c>
      <c r="I356" s="236" t="s">
        <v>119</v>
      </c>
      <c r="J356" s="245">
        <v>2</v>
      </c>
      <c r="K356" s="302">
        <v>46024</v>
      </c>
      <c r="L356" s="302">
        <v>46660</v>
      </c>
      <c r="M356" s="239">
        <f t="shared" si="12"/>
        <v>90.857142857142861</v>
      </c>
      <c r="N356" s="240">
        <v>0</v>
      </c>
      <c r="O356" s="264" t="s">
        <v>761</v>
      </c>
      <c r="P356" s="241">
        <f t="shared" si="11"/>
        <v>0</v>
      </c>
      <c r="Q356" s="242" t="str">
        <f>IF(ISNUMBER(P356),IF(P356=100%,"CUMPLIDA",IF(AND(ISNUMBER(L356),ISNUMBER([5]CGR!$P$4)), IF(L356&lt;[5]CGR!$P$4,"INCUMPLIDA","PROCESO"), "VERIFICAR FECHA")),"SIN VALOR AVANCE")</f>
        <v>PROCESO</v>
      </c>
    </row>
    <row r="357" spans="1:17" ht="165.75" customHeight="1" x14ac:dyDescent="0.2">
      <c r="A357" s="232" t="s">
        <v>19</v>
      </c>
      <c r="B357" s="233" t="s">
        <v>13</v>
      </c>
      <c r="C357" s="781" t="s">
        <v>762</v>
      </c>
      <c r="D357" s="781" t="s">
        <v>763</v>
      </c>
      <c r="E357" s="780" t="s">
        <v>764</v>
      </c>
      <c r="F357" s="780" t="s">
        <v>765</v>
      </c>
      <c r="G357" s="235" t="s">
        <v>766</v>
      </c>
      <c r="H357" s="236" t="s">
        <v>767</v>
      </c>
      <c r="I357" s="236" t="s">
        <v>768</v>
      </c>
      <c r="J357" s="237">
        <v>1</v>
      </c>
      <c r="K357" s="263">
        <v>43770</v>
      </c>
      <c r="L357" s="263">
        <v>43951</v>
      </c>
      <c r="M357" s="239">
        <f t="shared" si="12"/>
        <v>25.857142857142858</v>
      </c>
      <c r="N357" s="240">
        <v>1</v>
      </c>
      <c r="O357" s="297" t="s">
        <v>769</v>
      </c>
      <c r="P357" s="241">
        <f t="shared" si="11"/>
        <v>1</v>
      </c>
      <c r="Q357" s="242" t="str">
        <f>IF(ISNUMBER(P357),IF(P357=100%,"CUMPLIDA",IF(AND(ISNUMBER(L357),ISNUMBER([5]CGR!$P$4)), IF(L357&lt;[5]CGR!$P$4,"INCUMPLIDA","PROCESO"), "VERIFICAR FECHA")),"SIN VALOR AVANCE")</f>
        <v>CUMPLIDA</v>
      </c>
    </row>
    <row r="358" spans="1:17" ht="135.75" x14ac:dyDescent="0.2">
      <c r="A358" s="232" t="s">
        <v>19</v>
      </c>
      <c r="B358" s="233" t="s">
        <v>13</v>
      </c>
      <c r="C358" s="781"/>
      <c r="D358" s="781"/>
      <c r="E358" s="780"/>
      <c r="F358" s="780"/>
      <c r="G358" s="235" t="s">
        <v>770</v>
      </c>
      <c r="H358" s="236" t="s">
        <v>771</v>
      </c>
      <c r="I358" s="236" t="s">
        <v>768</v>
      </c>
      <c r="J358" s="237">
        <v>1</v>
      </c>
      <c r="K358" s="263">
        <v>43770</v>
      </c>
      <c r="L358" s="263">
        <v>43951</v>
      </c>
      <c r="M358" s="239">
        <f t="shared" si="12"/>
        <v>25.857142857142858</v>
      </c>
      <c r="N358" s="240">
        <v>1</v>
      </c>
      <c r="O358" s="297" t="s">
        <v>769</v>
      </c>
      <c r="P358" s="241">
        <f t="shared" si="11"/>
        <v>1</v>
      </c>
      <c r="Q358" s="242" t="str">
        <f>IF(ISNUMBER(P358),IF(P358=100%,"CUMPLIDA",IF(AND(ISNUMBER(L358),ISNUMBER([5]CGR!$P$4)), IF(L358&lt;[5]CGR!$P$4,"INCUMPLIDA","PROCESO"), "VERIFICAR FECHA")),"SIN VALOR AVANCE")</f>
        <v>CUMPLIDA</v>
      </c>
    </row>
    <row r="359" spans="1:17" ht="285.75" x14ac:dyDescent="0.2">
      <c r="A359" s="232" t="s">
        <v>19</v>
      </c>
      <c r="B359" s="233" t="s">
        <v>13</v>
      </c>
      <c r="C359" s="781"/>
      <c r="D359" s="781"/>
      <c r="E359" s="780"/>
      <c r="F359" s="780"/>
      <c r="G359" s="793" t="s">
        <v>729</v>
      </c>
      <c r="H359" s="291" t="s">
        <v>730</v>
      </c>
      <c r="I359" s="236" t="s">
        <v>731</v>
      </c>
      <c r="J359" s="237">
        <v>1</v>
      </c>
      <c r="K359" s="263">
        <v>44013</v>
      </c>
      <c r="L359" s="263">
        <v>44074</v>
      </c>
      <c r="M359" s="239">
        <f t="shared" si="12"/>
        <v>8.7142857142857135</v>
      </c>
      <c r="N359" s="240">
        <v>1</v>
      </c>
      <c r="O359" s="236" t="s">
        <v>732</v>
      </c>
      <c r="P359" s="241">
        <f t="shared" si="11"/>
        <v>1</v>
      </c>
      <c r="Q359" s="242" t="str">
        <f>IF(ISNUMBER(P359),IF(P359=100%,"CUMPLIDA",IF(AND(ISNUMBER(L359),ISNUMBER([5]CGR!$P$4)), IF(L359&lt;[5]CGR!$P$4,"INCUMPLIDA","PROCESO"), "VERIFICAR FECHA")),"SIN VALOR AVANCE")</f>
        <v>CUMPLIDA</v>
      </c>
    </row>
    <row r="360" spans="1:17" ht="255.75" x14ac:dyDescent="0.2">
      <c r="A360" s="232" t="s">
        <v>19</v>
      </c>
      <c r="B360" s="233" t="s">
        <v>13</v>
      </c>
      <c r="C360" s="781"/>
      <c r="D360" s="781"/>
      <c r="E360" s="780"/>
      <c r="F360" s="780"/>
      <c r="G360" s="793"/>
      <c r="H360" s="291" t="s">
        <v>733</v>
      </c>
      <c r="I360" s="236" t="s">
        <v>164</v>
      </c>
      <c r="J360" s="237">
        <v>1</v>
      </c>
      <c r="K360" s="263">
        <v>44075</v>
      </c>
      <c r="L360" s="263">
        <v>44196</v>
      </c>
      <c r="M360" s="239">
        <f t="shared" si="12"/>
        <v>17.285714285714285</v>
      </c>
      <c r="N360" s="240">
        <v>1</v>
      </c>
      <c r="O360" s="236" t="s">
        <v>772</v>
      </c>
      <c r="P360" s="241">
        <f t="shared" si="11"/>
        <v>1</v>
      </c>
      <c r="Q360" s="242" t="str">
        <f>IF(ISNUMBER(P360),IF(P360=100%,"CUMPLIDA",IF(AND(ISNUMBER(L360),ISNUMBER([5]CGR!$P$4)), IF(L360&lt;[5]CGR!$P$4,"INCUMPLIDA","PROCESO"), "VERIFICAR FECHA")),"SIN VALOR AVANCE")</f>
        <v>CUMPLIDA</v>
      </c>
    </row>
    <row r="361" spans="1:17" ht="285.75" x14ac:dyDescent="0.2">
      <c r="A361" s="232" t="s">
        <v>19</v>
      </c>
      <c r="B361" s="233" t="s">
        <v>13</v>
      </c>
      <c r="C361" s="781"/>
      <c r="D361" s="781"/>
      <c r="E361" s="780"/>
      <c r="F361" s="780"/>
      <c r="G361" s="793"/>
      <c r="H361" s="236" t="s">
        <v>675</v>
      </c>
      <c r="I361" s="236" t="s">
        <v>676</v>
      </c>
      <c r="J361" s="245">
        <v>1</v>
      </c>
      <c r="K361" s="263">
        <v>45231</v>
      </c>
      <c r="L361" s="263">
        <v>45504</v>
      </c>
      <c r="M361" s="239">
        <f t="shared" si="12"/>
        <v>39</v>
      </c>
      <c r="N361" s="240">
        <v>1</v>
      </c>
      <c r="O361" s="264" t="s">
        <v>736</v>
      </c>
      <c r="P361" s="241">
        <f t="shared" si="11"/>
        <v>1</v>
      </c>
      <c r="Q361" s="242" t="str">
        <f>IF(ISNUMBER(P361),IF(P361=100%,"CUMPLIDA",IF(AND(ISNUMBER(L361),ISNUMBER([5]CGR!$P$4)), IF(L361&lt;[5]CGR!$P$4,"INCUMPLIDA","PROCESO"), "VERIFICAR FECHA")),"SIN VALOR AVANCE")</f>
        <v>CUMPLIDA</v>
      </c>
    </row>
    <row r="362" spans="1:17" ht="285.75" x14ac:dyDescent="0.2">
      <c r="A362" s="232" t="s">
        <v>19</v>
      </c>
      <c r="B362" s="233" t="s">
        <v>13</v>
      </c>
      <c r="C362" s="781"/>
      <c r="D362" s="781"/>
      <c r="E362" s="780"/>
      <c r="F362" s="780"/>
      <c r="G362" s="793"/>
      <c r="H362" s="236" t="s">
        <v>678</v>
      </c>
      <c r="I362" s="236" t="s">
        <v>679</v>
      </c>
      <c r="J362" s="245">
        <v>1</v>
      </c>
      <c r="K362" s="263">
        <v>45231</v>
      </c>
      <c r="L362" s="263">
        <v>45504</v>
      </c>
      <c r="M362" s="239">
        <f t="shared" si="12"/>
        <v>39</v>
      </c>
      <c r="N362" s="240">
        <v>1</v>
      </c>
      <c r="O362" s="264" t="s">
        <v>736</v>
      </c>
      <c r="P362" s="241">
        <f t="shared" si="11"/>
        <v>1</v>
      </c>
      <c r="Q362" s="242" t="str">
        <f>IF(ISNUMBER(P362),IF(P362=100%,"CUMPLIDA",IF(AND(ISNUMBER(L362),ISNUMBER([5]CGR!$P$4)), IF(L362&lt;[5]CGR!$P$4,"INCUMPLIDA","PROCESO"), "VERIFICAR FECHA")),"SIN VALOR AVANCE")</f>
        <v>CUMPLIDA</v>
      </c>
    </row>
    <row r="363" spans="1:17" ht="165.75" x14ac:dyDescent="0.2">
      <c r="A363" s="232" t="s">
        <v>19</v>
      </c>
      <c r="B363" s="233" t="s">
        <v>13</v>
      </c>
      <c r="C363" s="781"/>
      <c r="D363" s="781"/>
      <c r="E363" s="780"/>
      <c r="F363" s="780"/>
      <c r="G363" s="235" t="s">
        <v>97</v>
      </c>
      <c r="H363" s="236" t="s">
        <v>98</v>
      </c>
      <c r="I363" s="236" t="s">
        <v>99</v>
      </c>
      <c r="J363" s="245">
        <v>1</v>
      </c>
      <c r="K363" s="302">
        <v>45323</v>
      </c>
      <c r="L363" s="302">
        <v>45747</v>
      </c>
      <c r="M363" s="239">
        <f t="shared" si="12"/>
        <v>60.571428571428569</v>
      </c>
      <c r="N363" s="240">
        <v>1</v>
      </c>
      <c r="O363" s="264" t="s">
        <v>737</v>
      </c>
      <c r="P363" s="241">
        <f t="shared" si="11"/>
        <v>1</v>
      </c>
      <c r="Q363" s="242" t="str">
        <f>IF(ISNUMBER(P363),IF(P363=100%,"CUMPLIDA",IF(AND(ISNUMBER(L363),ISNUMBER([5]CGR!$P$4)), IF(L363&lt;[5]CGR!$P$4,"INCUMPLIDA","PROCESO"), "VERIFICAR FECHA")),"SIN VALOR AVANCE")</f>
        <v>CUMPLIDA</v>
      </c>
    </row>
    <row r="364" spans="1:17" ht="90.75" x14ac:dyDescent="0.2">
      <c r="A364" s="232" t="s">
        <v>19</v>
      </c>
      <c r="B364" s="233" t="s">
        <v>13</v>
      </c>
      <c r="C364" s="781"/>
      <c r="D364" s="781"/>
      <c r="E364" s="780"/>
      <c r="F364" s="780"/>
      <c r="G364" s="235" t="s">
        <v>101</v>
      </c>
      <c r="H364" s="236" t="s">
        <v>101</v>
      </c>
      <c r="I364" s="236" t="s">
        <v>102</v>
      </c>
      <c r="J364" s="245">
        <v>1</v>
      </c>
      <c r="K364" s="302">
        <v>45323</v>
      </c>
      <c r="L364" s="302">
        <v>45747</v>
      </c>
      <c r="M364" s="239">
        <f t="shared" si="12"/>
        <v>60.571428571428569</v>
      </c>
      <c r="N364" s="240">
        <v>1</v>
      </c>
      <c r="O364" s="236" t="s">
        <v>752</v>
      </c>
      <c r="P364" s="241">
        <f t="shared" si="11"/>
        <v>1</v>
      </c>
      <c r="Q364" s="242" t="str">
        <f>IF(ISNUMBER(P364),IF(P364=100%,"CUMPLIDA",IF(AND(ISNUMBER(L364),ISNUMBER([5]CGR!$P$4)), IF(L364&lt;[5]CGR!$P$4,"INCUMPLIDA","PROCESO"), "VERIFICAR FECHA")),"SIN VALOR AVANCE")</f>
        <v>CUMPLIDA</v>
      </c>
    </row>
    <row r="365" spans="1:17" ht="105.75" x14ac:dyDescent="0.2">
      <c r="A365" s="232" t="s">
        <v>19</v>
      </c>
      <c r="B365" s="233" t="s">
        <v>13</v>
      </c>
      <c r="C365" s="781"/>
      <c r="D365" s="781"/>
      <c r="E365" s="780"/>
      <c r="F365" s="780"/>
      <c r="G365" s="235" t="s">
        <v>238</v>
      </c>
      <c r="H365" s="236" t="s">
        <v>239</v>
      </c>
      <c r="I365" s="236" t="s">
        <v>240</v>
      </c>
      <c r="J365" s="245">
        <v>1</v>
      </c>
      <c r="K365" s="302">
        <v>45231</v>
      </c>
      <c r="L365" s="302">
        <v>45747</v>
      </c>
      <c r="M365" s="239">
        <f t="shared" si="12"/>
        <v>73.714285714285708</v>
      </c>
      <c r="N365" s="240">
        <v>1</v>
      </c>
      <c r="O365" s="236" t="s">
        <v>738</v>
      </c>
      <c r="P365" s="241">
        <f t="shared" si="11"/>
        <v>1</v>
      </c>
      <c r="Q365" s="242" t="str">
        <f>IF(ISNUMBER(P365),IF(P365=100%,"CUMPLIDA",IF(AND(ISNUMBER(L365),ISNUMBER([5]CGR!$P$4)), IF(L365&lt;[5]CGR!$P$4,"INCUMPLIDA","PROCESO"), "VERIFICAR FECHA")),"SIN VALOR AVANCE")</f>
        <v>CUMPLIDA</v>
      </c>
    </row>
    <row r="366" spans="1:17" ht="165.75" x14ac:dyDescent="0.2">
      <c r="A366" s="232" t="s">
        <v>19</v>
      </c>
      <c r="B366" s="233" t="s">
        <v>13</v>
      </c>
      <c r="C366" s="781"/>
      <c r="D366" s="781"/>
      <c r="E366" s="780"/>
      <c r="F366" s="780"/>
      <c r="G366" s="235" t="s">
        <v>104</v>
      </c>
      <c r="H366" s="236" t="s">
        <v>104</v>
      </c>
      <c r="I366" s="236" t="s">
        <v>248</v>
      </c>
      <c r="J366" s="245">
        <v>1</v>
      </c>
      <c r="K366" s="302">
        <v>45323</v>
      </c>
      <c r="L366" s="302">
        <v>45747</v>
      </c>
      <c r="M366" s="239">
        <f t="shared" si="12"/>
        <v>60.571428571428569</v>
      </c>
      <c r="N366" s="240">
        <v>1</v>
      </c>
      <c r="O366" s="264" t="s">
        <v>737</v>
      </c>
      <c r="P366" s="241">
        <f t="shared" si="11"/>
        <v>1</v>
      </c>
      <c r="Q366" s="242" t="str">
        <f>IF(ISNUMBER(P366),IF(P366=100%,"CUMPLIDA",IF(AND(ISNUMBER(L366),ISNUMBER([5]CGR!$P$4)), IF(L366&lt;[5]CGR!$P$4,"INCUMPLIDA","PROCESO"), "VERIFICAR FECHA")),"SIN VALOR AVANCE")</f>
        <v>CUMPLIDA</v>
      </c>
    </row>
    <row r="367" spans="1:17" ht="105.75" x14ac:dyDescent="0.2">
      <c r="A367" s="232" t="s">
        <v>19</v>
      </c>
      <c r="B367" s="233" t="s">
        <v>13</v>
      </c>
      <c r="C367" s="781"/>
      <c r="D367" s="781"/>
      <c r="E367" s="780"/>
      <c r="F367" s="780"/>
      <c r="G367" s="235" t="s">
        <v>106</v>
      </c>
      <c r="H367" s="236" t="s">
        <v>106</v>
      </c>
      <c r="I367" s="236" t="s">
        <v>107</v>
      </c>
      <c r="J367" s="245">
        <v>1</v>
      </c>
      <c r="K367" s="302">
        <v>45231</v>
      </c>
      <c r="L367" s="302">
        <v>45747</v>
      </c>
      <c r="M367" s="239">
        <f t="shared" si="12"/>
        <v>73.714285714285708</v>
      </c>
      <c r="N367" s="240">
        <v>1</v>
      </c>
      <c r="O367" s="236" t="s">
        <v>738</v>
      </c>
      <c r="P367" s="241">
        <f t="shared" si="11"/>
        <v>1</v>
      </c>
      <c r="Q367" s="242" t="str">
        <f>IF(ISNUMBER(P367),IF(P367=100%,"CUMPLIDA",IF(AND(ISNUMBER(L367),ISNUMBER([5]CGR!$P$4)), IF(L367&lt;[5]CGR!$P$4,"INCUMPLIDA","PROCESO"), "VERIFICAR FECHA")),"SIN VALOR AVANCE")</f>
        <v>CUMPLIDA</v>
      </c>
    </row>
    <row r="368" spans="1:17" ht="225.75" x14ac:dyDescent="0.2">
      <c r="A368" s="232" t="s">
        <v>19</v>
      </c>
      <c r="B368" s="233" t="s">
        <v>13</v>
      </c>
      <c r="C368" s="781"/>
      <c r="D368" s="781"/>
      <c r="E368" s="780"/>
      <c r="F368" s="780"/>
      <c r="G368" s="235" t="s">
        <v>108</v>
      </c>
      <c r="H368" s="236" t="s">
        <v>108</v>
      </c>
      <c r="I368" s="236" t="s">
        <v>524</v>
      </c>
      <c r="J368" s="245">
        <v>1</v>
      </c>
      <c r="K368" s="302">
        <v>45231</v>
      </c>
      <c r="L368" s="302">
        <v>45808</v>
      </c>
      <c r="M368" s="239">
        <f t="shared" si="12"/>
        <v>82.428571428571431</v>
      </c>
      <c r="N368" s="240">
        <v>1</v>
      </c>
      <c r="O368" s="264" t="s">
        <v>773</v>
      </c>
      <c r="P368" s="241">
        <f t="shared" si="11"/>
        <v>1</v>
      </c>
      <c r="Q368" s="242" t="str">
        <f>IF(ISNUMBER(P368),IF(P368=100%,"CUMPLIDA",IF(AND(ISNUMBER(L368),ISNUMBER([5]CGR!$P$4)), IF(L368&lt;[5]CGR!$P$4,"INCUMPLIDA","PROCESO"), "VERIFICAR FECHA")),"SIN VALOR AVANCE")</f>
        <v>CUMPLIDA</v>
      </c>
    </row>
    <row r="369" spans="1:17" ht="150.75" x14ac:dyDescent="0.2">
      <c r="A369" s="232" t="s">
        <v>19</v>
      </c>
      <c r="B369" s="233" t="s">
        <v>13</v>
      </c>
      <c r="C369" s="781"/>
      <c r="D369" s="781"/>
      <c r="E369" s="780"/>
      <c r="F369" s="780"/>
      <c r="G369" s="235" t="s">
        <v>110</v>
      </c>
      <c r="H369" s="236" t="s">
        <v>111</v>
      </c>
      <c r="I369" s="236" t="s">
        <v>112</v>
      </c>
      <c r="J369" s="245">
        <v>7</v>
      </c>
      <c r="K369" s="302">
        <v>46024</v>
      </c>
      <c r="L369" s="302">
        <v>46660</v>
      </c>
      <c r="M369" s="239">
        <f t="shared" si="12"/>
        <v>90.857142857142861</v>
      </c>
      <c r="N369" s="240">
        <v>0</v>
      </c>
      <c r="O369" s="236" t="s">
        <v>774</v>
      </c>
      <c r="P369" s="241">
        <f t="shared" si="11"/>
        <v>0</v>
      </c>
      <c r="Q369" s="242" t="str">
        <f>IF(ISNUMBER(P369),IF(P369=100%,"CUMPLIDA",IF(AND(ISNUMBER(L369),ISNUMBER([5]CGR!$P$4)), IF(L369&lt;[5]CGR!$P$4,"INCUMPLIDA","PROCESO"), "VERIFICAR FECHA")),"SIN VALOR AVANCE")</f>
        <v>PROCESO</v>
      </c>
    </row>
    <row r="370" spans="1:17" ht="165.75" x14ac:dyDescent="0.2">
      <c r="A370" s="232" t="s">
        <v>19</v>
      </c>
      <c r="B370" s="233" t="s">
        <v>13</v>
      </c>
      <c r="C370" s="781"/>
      <c r="D370" s="781"/>
      <c r="E370" s="780"/>
      <c r="F370" s="780"/>
      <c r="G370" s="235" t="s">
        <v>114</v>
      </c>
      <c r="H370" s="236" t="s">
        <v>115</v>
      </c>
      <c r="I370" s="236" t="s">
        <v>116</v>
      </c>
      <c r="J370" s="245">
        <v>1</v>
      </c>
      <c r="K370" s="302">
        <v>46024</v>
      </c>
      <c r="L370" s="302">
        <v>46660</v>
      </c>
      <c r="M370" s="239">
        <f t="shared" si="12"/>
        <v>90.857142857142861</v>
      </c>
      <c r="N370" s="240">
        <v>0</v>
      </c>
      <c r="O370" s="264" t="s">
        <v>737</v>
      </c>
      <c r="P370" s="241">
        <f t="shared" si="11"/>
        <v>0</v>
      </c>
      <c r="Q370" s="242" t="str">
        <f>IF(ISNUMBER(P370),IF(P370=100%,"CUMPLIDA",IF(AND(ISNUMBER(L370),ISNUMBER([5]CGR!$P$4)), IF(L370&lt;[5]CGR!$P$4,"INCUMPLIDA","PROCESO"), "VERIFICAR FECHA")),"SIN VALOR AVANCE")</f>
        <v>PROCESO</v>
      </c>
    </row>
    <row r="371" spans="1:17" ht="300.75" x14ac:dyDescent="0.2">
      <c r="A371" s="232" t="s">
        <v>19</v>
      </c>
      <c r="B371" s="233" t="s">
        <v>13</v>
      </c>
      <c r="C371" s="781"/>
      <c r="D371" s="781"/>
      <c r="E371" s="780"/>
      <c r="F371" s="780"/>
      <c r="G371" s="235" t="s">
        <v>117</v>
      </c>
      <c r="H371" s="236" t="s">
        <v>118</v>
      </c>
      <c r="I371" s="236" t="s">
        <v>119</v>
      </c>
      <c r="J371" s="245">
        <v>2</v>
      </c>
      <c r="K371" s="302">
        <v>46024</v>
      </c>
      <c r="L371" s="302">
        <v>46660</v>
      </c>
      <c r="M371" s="239">
        <f t="shared" si="12"/>
        <v>90.857142857142861</v>
      </c>
      <c r="N371" s="240">
        <v>0</v>
      </c>
      <c r="O371" s="264" t="s">
        <v>761</v>
      </c>
      <c r="P371" s="241">
        <f t="shared" si="11"/>
        <v>0</v>
      </c>
      <c r="Q371" s="242" t="str">
        <f>IF(ISNUMBER(P371),IF(P371=100%,"CUMPLIDA",IF(AND(ISNUMBER(L371),ISNUMBER([5]CGR!$P$4)), IF(L371&lt;[5]CGR!$P$4,"INCUMPLIDA","PROCESO"), "VERIFICAR FECHA")),"SIN VALOR AVANCE")</f>
        <v>PROCESO</v>
      </c>
    </row>
    <row r="372" spans="1:17" ht="135.75" x14ac:dyDescent="0.2">
      <c r="A372" s="232" t="s">
        <v>19</v>
      </c>
      <c r="B372" s="233" t="s">
        <v>13</v>
      </c>
      <c r="C372" s="781" t="s">
        <v>775</v>
      </c>
      <c r="D372" s="781" t="s">
        <v>776</v>
      </c>
      <c r="E372" s="780" t="s">
        <v>777</v>
      </c>
      <c r="F372" s="796" t="s">
        <v>778</v>
      </c>
      <c r="G372" s="796" t="s">
        <v>779</v>
      </c>
      <c r="H372" s="251" t="s">
        <v>780</v>
      </c>
      <c r="I372" s="251" t="s">
        <v>781</v>
      </c>
      <c r="J372" s="237">
        <v>1</v>
      </c>
      <c r="K372" s="263">
        <v>44927</v>
      </c>
      <c r="L372" s="263">
        <v>45504</v>
      </c>
      <c r="M372" s="239">
        <f t="shared" si="12"/>
        <v>82.428571428571431</v>
      </c>
      <c r="N372" s="240">
        <v>1</v>
      </c>
      <c r="O372" s="236" t="s">
        <v>782</v>
      </c>
      <c r="P372" s="241">
        <f t="shared" si="11"/>
        <v>1</v>
      </c>
      <c r="Q372" s="242" t="str">
        <f>IF(ISNUMBER(P372),IF(P372=100%,"CUMPLIDA",IF(AND(ISNUMBER(L372),ISNUMBER([5]CGR!$P$4)), IF(L372&lt;[5]CGR!$P$4,"INCUMPLIDA","PROCESO"), "VERIFICAR FECHA")),"SIN VALOR AVANCE")</f>
        <v>CUMPLIDA</v>
      </c>
    </row>
    <row r="373" spans="1:17" ht="150.75" x14ac:dyDescent="0.2">
      <c r="A373" s="232" t="s">
        <v>19</v>
      </c>
      <c r="B373" s="233" t="s">
        <v>13</v>
      </c>
      <c r="C373" s="781"/>
      <c r="D373" s="781"/>
      <c r="E373" s="780"/>
      <c r="F373" s="796"/>
      <c r="G373" s="796"/>
      <c r="H373" s="251" t="s">
        <v>783</v>
      </c>
      <c r="I373" s="251" t="s">
        <v>784</v>
      </c>
      <c r="J373" s="237">
        <v>1</v>
      </c>
      <c r="K373" s="263">
        <v>45139</v>
      </c>
      <c r="L373" s="263">
        <v>46022</v>
      </c>
      <c r="M373" s="239">
        <f t="shared" si="12"/>
        <v>126.14285714285714</v>
      </c>
      <c r="N373" s="240">
        <v>0</v>
      </c>
      <c r="O373" s="236" t="s">
        <v>785</v>
      </c>
      <c r="P373" s="241">
        <f t="shared" si="11"/>
        <v>0</v>
      </c>
      <c r="Q373" s="242" t="str">
        <f>IF(ISNUMBER(P373),IF(P373=100%,"CUMPLIDA",IF(AND(ISNUMBER(L373),ISNUMBER([5]CGR!$P$4)), IF(L373&lt;[5]CGR!$P$4,"INCUMPLIDA","PROCESO"), "VERIFICAR FECHA")),"SIN VALOR AVANCE")</f>
        <v>PROCESO</v>
      </c>
    </row>
    <row r="374" spans="1:17" ht="135" x14ac:dyDescent="0.2">
      <c r="A374" s="232" t="s">
        <v>19</v>
      </c>
      <c r="B374" s="233" t="s">
        <v>13</v>
      </c>
      <c r="C374" s="781"/>
      <c r="D374" s="781"/>
      <c r="E374" s="780"/>
      <c r="F374" s="796"/>
      <c r="G374" s="296" t="s">
        <v>786</v>
      </c>
      <c r="H374" s="251" t="s">
        <v>787</v>
      </c>
      <c r="I374" s="251" t="s">
        <v>788</v>
      </c>
      <c r="J374" s="237">
        <v>1</v>
      </c>
      <c r="K374" s="263">
        <v>44562</v>
      </c>
      <c r="L374" s="263">
        <v>44926</v>
      </c>
      <c r="M374" s="239">
        <f t="shared" si="12"/>
        <v>52</v>
      </c>
      <c r="N374" s="240">
        <v>1</v>
      </c>
      <c r="O374" s="236" t="s">
        <v>789</v>
      </c>
      <c r="P374" s="241">
        <f t="shared" si="11"/>
        <v>1</v>
      </c>
      <c r="Q374" s="242" t="str">
        <f>IF(ISNUMBER(P374),IF(P374=100%,"CUMPLIDA",IF(AND(ISNUMBER(L374),ISNUMBER([5]CGR!$P$4)), IF(L374&lt;[5]CGR!$P$4,"INCUMPLIDA","PROCESO"), "VERIFICAR FECHA")),"SIN VALOR AVANCE")</f>
        <v>CUMPLIDA</v>
      </c>
    </row>
    <row r="375" spans="1:17" ht="135.75" x14ac:dyDescent="0.2">
      <c r="A375" s="232" t="s">
        <v>19</v>
      </c>
      <c r="B375" s="233" t="s">
        <v>13</v>
      </c>
      <c r="C375" s="781" t="s">
        <v>775</v>
      </c>
      <c r="D375" s="781" t="s">
        <v>776</v>
      </c>
      <c r="E375" s="780" t="s">
        <v>790</v>
      </c>
      <c r="F375" s="796" t="s">
        <v>791</v>
      </c>
      <c r="G375" s="796" t="s">
        <v>779</v>
      </c>
      <c r="H375" s="251" t="s">
        <v>780</v>
      </c>
      <c r="I375" s="251" t="s">
        <v>781</v>
      </c>
      <c r="J375" s="237">
        <v>1</v>
      </c>
      <c r="K375" s="263">
        <v>44927</v>
      </c>
      <c r="L375" s="263">
        <v>45504</v>
      </c>
      <c r="M375" s="239">
        <f t="shared" si="12"/>
        <v>82.428571428571431</v>
      </c>
      <c r="N375" s="240">
        <v>1</v>
      </c>
      <c r="O375" s="236" t="s">
        <v>782</v>
      </c>
      <c r="P375" s="241">
        <f t="shared" si="11"/>
        <v>1</v>
      </c>
      <c r="Q375" s="242" t="str">
        <f>IF(ISNUMBER(P375),IF(P375=100%,"CUMPLIDA",IF(AND(ISNUMBER(L375),ISNUMBER([5]CGR!$P$4)), IF(L375&lt;[5]CGR!$P$4,"INCUMPLIDA","PROCESO"), "VERIFICAR FECHA")),"SIN VALOR AVANCE")</f>
        <v>CUMPLIDA</v>
      </c>
    </row>
    <row r="376" spans="1:17" ht="150.75" x14ac:dyDescent="0.2">
      <c r="A376" s="232" t="s">
        <v>19</v>
      </c>
      <c r="B376" s="233" t="s">
        <v>13</v>
      </c>
      <c r="C376" s="781"/>
      <c r="D376" s="781"/>
      <c r="E376" s="780"/>
      <c r="F376" s="796" t="s">
        <v>791</v>
      </c>
      <c r="G376" s="796"/>
      <c r="H376" s="251" t="s">
        <v>783</v>
      </c>
      <c r="I376" s="251" t="s">
        <v>784</v>
      </c>
      <c r="J376" s="237">
        <v>1</v>
      </c>
      <c r="K376" s="263">
        <v>45139</v>
      </c>
      <c r="L376" s="263">
        <v>46022</v>
      </c>
      <c r="M376" s="239">
        <f t="shared" si="12"/>
        <v>126.14285714285714</v>
      </c>
      <c r="N376" s="240">
        <v>0</v>
      </c>
      <c r="O376" s="236" t="s">
        <v>785</v>
      </c>
      <c r="P376" s="241">
        <f t="shared" si="11"/>
        <v>0</v>
      </c>
      <c r="Q376" s="242" t="str">
        <f>IF(ISNUMBER(P376),IF(P376=100%,"CUMPLIDA",IF(AND(ISNUMBER(L376),ISNUMBER([5]CGR!$P$4)), IF(L376&lt;[5]CGR!$P$4,"INCUMPLIDA","PROCESO"), "VERIFICAR FECHA")),"SIN VALOR AVANCE")</f>
        <v>PROCESO</v>
      </c>
    </row>
    <row r="377" spans="1:17" ht="120.75" x14ac:dyDescent="0.2">
      <c r="A377" s="232" t="s">
        <v>19</v>
      </c>
      <c r="B377" s="233" t="s">
        <v>13</v>
      </c>
      <c r="C377" s="781"/>
      <c r="D377" s="781"/>
      <c r="E377" s="780"/>
      <c r="F377" s="796" t="s">
        <v>791</v>
      </c>
      <c r="G377" s="796" t="s">
        <v>792</v>
      </c>
      <c r="H377" s="251" t="s">
        <v>793</v>
      </c>
      <c r="I377" s="251" t="s">
        <v>794</v>
      </c>
      <c r="J377" s="237">
        <v>1</v>
      </c>
      <c r="K377" s="263">
        <v>44593</v>
      </c>
      <c r="L377" s="263">
        <v>44742</v>
      </c>
      <c r="M377" s="239">
        <f t="shared" si="12"/>
        <v>21.285714285714285</v>
      </c>
      <c r="N377" s="240">
        <v>1</v>
      </c>
      <c r="O377" s="236" t="s">
        <v>795</v>
      </c>
      <c r="P377" s="241">
        <f t="shared" si="11"/>
        <v>1</v>
      </c>
      <c r="Q377" s="242" t="str">
        <f>IF(ISNUMBER(P377),IF(P377=100%,"CUMPLIDA",IF(AND(ISNUMBER(L377),ISNUMBER([5]CGR!$P$4)), IF(L377&lt;[5]CGR!$P$4,"INCUMPLIDA","PROCESO"), "VERIFICAR FECHA")),"SIN VALOR AVANCE")</f>
        <v>CUMPLIDA</v>
      </c>
    </row>
    <row r="378" spans="1:17" ht="105.75" x14ac:dyDescent="0.2">
      <c r="A378" s="232" t="s">
        <v>19</v>
      </c>
      <c r="B378" s="233" t="s">
        <v>13</v>
      </c>
      <c r="C378" s="781"/>
      <c r="D378" s="781"/>
      <c r="E378" s="780"/>
      <c r="F378" s="796" t="s">
        <v>791</v>
      </c>
      <c r="G378" s="796"/>
      <c r="H378" s="251" t="s">
        <v>796</v>
      </c>
      <c r="I378" s="251" t="s">
        <v>797</v>
      </c>
      <c r="J378" s="237">
        <v>1</v>
      </c>
      <c r="K378" s="263">
        <v>44927</v>
      </c>
      <c r="L378" s="263">
        <v>45138</v>
      </c>
      <c r="M378" s="239">
        <f t="shared" si="12"/>
        <v>30.142857142857142</v>
      </c>
      <c r="N378" s="240">
        <v>1</v>
      </c>
      <c r="O378" s="236" t="s">
        <v>798</v>
      </c>
      <c r="P378" s="241">
        <f t="shared" si="11"/>
        <v>1</v>
      </c>
      <c r="Q378" s="242" t="str">
        <f>IF(ISNUMBER(P378),IF(P378=100%,"CUMPLIDA",IF(AND(ISNUMBER(L378),ISNUMBER([5]CGR!$P$4)), IF(L378&lt;[5]CGR!$P$4,"INCUMPLIDA","PROCESO"), "VERIFICAR FECHA")),"SIN VALOR AVANCE")</f>
        <v>CUMPLIDA</v>
      </c>
    </row>
    <row r="379" spans="1:17" ht="135" x14ac:dyDescent="0.2">
      <c r="A379" s="232" t="s">
        <v>19</v>
      </c>
      <c r="B379" s="233" t="s">
        <v>13</v>
      </c>
      <c r="C379" s="781"/>
      <c r="D379" s="781"/>
      <c r="E379" s="780"/>
      <c r="F379" s="796" t="s">
        <v>791</v>
      </c>
      <c r="G379" s="296" t="s">
        <v>799</v>
      </c>
      <c r="H379" s="251" t="s">
        <v>787</v>
      </c>
      <c r="I379" s="251" t="s">
        <v>788</v>
      </c>
      <c r="J379" s="237">
        <v>1</v>
      </c>
      <c r="K379" s="263">
        <v>44562</v>
      </c>
      <c r="L379" s="263">
        <v>44926</v>
      </c>
      <c r="M379" s="239">
        <f t="shared" si="12"/>
        <v>52</v>
      </c>
      <c r="N379" s="240">
        <v>1</v>
      </c>
      <c r="O379" s="236" t="s">
        <v>789</v>
      </c>
      <c r="P379" s="241">
        <f t="shared" si="11"/>
        <v>1</v>
      </c>
      <c r="Q379" s="242" t="str">
        <f>IF(ISNUMBER(P379),IF(P379=100%,"CUMPLIDA",IF(AND(ISNUMBER(L379),ISNUMBER([5]CGR!$P$4)), IF(L379&lt;[5]CGR!$P$4,"INCUMPLIDA","PROCESO"), "VERIFICAR FECHA")),"SIN VALOR AVANCE")</f>
        <v>CUMPLIDA</v>
      </c>
    </row>
    <row r="380" spans="1:17" ht="270.75" x14ac:dyDescent="0.2">
      <c r="A380" s="232" t="s">
        <v>19</v>
      </c>
      <c r="B380" s="233" t="s">
        <v>13</v>
      </c>
      <c r="C380" s="781" t="s">
        <v>775</v>
      </c>
      <c r="D380" s="781" t="s">
        <v>776</v>
      </c>
      <c r="E380" s="780" t="s">
        <v>800</v>
      </c>
      <c r="F380" s="780" t="s">
        <v>801</v>
      </c>
      <c r="G380" s="780" t="s">
        <v>729</v>
      </c>
      <c r="H380" s="236" t="s">
        <v>675</v>
      </c>
      <c r="I380" s="236" t="s">
        <v>676</v>
      </c>
      <c r="J380" s="245">
        <v>1</v>
      </c>
      <c r="K380" s="263">
        <v>45231</v>
      </c>
      <c r="L380" s="263">
        <v>45504</v>
      </c>
      <c r="M380" s="239">
        <f t="shared" si="12"/>
        <v>39</v>
      </c>
      <c r="N380" s="240">
        <v>1</v>
      </c>
      <c r="O380" s="264" t="s">
        <v>802</v>
      </c>
      <c r="P380" s="241">
        <f t="shared" si="11"/>
        <v>1</v>
      </c>
      <c r="Q380" s="242" t="str">
        <f>IF(ISNUMBER(P380),IF(P380=100%,"CUMPLIDA",IF(AND(ISNUMBER(L380),ISNUMBER([5]CGR!$P$4)), IF(L380&lt;[5]CGR!$P$4,"INCUMPLIDA","PROCESO"), "VERIFICAR FECHA")),"SIN VALOR AVANCE")</f>
        <v>CUMPLIDA</v>
      </c>
    </row>
    <row r="381" spans="1:17" ht="270.75" x14ac:dyDescent="0.2">
      <c r="A381" s="232" t="s">
        <v>19</v>
      </c>
      <c r="B381" s="233" t="s">
        <v>13</v>
      </c>
      <c r="C381" s="781"/>
      <c r="D381" s="781"/>
      <c r="E381" s="780"/>
      <c r="F381" s="780"/>
      <c r="G381" s="780"/>
      <c r="H381" s="236" t="s">
        <v>678</v>
      </c>
      <c r="I381" s="236" t="s">
        <v>679</v>
      </c>
      <c r="J381" s="245">
        <v>1</v>
      </c>
      <c r="K381" s="263">
        <v>45231</v>
      </c>
      <c r="L381" s="263">
        <v>45504</v>
      </c>
      <c r="M381" s="239">
        <f t="shared" si="12"/>
        <v>39</v>
      </c>
      <c r="N381" s="240">
        <v>1</v>
      </c>
      <c r="O381" s="264" t="s">
        <v>802</v>
      </c>
      <c r="P381" s="241">
        <f t="shared" si="11"/>
        <v>1</v>
      </c>
      <c r="Q381" s="242" t="str">
        <f>IF(ISNUMBER(P381),IF(P381=100%,"CUMPLIDA",IF(AND(ISNUMBER(L381),ISNUMBER([5]CGR!$P$4)), IF(L381&lt;[5]CGR!$P$4,"INCUMPLIDA","PROCESO"), "VERIFICAR FECHA")),"SIN VALOR AVANCE")</f>
        <v>CUMPLIDA</v>
      </c>
    </row>
    <row r="382" spans="1:17" ht="150.75" x14ac:dyDescent="0.2">
      <c r="A382" s="232" t="s">
        <v>19</v>
      </c>
      <c r="B382" s="233" t="s">
        <v>13</v>
      </c>
      <c r="C382" s="781"/>
      <c r="D382" s="781"/>
      <c r="E382" s="780"/>
      <c r="F382" s="780"/>
      <c r="G382" s="235" t="s">
        <v>97</v>
      </c>
      <c r="H382" s="236" t="s">
        <v>98</v>
      </c>
      <c r="I382" s="236" t="s">
        <v>99</v>
      </c>
      <c r="J382" s="245">
        <v>1</v>
      </c>
      <c r="K382" s="302">
        <v>45323</v>
      </c>
      <c r="L382" s="302">
        <v>45747</v>
      </c>
      <c r="M382" s="239">
        <f t="shared" si="12"/>
        <v>60.571428571428569</v>
      </c>
      <c r="N382" s="240">
        <v>1</v>
      </c>
      <c r="O382" s="264" t="s">
        <v>803</v>
      </c>
      <c r="P382" s="241">
        <f t="shared" si="11"/>
        <v>1</v>
      </c>
      <c r="Q382" s="242" t="str">
        <f>IF(ISNUMBER(P382),IF(P382=100%,"CUMPLIDA",IF(AND(ISNUMBER(L382),ISNUMBER([5]CGR!$P$4)), IF(L382&lt;[5]CGR!$P$4,"INCUMPLIDA","PROCESO"), "VERIFICAR FECHA")),"SIN VALOR AVANCE")</f>
        <v>CUMPLIDA</v>
      </c>
    </row>
    <row r="383" spans="1:17" ht="105.75" x14ac:dyDescent="0.2">
      <c r="A383" s="232" t="s">
        <v>19</v>
      </c>
      <c r="B383" s="233" t="s">
        <v>13</v>
      </c>
      <c r="C383" s="781"/>
      <c r="D383" s="781"/>
      <c r="E383" s="780"/>
      <c r="F383" s="780"/>
      <c r="G383" s="235" t="s">
        <v>101</v>
      </c>
      <c r="H383" s="236" t="s">
        <v>101</v>
      </c>
      <c r="I383" s="236" t="s">
        <v>102</v>
      </c>
      <c r="J383" s="245">
        <v>1</v>
      </c>
      <c r="K383" s="302">
        <v>45323</v>
      </c>
      <c r="L383" s="302">
        <v>45747</v>
      </c>
      <c r="M383" s="239">
        <f t="shared" si="12"/>
        <v>60.571428571428569</v>
      </c>
      <c r="N383" s="240">
        <v>1</v>
      </c>
      <c r="O383" s="236" t="s">
        <v>738</v>
      </c>
      <c r="P383" s="241">
        <f t="shared" si="11"/>
        <v>1</v>
      </c>
      <c r="Q383" s="242" t="str">
        <f>IF(ISNUMBER(P383),IF(P383=100%,"CUMPLIDA",IF(AND(ISNUMBER(L383),ISNUMBER([5]CGR!$P$4)), IF(L383&lt;[5]CGR!$P$4,"INCUMPLIDA","PROCESO"), "VERIFICAR FECHA")),"SIN VALOR AVANCE")</f>
        <v>CUMPLIDA</v>
      </c>
    </row>
    <row r="384" spans="1:17" ht="105.75" x14ac:dyDescent="0.2">
      <c r="A384" s="232" t="s">
        <v>19</v>
      </c>
      <c r="B384" s="233" t="s">
        <v>13</v>
      </c>
      <c r="C384" s="781"/>
      <c r="D384" s="781"/>
      <c r="E384" s="780"/>
      <c r="F384" s="780"/>
      <c r="G384" s="235" t="s">
        <v>238</v>
      </c>
      <c r="H384" s="236" t="s">
        <v>239</v>
      </c>
      <c r="I384" s="236" t="s">
        <v>240</v>
      </c>
      <c r="J384" s="245">
        <v>1</v>
      </c>
      <c r="K384" s="302">
        <v>45231</v>
      </c>
      <c r="L384" s="302">
        <v>45747</v>
      </c>
      <c r="M384" s="239">
        <f t="shared" si="12"/>
        <v>73.714285714285708</v>
      </c>
      <c r="N384" s="240">
        <v>1</v>
      </c>
      <c r="O384" s="236" t="s">
        <v>738</v>
      </c>
      <c r="P384" s="241">
        <f t="shared" si="11"/>
        <v>1</v>
      </c>
      <c r="Q384" s="242" t="str">
        <f>IF(ISNUMBER(P384),IF(P384=100%,"CUMPLIDA",IF(AND(ISNUMBER(L384),ISNUMBER([5]CGR!$P$4)), IF(L384&lt;[5]CGR!$P$4,"INCUMPLIDA","PROCESO"), "VERIFICAR FECHA")),"SIN VALOR AVANCE")</f>
        <v>CUMPLIDA</v>
      </c>
    </row>
    <row r="385" spans="1:17" ht="150.75" x14ac:dyDescent="0.2">
      <c r="A385" s="232" t="s">
        <v>19</v>
      </c>
      <c r="B385" s="233" t="s">
        <v>13</v>
      </c>
      <c r="C385" s="781"/>
      <c r="D385" s="781"/>
      <c r="E385" s="780"/>
      <c r="F385" s="780"/>
      <c r="G385" s="235" t="s">
        <v>104</v>
      </c>
      <c r="H385" s="236" t="s">
        <v>104</v>
      </c>
      <c r="I385" s="236" t="s">
        <v>248</v>
      </c>
      <c r="J385" s="245">
        <v>1</v>
      </c>
      <c r="K385" s="302">
        <v>45323</v>
      </c>
      <c r="L385" s="302">
        <v>45747</v>
      </c>
      <c r="M385" s="239">
        <f t="shared" si="12"/>
        <v>60.571428571428569</v>
      </c>
      <c r="N385" s="240">
        <v>1</v>
      </c>
      <c r="O385" s="264" t="s">
        <v>803</v>
      </c>
      <c r="P385" s="241">
        <f t="shared" si="11"/>
        <v>1</v>
      </c>
      <c r="Q385" s="242" t="str">
        <f>IF(ISNUMBER(P385),IF(P385=100%,"CUMPLIDA",IF(AND(ISNUMBER(L385),ISNUMBER([5]CGR!$P$4)), IF(L385&lt;[5]CGR!$P$4,"INCUMPLIDA","PROCESO"), "VERIFICAR FECHA")),"SIN VALOR AVANCE")</f>
        <v>CUMPLIDA</v>
      </c>
    </row>
    <row r="386" spans="1:17" ht="105.75" x14ac:dyDescent="0.2">
      <c r="A386" s="232" t="s">
        <v>19</v>
      </c>
      <c r="B386" s="233" t="s">
        <v>13</v>
      </c>
      <c r="C386" s="781"/>
      <c r="D386" s="781"/>
      <c r="E386" s="780"/>
      <c r="F386" s="780"/>
      <c r="G386" s="235" t="s">
        <v>106</v>
      </c>
      <c r="H386" s="236" t="s">
        <v>106</v>
      </c>
      <c r="I386" s="236" t="s">
        <v>107</v>
      </c>
      <c r="J386" s="245">
        <v>1</v>
      </c>
      <c r="K386" s="302">
        <v>45231</v>
      </c>
      <c r="L386" s="302">
        <v>45747</v>
      </c>
      <c r="M386" s="239">
        <f t="shared" si="12"/>
        <v>73.714285714285708</v>
      </c>
      <c r="N386" s="240">
        <v>1</v>
      </c>
      <c r="O386" s="236" t="s">
        <v>738</v>
      </c>
      <c r="P386" s="241">
        <f t="shared" si="11"/>
        <v>1</v>
      </c>
      <c r="Q386" s="242" t="str">
        <f>IF(ISNUMBER(P386),IF(P386=100%,"CUMPLIDA",IF(AND(ISNUMBER(L386),ISNUMBER([5]CGR!$P$4)), IF(L386&lt;[5]CGR!$P$4,"INCUMPLIDA","PROCESO"), "VERIFICAR FECHA")),"SIN VALOR AVANCE")</f>
        <v>CUMPLIDA</v>
      </c>
    </row>
    <row r="387" spans="1:17" ht="225.75" x14ac:dyDescent="0.2">
      <c r="A387" s="232" t="s">
        <v>19</v>
      </c>
      <c r="B387" s="233" t="s">
        <v>13</v>
      </c>
      <c r="C387" s="781"/>
      <c r="D387" s="781"/>
      <c r="E387" s="780"/>
      <c r="F387" s="780"/>
      <c r="G387" s="235" t="s">
        <v>108</v>
      </c>
      <c r="H387" s="236" t="s">
        <v>108</v>
      </c>
      <c r="I387" s="236" t="s">
        <v>524</v>
      </c>
      <c r="J387" s="245">
        <v>1</v>
      </c>
      <c r="K387" s="302">
        <v>45231</v>
      </c>
      <c r="L387" s="302">
        <v>45808</v>
      </c>
      <c r="M387" s="239">
        <f t="shared" si="12"/>
        <v>82.428571428571431</v>
      </c>
      <c r="N387" s="240">
        <v>1</v>
      </c>
      <c r="O387" s="264" t="s">
        <v>804</v>
      </c>
      <c r="P387" s="241">
        <f t="shared" si="11"/>
        <v>1</v>
      </c>
      <c r="Q387" s="242" t="str">
        <f>IF(ISNUMBER(P387),IF(P387=100%,"CUMPLIDA",IF(AND(ISNUMBER(L387),ISNUMBER([5]CGR!$P$4)), IF(L387&lt;[5]CGR!$P$4,"INCUMPLIDA","PROCESO"), "VERIFICAR FECHA")),"SIN VALOR AVANCE")</f>
        <v>CUMPLIDA</v>
      </c>
    </row>
    <row r="388" spans="1:17" ht="180.75" x14ac:dyDescent="0.2">
      <c r="A388" s="232" t="s">
        <v>19</v>
      </c>
      <c r="B388" s="233" t="s">
        <v>13</v>
      </c>
      <c r="C388" s="781"/>
      <c r="D388" s="781"/>
      <c r="E388" s="780"/>
      <c r="F388" s="780"/>
      <c r="G388" s="235" t="s">
        <v>110</v>
      </c>
      <c r="H388" s="236" t="s">
        <v>111</v>
      </c>
      <c r="I388" s="236" t="s">
        <v>112</v>
      </c>
      <c r="J388" s="245">
        <v>8</v>
      </c>
      <c r="K388" s="302">
        <v>45839</v>
      </c>
      <c r="L388" s="302">
        <v>46568</v>
      </c>
      <c r="M388" s="239">
        <f t="shared" si="12"/>
        <v>104.14285714285714</v>
      </c>
      <c r="N388" s="240">
        <v>0</v>
      </c>
      <c r="O388" s="236" t="s">
        <v>805</v>
      </c>
      <c r="P388" s="241">
        <f t="shared" si="11"/>
        <v>0</v>
      </c>
      <c r="Q388" s="242" t="str">
        <f>IF(ISNUMBER(P388),IF(P388=100%,"CUMPLIDA",IF(AND(ISNUMBER(L388),ISNUMBER([5]CGR!$P$4)), IF(L388&lt;[5]CGR!$P$4,"INCUMPLIDA","PROCESO"), "VERIFICAR FECHA")),"SIN VALOR AVANCE")</f>
        <v>PROCESO</v>
      </c>
    </row>
    <row r="389" spans="1:17" ht="135.75" x14ac:dyDescent="0.2">
      <c r="A389" s="232" t="s">
        <v>19</v>
      </c>
      <c r="B389" s="233" t="s">
        <v>13</v>
      </c>
      <c r="C389" s="781"/>
      <c r="D389" s="781"/>
      <c r="E389" s="780"/>
      <c r="F389" s="780"/>
      <c r="G389" s="235" t="s">
        <v>114</v>
      </c>
      <c r="H389" s="236" t="s">
        <v>115</v>
      </c>
      <c r="I389" s="236" t="s">
        <v>116</v>
      </c>
      <c r="J389" s="245">
        <v>1</v>
      </c>
      <c r="K389" s="302">
        <v>45839</v>
      </c>
      <c r="L389" s="302">
        <v>46568</v>
      </c>
      <c r="M389" s="239">
        <f t="shared" si="12"/>
        <v>104.14285714285714</v>
      </c>
      <c r="N389" s="240">
        <v>0</v>
      </c>
      <c r="O389" s="264" t="s">
        <v>806</v>
      </c>
      <c r="P389" s="241">
        <f t="shared" si="11"/>
        <v>0</v>
      </c>
      <c r="Q389" s="242" t="str">
        <f>IF(ISNUMBER(P389),IF(P389=100%,"CUMPLIDA",IF(AND(ISNUMBER(L389),ISNUMBER([5]CGR!$P$4)), IF(L389&lt;[5]CGR!$P$4,"INCUMPLIDA","PROCESO"), "VERIFICAR FECHA")),"SIN VALOR AVANCE")</f>
        <v>PROCESO</v>
      </c>
    </row>
    <row r="390" spans="1:17" ht="270.75" x14ac:dyDescent="0.2">
      <c r="A390" s="232" t="s">
        <v>19</v>
      </c>
      <c r="B390" s="233" t="s">
        <v>13</v>
      </c>
      <c r="C390" s="781"/>
      <c r="D390" s="781"/>
      <c r="E390" s="780"/>
      <c r="F390" s="780"/>
      <c r="G390" s="235" t="s">
        <v>117</v>
      </c>
      <c r="H390" s="236" t="s">
        <v>118</v>
      </c>
      <c r="I390" s="236" t="s">
        <v>119</v>
      </c>
      <c r="J390" s="245">
        <v>2</v>
      </c>
      <c r="K390" s="302">
        <v>45839</v>
      </c>
      <c r="L390" s="302">
        <v>46568</v>
      </c>
      <c r="M390" s="239">
        <f t="shared" si="12"/>
        <v>104.14285714285714</v>
      </c>
      <c r="N390" s="240">
        <v>0</v>
      </c>
      <c r="O390" s="264" t="s">
        <v>807</v>
      </c>
      <c r="P390" s="241">
        <f t="shared" si="11"/>
        <v>0</v>
      </c>
      <c r="Q390" s="242" t="str">
        <f>IF(ISNUMBER(P390),IF(P390=100%,"CUMPLIDA",IF(AND(ISNUMBER(L390),ISNUMBER([5]CGR!$P$4)), IF(L390&lt;[5]CGR!$P$4,"INCUMPLIDA","PROCESO"), "VERIFICAR FECHA")),"SIN VALOR AVANCE")</f>
        <v>PROCESO</v>
      </c>
    </row>
    <row r="391" spans="1:17" ht="255.75" x14ac:dyDescent="0.2">
      <c r="A391" s="232" t="s">
        <v>19</v>
      </c>
      <c r="B391" s="233" t="s">
        <v>13</v>
      </c>
      <c r="C391" s="781" t="s">
        <v>775</v>
      </c>
      <c r="D391" s="781" t="s">
        <v>776</v>
      </c>
      <c r="E391" s="780" t="s">
        <v>808</v>
      </c>
      <c r="F391" s="780" t="s">
        <v>809</v>
      </c>
      <c r="G391" s="780" t="s">
        <v>729</v>
      </c>
      <c r="H391" s="236" t="s">
        <v>675</v>
      </c>
      <c r="I391" s="236" t="s">
        <v>676</v>
      </c>
      <c r="J391" s="245">
        <v>1</v>
      </c>
      <c r="K391" s="263">
        <v>45231</v>
      </c>
      <c r="L391" s="263">
        <v>45504</v>
      </c>
      <c r="M391" s="239">
        <f t="shared" si="12"/>
        <v>39</v>
      </c>
      <c r="N391" s="240">
        <v>1</v>
      </c>
      <c r="O391" s="236" t="s">
        <v>810</v>
      </c>
      <c r="P391" s="241">
        <f t="shared" si="11"/>
        <v>1</v>
      </c>
      <c r="Q391" s="242" t="str">
        <f>IF(ISNUMBER(P391),IF(P391=100%,"CUMPLIDA",IF(AND(ISNUMBER(L391),ISNUMBER([5]CGR!$P$4)), IF(L391&lt;[5]CGR!$P$4,"INCUMPLIDA","PROCESO"), "VERIFICAR FECHA")),"SIN VALOR AVANCE")</f>
        <v>CUMPLIDA</v>
      </c>
    </row>
    <row r="392" spans="1:17" ht="255.75" x14ac:dyDescent="0.2">
      <c r="A392" s="232" t="s">
        <v>19</v>
      </c>
      <c r="B392" s="233" t="s">
        <v>13</v>
      </c>
      <c r="C392" s="781"/>
      <c r="D392" s="781"/>
      <c r="E392" s="780"/>
      <c r="F392" s="780"/>
      <c r="G392" s="780"/>
      <c r="H392" s="236" t="s">
        <v>678</v>
      </c>
      <c r="I392" s="236" t="s">
        <v>679</v>
      </c>
      <c r="J392" s="245">
        <v>1</v>
      </c>
      <c r="K392" s="263">
        <v>45231</v>
      </c>
      <c r="L392" s="263">
        <v>45504</v>
      </c>
      <c r="M392" s="239">
        <f t="shared" si="12"/>
        <v>39</v>
      </c>
      <c r="N392" s="240">
        <v>1</v>
      </c>
      <c r="O392" s="236" t="s">
        <v>810</v>
      </c>
      <c r="P392" s="241">
        <f t="shared" si="11"/>
        <v>1</v>
      </c>
      <c r="Q392" s="242" t="str">
        <f>IF(ISNUMBER(P392),IF(P392=100%,"CUMPLIDA",IF(AND(ISNUMBER(L392),ISNUMBER([5]CGR!$P$4)), IF(L392&lt;[5]CGR!$P$4,"INCUMPLIDA","PROCESO"), "VERIFICAR FECHA")),"SIN VALOR AVANCE")</f>
        <v>CUMPLIDA</v>
      </c>
    </row>
    <row r="393" spans="1:17" ht="135.75" x14ac:dyDescent="0.2">
      <c r="A393" s="232" t="s">
        <v>19</v>
      </c>
      <c r="B393" s="233" t="s">
        <v>13</v>
      </c>
      <c r="C393" s="781"/>
      <c r="D393" s="781"/>
      <c r="E393" s="780"/>
      <c r="F393" s="780"/>
      <c r="G393" s="235" t="s">
        <v>97</v>
      </c>
      <c r="H393" s="236" t="s">
        <v>98</v>
      </c>
      <c r="I393" s="236" t="s">
        <v>99</v>
      </c>
      <c r="J393" s="245">
        <v>1</v>
      </c>
      <c r="K393" s="302">
        <v>45323</v>
      </c>
      <c r="L393" s="302">
        <v>45747</v>
      </c>
      <c r="M393" s="239">
        <f t="shared" si="12"/>
        <v>60.571428571428569</v>
      </c>
      <c r="N393" s="240">
        <v>1</v>
      </c>
      <c r="O393" s="236" t="s">
        <v>811</v>
      </c>
      <c r="P393" s="241">
        <f t="shared" si="11"/>
        <v>1</v>
      </c>
      <c r="Q393" s="242" t="str">
        <f>IF(ISNUMBER(P393),IF(P393=100%,"CUMPLIDA",IF(AND(ISNUMBER(L393),ISNUMBER([5]CGR!$P$4)), IF(L393&lt;[5]CGR!$P$4,"INCUMPLIDA","PROCESO"), "VERIFICAR FECHA")),"SIN VALOR AVANCE")</f>
        <v>CUMPLIDA</v>
      </c>
    </row>
    <row r="394" spans="1:17" ht="105.75" x14ac:dyDescent="0.2">
      <c r="A394" s="232" t="s">
        <v>19</v>
      </c>
      <c r="B394" s="233" t="s">
        <v>13</v>
      </c>
      <c r="C394" s="781"/>
      <c r="D394" s="781"/>
      <c r="E394" s="780"/>
      <c r="F394" s="780"/>
      <c r="G394" s="235" t="s">
        <v>101</v>
      </c>
      <c r="H394" s="236" t="s">
        <v>101</v>
      </c>
      <c r="I394" s="236" t="s">
        <v>102</v>
      </c>
      <c r="J394" s="245">
        <v>1</v>
      </c>
      <c r="K394" s="302">
        <v>45323</v>
      </c>
      <c r="L394" s="302">
        <v>45747</v>
      </c>
      <c r="M394" s="239">
        <f t="shared" si="12"/>
        <v>60.571428571428569</v>
      </c>
      <c r="N394" s="240">
        <v>1</v>
      </c>
      <c r="O394" s="236" t="s">
        <v>738</v>
      </c>
      <c r="P394" s="241">
        <f t="shared" ref="P394:P457" si="13">N394/J394</f>
        <v>1</v>
      </c>
      <c r="Q394" s="242" t="str">
        <f>IF(ISNUMBER(P394),IF(P394=100%,"CUMPLIDA",IF(AND(ISNUMBER(L394),ISNUMBER([5]CGR!$P$4)), IF(L394&lt;[5]CGR!$P$4,"INCUMPLIDA","PROCESO"), "VERIFICAR FECHA")),"SIN VALOR AVANCE")</f>
        <v>CUMPLIDA</v>
      </c>
    </row>
    <row r="395" spans="1:17" ht="105.75" x14ac:dyDescent="0.2">
      <c r="A395" s="232" t="s">
        <v>19</v>
      </c>
      <c r="B395" s="233" t="s">
        <v>13</v>
      </c>
      <c r="C395" s="781"/>
      <c r="D395" s="781"/>
      <c r="E395" s="780"/>
      <c r="F395" s="780"/>
      <c r="G395" s="235" t="s">
        <v>238</v>
      </c>
      <c r="H395" s="236" t="s">
        <v>239</v>
      </c>
      <c r="I395" s="236" t="s">
        <v>240</v>
      </c>
      <c r="J395" s="245">
        <v>1</v>
      </c>
      <c r="K395" s="302">
        <v>45231</v>
      </c>
      <c r="L395" s="302">
        <v>45747</v>
      </c>
      <c r="M395" s="239">
        <f t="shared" si="12"/>
        <v>73.714285714285708</v>
      </c>
      <c r="N395" s="240">
        <v>1</v>
      </c>
      <c r="O395" s="236" t="s">
        <v>738</v>
      </c>
      <c r="P395" s="241">
        <f t="shared" si="13"/>
        <v>1</v>
      </c>
      <c r="Q395" s="242" t="str">
        <f>IF(ISNUMBER(P395),IF(P395=100%,"CUMPLIDA",IF(AND(ISNUMBER(L395),ISNUMBER([5]CGR!$P$4)), IF(L395&lt;[5]CGR!$P$4,"INCUMPLIDA","PROCESO"), "VERIFICAR FECHA")),"SIN VALOR AVANCE")</f>
        <v>CUMPLIDA</v>
      </c>
    </row>
    <row r="396" spans="1:17" ht="135.75" x14ac:dyDescent="0.2">
      <c r="A396" s="232" t="s">
        <v>19</v>
      </c>
      <c r="B396" s="233" t="s">
        <v>13</v>
      </c>
      <c r="C396" s="781"/>
      <c r="D396" s="781"/>
      <c r="E396" s="780"/>
      <c r="F396" s="780"/>
      <c r="G396" s="235" t="s">
        <v>104</v>
      </c>
      <c r="H396" s="236" t="s">
        <v>104</v>
      </c>
      <c r="I396" s="236" t="s">
        <v>248</v>
      </c>
      <c r="J396" s="245">
        <v>1</v>
      </c>
      <c r="K396" s="302">
        <v>45323</v>
      </c>
      <c r="L396" s="302">
        <v>45747</v>
      </c>
      <c r="M396" s="239">
        <f t="shared" si="12"/>
        <v>60.571428571428569</v>
      </c>
      <c r="N396" s="240">
        <v>1</v>
      </c>
      <c r="O396" s="236" t="s">
        <v>811</v>
      </c>
      <c r="P396" s="241">
        <f t="shared" si="13"/>
        <v>1</v>
      </c>
      <c r="Q396" s="242" t="str">
        <f>IF(ISNUMBER(P396),IF(P396=100%,"CUMPLIDA",IF(AND(ISNUMBER(L396),ISNUMBER([5]CGR!$P$4)), IF(L396&lt;[5]CGR!$P$4,"INCUMPLIDA","PROCESO"), "VERIFICAR FECHA")),"SIN VALOR AVANCE")</f>
        <v>CUMPLIDA</v>
      </c>
    </row>
    <row r="397" spans="1:17" ht="120.75" x14ac:dyDescent="0.2">
      <c r="A397" s="232" t="s">
        <v>19</v>
      </c>
      <c r="B397" s="233" t="s">
        <v>13</v>
      </c>
      <c r="C397" s="781"/>
      <c r="D397" s="781" t="s">
        <v>776</v>
      </c>
      <c r="E397" s="780"/>
      <c r="F397" s="780"/>
      <c r="G397" s="235" t="s">
        <v>106</v>
      </c>
      <c r="H397" s="236" t="s">
        <v>106</v>
      </c>
      <c r="I397" s="236" t="s">
        <v>107</v>
      </c>
      <c r="J397" s="245">
        <v>1</v>
      </c>
      <c r="K397" s="302">
        <v>45231</v>
      </c>
      <c r="L397" s="302">
        <v>45747</v>
      </c>
      <c r="M397" s="239">
        <f t="shared" si="12"/>
        <v>73.714285714285708</v>
      </c>
      <c r="N397" s="240">
        <v>1</v>
      </c>
      <c r="O397" s="236" t="s">
        <v>746</v>
      </c>
      <c r="P397" s="241">
        <f t="shared" si="13"/>
        <v>1</v>
      </c>
      <c r="Q397" s="242" t="str">
        <f>IF(ISNUMBER(P397),IF(P397=100%,"CUMPLIDA",IF(AND(ISNUMBER(L397),ISNUMBER([5]CGR!$P$4)), IF(L397&lt;[5]CGR!$P$4,"INCUMPLIDA","PROCESO"), "VERIFICAR FECHA")),"SIN VALOR AVANCE")</f>
        <v>CUMPLIDA</v>
      </c>
    </row>
    <row r="398" spans="1:17" ht="195.75" x14ac:dyDescent="0.2">
      <c r="A398" s="232" t="s">
        <v>19</v>
      </c>
      <c r="B398" s="233" t="s">
        <v>13</v>
      </c>
      <c r="C398" s="781"/>
      <c r="D398" s="781"/>
      <c r="E398" s="780"/>
      <c r="F398" s="780"/>
      <c r="G398" s="235" t="s">
        <v>108</v>
      </c>
      <c r="H398" s="236" t="s">
        <v>108</v>
      </c>
      <c r="I398" s="236" t="s">
        <v>524</v>
      </c>
      <c r="J398" s="245">
        <v>1</v>
      </c>
      <c r="K398" s="302">
        <v>45231</v>
      </c>
      <c r="L398" s="302">
        <v>45808</v>
      </c>
      <c r="M398" s="239">
        <f t="shared" si="12"/>
        <v>82.428571428571431</v>
      </c>
      <c r="N398" s="240">
        <v>1</v>
      </c>
      <c r="O398" s="264" t="s">
        <v>812</v>
      </c>
      <c r="P398" s="241">
        <f t="shared" si="13"/>
        <v>1</v>
      </c>
      <c r="Q398" s="242" t="str">
        <f>IF(ISNUMBER(P398),IF(P398=100%,"CUMPLIDA",IF(AND(ISNUMBER(L398),ISNUMBER([5]CGR!$P$4)), IF(L398&lt;[5]CGR!$P$4,"INCUMPLIDA","PROCESO"), "VERIFICAR FECHA")),"SIN VALOR AVANCE")</f>
        <v>CUMPLIDA</v>
      </c>
    </row>
    <row r="399" spans="1:17" ht="180.75" x14ac:dyDescent="0.2">
      <c r="A399" s="232" t="s">
        <v>19</v>
      </c>
      <c r="B399" s="233" t="s">
        <v>13</v>
      </c>
      <c r="C399" s="781"/>
      <c r="D399" s="781"/>
      <c r="E399" s="780"/>
      <c r="F399" s="780"/>
      <c r="G399" s="235" t="s">
        <v>110</v>
      </c>
      <c r="H399" s="236" t="s">
        <v>111</v>
      </c>
      <c r="I399" s="236" t="s">
        <v>112</v>
      </c>
      <c r="J399" s="245">
        <v>7</v>
      </c>
      <c r="K399" s="302">
        <v>46024</v>
      </c>
      <c r="L399" s="302">
        <v>46660</v>
      </c>
      <c r="M399" s="239">
        <f t="shared" si="12"/>
        <v>90.857142857142861</v>
      </c>
      <c r="N399" s="240">
        <v>0</v>
      </c>
      <c r="O399" s="236" t="s">
        <v>813</v>
      </c>
      <c r="P399" s="241">
        <f t="shared" si="13"/>
        <v>0</v>
      </c>
      <c r="Q399" s="242" t="str">
        <f>IF(ISNUMBER(P399),IF(P399=100%,"CUMPLIDA",IF(AND(ISNUMBER(L399),ISNUMBER([5]CGR!$P$4)), IF(L399&lt;[5]CGR!$P$4,"INCUMPLIDA","PROCESO"), "VERIFICAR FECHA")),"SIN VALOR AVANCE")</f>
        <v>PROCESO</v>
      </c>
    </row>
    <row r="400" spans="1:17" ht="150.75" x14ac:dyDescent="0.2">
      <c r="A400" s="232" t="s">
        <v>19</v>
      </c>
      <c r="B400" s="233" t="s">
        <v>13</v>
      </c>
      <c r="C400" s="781"/>
      <c r="D400" s="781" t="s">
        <v>776</v>
      </c>
      <c r="E400" s="780"/>
      <c r="F400" s="780"/>
      <c r="G400" s="235" t="s">
        <v>114</v>
      </c>
      <c r="H400" s="236" t="s">
        <v>115</v>
      </c>
      <c r="I400" s="236" t="s">
        <v>116</v>
      </c>
      <c r="J400" s="245">
        <v>1</v>
      </c>
      <c r="K400" s="302">
        <v>46024</v>
      </c>
      <c r="L400" s="302">
        <v>46660</v>
      </c>
      <c r="M400" s="239">
        <f t="shared" si="12"/>
        <v>90.857142857142861</v>
      </c>
      <c r="N400" s="240">
        <v>0</v>
      </c>
      <c r="O400" s="264" t="s">
        <v>803</v>
      </c>
      <c r="P400" s="241">
        <f t="shared" si="13"/>
        <v>0</v>
      </c>
      <c r="Q400" s="242" t="str">
        <f>IF(ISNUMBER(P400),IF(P400=100%,"CUMPLIDA",IF(AND(ISNUMBER(L400),ISNUMBER([5]CGR!$P$4)), IF(L400&lt;[5]CGR!$P$4,"INCUMPLIDA","PROCESO"), "VERIFICAR FECHA")),"SIN VALOR AVANCE")</f>
        <v>PROCESO</v>
      </c>
    </row>
    <row r="401" spans="1:17" ht="285.75" x14ac:dyDescent="0.2">
      <c r="A401" s="232" t="s">
        <v>19</v>
      </c>
      <c r="B401" s="233" t="s">
        <v>13</v>
      </c>
      <c r="C401" s="781"/>
      <c r="D401" s="781" t="s">
        <v>776</v>
      </c>
      <c r="E401" s="780"/>
      <c r="F401" s="780"/>
      <c r="G401" s="235" t="s">
        <v>117</v>
      </c>
      <c r="H401" s="236" t="s">
        <v>118</v>
      </c>
      <c r="I401" s="236" t="s">
        <v>119</v>
      </c>
      <c r="J401" s="245">
        <v>2</v>
      </c>
      <c r="K401" s="302">
        <v>46024</v>
      </c>
      <c r="L401" s="302">
        <v>46660</v>
      </c>
      <c r="M401" s="239">
        <f t="shared" si="12"/>
        <v>90.857142857142861</v>
      </c>
      <c r="N401" s="240">
        <v>0</v>
      </c>
      <c r="O401" s="264" t="s">
        <v>814</v>
      </c>
      <c r="P401" s="241">
        <f t="shared" si="13"/>
        <v>0</v>
      </c>
      <c r="Q401" s="242" t="str">
        <f>IF(ISNUMBER(P401),IF(P401=100%,"CUMPLIDA",IF(AND(ISNUMBER(L401),ISNUMBER([5]CGR!$P$4)), IF(L401&lt;[5]CGR!$P$4,"INCUMPLIDA","PROCESO"), "VERIFICAR FECHA")),"SIN VALOR AVANCE")</f>
        <v>PROCESO</v>
      </c>
    </row>
    <row r="402" spans="1:17" ht="270.75" x14ac:dyDescent="0.2">
      <c r="A402" s="232" t="s">
        <v>19</v>
      </c>
      <c r="B402" s="233" t="s">
        <v>13</v>
      </c>
      <c r="C402" s="781" t="s">
        <v>775</v>
      </c>
      <c r="D402" s="781" t="s">
        <v>776</v>
      </c>
      <c r="E402" s="780" t="s">
        <v>815</v>
      </c>
      <c r="F402" s="796" t="s">
        <v>816</v>
      </c>
      <c r="G402" s="780" t="s">
        <v>729</v>
      </c>
      <c r="H402" s="236" t="s">
        <v>675</v>
      </c>
      <c r="I402" s="236" t="s">
        <v>676</v>
      </c>
      <c r="J402" s="245">
        <v>1</v>
      </c>
      <c r="K402" s="263">
        <v>45231</v>
      </c>
      <c r="L402" s="263">
        <v>45504</v>
      </c>
      <c r="M402" s="239">
        <f t="shared" si="12"/>
        <v>39</v>
      </c>
      <c r="N402" s="240">
        <v>1</v>
      </c>
      <c r="O402" s="264" t="s">
        <v>802</v>
      </c>
      <c r="P402" s="241">
        <f t="shared" si="13"/>
        <v>1</v>
      </c>
      <c r="Q402" s="242" t="str">
        <f>IF(ISNUMBER(P402),IF(P402=100%,"CUMPLIDA",IF(AND(ISNUMBER(L402),ISNUMBER([5]CGR!$P$4)), IF(L402&lt;[5]CGR!$P$4,"INCUMPLIDA","PROCESO"), "VERIFICAR FECHA")),"SIN VALOR AVANCE")</f>
        <v>CUMPLIDA</v>
      </c>
    </row>
    <row r="403" spans="1:17" ht="270.75" x14ac:dyDescent="0.2">
      <c r="A403" s="232" t="s">
        <v>19</v>
      </c>
      <c r="B403" s="233" t="s">
        <v>13</v>
      </c>
      <c r="C403" s="781"/>
      <c r="D403" s="781"/>
      <c r="E403" s="780"/>
      <c r="F403" s="796"/>
      <c r="G403" s="780"/>
      <c r="H403" s="236" t="s">
        <v>678</v>
      </c>
      <c r="I403" s="236" t="s">
        <v>679</v>
      </c>
      <c r="J403" s="245">
        <v>1</v>
      </c>
      <c r="K403" s="263">
        <v>45231</v>
      </c>
      <c r="L403" s="263">
        <v>45504</v>
      </c>
      <c r="M403" s="239">
        <f t="shared" ref="M403:M466" si="14">(L403-K403)/7</f>
        <v>39</v>
      </c>
      <c r="N403" s="240">
        <v>1</v>
      </c>
      <c r="O403" s="264" t="s">
        <v>802</v>
      </c>
      <c r="P403" s="241">
        <f t="shared" si="13"/>
        <v>1</v>
      </c>
      <c r="Q403" s="242" t="str">
        <f>IF(ISNUMBER(P403),IF(P403=100%,"CUMPLIDA",IF(AND(ISNUMBER(L403),ISNUMBER([5]CGR!$P$4)), IF(L403&lt;[5]CGR!$P$4,"INCUMPLIDA","PROCESO"), "VERIFICAR FECHA")),"SIN VALOR AVANCE")</f>
        <v>CUMPLIDA</v>
      </c>
    </row>
    <row r="404" spans="1:17" ht="165.75" x14ac:dyDescent="0.2">
      <c r="A404" s="232" t="s">
        <v>19</v>
      </c>
      <c r="B404" s="233" t="s">
        <v>13</v>
      </c>
      <c r="C404" s="781"/>
      <c r="D404" s="781"/>
      <c r="E404" s="780"/>
      <c r="F404" s="796"/>
      <c r="G404" s="235" t="s">
        <v>97</v>
      </c>
      <c r="H404" s="236" t="s">
        <v>98</v>
      </c>
      <c r="I404" s="236" t="s">
        <v>99</v>
      </c>
      <c r="J404" s="245">
        <v>1</v>
      </c>
      <c r="K404" s="302">
        <v>45323</v>
      </c>
      <c r="L404" s="302">
        <v>45747</v>
      </c>
      <c r="M404" s="239">
        <f t="shared" si="14"/>
        <v>60.571428571428569</v>
      </c>
      <c r="N404" s="240">
        <v>1</v>
      </c>
      <c r="O404" s="264" t="s">
        <v>817</v>
      </c>
      <c r="P404" s="241">
        <f t="shared" si="13"/>
        <v>1</v>
      </c>
      <c r="Q404" s="242" t="str">
        <f>IF(ISNUMBER(P404),IF(P404=100%,"CUMPLIDA",IF(AND(ISNUMBER(L404),ISNUMBER([5]CGR!$P$4)), IF(L404&lt;[5]CGR!$P$4,"INCUMPLIDA","PROCESO"), "VERIFICAR FECHA")),"SIN VALOR AVANCE")</f>
        <v>CUMPLIDA</v>
      </c>
    </row>
    <row r="405" spans="1:17" ht="105.75" x14ac:dyDescent="0.2">
      <c r="A405" s="232" t="s">
        <v>19</v>
      </c>
      <c r="B405" s="233" t="s">
        <v>13</v>
      </c>
      <c r="C405" s="781"/>
      <c r="D405" s="781"/>
      <c r="E405" s="780"/>
      <c r="F405" s="796"/>
      <c r="G405" s="235" t="s">
        <v>101</v>
      </c>
      <c r="H405" s="236" t="s">
        <v>101</v>
      </c>
      <c r="I405" s="236" t="s">
        <v>102</v>
      </c>
      <c r="J405" s="245">
        <v>1</v>
      </c>
      <c r="K405" s="302">
        <v>45323</v>
      </c>
      <c r="L405" s="302">
        <v>45747</v>
      </c>
      <c r="M405" s="239">
        <f t="shared" si="14"/>
        <v>60.571428571428569</v>
      </c>
      <c r="N405" s="240">
        <v>1</v>
      </c>
      <c r="O405" s="236" t="s">
        <v>738</v>
      </c>
      <c r="P405" s="241">
        <f t="shared" si="13"/>
        <v>1</v>
      </c>
      <c r="Q405" s="242" t="str">
        <f>IF(ISNUMBER(P405),IF(P405=100%,"CUMPLIDA",IF(AND(ISNUMBER(L405),ISNUMBER([5]CGR!$P$4)), IF(L405&lt;[5]CGR!$P$4,"INCUMPLIDA","PROCESO"), "VERIFICAR FECHA")),"SIN VALOR AVANCE")</f>
        <v>CUMPLIDA</v>
      </c>
    </row>
    <row r="406" spans="1:17" ht="105.75" x14ac:dyDescent="0.2">
      <c r="A406" s="232" t="s">
        <v>19</v>
      </c>
      <c r="B406" s="233" t="s">
        <v>13</v>
      </c>
      <c r="C406" s="781"/>
      <c r="D406" s="781"/>
      <c r="E406" s="780"/>
      <c r="F406" s="796"/>
      <c r="G406" s="235" t="s">
        <v>238</v>
      </c>
      <c r="H406" s="236" t="s">
        <v>239</v>
      </c>
      <c r="I406" s="236" t="s">
        <v>240</v>
      </c>
      <c r="J406" s="245">
        <v>1</v>
      </c>
      <c r="K406" s="302">
        <v>45231</v>
      </c>
      <c r="L406" s="302">
        <v>45747</v>
      </c>
      <c r="M406" s="239">
        <f t="shared" si="14"/>
        <v>73.714285714285708</v>
      </c>
      <c r="N406" s="240">
        <v>1</v>
      </c>
      <c r="O406" s="236" t="s">
        <v>738</v>
      </c>
      <c r="P406" s="241">
        <f t="shared" si="13"/>
        <v>1</v>
      </c>
      <c r="Q406" s="242" t="str">
        <f>IF(ISNUMBER(P406),IF(P406=100%,"CUMPLIDA",IF(AND(ISNUMBER(L406),ISNUMBER([5]CGR!$P$4)), IF(L406&lt;[5]CGR!$P$4,"INCUMPLIDA","PROCESO"), "VERIFICAR FECHA")),"SIN VALOR AVANCE")</f>
        <v>CUMPLIDA</v>
      </c>
    </row>
    <row r="407" spans="1:17" ht="135.75" x14ac:dyDescent="0.2">
      <c r="A407" s="232" t="s">
        <v>19</v>
      </c>
      <c r="B407" s="233" t="s">
        <v>13</v>
      </c>
      <c r="C407" s="781"/>
      <c r="D407" s="781"/>
      <c r="E407" s="780"/>
      <c r="F407" s="796"/>
      <c r="G407" s="235" t="s">
        <v>104</v>
      </c>
      <c r="H407" s="236" t="s">
        <v>104</v>
      </c>
      <c r="I407" s="236" t="s">
        <v>248</v>
      </c>
      <c r="J407" s="245">
        <v>1</v>
      </c>
      <c r="K407" s="302">
        <v>45323</v>
      </c>
      <c r="L407" s="302">
        <v>45747</v>
      </c>
      <c r="M407" s="239">
        <f t="shared" si="14"/>
        <v>60.571428571428569</v>
      </c>
      <c r="N407" s="240">
        <v>1</v>
      </c>
      <c r="O407" s="264" t="s">
        <v>806</v>
      </c>
      <c r="P407" s="241">
        <f t="shared" si="13"/>
        <v>1</v>
      </c>
      <c r="Q407" s="242" t="str">
        <f>IF(ISNUMBER(P407),IF(P407=100%,"CUMPLIDA",IF(AND(ISNUMBER(L407),ISNUMBER([5]CGR!$P$4)), IF(L407&lt;[5]CGR!$P$4,"INCUMPLIDA","PROCESO"), "VERIFICAR FECHA")),"SIN VALOR AVANCE")</f>
        <v>CUMPLIDA</v>
      </c>
    </row>
    <row r="408" spans="1:17" ht="120.75" x14ac:dyDescent="0.2">
      <c r="A408" s="232" t="s">
        <v>19</v>
      </c>
      <c r="B408" s="233" t="s">
        <v>13</v>
      </c>
      <c r="C408" s="781"/>
      <c r="D408" s="781"/>
      <c r="E408" s="780"/>
      <c r="F408" s="796"/>
      <c r="G408" s="235" t="s">
        <v>106</v>
      </c>
      <c r="H408" s="236" t="s">
        <v>106</v>
      </c>
      <c r="I408" s="236" t="s">
        <v>107</v>
      </c>
      <c r="J408" s="245">
        <v>1</v>
      </c>
      <c r="K408" s="302">
        <v>45231</v>
      </c>
      <c r="L408" s="302">
        <v>45747</v>
      </c>
      <c r="M408" s="239">
        <f t="shared" si="14"/>
        <v>73.714285714285708</v>
      </c>
      <c r="N408" s="240">
        <v>1</v>
      </c>
      <c r="O408" s="236" t="s">
        <v>746</v>
      </c>
      <c r="P408" s="241">
        <f t="shared" si="13"/>
        <v>1</v>
      </c>
      <c r="Q408" s="242" t="str">
        <f>IF(ISNUMBER(P408),IF(P408=100%,"CUMPLIDA",IF(AND(ISNUMBER(L408),ISNUMBER([5]CGR!$P$4)), IF(L408&lt;[5]CGR!$P$4,"INCUMPLIDA","PROCESO"), "VERIFICAR FECHA")),"SIN VALOR AVANCE")</f>
        <v>CUMPLIDA</v>
      </c>
    </row>
    <row r="409" spans="1:17" ht="240.75" x14ac:dyDescent="0.2">
      <c r="A409" s="232" t="s">
        <v>19</v>
      </c>
      <c r="B409" s="233" t="s">
        <v>13</v>
      </c>
      <c r="C409" s="781"/>
      <c r="D409" s="781"/>
      <c r="E409" s="780"/>
      <c r="F409" s="796"/>
      <c r="G409" s="235" t="s">
        <v>108</v>
      </c>
      <c r="H409" s="236" t="s">
        <v>108</v>
      </c>
      <c r="I409" s="236" t="s">
        <v>524</v>
      </c>
      <c r="J409" s="245">
        <v>1</v>
      </c>
      <c r="K409" s="302">
        <v>45231</v>
      </c>
      <c r="L409" s="302">
        <v>45808</v>
      </c>
      <c r="M409" s="239">
        <f t="shared" si="14"/>
        <v>82.428571428571431</v>
      </c>
      <c r="N409" s="240">
        <v>1</v>
      </c>
      <c r="O409" s="264" t="s">
        <v>753</v>
      </c>
      <c r="P409" s="241">
        <f t="shared" si="13"/>
        <v>1</v>
      </c>
      <c r="Q409" s="242" t="str">
        <f>IF(ISNUMBER(P409),IF(P409=100%,"CUMPLIDA",IF(AND(ISNUMBER(L409),ISNUMBER([5]CGR!$P$4)), IF(L409&lt;[5]CGR!$P$4,"INCUMPLIDA","PROCESO"), "VERIFICAR FECHA")),"SIN VALOR AVANCE")</f>
        <v>CUMPLIDA</v>
      </c>
    </row>
    <row r="410" spans="1:17" ht="195.75" x14ac:dyDescent="0.2">
      <c r="A410" s="232" t="s">
        <v>19</v>
      </c>
      <c r="B410" s="233" t="s">
        <v>13</v>
      </c>
      <c r="C410" s="781"/>
      <c r="D410" s="781" t="s">
        <v>776</v>
      </c>
      <c r="E410" s="780"/>
      <c r="F410" s="796"/>
      <c r="G410" s="235" t="s">
        <v>110</v>
      </c>
      <c r="H410" s="236" t="s">
        <v>111</v>
      </c>
      <c r="I410" s="236" t="s">
        <v>112</v>
      </c>
      <c r="J410" s="245">
        <v>8</v>
      </c>
      <c r="K410" s="302">
        <v>45839</v>
      </c>
      <c r="L410" s="302">
        <v>46568</v>
      </c>
      <c r="M410" s="239">
        <f t="shared" si="14"/>
        <v>104.14285714285714</v>
      </c>
      <c r="N410" s="240">
        <v>0</v>
      </c>
      <c r="O410" s="236" t="s">
        <v>818</v>
      </c>
      <c r="P410" s="241">
        <f t="shared" si="13"/>
        <v>0</v>
      </c>
      <c r="Q410" s="242" t="str">
        <f>IF(ISNUMBER(P410),IF(P410=100%,"CUMPLIDA",IF(AND(ISNUMBER(L410),ISNUMBER([5]CGR!$P$4)), IF(L410&lt;[5]CGR!$P$4,"INCUMPLIDA","PROCESO"), "VERIFICAR FECHA")),"SIN VALOR AVANCE")</f>
        <v>PROCESO</v>
      </c>
    </row>
    <row r="411" spans="1:17" ht="150.75" x14ac:dyDescent="0.2">
      <c r="A411" s="232" t="s">
        <v>19</v>
      </c>
      <c r="B411" s="233" t="s">
        <v>13</v>
      </c>
      <c r="C411" s="781"/>
      <c r="D411" s="781" t="s">
        <v>776</v>
      </c>
      <c r="E411" s="780"/>
      <c r="F411" s="796"/>
      <c r="G411" s="235" t="s">
        <v>114</v>
      </c>
      <c r="H411" s="236" t="s">
        <v>115</v>
      </c>
      <c r="I411" s="236" t="s">
        <v>116</v>
      </c>
      <c r="J411" s="245">
        <v>1</v>
      </c>
      <c r="K411" s="302">
        <v>45839</v>
      </c>
      <c r="L411" s="302">
        <v>46568</v>
      </c>
      <c r="M411" s="239">
        <f t="shared" si="14"/>
        <v>104.14285714285714</v>
      </c>
      <c r="N411" s="240">
        <v>0</v>
      </c>
      <c r="O411" s="264" t="s">
        <v>803</v>
      </c>
      <c r="P411" s="241">
        <f t="shared" si="13"/>
        <v>0</v>
      </c>
      <c r="Q411" s="242" t="str">
        <f>IF(ISNUMBER(P411),IF(P411=100%,"CUMPLIDA",IF(AND(ISNUMBER(L411),ISNUMBER([5]CGR!$P$4)), IF(L411&lt;[5]CGR!$P$4,"INCUMPLIDA","PROCESO"), "VERIFICAR FECHA")),"SIN VALOR AVANCE")</f>
        <v>PROCESO</v>
      </c>
    </row>
    <row r="412" spans="1:17" ht="285.75" x14ac:dyDescent="0.2">
      <c r="A412" s="232" t="s">
        <v>19</v>
      </c>
      <c r="B412" s="233" t="s">
        <v>13</v>
      </c>
      <c r="C412" s="781"/>
      <c r="D412" s="781" t="s">
        <v>776</v>
      </c>
      <c r="E412" s="780"/>
      <c r="F412" s="796"/>
      <c r="G412" s="235" t="s">
        <v>117</v>
      </c>
      <c r="H412" s="236" t="s">
        <v>118</v>
      </c>
      <c r="I412" s="236" t="s">
        <v>119</v>
      </c>
      <c r="J412" s="245">
        <v>2</v>
      </c>
      <c r="K412" s="302">
        <v>45839</v>
      </c>
      <c r="L412" s="302">
        <v>46568</v>
      </c>
      <c r="M412" s="239">
        <f t="shared" si="14"/>
        <v>104.14285714285714</v>
      </c>
      <c r="N412" s="240">
        <v>0</v>
      </c>
      <c r="O412" s="264" t="s">
        <v>814</v>
      </c>
      <c r="P412" s="241">
        <f t="shared" si="13"/>
        <v>0</v>
      </c>
      <c r="Q412" s="242" t="str">
        <f>IF(ISNUMBER(P412),IF(P412=100%,"CUMPLIDA",IF(AND(ISNUMBER(L412),ISNUMBER([5]CGR!$P$4)), IF(L412&lt;[5]CGR!$P$4,"INCUMPLIDA","PROCESO"), "VERIFICAR FECHA")),"SIN VALOR AVANCE")</f>
        <v>PROCESO</v>
      </c>
    </row>
    <row r="413" spans="1:17" ht="285.75" x14ac:dyDescent="0.2">
      <c r="A413" s="232" t="s">
        <v>19</v>
      </c>
      <c r="B413" s="233" t="s">
        <v>13</v>
      </c>
      <c r="C413" s="792" t="s">
        <v>819</v>
      </c>
      <c r="D413" s="792" t="s">
        <v>820</v>
      </c>
      <c r="E413" s="793" t="s">
        <v>821</v>
      </c>
      <c r="F413" s="793" t="s">
        <v>822</v>
      </c>
      <c r="G413" s="235" t="s">
        <v>823</v>
      </c>
      <c r="H413" s="291" t="s">
        <v>733</v>
      </c>
      <c r="I413" s="236" t="s">
        <v>164</v>
      </c>
      <c r="J413" s="237">
        <v>1</v>
      </c>
      <c r="K413" s="263">
        <v>44044</v>
      </c>
      <c r="L413" s="263">
        <v>44196</v>
      </c>
      <c r="M413" s="239">
        <f t="shared" si="14"/>
        <v>21.714285714285715</v>
      </c>
      <c r="N413" s="240">
        <v>1</v>
      </c>
      <c r="O413" s="236" t="s">
        <v>824</v>
      </c>
      <c r="P413" s="241">
        <f t="shared" si="13"/>
        <v>1</v>
      </c>
      <c r="Q413" s="242" t="str">
        <f>IF(ISNUMBER(P413),IF(P413=100%,"CUMPLIDA",IF(AND(ISNUMBER(L413),ISNUMBER([5]CGR!$P$4)), IF(L413&lt;[5]CGR!$P$4,"INCUMPLIDA","PROCESO"), "VERIFICAR FECHA")),"SIN VALOR AVANCE")</f>
        <v>CUMPLIDA</v>
      </c>
    </row>
    <row r="414" spans="1:17" ht="75.75" x14ac:dyDescent="0.2">
      <c r="A414" s="232" t="s">
        <v>19</v>
      </c>
      <c r="B414" s="233" t="s">
        <v>13</v>
      </c>
      <c r="C414" s="792"/>
      <c r="D414" s="792"/>
      <c r="E414" s="793"/>
      <c r="F414" s="793"/>
      <c r="G414" s="780" t="s">
        <v>823</v>
      </c>
      <c r="H414" s="236" t="s">
        <v>675</v>
      </c>
      <c r="I414" s="236" t="s">
        <v>676</v>
      </c>
      <c r="J414" s="245">
        <v>1</v>
      </c>
      <c r="K414" s="263">
        <v>45231</v>
      </c>
      <c r="L414" s="263">
        <v>45504</v>
      </c>
      <c r="M414" s="239">
        <f t="shared" si="14"/>
        <v>39</v>
      </c>
      <c r="N414" s="240">
        <v>1</v>
      </c>
      <c r="O414" s="264" t="s">
        <v>825</v>
      </c>
      <c r="P414" s="241">
        <f t="shared" si="13"/>
        <v>1</v>
      </c>
      <c r="Q414" s="242" t="str">
        <f>IF(ISNUMBER(P414),IF(P414=100%,"CUMPLIDA",IF(AND(ISNUMBER(L414),ISNUMBER([5]CGR!$P$4)), IF(L414&lt;[5]CGR!$P$4,"INCUMPLIDA","PROCESO"), "VERIFICAR FECHA")),"SIN VALOR AVANCE")</f>
        <v>CUMPLIDA</v>
      </c>
    </row>
    <row r="415" spans="1:17" ht="240.75" x14ac:dyDescent="0.2">
      <c r="A415" s="232" t="s">
        <v>19</v>
      </c>
      <c r="B415" s="233" t="s">
        <v>13</v>
      </c>
      <c r="C415" s="792"/>
      <c r="D415" s="792"/>
      <c r="E415" s="793"/>
      <c r="F415" s="793"/>
      <c r="G415" s="780"/>
      <c r="H415" s="236" t="s">
        <v>678</v>
      </c>
      <c r="I415" s="236" t="s">
        <v>679</v>
      </c>
      <c r="J415" s="245">
        <v>1</v>
      </c>
      <c r="K415" s="263">
        <v>45231</v>
      </c>
      <c r="L415" s="263">
        <v>45504</v>
      </c>
      <c r="M415" s="239">
        <f t="shared" si="14"/>
        <v>39</v>
      </c>
      <c r="N415" s="240">
        <v>1</v>
      </c>
      <c r="O415" s="264" t="s">
        <v>826</v>
      </c>
      <c r="P415" s="241">
        <f t="shared" si="13"/>
        <v>1</v>
      </c>
      <c r="Q415" s="242" t="str">
        <f>IF(ISNUMBER(P415),IF(P415=100%,"CUMPLIDA",IF(AND(ISNUMBER(L415),ISNUMBER([5]CGR!$P$4)), IF(L415&lt;[5]CGR!$P$4,"INCUMPLIDA","PROCESO"), "VERIFICAR FECHA")),"SIN VALOR AVANCE")</f>
        <v>CUMPLIDA</v>
      </c>
    </row>
    <row r="416" spans="1:17" ht="165.75" x14ac:dyDescent="0.2">
      <c r="A416" s="232" t="s">
        <v>19</v>
      </c>
      <c r="B416" s="233" t="s">
        <v>13</v>
      </c>
      <c r="C416" s="792"/>
      <c r="D416" s="792"/>
      <c r="E416" s="793"/>
      <c r="F416" s="793"/>
      <c r="G416" s="235" t="s">
        <v>97</v>
      </c>
      <c r="H416" s="236" t="s">
        <v>98</v>
      </c>
      <c r="I416" s="236" t="s">
        <v>99</v>
      </c>
      <c r="J416" s="245">
        <v>1</v>
      </c>
      <c r="K416" s="302">
        <v>45323</v>
      </c>
      <c r="L416" s="302">
        <v>45747</v>
      </c>
      <c r="M416" s="239">
        <f t="shared" si="14"/>
        <v>60.571428571428569</v>
      </c>
      <c r="N416" s="240">
        <v>1</v>
      </c>
      <c r="O416" s="264" t="s">
        <v>827</v>
      </c>
      <c r="P416" s="241">
        <f t="shared" si="13"/>
        <v>1</v>
      </c>
      <c r="Q416" s="242" t="str">
        <f>IF(ISNUMBER(P416),IF(P416=100%,"CUMPLIDA",IF(AND(ISNUMBER(L416),ISNUMBER([5]CGR!$P$4)), IF(L416&lt;[5]CGR!$P$4,"INCUMPLIDA","PROCESO"), "VERIFICAR FECHA")),"SIN VALOR AVANCE")</f>
        <v>CUMPLIDA</v>
      </c>
    </row>
    <row r="417" spans="1:17" ht="75.75" x14ac:dyDescent="0.2">
      <c r="A417" s="232" t="s">
        <v>19</v>
      </c>
      <c r="B417" s="233" t="s">
        <v>13</v>
      </c>
      <c r="C417" s="792"/>
      <c r="D417" s="792"/>
      <c r="E417" s="793"/>
      <c r="F417" s="793"/>
      <c r="G417" s="235" t="s">
        <v>101</v>
      </c>
      <c r="H417" s="236" t="s">
        <v>101</v>
      </c>
      <c r="I417" s="236" t="s">
        <v>102</v>
      </c>
      <c r="J417" s="245">
        <v>1</v>
      </c>
      <c r="K417" s="302">
        <v>45323</v>
      </c>
      <c r="L417" s="302">
        <v>45747</v>
      </c>
      <c r="M417" s="239">
        <f t="shared" si="14"/>
        <v>60.571428571428569</v>
      </c>
      <c r="N417" s="240">
        <v>1</v>
      </c>
      <c r="O417" s="303" t="s">
        <v>828</v>
      </c>
      <c r="P417" s="241">
        <f t="shared" si="13"/>
        <v>1</v>
      </c>
      <c r="Q417" s="242" t="str">
        <f>IF(ISNUMBER(P417),IF(P417=100%,"CUMPLIDA",IF(AND(ISNUMBER(L417),ISNUMBER([5]CGR!$P$4)), IF(L417&lt;[5]CGR!$P$4,"INCUMPLIDA","PROCESO"), "VERIFICAR FECHA")),"SIN VALOR AVANCE")</f>
        <v>CUMPLIDA</v>
      </c>
    </row>
    <row r="418" spans="1:17" ht="105.75" x14ac:dyDescent="0.2">
      <c r="A418" s="232" t="s">
        <v>19</v>
      </c>
      <c r="B418" s="233" t="s">
        <v>13</v>
      </c>
      <c r="C418" s="792"/>
      <c r="D418" s="792"/>
      <c r="E418" s="793"/>
      <c r="F418" s="793"/>
      <c r="G418" s="235" t="s">
        <v>238</v>
      </c>
      <c r="H418" s="236" t="s">
        <v>239</v>
      </c>
      <c r="I418" s="236" t="s">
        <v>240</v>
      </c>
      <c r="J418" s="245">
        <v>1</v>
      </c>
      <c r="K418" s="302">
        <v>45231</v>
      </c>
      <c r="L418" s="302">
        <v>45747</v>
      </c>
      <c r="M418" s="239">
        <f t="shared" si="14"/>
        <v>73.714285714285708</v>
      </c>
      <c r="N418" s="240">
        <v>1</v>
      </c>
      <c r="O418" s="236" t="s">
        <v>829</v>
      </c>
      <c r="P418" s="241">
        <f t="shared" si="13"/>
        <v>1</v>
      </c>
      <c r="Q418" s="242" t="str">
        <f>IF(ISNUMBER(P418),IF(P418=100%,"CUMPLIDA",IF(AND(ISNUMBER(L418),ISNUMBER([5]CGR!$P$4)), IF(L418&lt;[5]CGR!$P$4,"INCUMPLIDA","PROCESO"), "VERIFICAR FECHA")),"SIN VALOR AVANCE")</f>
        <v>CUMPLIDA</v>
      </c>
    </row>
    <row r="419" spans="1:17" ht="165.75" x14ac:dyDescent="0.2">
      <c r="A419" s="232" t="s">
        <v>19</v>
      </c>
      <c r="B419" s="233" t="s">
        <v>13</v>
      </c>
      <c r="C419" s="792"/>
      <c r="D419" s="792"/>
      <c r="E419" s="793"/>
      <c r="F419" s="793"/>
      <c r="G419" s="235" t="s">
        <v>104</v>
      </c>
      <c r="H419" s="236" t="s">
        <v>104</v>
      </c>
      <c r="I419" s="236" t="s">
        <v>248</v>
      </c>
      <c r="J419" s="245">
        <v>1</v>
      </c>
      <c r="K419" s="302">
        <v>45323</v>
      </c>
      <c r="L419" s="302">
        <v>45747</v>
      </c>
      <c r="M419" s="239">
        <f t="shared" si="14"/>
        <v>60.571428571428569</v>
      </c>
      <c r="N419" s="240">
        <v>1</v>
      </c>
      <c r="O419" s="264" t="s">
        <v>827</v>
      </c>
      <c r="P419" s="241">
        <f t="shared" si="13"/>
        <v>1</v>
      </c>
      <c r="Q419" s="242" t="str">
        <f>IF(ISNUMBER(P419),IF(P419=100%,"CUMPLIDA",IF(AND(ISNUMBER(L419),ISNUMBER([5]CGR!$P$4)), IF(L419&lt;[5]CGR!$P$4,"INCUMPLIDA","PROCESO"), "VERIFICAR FECHA")),"SIN VALOR AVANCE")</f>
        <v>CUMPLIDA</v>
      </c>
    </row>
    <row r="420" spans="1:17" ht="75.75" x14ac:dyDescent="0.2">
      <c r="A420" s="232" t="s">
        <v>19</v>
      </c>
      <c r="B420" s="233" t="s">
        <v>13</v>
      </c>
      <c r="C420" s="792"/>
      <c r="D420" s="792"/>
      <c r="E420" s="793"/>
      <c r="F420" s="793"/>
      <c r="G420" s="235" t="s">
        <v>830</v>
      </c>
      <c r="H420" s="236" t="s">
        <v>830</v>
      </c>
      <c r="I420" s="236" t="s">
        <v>107</v>
      </c>
      <c r="J420" s="245">
        <v>1</v>
      </c>
      <c r="K420" s="302">
        <v>45231</v>
      </c>
      <c r="L420" s="302">
        <v>45747</v>
      </c>
      <c r="M420" s="239">
        <f t="shared" si="14"/>
        <v>73.714285714285708</v>
      </c>
      <c r="N420" s="240">
        <v>1</v>
      </c>
      <c r="O420" s="264" t="s">
        <v>825</v>
      </c>
      <c r="P420" s="241">
        <f t="shared" si="13"/>
        <v>1</v>
      </c>
      <c r="Q420" s="242" t="str">
        <f>IF(ISNUMBER(P420),IF(P420=100%,"CUMPLIDA",IF(AND(ISNUMBER(L420),ISNUMBER([5]CGR!$P$4)), IF(L420&lt;[5]CGR!$P$4,"INCUMPLIDA","PROCESO"), "VERIFICAR FECHA")),"SIN VALOR AVANCE")</f>
        <v>CUMPLIDA</v>
      </c>
    </row>
    <row r="421" spans="1:17" ht="240.75" x14ac:dyDescent="0.2">
      <c r="A421" s="232" t="s">
        <v>19</v>
      </c>
      <c r="B421" s="233" t="s">
        <v>13</v>
      </c>
      <c r="C421" s="792"/>
      <c r="D421" s="792"/>
      <c r="E421" s="793"/>
      <c r="F421" s="793"/>
      <c r="G421" s="235" t="s">
        <v>831</v>
      </c>
      <c r="H421" s="236" t="s">
        <v>831</v>
      </c>
      <c r="I421" s="236" t="s">
        <v>524</v>
      </c>
      <c r="J421" s="245">
        <v>1</v>
      </c>
      <c r="K421" s="302">
        <v>45231</v>
      </c>
      <c r="L421" s="302">
        <v>45808</v>
      </c>
      <c r="M421" s="239">
        <f t="shared" si="14"/>
        <v>82.428571428571431</v>
      </c>
      <c r="N421" s="240">
        <v>1</v>
      </c>
      <c r="O421" s="264" t="s">
        <v>826</v>
      </c>
      <c r="P421" s="241">
        <f t="shared" si="13"/>
        <v>1</v>
      </c>
      <c r="Q421" s="242" t="str">
        <f>IF(ISNUMBER(P421),IF(P421=100%,"CUMPLIDA",IF(AND(ISNUMBER(L421),ISNUMBER([5]CGR!$P$4)), IF(L421&lt;[5]CGR!$P$4,"INCUMPLIDA","PROCESO"), "VERIFICAR FECHA")),"SIN VALOR AVANCE")</f>
        <v>CUMPLIDA</v>
      </c>
    </row>
    <row r="422" spans="1:17" ht="195.75" x14ac:dyDescent="0.2">
      <c r="A422" s="232" t="s">
        <v>19</v>
      </c>
      <c r="B422" s="233" t="s">
        <v>13</v>
      </c>
      <c r="C422" s="792"/>
      <c r="D422" s="792"/>
      <c r="E422" s="793"/>
      <c r="F422" s="793"/>
      <c r="G422" s="235" t="s">
        <v>110</v>
      </c>
      <c r="H422" s="236" t="s">
        <v>111</v>
      </c>
      <c r="I422" s="236" t="s">
        <v>112</v>
      </c>
      <c r="J422" s="245">
        <v>11</v>
      </c>
      <c r="K422" s="302">
        <v>45931</v>
      </c>
      <c r="L422" s="302">
        <v>46568</v>
      </c>
      <c r="M422" s="239">
        <f t="shared" si="14"/>
        <v>91</v>
      </c>
      <c r="N422" s="240">
        <v>0</v>
      </c>
      <c r="O422" s="264" t="s">
        <v>832</v>
      </c>
      <c r="P422" s="241">
        <f t="shared" si="13"/>
        <v>0</v>
      </c>
      <c r="Q422" s="242" t="str">
        <f>IF(ISNUMBER(P422),IF(P422=100%,"CUMPLIDA",IF(AND(ISNUMBER(L422),ISNUMBER([5]CGR!$P$4)), IF(L422&lt;[5]CGR!$P$4,"INCUMPLIDA","PROCESO"), "VERIFICAR FECHA")),"SIN VALOR AVANCE")</f>
        <v>PROCESO</v>
      </c>
    </row>
    <row r="423" spans="1:17" ht="180.75" x14ac:dyDescent="0.2">
      <c r="A423" s="232" t="s">
        <v>19</v>
      </c>
      <c r="B423" s="233" t="s">
        <v>13</v>
      </c>
      <c r="C423" s="792"/>
      <c r="D423" s="792"/>
      <c r="E423" s="793"/>
      <c r="F423" s="793"/>
      <c r="G423" s="235" t="s">
        <v>114</v>
      </c>
      <c r="H423" s="236" t="s">
        <v>115</v>
      </c>
      <c r="I423" s="236" t="s">
        <v>116</v>
      </c>
      <c r="J423" s="245">
        <v>1</v>
      </c>
      <c r="K423" s="302">
        <v>45931</v>
      </c>
      <c r="L423" s="302">
        <v>46568</v>
      </c>
      <c r="M423" s="239">
        <f t="shared" si="14"/>
        <v>91</v>
      </c>
      <c r="N423" s="240">
        <v>0</v>
      </c>
      <c r="O423" s="264" t="s">
        <v>833</v>
      </c>
      <c r="P423" s="241">
        <f t="shared" si="13"/>
        <v>0</v>
      </c>
      <c r="Q423" s="242" t="str">
        <f>IF(ISNUMBER(P423),IF(P423=100%,"CUMPLIDA",IF(AND(ISNUMBER(L423),ISNUMBER([5]CGR!$P$4)), IF(L423&lt;[5]CGR!$P$4,"INCUMPLIDA","PROCESO"), "VERIFICAR FECHA")),"SIN VALOR AVANCE")</f>
        <v>PROCESO</v>
      </c>
    </row>
    <row r="424" spans="1:17" ht="345.75" x14ac:dyDescent="0.2">
      <c r="A424" s="232" t="s">
        <v>19</v>
      </c>
      <c r="B424" s="233" t="s">
        <v>13</v>
      </c>
      <c r="C424" s="792"/>
      <c r="D424" s="792"/>
      <c r="E424" s="793"/>
      <c r="F424" s="793"/>
      <c r="G424" s="235" t="s">
        <v>117</v>
      </c>
      <c r="H424" s="236" t="s">
        <v>118</v>
      </c>
      <c r="I424" s="236" t="s">
        <v>119</v>
      </c>
      <c r="J424" s="245">
        <v>2</v>
      </c>
      <c r="K424" s="302">
        <v>45931</v>
      </c>
      <c r="L424" s="302">
        <v>46568</v>
      </c>
      <c r="M424" s="239">
        <f t="shared" si="14"/>
        <v>91</v>
      </c>
      <c r="N424" s="240">
        <v>0</v>
      </c>
      <c r="O424" s="264" t="s">
        <v>834</v>
      </c>
      <c r="P424" s="241">
        <f t="shared" si="13"/>
        <v>0</v>
      </c>
      <c r="Q424" s="242" t="str">
        <f>IF(ISNUMBER(P424),IF(P424=100%,"CUMPLIDA",IF(AND(ISNUMBER(L424),ISNUMBER([5]CGR!$P$4)), IF(L424&lt;[5]CGR!$P$4,"INCUMPLIDA","PROCESO"), "VERIFICAR FECHA")),"SIN VALOR AVANCE")</f>
        <v>PROCESO</v>
      </c>
    </row>
    <row r="425" spans="1:17" ht="270.75" x14ac:dyDescent="0.2">
      <c r="A425" s="232" t="s">
        <v>19</v>
      </c>
      <c r="B425" s="233" t="s">
        <v>13</v>
      </c>
      <c r="C425" s="792" t="s">
        <v>835</v>
      </c>
      <c r="D425" s="792" t="s">
        <v>836</v>
      </c>
      <c r="E425" s="793" t="s">
        <v>837</v>
      </c>
      <c r="F425" s="793" t="s">
        <v>838</v>
      </c>
      <c r="G425" s="235" t="s">
        <v>823</v>
      </c>
      <c r="H425" s="291" t="s">
        <v>733</v>
      </c>
      <c r="I425" s="236" t="s">
        <v>164</v>
      </c>
      <c r="J425" s="237">
        <v>1</v>
      </c>
      <c r="K425" s="263">
        <v>44044</v>
      </c>
      <c r="L425" s="263">
        <v>44196</v>
      </c>
      <c r="M425" s="239">
        <f t="shared" si="14"/>
        <v>21.714285714285715</v>
      </c>
      <c r="N425" s="240">
        <v>1</v>
      </c>
      <c r="O425" s="236" t="s">
        <v>839</v>
      </c>
      <c r="P425" s="241">
        <f t="shared" si="13"/>
        <v>1</v>
      </c>
      <c r="Q425" s="242" t="str">
        <f>IF(ISNUMBER(P425),IF(P425=100%,"CUMPLIDA",IF(AND(ISNUMBER(L425),ISNUMBER([5]CGR!$P$4)), IF(L425&lt;[5]CGR!$P$4,"INCUMPLIDA","PROCESO"), "VERIFICAR FECHA")),"SIN VALOR AVANCE")</f>
        <v>CUMPLIDA</v>
      </c>
    </row>
    <row r="426" spans="1:17" ht="75.75" x14ac:dyDescent="0.2">
      <c r="A426" s="232" t="s">
        <v>19</v>
      </c>
      <c r="B426" s="233" t="s">
        <v>13</v>
      </c>
      <c r="C426" s="792"/>
      <c r="D426" s="792"/>
      <c r="E426" s="793"/>
      <c r="F426" s="793"/>
      <c r="G426" s="780" t="s">
        <v>823</v>
      </c>
      <c r="H426" s="236" t="s">
        <v>675</v>
      </c>
      <c r="I426" s="236" t="s">
        <v>676</v>
      </c>
      <c r="J426" s="245">
        <v>1</v>
      </c>
      <c r="K426" s="263">
        <v>45231</v>
      </c>
      <c r="L426" s="263">
        <v>45504</v>
      </c>
      <c r="M426" s="239">
        <f t="shared" si="14"/>
        <v>39</v>
      </c>
      <c r="N426" s="240">
        <v>1</v>
      </c>
      <c r="O426" s="264" t="s">
        <v>825</v>
      </c>
      <c r="P426" s="241">
        <f t="shared" si="13"/>
        <v>1</v>
      </c>
      <c r="Q426" s="242" t="str">
        <f>IF(ISNUMBER(P426),IF(P426=100%,"CUMPLIDA",IF(AND(ISNUMBER(L426),ISNUMBER([5]CGR!$P$4)), IF(L426&lt;[5]CGR!$P$4,"INCUMPLIDA","PROCESO"), "VERIFICAR FECHA")),"SIN VALOR AVANCE")</f>
        <v>CUMPLIDA</v>
      </c>
    </row>
    <row r="427" spans="1:17" ht="165" x14ac:dyDescent="0.2">
      <c r="A427" s="232" t="s">
        <v>19</v>
      </c>
      <c r="B427" s="233" t="s">
        <v>13</v>
      </c>
      <c r="C427" s="792"/>
      <c r="D427" s="792"/>
      <c r="E427" s="793"/>
      <c r="F427" s="793"/>
      <c r="G427" s="780"/>
      <c r="H427" s="236" t="s">
        <v>678</v>
      </c>
      <c r="I427" s="236" t="s">
        <v>679</v>
      </c>
      <c r="J427" s="245">
        <v>1</v>
      </c>
      <c r="K427" s="263">
        <v>45231</v>
      </c>
      <c r="L427" s="263">
        <v>45504</v>
      </c>
      <c r="M427" s="239">
        <f t="shared" si="14"/>
        <v>39</v>
      </c>
      <c r="N427" s="240">
        <v>1</v>
      </c>
      <c r="O427" s="236" t="s">
        <v>840</v>
      </c>
      <c r="P427" s="241">
        <f t="shared" si="13"/>
        <v>1</v>
      </c>
      <c r="Q427" s="242" t="str">
        <f>IF(ISNUMBER(P427),IF(P427=100%,"CUMPLIDA",IF(AND(ISNUMBER(L427),ISNUMBER([5]CGR!$P$4)), IF(L427&lt;[5]CGR!$P$4,"INCUMPLIDA","PROCESO"), "VERIFICAR FECHA")),"SIN VALOR AVANCE")</f>
        <v>CUMPLIDA</v>
      </c>
    </row>
    <row r="428" spans="1:17" ht="165.75" x14ac:dyDescent="0.2">
      <c r="A428" s="232" t="s">
        <v>19</v>
      </c>
      <c r="B428" s="233" t="s">
        <v>13</v>
      </c>
      <c r="C428" s="792"/>
      <c r="D428" s="792"/>
      <c r="E428" s="793"/>
      <c r="F428" s="793"/>
      <c r="G428" s="235" t="s">
        <v>97</v>
      </c>
      <c r="H428" s="236" t="s">
        <v>98</v>
      </c>
      <c r="I428" s="236" t="s">
        <v>99</v>
      </c>
      <c r="J428" s="245">
        <v>1</v>
      </c>
      <c r="K428" s="302">
        <v>45323</v>
      </c>
      <c r="L428" s="302">
        <v>45747</v>
      </c>
      <c r="M428" s="239">
        <f t="shared" si="14"/>
        <v>60.571428571428569</v>
      </c>
      <c r="N428" s="240">
        <v>1</v>
      </c>
      <c r="O428" s="236" t="s">
        <v>841</v>
      </c>
      <c r="P428" s="241">
        <f t="shared" si="13"/>
        <v>1</v>
      </c>
      <c r="Q428" s="242" t="str">
        <f>IF(ISNUMBER(P428),IF(P428=100%,"CUMPLIDA",IF(AND(ISNUMBER(L428),ISNUMBER([5]CGR!$P$4)), IF(L428&lt;[5]CGR!$P$4,"INCUMPLIDA","PROCESO"), "VERIFICAR FECHA")),"SIN VALOR AVANCE")</f>
        <v>CUMPLIDA</v>
      </c>
    </row>
    <row r="429" spans="1:17" ht="75.75" x14ac:dyDescent="0.2">
      <c r="A429" s="232" t="s">
        <v>19</v>
      </c>
      <c r="B429" s="233" t="s">
        <v>13</v>
      </c>
      <c r="C429" s="792"/>
      <c r="D429" s="792"/>
      <c r="E429" s="793"/>
      <c r="F429" s="793"/>
      <c r="G429" s="235" t="s">
        <v>101</v>
      </c>
      <c r="H429" s="236" t="s">
        <v>101</v>
      </c>
      <c r="I429" s="236" t="s">
        <v>102</v>
      </c>
      <c r="J429" s="245">
        <v>1</v>
      </c>
      <c r="K429" s="302">
        <v>45323</v>
      </c>
      <c r="L429" s="302">
        <v>45747</v>
      </c>
      <c r="M429" s="239">
        <f t="shared" si="14"/>
        <v>60.571428571428569</v>
      </c>
      <c r="N429" s="240">
        <v>1</v>
      </c>
      <c r="O429" s="264" t="s">
        <v>825</v>
      </c>
      <c r="P429" s="241">
        <f t="shared" si="13"/>
        <v>1</v>
      </c>
      <c r="Q429" s="242" t="str">
        <f>IF(ISNUMBER(P429),IF(P429=100%,"CUMPLIDA",IF(AND(ISNUMBER(L429),ISNUMBER([5]CGR!$P$4)), IF(L429&lt;[5]CGR!$P$4,"INCUMPLIDA","PROCESO"), "VERIFICAR FECHA")),"SIN VALOR AVANCE")</f>
        <v>CUMPLIDA</v>
      </c>
    </row>
    <row r="430" spans="1:17" ht="105.75" x14ac:dyDescent="0.2">
      <c r="A430" s="232" t="s">
        <v>19</v>
      </c>
      <c r="B430" s="233" t="s">
        <v>13</v>
      </c>
      <c r="C430" s="792"/>
      <c r="D430" s="792"/>
      <c r="E430" s="793"/>
      <c r="F430" s="793"/>
      <c r="G430" s="235" t="s">
        <v>238</v>
      </c>
      <c r="H430" s="236" t="s">
        <v>239</v>
      </c>
      <c r="I430" s="236" t="s">
        <v>240</v>
      </c>
      <c r="J430" s="245">
        <v>1</v>
      </c>
      <c r="K430" s="302">
        <v>45231</v>
      </c>
      <c r="L430" s="302">
        <v>45747</v>
      </c>
      <c r="M430" s="239">
        <f t="shared" si="14"/>
        <v>73.714285714285708</v>
      </c>
      <c r="N430" s="240">
        <v>1</v>
      </c>
      <c r="O430" s="236" t="s">
        <v>738</v>
      </c>
      <c r="P430" s="241">
        <f t="shared" si="13"/>
        <v>1</v>
      </c>
      <c r="Q430" s="242" t="str">
        <f>IF(ISNUMBER(P430),IF(P430=100%,"CUMPLIDA",IF(AND(ISNUMBER(L430),ISNUMBER([5]CGR!$P$4)), IF(L430&lt;[5]CGR!$P$4,"INCUMPLIDA","PROCESO"), "VERIFICAR FECHA")),"SIN VALOR AVANCE")</f>
        <v>CUMPLIDA</v>
      </c>
    </row>
    <row r="431" spans="1:17" ht="165.75" x14ac:dyDescent="0.2">
      <c r="A431" s="232" t="s">
        <v>19</v>
      </c>
      <c r="B431" s="233" t="s">
        <v>13</v>
      </c>
      <c r="C431" s="792"/>
      <c r="D431" s="792"/>
      <c r="E431" s="793"/>
      <c r="F431" s="793"/>
      <c r="G431" s="235" t="s">
        <v>104</v>
      </c>
      <c r="H431" s="236" t="s">
        <v>104</v>
      </c>
      <c r="I431" s="236" t="s">
        <v>248</v>
      </c>
      <c r="J431" s="245">
        <v>1</v>
      </c>
      <c r="K431" s="302">
        <v>45323</v>
      </c>
      <c r="L431" s="302">
        <v>45747</v>
      </c>
      <c r="M431" s="239">
        <f t="shared" si="14"/>
        <v>60.571428571428569</v>
      </c>
      <c r="N431" s="240">
        <v>1</v>
      </c>
      <c r="O431" s="236" t="s">
        <v>841</v>
      </c>
      <c r="P431" s="241">
        <f t="shared" si="13"/>
        <v>1</v>
      </c>
      <c r="Q431" s="242" t="str">
        <f>IF(ISNUMBER(P431),IF(P431=100%,"CUMPLIDA",IF(AND(ISNUMBER(L431),ISNUMBER([5]CGR!$P$4)), IF(L431&lt;[5]CGR!$P$4,"INCUMPLIDA","PROCESO"), "VERIFICAR FECHA")),"SIN VALOR AVANCE")</f>
        <v>CUMPLIDA</v>
      </c>
    </row>
    <row r="432" spans="1:17" ht="75.75" x14ac:dyDescent="0.2">
      <c r="A432" s="232" t="s">
        <v>19</v>
      </c>
      <c r="B432" s="233" t="s">
        <v>13</v>
      </c>
      <c r="C432" s="792"/>
      <c r="D432" s="792"/>
      <c r="E432" s="793"/>
      <c r="F432" s="793"/>
      <c r="G432" s="235" t="s">
        <v>830</v>
      </c>
      <c r="H432" s="236" t="s">
        <v>830</v>
      </c>
      <c r="I432" s="236" t="s">
        <v>107</v>
      </c>
      <c r="J432" s="245">
        <v>1</v>
      </c>
      <c r="K432" s="302">
        <v>45231</v>
      </c>
      <c r="L432" s="302">
        <v>45747</v>
      </c>
      <c r="M432" s="239">
        <f t="shared" si="14"/>
        <v>73.714285714285708</v>
      </c>
      <c r="N432" s="240">
        <v>1</v>
      </c>
      <c r="O432" s="264" t="s">
        <v>825</v>
      </c>
      <c r="P432" s="241">
        <f t="shared" si="13"/>
        <v>1</v>
      </c>
      <c r="Q432" s="242" t="str">
        <f>IF(ISNUMBER(P432),IF(P432=100%,"CUMPLIDA",IF(AND(ISNUMBER(L432),ISNUMBER([5]CGR!$P$4)), IF(L432&lt;[5]CGR!$P$4,"INCUMPLIDA","PROCESO"), "VERIFICAR FECHA")),"SIN VALOR AVANCE")</f>
        <v>CUMPLIDA</v>
      </c>
    </row>
    <row r="433" spans="1:17" ht="270.75" x14ac:dyDescent="0.2">
      <c r="A433" s="232" t="s">
        <v>19</v>
      </c>
      <c r="B433" s="233" t="s">
        <v>13</v>
      </c>
      <c r="C433" s="792"/>
      <c r="D433" s="792"/>
      <c r="E433" s="793"/>
      <c r="F433" s="793"/>
      <c r="G433" s="235" t="s">
        <v>831</v>
      </c>
      <c r="H433" s="236" t="s">
        <v>831</v>
      </c>
      <c r="I433" s="236" t="s">
        <v>524</v>
      </c>
      <c r="J433" s="245">
        <v>1</v>
      </c>
      <c r="K433" s="302">
        <v>45231</v>
      </c>
      <c r="L433" s="302">
        <v>45808</v>
      </c>
      <c r="M433" s="239">
        <f t="shared" si="14"/>
        <v>82.428571428571431</v>
      </c>
      <c r="N433" s="240">
        <v>1</v>
      </c>
      <c r="O433" s="264" t="s">
        <v>842</v>
      </c>
      <c r="P433" s="241">
        <f t="shared" si="13"/>
        <v>1</v>
      </c>
      <c r="Q433" s="242" t="str">
        <f>IF(ISNUMBER(P433),IF(P433=100%,"CUMPLIDA",IF(AND(ISNUMBER(L433),ISNUMBER([5]CGR!$P$4)), IF(L433&lt;[5]CGR!$P$4,"INCUMPLIDA","PROCESO"), "VERIFICAR FECHA")),"SIN VALOR AVANCE")</f>
        <v>CUMPLIDA</v>
      </c>
    </row>
    <row r="434" spans="1:17" ht="182.25" x14ac:dyDescent="0.2">
      <c r="A434" s="232" t="s">
        <v>19</v>
      </c>
      <c r="B434" s="233" t="s">
        <v>13</v>
      </c>
      <c r="C434" s="792"/>
      <c r="D434" s="792"/>
      <c r="E434" s="793"/>
      <c r="F434" s="793"/>
      <c r="G434" s="235" t="s">
        <v>110</v>
      </c>
      <c r="H434" s="236" t="s">
        <v>111</v>
      </c>
      <c r="I434" s="236" t="s">
        <v>112</v>
      </c>
      <c r="J434" s="245">
        <v>10</v>
      </c>
      <c r="K434" s="302">
        <v>45809</v>
      </c>
      <c r="L434" s="302">
        <v>46568</v>
      </c>
      <c r="M434" s="239">
        <f t="shared" si="14"/>
        <v>108.42857142857143</v>
      </c>
      <c r="N434" s="240">
        <v>0</v>
      </c>
      <c r="O434" s="264" t="s">
        <v>843</v>
      </c>
      <c r="P434" s="241">
        <f t="shared" si="13"/>
        <v>0</v>
      </c>
      <c r="Q434" s="242" t="str">
        <f>IF(ISNUMBER(P434),IF(P434=100%,"CUMPLIDA",IF(AND(ISNUMBER(L434),ISNUMBER([5]CGR!$P$4)), IF(L434&lt;[5]CGR!$P$4,"INCUMPLIDA","PROCESO"), "VERIFICAR FECHA")),"SIN VALOR AVANCE")</f>
        <v>PROCESO</v>
      </c>
    </row>
    <row r="435" spans="1:17" ht="195.75" x14ac:dyDescent="0.2">
      <c r="A435" s="232" t="s">
        <v>19</v>
      </c>
      <c r="B435" s="233" t="s">
        <v>13</v>
      </c>
      <c r="C435" s="792"/>
      <c r="D435" s="792"/>
      <c r="E435" s="793"/>
      <c r="F435" s="793"/>
      <c r="G435" s="235" t="s">
        <v>114</v>
      </c>
      <c r="H435" s="236" t="s">
        <v>115</v>
      </c>
      <c r="I435" s="236" t="s">
        <v>116</v>
      </c>
      <c r="J435" s="245">
        <v>1</v>
      </c>
      <c r="K435" s="302">
        <v>45809</v>
      </c>
      <c r="L435" s="302">
        <v>46568</v>
      </c>
      <c r="M435" s="239">
        <f t="shared" si="14"/>
        <v>108.42857142857143</v>
      </c>
      <c r="N435" s="240">
        <v>0</v>
      </c>
      <c r="O435" s="264" t="s">
        <v>844</v>
      </c>
      <c r="P435" s="241">
        <f t="shared" si="13"/>
        <v>0</v>
      </c>
      <c r="Q435" s="242" t="str">
        <f>IF(ISNUMBER(P435),IF(P435=100%,"CUMPLIDA",IF(AND(ISNUMBER(L435),ISNUMBER([5]CGR!$P$4)), IF(L435&lt;[5]CGR!$P$4,"INCUMPLIDA","PROCESO"), "VERIFICAR FECHA")),"SIN VALOR AVANCE")</f>
        <v>PROCESO</v>
      </c>
    </row>
    <row r="436" spans="1:17" ht="315.75" x14ac:dyDescent="0.2">
      <c r="A436" s="232" t="s">
        <v>19</v>
      </c>
      <c r="B436" s="233" t="s">
        <v>13</v>
      </c>
      <c r="C436" s="792"/>
      <c r="D436" s="792"/>
      <c r="E436" s="793"/>
      <c r="F436" s="793"/>
      <c r="G436" s="235" t="s">
        <v>117</v>
      </c>
      <c r="H436" s="236" t="s">
        <v>118</v>
      </c>
      <c r="I436" s="236" t="s">
        <v>119</v>
      </c>
      <c r="J436" s="245">
        <v>2</v>
      </c>
      <c r="K436" s="302">
        <v>45809</v>
      </c>
      <c r="L436" s="302">
        <v>46568</v>
      </c>
      <c r="M436" s="239">
        <f t="shared" si="14"/>
        <v>108.42857142857143</v>
      </c>
      <c r="N436" s="240">
        <v>0</v>
      </c>
      <c r="O436" s="264" t="s">
        <v>845</v>
      </c>
      <c r="P436" s="241">
        <f t="shared" si="13"/>
        <v>0</v>
      </c>
      <c r="Q436" s="242" t="str">
        <f>IF(ISNUMBER(P436),IF(P436=100%,"CUMPLIDA",IF(AND(ISNUMBER(L436),ISNUMBER([5]CGR!$P$4)), IF(L436&lt;[5]CGR!$P$4,"INCUMPLIDA","PROCESO"), "VERIFICAR FECHA")),"SIN VALOR AVANCE")</f>
        <v>PROCESO</v>
      </c>
    </row>
    <row r="437" spans="1:17" ht="360.75" x14ac:dyDescent="0.2">
      <c r="A437" s="232" t="s">
        <v>19</v>
      </c>
      <c r="B437" s="233" t="s">
        <v>13</v>
      </c>
      <c r="C437" s="792" t="s">
        <v>846</v>
      </c>
      <c r="D437" s="792" t="s">
        <v>847</v>
      </c>
      <c r="E437" s="793" t="s">
        <v>848</v>
      </c>
      <c r="F437" s="793" t="s">
        <v>849</v>
      </c>
      <c r="G437" s="795" t="s">
        <v>850</v>
      </c>
      <c r="H437" s="297" t="s">
        <v>851</v>
      </c>
      <c r="I437" s="236" t="s">
        <v>852</v>
      </c>
      <c r="J437" s="237">
        <v>1</v>
      </c>
      <c r="K437" s="263">
        <v>45078</v>
      </c>
      <c r="L437" s="263">
        <v>45869</v>
      </c>
      <c r="M437" s="239">
        <f t="shared" si="14"/>
        <v>113</v>
      </c>
      <c r="N437" s="304">
        <v>1</v>
      </c>
      <c r="O437" s="236" t="s">
        <v>853</v>
      </c>
      <c r="P437" s="241">
        <f t="shared" si="13"/>
        <v>1</v>
      </c>
      <c r="Q437" s="242" t="str">
        <f>IF(ISNUMBER(P437),IF(P437=100%,"CUMPLIDA",IF(AND(ISNUMBER(L437),ISNUMBER([5]CGR!$P$4)), IF(L437&lt;[5]CGR!$P$4,"INCUMPLIDA","PROCESO"), "VERIFICAR FECHA")),"SIN VALOR AVANCE")</f>
        <v>CUMPLIDA</v>
      </c>
    </row>
    <row r="438" spans="1:17" ht="285.75" x14ac:dyDescent="0.2">
      <c r="A438" s="232" t="s">
        <v>19</v>
      </c>
      <c r="B438" s="233" t="s">
        <v>13</v>
      </c>
      <c r="C438" s="792"/>
      <c r="D438" s="792"/>
      <c r="E438" s="793"/>
      <c r="F438" s="793"/>
      <c r="G438" s="795"/>
      <c r="H438" s="236" t="s">
        <v>854</v>
      </c>
      <c r="I438" s="236" t="s">
        <v>855</v>
      </c>
      <c r="J438" s="237">
        <v>1</v>
      </c>
      <c r="K438" s="263">
        <v>45665</v>
      </c>
      <c r="L438" s="263">
        <v>46081</v>
      </c>
      <c r="M438" s="239">
        <f t="shared" si="14"/>
        <v>59.428571428571431</v>
      </c>
      <c r="N438" s="240">
        <v>0</v>
      </c>
      <c r="O438" s="236" t="s">
        <v>856</v>
      </c>
      <c r="P438" s="241">
        <f t="shared" si="13"/>
        <v>0</v>
      </c>
      <c r="Q438" s="242" t="str">
        <f>IF(ISNUMBER(P438),IF(P438=100%,"CUMPLIDA",IF(AND(ISNUMBER(L438),ISNUMBER([5]CGR!$P$4)), IF(L438&lt;[5]CGR!$P$4,"INCUMPLIDA","PROCESO"), "VERIFICAR FECHA")),"SIN VALOR AVANCE")</f>
        <v>PROCESO</v>
      </c>
    </row>
    <row r="439" spans="1:17" ht="285.75" x14ac:dyDescent="0.2">
      <c r="A439" s="232" t="s">
        <v>19</v>
      </c>
      <c r="B439" s="233" t="s">
        <v>13</v>
      </c>
      <c r="C439" s="792"/>
      <c r="D439" s="792"/>
      <c r="E439" s="793"/>
      <c r="F439" s="793"/>
      <c r="G439" s="795"/>
      <c r="H439" s="297" t="s">
        <v>857</v>
      </c>
      <c r="I439" s="236" t="s">
        <v>858</v>
      </c>
      <c r="J439" s="237">
        <v>1</v>
      </c>
      <c r="K439" s="263">
        <v>45597</v>
      </c>
      <c r="L439" s="263">
        <v>45716</v>
      </c>
      <c r="M439" s="239">
        <f t="shared" si="14"/>
        <v>17</v>
      </c>
      <c r="N439" s="304">
        <v>1</v>
      </c>
      <c r="O439" s="236" t="s">
        <v>859</v>
      </c>
      <c r="P439" s="241">
        <f t="shared" si="13"/>
        <v>1</v>
      </c>
      <c r="Q439" s="242" t="str">
        <f>IF(ISNUMBER(P439),IF(P439=100%,"CUMPLIDA",IF(AND(ISNUMBER(L439),ISNUMBER([5]CGR!$P$4)), IF(L439&lt;[5]CGR!$P$4,"INCUMPLIDA","PROCESO"), "VERIFICAR FECHA")),"SIN VALOR AVANCE")</f>
        <v>CUMPLIDA</v>
      </c>
    </row>
    <row r="440" spans="1:17" ht="270.75" x14ac:dyDescent="0.2">
      <c r="A440" s="232" t="s">
        <v>19</v>
      </c>
      <c r="B440" s="233" t="s">
        <v>13</v>
      </c>
      <c r="C440" s="792" t="s">
        <v>860</v>
      </c>
      <c r="D440" s="792" t="s">
        <v>820</v>
      </c>
      <c r="E440" s="793" t="s">
        <v>861</v>
      </c>
      <c r="F440" s="793" t="s">
        <v>862</v>
      </c>
      <c r="G440" s="235" t="s">
        <v>823</v>
      </c>
      <c r="H440" s="291" t="s">
        <v>733</v>
      </c>
      <c r="I440" s="236" t="s">
        <v>164</v>
      </c>
      <c r="J440" s="237">
        <v>1</v>
      </c>
      <c r="K440" s="263">
        <v>44044</v>
      </c>
      <c r="L440" s="263">
        <v>44196</v>
      </c>
      <c r="M440" s="239">
        <f t="shared" si="14"/>
        <v>21.714285714285715</v>
      </c>
      <c r="N440" s="240">
        <v>1</v>
      </c>
      <c r="O440" s="236" t="s">
        <v>863</v>
      </c>
      <c r="P440" s="241">
        <f t="shared" si="13"/>
        <v>1</v>
      </c>
      <c r="Q440" s="242" t="str">
        <f>IF(ISNUMBER(P440),IF(P440=100%,"CUMPLIDA",IF(AND(ISNUMBER(L440),ISNUMBER([5]CGR!$P$4)), IF(L440&lt;[5]CGR!$P$4,"INCUMPLIDA","PROCESO"), "VERIFICAR FECHA")),"SIN VALOR AVANCE")</f>
        <v>CUMPLIDA</v>
      </c>
    </row>
    <row r="441" spans="1:17" ht="75.75" x14ac:dyDescent="0.2">
      <c r="A441" s="232" t="s">
        <v>19</v>
      </c>
      <c r="B441" s="233" t="s">
        <v>13</v>
      </c>
      <c r="C441" s="792"/>
      <c r="D441" s="792"/>
      <c r="E441" s="793"/>
      <c r="F441" s="793"/>
      <c r="G441" s="780" t="s">
        <v>823</v>
      </c>
      <c r="H441" s="236" t="s">
        <v>675</v>
      </c>
      <c r="I441" s="236" t="s">
        <v>676</v>
      </c>
      <c r="J441" s="245">
        <v>1</v>
      </c>
      <c r="K441" s="263">
        <v>45231</v>
      </c>
      <c r="L441" s="263">
        <v>45504</v>
      </c>
      <c r="M441" s="239">
        <f t="shared" si="14"/>
        <v>39</v>
      </c>
      <c r="N441" s="240">
        <v>1</v>
      </c>
      <c r="O441" s="264" t="s">
        <v>825</v>
      </c>
      <c r="P441" s="241">
        <f t="shared" si="13"/>
        <v>1</v>
      </c>
      <c r="Q441" s="242" t="str">
        <f>IF(ISNUMBER(P441),IF(P441=100%,"CUMPLIDA",IF(AND(ISNUMBER(L441),ISNUMBER([5]CGR!$P$4)), IF(L441&lt;[5]CGR!$P$4,"INCUMPLIDA","PROCESO"), "VERIFICAR FECHA")),"SIN VALOR AVANCE")</f>
        <v>CUMPLIDA</v>
      </c>
    </row>
    <row r="442" spans="1:17" ht="345.75" x14ac:dyDescent="0.2">
      <c r="A442" s="232" t="s">
        <v>19</v>
      </c>
      <c r="B442" s="233" t="s">
        <v>13</v>
      </c>
      <c r="C442" s="792"/>
      <c r="D442" s="792"/>
      <c r="E442" s="793"/>
      <c r="F442" s="793"/>
      <c r="G442" s="780"/>
      <c r="H442" s="236" t="s">
        <v>678</v>
      </c>
      <c r="I442" s="236" t="s">
        <v>679</v>
      </c>
      <c r="J442" s="245">
        <v>1</v>
      </c>
      <c r="K442" s="263">
        <v>45231</v>
      </c>
      <c r="L442" s="263">
        <v>45504</v>
      </c>
      <c r="M442" s="239">
        <f t="shared" si="14"/>
        <v>39</v>
      </c>
      <c r="N442" s="240">
        <v>1</v>
      </c>
      <c r="O442" s="264" t="s">
        <v>864</v>
      </c>
      <c r="P442" s="241">
        <f t="shared" si="13"/>
        <v>1</v>
      </c>
      <c r="Q442" s="242" t="str">
        <f>IF(ISNUMBER(P442),IF(P442=100%,"CUMPLIDA",IF(AND(ISNUMBER(L442),ISNUMBER([5]CGR!$P$4)), IF(L442&lt;[5]CGR!$P$4,"INCUMPLIDA","PROCESO"), "VERIFICAR FECHA")),"SIN VALOR AVANCE")</f>
        <v>CUMPLIDA</v>
      </c>
    </row>
    <row r="443" spans="1:17" ht="180.75" x14ac:dyDescent="0.2">
      <c r="A443" s="232" t="s">
        <v>19</v>
      </c>
      <c r="B443" s="233" t="s">
        <v>13</v>
      </c>
      <c r="C443" s="792"/>
      <c r="D443" s="792"/>
      <c r="E443" s="793"/>
      <c r="F443" s="793"/>
      <c r="G443" s="235" t="s">
        <v>97</v>
      </c>
      <c r="H443" s="236" t="s">
        <v>98</v>
      </c>
      <c r="I443" s="236" t="s">
        <v>99</v>
      </c>
      <c r="J443" s="245">
        <v>1</v>
      </c>
      <c r="K443" s="302">
        <v>45323</v>
      </c>
      <c r="L443" s="302">
        <v>45747</v>
      </c>
      <c r="M443" s="239">
        <f t="shared" si="14"/>
        <v>60.571428571428569</v>
      </c>
      <c r="N443" s="240">
        <v>1</v>
      </c>
      <c r="O443" s="264" t="s">
        <v>865</v>
      </c>
      <c r="P443" s="241">
        <f t="shared" si="13"/>
        <v>1</v>
      </c>
      <c r="Q443" s="242" t="str">
        <f>IF(ISNUMBER(P443),IF(P443=100%,"CUMPLIDA",IF(AND(ISNUMBER(L443),ISNUMBER([5]CGR!$P$4)), IF(L443&lt;[5]CGR!$P$4,"INCUMPLIDA","PROCESO"), "VERIFICAR FECHA")),"SIN VALOR AVANCE")</f>
        <v>CUMPLIDA</v>
      </c>
    </row>
    <row r="444" spans="1:17" ht="75.75" x14ac:dyDescent="0.2">
      <c r="A444" s="232" t="s">
        <v>19</v>
      </c>
      <c r="B444" s="233" t="s">
        <v>13</v>
      </c>
      <c r="C444" s="792"/>
      <c r="D444" s="792"/>
      <c r="E444" s="793"/>
      <c r="F444" s="793"/>
      <c r="G444" s="235" t="s">
        <v>101</v>
      </c>
      <c r="H444" s="236" t="s">
        <v>101</v>
      </c>
      <c r="I444" s="236" t="s">
        <v>102</v>
      </c>
      <c r="J444" s="245">
        <v>1</v>
      </c>
      <c r="K444" s="302">
        <v>45323</v>
      </c>
      <c r="L444" s="302">
        <v>45747</v>
      </c>
      <c r="M444" s="239">
        <f t="shared" si="14"/>
        <v>60.571428571428569</v>
      </c>
      <c r="N444" s="240">
        <v>1</v>
      </c>
      <c r="O444" s="264" t="s">
        <v>825</v>
      </c>
      <c r="P444" s="241">
        <f t="shared" si="13"/>
        <v>1</v>
      </c>
      <c r="Q444" s="242" t="str">
        <f>IF(ISNUMBER(P444),IF(P444=100%,"CUMPLIDA",IF(AND(ISNUMBER(L444),ISNUMBER([5]CGR!$P$4)), IF(L444&lt;[5]CGR!$P$4,"INCUMPLIDA","PROCESO"), "VERIFICAR FECHA")),"SIN VALOR AVANCE")</f>
        <v>CUMPLIDA</v>
      </c>
    </row>
    <row r="445" spans="1:17" ht="105.75" x14ac:dyDescent="0.2">
      <c r="A445" s="232" t="s">
        <v>19</v>
      </c>
      <c r="B445" s="233" t="s">
        <v>13</v>
      </c>
      <c r="C445" s="792"/>
      <c r="D445" s="792"/>
      <c r="E445" s="793"/>
      <c r="F445" s="793"/>
      <c r="G445" s="235" t="s">
        <v>238</v>
      </c>
      <c r="H445" s="236" t="s">
        <v>239</v>
      </c>
      <c r="I445" s="236" t="s">
        <v>240</v>
      </c>
      <c r="J445" s="245">
        <v>1</v>
      </c>
      <c r="K445" s="302">
        <v>45231</v>
      </c>
      <c r="L445" s="302">
        <v>45747</v>
      </c>
      <c r="M445" s="239">
        <f t="shared" si="14"/>
        <v>73.714285714285708</v>
      </c>
      <c r="N445" s="240">
        <v>1</v>
      </c>
      <c r="O445" s="236" t="s">
        <v>738</v>
      </c>
      <c r="P445" s="241">
        <f t="shared" si="13"/>
        <v>1</v>
      </c>
      <c r="Q445" s="242" t="str">
        <f>IF(ISNUMBER(P445),IF(P445=100%,"CUMPLIDA",IF(AND(ISNUMBER(L445),ISNUMBER([5]CGR!$P$4)), IF(L445&lt;[5]CGR!$P$4,"INCUMPLIDA","PROCESO"), "VERIFICAR FECHA")),"SIN VALOR AVANCE")</f>
        <v>CUMPLIDA</v>
      </c>
    </row>
    <row r="446" spans="1:17" ht="195.75" x14ac:dyDescent="0.2">
      <c r="A446" s="232" t="s">
        <v>19</v>
      </c>
      <c r="B446" s="233" t="s">
        <v>13</v>
      </c>
      <c r="C446" s="792"/>
      <c r="D446" s="792"/>
      <c r="E446" s="793"/>
      <c r="F446" s="793"/>
      <c r="G446" s="235" t="s">
        <v>104</v>
      </c>
      <c r="H446" s="236" t="s">
        <v>104</v>
      </c>
      <c r="I446" s="236" t="s">
        <v>248</v>
      </c>
      <c r="J446" s="245">
        <v>1</v>
      </c>
      <c r="K446" s="302">
        <v>45323</v>
      </c>
      <c r="L446" s="302">
        <v>45747</v>
      </c>
      <c r="M446" s="239">
        <f t="shared" si="14"/>
        <v>60.571428571428569</v>
      </c>
      <c r="N446" s="240">
        <v>1</v>
      </c>
      <c r="O446" s="264" t="s">
        <v>866</v>
      </c>
      <c r="P446" s="241">
        <f t="shared" si="13"/>
        <v>1</v>
      </c>
      <c r="Q446" s="242" t="str">
        <f>IF(ISNUMBER(P446),IF(P446=100%,"CUMPLIDA",IF(AND(ISNUMBER(L446),ISNUMBER([5]CGR!$P$4)), IF(L446&lt;[5]CGR!$P$4,"INCUMPLIDA","PROCESO"), "VERIFICAR FECHA")),"SIN VALOR AVANCE")</f>
        <v>CUMPLIDA</v>
      </c>
    </row>
    <row r="447" spans="1:17" ht="75.75" x14ac:dyDescent="0.2">
      <c r="A447" s="232" t="s">
        <v>19</v>
      </c>
      <c r="B447" s="233" t="s">
        <v>13</v>
      </c>
      <c r="C447" s="792"/>
      <c r="D447" s="792"/>
      <c r="E447" s="793"/>
      <c r="F447" s="793"/>
      <c r="G447" s="235" t="s">
        <v>830</v>
      </c>
      <c r="H447" s="236" t="s">
        <v>830</v>
      </c>
      <c r="I447" s="236" t="s">
        <v>107</v>
      </c>
      <c r="J447" s="245">
        <v>1</v>
      </c>
      <c r="K447" s="302">
        <v>45231</v>
      </c>
      <c r="L447" s="302">
        <v>45747</v>
      </c>
      <c r="M447" s="239">
        <f t="shared" si="14"/>
        <v>73.714285714285708</v>
      </c>
      <c r="N447" s="240">
        <v>1</v>
      </c>
      <c r="O447" s="264" t="s">
        <v>825</v>
      </c>
      <c r="P447" s="241">
        <f t="shared" si="13"/>
        <v>1</v>
      </c>
      <c r="Q447" s="242" t="str">
        <f>IF(ISNUMBER(P447),IF(P447=100%,"CUMPLIDA",IF(AND(ISNUMBER(L447),ISNUMBER([5]CGR!$P$4)), IF(L447&lt;[5]CGR!$P$4,"INCUMPLIDA","PROCESO"), "VERIFICAR FECHA")),"SIN VALOR AVANCE")</f>
        <v>CUMPLIDA</v>
      </c>
    </row>
    <row r="448" spans="1:17" ht="240.75" x14ac:dyDescent="0.2">
      <c r="A448" s="232" t="s">
        <v>19</v>
      </c>
      <c r="B448" s="233" t="s">
        <v>13</v>
      </c>
      <c r="C448" s="792"/>
      <c r="D448" s="792"/>
      <c r="E448" s="793"/>
      <c r="F448" s="793"/>
      <c r="G448" s="235" t="s">
        <v>831</v>
      </c>
      <c r="H448" s="236" t="s">
        <v>831</v>
      </c>
      <c r="I448" s="236" t="s">
        <v>524</v>
      </c>
      <c r="J448" s="245">
        <v>1</v>
      </c>
      <c r="K448" s="302">
        <v>45231</v>
      </c>
      <c r="L448" s="302">
        <v>45808</v>
      </c>
      <c r="M448" s="239">
        <f t="shared" si="14"/>
        <v>82.428571428571431</v>
      </c>
      <c r="N448" s="240">
        <v>1</v>
      </c>
      <c r="O448" s="264" t="s">
        <v>826</v>
      </c>
      <c r="P448" s="241">
        <f t="shared" si="13"/>
        <v>1</v>
      </c>
      <c r="Q448" s="242" t="str">
        <f>IF(ISNUMBER(P448),IF(P448=100%,"CUMPLIDA",IF(AND(ISNUMBER(L448),ISNUMBER([5]CGR!$P$4)), IF(L448&lt;[5]CGR!$P$4,"INCUMPLIDA","PROCESO"), "VERIFICAR FECHA")),"SIN VALOR AVANCE")</f>
        <v>CUMPLIDA</v>
      </c>
    </row>
    <row r="449" spans="1:17" ht="180.75" x14ac:dyDescent="0.2">
      <c r="A449" s="232" t="s">
        <v>19</v>
      </c>
      <c r="B449" s="233" t="s">
        <v>13</v>
      </c>
      <c r="C449" s="792"/>
      <c r="D449" s="792"/>
      <c r="E449" s="793"/>
      <c r="F449" s="793"/>
      <c r="G449" s="235" t="s">
        <v>110</v>
      </c>
      <c r="H449" s="236" t="s">
        <v>111</v>
      </c>
      <c r="I449" s="236" t="s">
        <v>112</v>
      </c>
      <c r="J449" s="245">
        <v>7</v>
      </c>
      <c r="K449" s="302">
        <v>46024</v>
      </c>
      <c r="L449" s="302">
        <v>46660</v>
      </c>
      <c r="M449" s="239">
        <f t="shared" si="14"/>
        <v>90.857142857142861</v>
      </c>
      <c r="N449" s="240">
        <v>0</v>
      </c>
      <c r="O449" s="264" t="s">
        <v>867</v>
      </c>
      <c r="P449" s="241">
        <f t="shared" si="13"/>
        <v>0</v>
      </c>
      <c r="Q449" s="242" t="str">
        <f>IF(ISNUMBER(P449),IF(P449=100%,"CUMPLIDA",IF(AND(ISNUMBER(L449),ISNUMBER([5]CGR!$P$4)), IF(L449&lt;[5]CGR!$P$4,"INCUMPLIDA","PROCESO"), "VERIFICAR FECHA")),"SIN VALOR AVANCE")</f>
        <v>PROCESO</v>
      </c>
    </row>
    <row r="450" spans="1:17" ht="180.75" x14ac:dyDescent="0.2">
      <c r="A450" s="232" t="s">
        <v>19</v>
      </c>
      <c r="B450" s="233" t="s">
        <v>13</v>
      </c>
      <c r="C450" s="792"/>
      <c r="D450" s="792"/>
      <c r="E450" s="793"/>
      <c r="F450" s="793"/>
      <c r="G450" s="235" t="s">
        <v>114</v>
      </c>
      <c r="H450" s="236" t="s">
        <v>115</v>
      </c>
      <c r="I450" s="236" t="s">
        <v>116</v>
      </c>
      <c r="J450" s="245">
        <v>1</v>
      </c>
      <c r="K450" s="302">
        <v>46024</v>
      </c>
      <c r="L450" s="302">
        <v>46660</v>
      </c>
      <c r="M450" s="239">
        <f t="shared" si="14"/>
        <v>90.857142857142861</v>
      </c>
      <c r="N450" s="240">
        <v>0</v>
      </c>
      <c r="O450" s="264" t="s">
        <v>833</v>
      </c>
      <c r="P450" s="241">
        <f t="shared" si="13"/>
        <v>0</v>
      </c>
      <c r="Q450" s="242" t="str">
        <f>IF(ISNUMBER(P450),IF(P450=100%,"CUMPLIDA",IF(AND(ISNUMBER(L450),ISNUMBER([5]CGR!$P$4)), IF(L450&lt;[5]CGR!$P$4,"INCUMPLIDA","PROCESO"), "VERIFICAR FECHA")),"SIN VALOR AVANCE")</f>
        <v>PROCESO</v>
      </c>
    </row>
    <row r="451" spans="1:17" ht="345.75" x14ac:dyDescent="0.2">
      <c r="A451" s="232" t="s">
        <v>19</v>
      </c>
      <c r="B451" s="233" t="s">
        <v>13</v>
      </c>
      <c r="C451" s="792"/>
      <c r="D451" s="792"/>
      <c r="E451" s="793"/>
      <c r="F451" s="793"/>
      <c r="G451" s="235" t="s">
        <v>117</v>
      </c>
      <c r="H451" s="236" t="s">
        <v>118</v>
      </c>
      <c r="I451" s="236" t="s">
        <v>119</v>
      </c>
      <c r="J451" s="245">
        <v>2</v>
      </c>
      <c r="K451" s="302">
        <v>46024</v>
      </c>
      <c r="L451" s="302">
        <v>46660</v>
      </c>
      <c r="M451" s="239">
        <f t="shared" si="14"/>
        <v>90.857142857142861</v>
      </c>
      <c r="N451" s="240">
        <v>0</v>
      </c>
      <c r="O451" s="264" t="s">
        <v>834</v>
      </c>
      <c r="P451" s="241">
        <f t="shared" si="13"/>
        <v>0</v>
      </c>
      <c r="Q451" s="242" t="str">
        <f>IF(ISNUMBER(P451),IF(P451=100%,"CUMPLIDA",IF(AND(ISNUMBER(L451),ISNUMBER([5]CGR!$P$4)), IF(L451&lt;[5]CGR!$P$4,"INCUMPLIDA","PROCESO"), "VERIFICAR FECHA")),"SIN VALOR AVANCE")</f>
        <v>PROCESO</v>
      </c>
    </row>
    <row r="452" spans="1:17" ht="255.75" x14ac:dyDescent="0.2">
      <c r="A452" s="232" t="s">
        <v>19</v>
      </c>
      <c r="B452" s="233" t="s">
        <v>13</v>
      </c>
      <c r="C452" s="792" t="s">
        <v>868</v>
      </c>
      <c r="D452" s="792" t="s">
        <v>820</v>
      </c>
      <c r="E452" s="793" t="s">
        <v>869</v>
      </c>
      <c r="F452" s="793" t="s">
        <v>870</v>
      </c>
      <c r="G452" s="235" t="s">
        <v>823</v>
      </c>
      <c r="H452" s="291" t="s">
        <v>733</v>
      </c>
      <c r="I452" s="236" t="s">
        <v>164</v>
      </c>
      <c r="J452" s="237">
        <v>1</v>
      </c>
      <c r="K452" s="263">
        <v>44044</v>
      </c>
      <c r="L452" s="263">
        <v>44196</v>
      </c>
      <c r="M452" s="239">
        <f t="shared" si="14"/>
        <v>21.714285714285715</v>
      </c>
      <c r="N452" s="240">
        <v>1</v>
      </c>
      <c r="O452" s="236" t="s">
        <v>871</v>
      </c>
      <c r="P452" s="241">
        <f t="shared" si="13"/>
        <v>1</v>
      </c>
      <c r="Q452" s="242" t="str">
        <f>IF(ISNUMBER(P452),IF(P452=100%,"CUMPLIDA",IF(AND(ISNUMBER(L452),ISNUMBER([5]CGR!$P$4)), IF(L452&lt;[5]CGR!$P$4,"INCUMPLIDA","PROCESO"), "VERIFICAR FECHA")),"SIN VALOR AVANCE")</f>
        <v>CUMPLIDA</v>
      </c>
    </row>
    <row r="453" spans="1:17" ht="75.75" x14ac:dyDescent="0.2">
      <c r="A453" s="232" t="s">
        <v>19</v>
      </c>
      <c r="B453" s="233" t="s">
        <v>13</v>
      </c>
      <c r="C453" s="792"/>
      <c r="D453" s="792"/>
      <c r="E453" s="793"/>
      <c r="F453" s="793"/>
      <c r="G453" s="780" t="s">
        <v>823</v>
      </c>
      <c r="H453" s="236" t="s">
        <v>675</v>
      </c>
      <c r="I453" s="236" t="s">
        <v>676</v>
      </c>
      <c r="J453" s="245">
        <v>1</v>
      </c>
      <c r="K453" s="263">
        <v>45231</v>
      </c>
      <c r="L453" s="263">
        <v>45504</v>
      </c>
      <c r="M453" s="239">
        <f t="shared" si="14"/>
        <v>39</v>
      </c>
      <c r="N453" s="240">
        <v>1</v>
      </c>
      <c r="O453" s="264" t="s">
        <v>825</v>
      </c>
      <c r="P453" s="241">
        <f t="shared" si="13"/>
        <v>1</v>
      </c>
      <c r="Q453" s="242" t="str">
        <f>IF(ISNUMBER(P453),IF(P453=100%,"CUMPLIDA",IF(AND(ISNUMBER(L453),ISNUMBER([5]CGR!$P$4)), IF(L453&lt;[5]CGR!$P$4,"INCUMPLIDA","PROCESO"), "VERIFICAR FECHA")),"SIN VALOR AVANCE")</f>
        <v>CUMPLIDA</v>
      </c>
    </row>
    <row r="454" spans="1:17" ht="345.75" x14ac:dyDescent="0.2">
      <c r="A454" s="232" t="s">
        <v>19</v>
      </c>
      <c r="B454" s="233" t="s">
        <v>13</v>
      </c>
      <c r="C454" s="792"/>
      <c r="D454" s="792"/>
      <c r="E454" s="793"/>
      <c r="F454" s="793"/>
      <c r="G454" s="780"/>
      <c r="H454" s="236" t="s">
        <v>678</v>
      </c>
      <c r="I454" s="236" t="s">
        <v>679</v>
      </c>
      <c r="J454" s="245">
        <v>1</v>
      </c>
      <c r="K454" s="263">
        <v>45231</v>
      </c>
      <c r="L454" s="263">
        <v>45504</v>
      </c>
      <c r="M454" s="239">
        <f t="shared" si="14"/>
        <v>39</v>
      </c>
      <c r="N454" s="240">
        <v>1</v>
      </c>
      <c r="O454" s="264" t="s">
        <v>864</v>
      </c>
      <c r="P454" s="241">
        <f t="shared" si="13"/>
        <v>1</v>
      </c>
      <c r="Q454" s="242" t="str">
        <f>IF(ISNUMBER(P454),IF(P454=100%,"CUMPLIDA",IF(AND(ISNUMBER(L454),ISNUMBER([5]CGR!$P$4)), IF(L454&lt;[5]CGR!$P$4,"INCUMPLIDA","PROCESO"), "VERIFICAR FECHA")),"SIN VALOR AVANCE")</f>
        <v>CUMPLIDA</v>
      </c>
    </row>
    <row r="455" spans="1:17" ht="165.75" x14ac:dyDescent="0.2">
      <c r="A455" s="232" t="s">
        <v>19</v>
      </c>
      <c r="B455" s="233" t="s">
        <v>13</v>
      </c>
      <c r="C455" s="792"/>
      <c r="D455" s="792"/>
      <c r="E455" s="793"/>
      <c r="F455" s="793"/>
      <c r="G455" s="235" t="s">
        <v>97</v>
      </c>
      <c r="H455" s="236" t="s">
        <v>98</v>
      </c>
      <c r="I455" s="236" t="s">
        <v>99</v>
      </c>
      <c r="J455" s="245">
        <v>1</v>
      </c>
      <c r="K455" s="302">
        <v>45323</v>
      </c>
      <c r="L455" s="302">
        <v>45747</v>
      </c>
      <c r="M455" s="239">
        <f t="shared" si="14"/>
        <v>60.571428571428569</v>
      </c>
      <c r="N455" s="240">
        <v>1</v>
      </c>
      <c r="O455" s="264" t="s">
        <v>827</v>
      </c>
      <c r="P455" s="241">
        <f t="shared" si="13"/>
        <v>1</v>
      </c>
      <c r="Q455" s="242" t="str">
        <f>IF(ISNUMBER(P455),IF(P455=100%,"CUMPLIDA",IF(AND(ISNUMBER(L455),ISNUMBER([5]CGR!$P$4)), IF(L455&lt;[5]CGR!$P$4,"INCUMPLIDA","PROCESO"), "VERIFICAR FECHA")),"SIN VALOR AVANCE")</f>
        <v>CUMPLIDA</v>
      </c>
    </row>
    <row r="456" spans="1:17" ht="90.75" x14ac:dyDescent="0.2">
      <c r="A456" s="232" t="s">
        <v>19</v>
      </c>
      <c r="B456" s="233" t="s">
        <v>13</v>
      </c>
      <c r="C456" s="792"/>
      <c r="D456" s="792"/>
      <c r="E456" s="793"/>
      <c r="F456" s="793"/>
      <c r="G456" s="235" t="s">
        <v>101</v>
      </c>
      <c r="H456" s="236" t="s">
        <v>101</v>
      </c>
      <c r="I456" s="236" t="s">
        <v>102</v>
      </c>
      <c r="J456" s="245">
        <v>1</v>
      </c>
      <c r="K456" s="302">
        <v>45323</v>
      </c>
      <c r="L456" s="302">
        <v>45747</v>
      </c>
      <c r="M456" s="239">
        <f t="shared" si="14"/>
        <v>60.571428571428569</v>
      </c>
      <c r="N456" s="240">
        <v>1</v>
      </c>
      <c r="O456" s="264" t="s">
        <v>872</v>
      </c>
      <c r="P456" s="241">
        <f t="shared" si="13"/>
        <v>1</v>
      </c>
      <c r="Q456" s="242" t="str">
        <f>IF(ISNUMBER(P456),IF(P456=100%,"CUMPLIDA",IF(AND(ISNUMBER(L456),ISNUMBER([5]CGR!$P$4)), IF(L456&lt;[5]CGR!$P$4,"INCUMPLIDA","PROCESO"), "VERIFICAR FECHA")),"SIN VALOR AVANCE")</f>
        <v>CUMPLIDA</v>
      </c>
    </row>
    <row r="457" spans="1:17" ht="105.75" x14ac:dyDescent="0.2">
      <c r="A457" s="232" t="s">
        <v>19</v>
      </c>
      <c r="B457" s="233" t="s">
        <v>13</v>
      </c>
      <c r="C457" s="792"/>
      <c r="D457" s="792"/>
      <c r="E457" s="793"/>
      <c r="F457" s="793"/>
      <c r="G457" s="235" t="s">
        <v>238</v>
      </c>
      <c r="H457" s="236" t="s">
        <v>239</v>
      </c>
      <c r="I457" s="236" t="s">
        <v>240</v>
      </c>
      <c r="J457" s="245">
        <v>1</v>
      </c>
      <c r="K457" s="302">
        <v>45231</v>
      </c>
      <c r="L457" s="302">
        <v>45747</v>
      </c>
      <c r="M457" s="239">
        <f t="shared" si="14"/>
        <v>73.714285714285708</v>
      </c>
      <c r="N457" s="240">
        <v>1</v>
      </c>
      <c r="O457" s="236" t="s">
        <v>738</v>
      </c>
      <c r="P457" s="241">
        <f t="shared" si="13"/>
        <v>1</v>
      </c>
      <c r="Q457" s="242" t="str">
        <f>IF(ISNUMBER(P457),IF(P457=100%,"CUMPLIDA",IF(AND(ISNUMBER(L457),ISNUMBER([5]CGR!$P$4)), IF(L457&lt;[5]CGR!$P$4,"INCUMPLIDA","PROCESO"), "VERIFICAR FECHA")),"SIN VALOR AVANCE")</f>
        <v>CUMPLIDA</v>
      </c>
    </row>
    <row r="458" spans="1:17" ht="165.75" x14ac:dyDescent="0.2">
      <c r="A458" s="232" t="s">
        <v>19</v>
      </c>
      <c r="B458" s="233" t="s">
        <v>13</v>
      </c>
      <c r="C458" s="792"/>
      <c r="D458" s="792"/>
      <c r="E458" s="793"/>
      <c r="F458" s="793"/>
      <c r="G458" s="235" t="s">
        <v>104</v>
      </c>
      <c r="H458" s="236" t="s">
        <v>104</v>
      </c>
      <c r="I458" s="236" t="s">
        <v>248</v>
      </c>
      <c r="J458" s="245">
        <v>1</v>
      </c>
      <c r="K458" s="302">
        <v>45323</v>
      </c>
      <c r="L458" s="302">
        <v>45747</v>
      </c>
      <c r="M458" s="239">
        <f t="shared" si="14"/>
        <v>60.571428571428569</v>
      </c>
      <c r="N458" s="240">
        <v>1</v>
      </c>
      <c r="O458" s="264" t="s">
        <v>827</v>
      </c>
      <c r="P458" s="241">
        <f t="shared" ref="P458:P521" si="15">N458/J458</f>
        <v>1</v>
      </c>
      <c r="Q458" s="242" t="str">
        <f>IF(ISNUMBER(P458),IF(P458=100%,"CUMPLIDA",IF(AND(ISNUMBER(L458),ISNUMBER([5]CGR!$P$4)), IF(L458&lt;[5]CGR!$P$4,"INCUMPLIDA","PROCESO"), "VERIFICAR FECHA")),"SIN VALOR AVANCE")</f>
        <v>CUMPLIDA</v>
      </c>
    </row>
    <row r="459" spans="1:17" ht="90.75" x14ac:dyDescent="0.2">
      <c r="A459" s="232" t="s">
        <v>19</v>
      </c>
      <c r="B459" s="233" t="s">
        <v>13</v>
      </c>
      <c r="C459" s="792"/>
      <c r="D459" s="792"/>
      <c r="E459" s="793"/>
      <c r="F459" s="793"/>
      <c r="G459" s="235" t="s">
        <v>830</v>
      </c>
      <c r="H459" s="236" t="s">
        <v>830</v>
      </c>
      <c r="I459" s="236" t="s">
        <v>107</v>
      </c>
      <c r="J459" s="245">
        <v>1</v>
      </c>
      <c r="K459" s="302">
        <v>45231</v>
      </c>
      <c r="L459" s="302">
        <v>45747</v>
      </c>
      <c r="M459" s="239">
        <f t="shared" si="14"/>
        <v>73.714285714285708</v>
      </c>
      <c r="N459" s="240">
        <v>1</v>
      </c>
      <c r="O459" s="264" t="s">
        <v>872</v>
      </c>
      <c r="P459" s="241">
        <f t="shared" si="15"/>
        <v>1</v>
      </c>
      <c r="Q459" s="242" t="str">
        <f>IF(ISNUMBER(P459),IF(P459=100%,"CUMPLIDA",IF(AND(ISNUMBER(L459),ISNUMBER([5]CGR!$P$4)), IF(L459&lt;[5]CGR!$P$4,"INCUMPLIDA","PROCESO"), "VERIFICAR FECHA")),"SIN VALOR AVANCE")</f>
        <v>CUMPLIDA</v>
      </c>
    </row>
    <row r="460" spans="1:17" ht="255.75" x14ac:dyDescent="0.2">
      <c r="A460" s="232" t="s">
        <v>19</v>
      </c>
      <c r="B460" s="233" t="s">
        <v>13</v>
      </c>
      <c r="C460" s="792"/>
      <c r="D460" s="792"/>
      <c r="E460" s="793"/>
      <c r="F460" s="793"/>
      <c r="G460" s="235" t="s">
        <v>831</v>
      </c>
      <c r="H460" s="236" t="s">
        <v>831</v>
      </c>
      <c r="I460" s="236" t="s">
        <v>524</v>
      </c>
      <c r="J460" s="245">
        <v>1</v>
      </c>
      <c r="K460" s="302">
        <v>45231</v>
      </c>
      <c r="L460" s="302">
        <v>45808</v>
      </c>
      <c r="M460" s="239">
        <f t="shared" si="14"/>
        <v>82.428571428571431</v>
      </c>
      <c r="N460" s="240">
        <v>1</v>
      </c>
      <c r="O460" s="264" t="s">
        <v>873</v>
      </c>
      <c r="P460" s="241">
        <f t="shared" si="15"/>
        <v>1</v>
      </c>
      <c r="Q460" s="242" t="str">
        <f>IF(ISNUMBER(P460),IF(P460=100%,"CUMPLIDA",IF(AND(ISNUMBER(L460),ISNUMBER([5]CGR!$P$4)), IF(L460&lt;[5]CGR!$P$4,"INCUMPLIDA","PROCESO"), "VERIFICAR FECHA")),"SIN VALOR AVANCE")</f>
        <v>CUMPLIDA</v>
      </c>
    </row>
    <row r="461" spans="1:17" ht="180.75" x14ac:dyDescent="0.2">
      <c r="A461" s="232" t="s">
        <v>19</v>
      </c>
      <c r="B461" s="233" t="s">
        <v>13</v>
      </c>
      <c r="C461" s="792"/>
      <c r="D461" s="792"/>
      <c r="E461" s="793"/>
      <c r="F461" s="793"/>
      <c r="G461" s="235" t="s">
        <v>110</v>
      </c>
      <c r="H461" s="236" t="s">
        <v>111</v>
      </c>
      <c r="I461" s="236" t="s">
        <v>112</v>
      </c>
      <c r="J461" s="245">
        <v>7</v>
      </c>
      <c r="K461" s="302">
        <v>46024</v>
      </c>
      <c r="L461" s="302">
        <v>46660</v>
      </c>
      <c r="M461" s="239">
        <f t="shared" si="14"/>
        <v>90.857142857142861</v>
      </c>
      <c r="N461" s="240">
        <v>0</v>
      </c>
      <c r="O461" s="264" t="s">
        <v>867</v>
      </c>
      <c r="P461" s="241">
        <f t="shared" si="15"/>
        <v>0</v>
      </c>
      <c r="Q461" s="242" t="str">
        <f>IF(ISNUMBER(P461),IF(P461=100%,"CUMPLIDA",IF(AND(ISNUMBER(L461),ISNUMBER([5]CGR!$P$4)), IF(L461&lt;[5]CGR!$P$4,"INCUMPLIDA","PROCESO"), "VERIFICAR FECHA")),"SIN VALOR AVANCE")</f>
        <v>PROCESO</v>
      </c>
    </row>
    <row r="462" spans="1:17" ht="180.75" x14ac:dyDescent="0.2">
      <c r="A462" s="232" t="s">
        <v>19</v>
      </c>
      <c r="B462" s="233" t="s">
        <v>13</v>
      </c>
      <c r="C462" s="792"/>
      <c r="D462" s="792"/>
      <c r="E462" s="793"/>
      <c r="F462" s="793"/>
      <c r="G462" s="235" t="s">
        <v>114</v>
      </c>
      <c r="H462" s="236" t="s">
        <v>115</v>
      </c>
      <c r="I462" s="236" t="s">
        <v>116</v>
      </c>
      <c r="J462" s="245">
        <v>1</v>
      </c>
      <c r="K462" s="302">
        <v>46024</v>
      </c>
      <c r="L462" s="302">
        <v>46660</v>
      </c>
      <c r="M462" s="239">
        <f t="shared" si="14"/>
        <v>90.857142857142861</v>
      </c>
      <c r="N462" s="240">
        <v>0</v>
      </c>
      <c r="O462" s="264" t="s">
        <v>874</v>
      </c>
      <c r="P462" s="241">
        <f t="shared" si="15"/>
        <v>0</v>
      </c>
      <c r="Q462" s="242" t="str">
        <f>IF(ISNUMBER(P462),IF(P462=100%,"CUMPLIDA",IF(AND(ISNUMBER(L462),ISNUMBER([5]CGR!$P$4)), IF(L462&lt;[5]CGR!$P$4,"INCUMPLIDA","PROCESO"), "VERIFICAR FECHA")),"SIN VALOR AVANCE")</f>
        <v>PROCESO</v>
      </c>
    </row>
    <row r="463" spans="1:17" ht="330.75" x14ac:dyDescent="0.2">
      <c r="A463" s="232" t="s">
        <v>19</v>
      </c>
      <c r="B463" s="233" t="s">
        <v>13</v>
      </c>
      <c r="C463" s="792"/>
      <c r="D463" s="792"/>
      <c r="E463" s="793"/>
      <c r="F463" s="793"/>
      <c r="G463" s="235" t="s">
        <v>117</v>
      </c>
      <c r="H463" s="236" t="s">
        <v>118</v>
      </c>
      <c r="I463" s="236" t="s">
        <v>119</v>
      </c>
      <c r="J463" s="245">
        <v>2</v>
      </c>
      <c r="K463" s="302">
        <v>46024</v>
      </c>
      <c r="L463" s="302">
        <v>46660</v>
      </c>
      <c r="M463" s="239">
        <f t="shared" si="14"/>
        <v>90.857142857142861</v>
      </c>
      <c r="N463" s="240">
        <v>0</v>
      </c>
      <c r="O463" s="264" t="s">
        <v>875</v>
      </c>
      <c r="P463" s="241">
        <f t="shared" si="15"/>
        <v>0</v>
      </c>
      <c r="Q463" s="242" t="str">
        <f>IF(ISNUMBER(P463),IF(P463=100%,"CUMPLIDA",IF(AND(ISNUMBER(L463),ISNUMBER([5]CGR!$P$4)), IF(L463&lt;[5]CGR!$P$4,"INCUMPLIDA","PROCESO"), "VERIFICAR FECHA")),"SIN VALOR AVANCE")</f>
        <v>PROCESO</v>
      </c>
    </row>
    <row r="464" spans="1:17" ht="270.75" x14ac:dyDescent="0.2">
      <c r="A464" s="232" t="s">
        <v>19</v>
      </c>
      <c r="B464" s="233" t="s">
        <v>13</v>
      </c>
      <c r="C464" s="792" t="s">
        <v>876</v>
      </c>
      <c r="D464" s="792" t="s">
        <v>820</v>
      </c>
      <c r="E464" s="793" t="s">
        <v>877</v>
      </c>
      <c r="F464" s="793" t="s">
        <v>878</v>
      </c>
      <c r="G464" s="235" t="s">
        <v>823</v>
      </c>
      <c r="H464" s="291" t="s">
        <v>733</v>
      </c>
      <c r="I464" s="236" t="s">
        <v>164</v>
      </c>
      <c r="J464" s="237">
        <v>1</v>
      </c>
      <c r="K464" s="263">
        <v>44044</v>
      </c>
      <c r="L464" s="263">
        <v>44196</v>
      </c>
      <c r="M464" s="239">
        <f t="shared" si="14"/>
        <v>21.714285714285715</v>
      </c>
      <c r="N464" s="240">
        <v>1</v>
      </c>
      <c r="O464" s="236" t="s">
        <v>879</v>
      </c>
      <c r="P464" s="241">
        <f t="shared" si="15"/>
        <v>1</v>
      </c>
      <c r="Q464" s="242" t="str">
        <f>IF(ISNUMBER(P464),IF(P464=100%,"CUMPLIDA",IF(AND(ISNUMBER(L464),ISNUMBER([5]CGR!$P$4)), IF(L464&lt;[5]CGR!$P$4,"INCUMPLIDA","PROCESO"), "VERIFICAR FECHA")),"SIN VALOR AVANCE")</f>
        <v>CUMPLIDA</v>
      </c>
    </row>
    <row r="465" spans="1:17" ht="75.75" x14ac:dyDescent="0.2">
      <c r="A465" s="232" t="s">
        <v>19</v>
      </c>
      <c r="B465" s="233" t="s">
        <v>13</v>
      </c>
      <c r="C465" s="792"/>
      <c r="D465" s="792"/>
      <c r="E465" s="793"/>
      <c r="F465" s="793"/>
      <c r="G465" s="780" t="s">
        <v>823</v>
      </c>
      <c r="H465" s="236" t="s">
        <v>675</v>
      </c>
      <c r="I465" s="236" t="s">
        <v>676</v>
      </c>
      <c r="J465" s="245">
        <v>1</v>
      </c>
      <c r="K465" s="263">
        <v>45231</v>
      </c>
      <c r="L465" s="263">
        <v>45504</v>
      </c>
      <c r="M465" s="239">
        <f t="shared" si="14"/>
        <v>39</v>
      </c>
      <c r="N465" s="240">
        <v>1</v>
      </c>
      <c r="O465" s="264" t="s">
        <v>880</v>
      </c>
      <c r="P465" s="241">
        <f t="shared" si="15"/>
        <v>1</v>
      </c>
      <c r="Q465" s="242" t="str">
        <f>IF(ISNUMBER(P465),IF(P465=100%,"CUMPLIDA",IF(AND(ISNUMBER(L465),ISNUMBER([5]CGR!$P$4)), IF(L465&lt;[5]CGR!$P$4,"INCUMPLIDA","PROCESO"), "VERIFICAR FECHA")),"SIN VALOR AVANCE")</f>
        <v>CUMPLIDA</v>
      </c>
    </row>
    <row r="466" spans="1:17" ht="345.75" x14ac:dyDescent="0.2">
      <c r="A466" s="232" t="s">
        <v>19</v>
      </c>
      <c r="B466" s="233" t="s">
        <v>13</v>
      </c>
      <c r="C466" s="792"/>
      <c r="D466" s="792"/>
      <c r="E466" s="793"/>
      <c r="F466" s="793"/>
      <c r="G466" s="780"/>
      <c r="H466" s="236" t="s">
        <v>678</v>
      </c>
      <c r="I466" s="236" t="s">
        <v>679</v>
      </c>
      <c r="J466" s="245">
        <v>1</v>
      </c>
      <c r="K466" s="263">
        <v>45231</v>
      </c>
      <c r="L466" s="263">
        <v>45504</v>
      </c>
      <c r="M466" s="239">
        <f t="shared" si="14"/>
        <v>39</v>
      </c>
      <c r="N466" s="240">
        <v>1</v>
      </c>
      <c r="O466" s="264" t="s">
        <v>864</v>
      </c>
      <c r="P466" s="241">
        <f t="shared" si="15"/>
        <v>1</v>
      </c>
      <c r="Q466" s="242" t="str">
        <f>IF(ISNUMBER(P466),IF(P466=100%,"CUMPLIDA",IF(AND(ISNUMBER(L466),ISNUMBER([5]CGR!$P$4)), IF(L466&lt;[5]CGR!$P$4,"INCUMPLIDA","PROCESO"), "VERIFICAR FECHA")),"SIN VALOR AVANCE")</f>
        <v>CUMPLIDA</v>
      </c>
    </row>
    <row r="467" spans="1:17" ht="180.75" x14ac:dyDescent="0.2">
      <c r="A467" s="232" t="s">
        <v>19</v>
      </c>
      <c r="B467" s="233" t="s">
        <v>13</v>
      </c>
      <c r="C467" s="792"/>
      <c r="D467" s="792"/>
      <c r="E467" s="793"/>
      <c r="F467" s="793"/>
      <c r="G467" s="235" t="s">
        <v>97</v>
      </c>
      <c r="H467" s="236" t="s">
        <v>98</v>
      </c>
      <c r="I467" s="236" t="s">
        <v>99</v>
      </c>
      <c r="J467" s="245">
        <v>1</v>
      </c>
      <c r="K467" s="302">
        <v>45323</v>
      </c>
      <c r="L467" s="302">
        <v>45747</v>
      </c>
      <c r="M467" s="239">
        <f t="shared" ref="M467:M530" si="16">(L467-K467)/7</f>
        <v>60.571428571428569</v>
      </c>
      <c r="N467" s="240">
        <v>1</v>
      </c>
      <c r="O467" s="264" t="s">
        <v>865</v>
      </c>
      <c r="P467" s="241">
        <f t="shared" si="15"/>
        <v>1</v>
      </c>
      <c r="Q467" s="242" t="str">
        <f>IF(ISNUMBER(P467),IF(P467=100%,"CUMPLIDA",IF(AND(ISNUMBER(L467),ISNUMBER([5]CGR!$P$4)), IF(L467&lt;[5]CGR!$P$4,"INCUMPLIDA","PROCESO"), "VERIFICAR FECHA")),"SIN VALOR AVANCE")</f>
        <v>CUMPLIDA</v>
      </c>
    </row>
    <row r="468" spans="1:17" ht="105.75" x14ac:dyDescent="0.2">
      <c r="A468" s="232" t="s">
        <v>19</v>
      </c>
      <c r="B468" s="233" t="s">
        <v>13</v>
      </c>
      <c r="C468" s="792"/>
      <c r="D468" s="792"/>
      <c r="E468" s="793"/>
      <c r="F468" s="793"/>
      <c r="G468" s="235" t="s">
        <v>101</v>
      </c>
      <c r="H468" s="236" t="s">
        <v>101</v>
      </c>
      <c r="I468" s="236" t="s">
        <v>102</v>
      </c>
      <c r="J468" s="245">
        <v>1</v>
      </c>
      <c r="K468" s="302">
        <v>45323</v>
      </c>
      <c r="L468" s="302">
        <v>45747</v>
      </c>
      <c r="M468" s="239">
        <f t="shared" si="16"/>
        <v>60.571428571428569</v>
      </c>
      <c r="N468" s="240">
        <v>1</v>
      </c>
      <c r="O468" s="264" t="s">
        <v>881</v>
      </c>
      <c r="P468" s="241">
        <f t="shared" si="15"/>
        <v>1</v>
      </c>
      <c r="Q468" s="242" t="str">
        <f>IF(ISNUMBER(P468),IF(P468=100%,"CUMPLIDA",IF(AND(ISNUMBER(L468),ISNUMBER([5]CGR!$P$4)), IF(L468&lt;[5]CGR!$P$4,"INCUMPLIDA","PROCESO"), "VERIFICAR FECHA")),"SIN VALOR AVANCE")</f>
        <v>CUMPLIDA</v>
      </c>
    </row>
    <row r="469" spans="1:17" ht="105.75" x14ac:dyDescent="0.2">
      <c r="A469" s="232" t="s">
        <v>19</v>
      </c>
      <c r="B469" s="233" t="s">
        <v>13</v>
      </c>
      <c r="C469" s="792"/>
      <c r="D469" s="792"/>
      <c r="E469" s="793"/>
      <c r="F469" s="793"/>
      <c r="G469" s="235" t="s">
        <v>238</v>
      </c>
      <c r="H469" s="236" t="s">
        <v>239</v>
      </c>
      <c r="I469" s="236" t="s">
        <v>240</v>
      </c>
      <c r="J469" s="245">
        <v>1</v>
      </c>
      <c r="K469" s="302">
        <v>45231</v>
      </c>
      <c r="L469" s="302">
        <v>45747</v>
      </c>
      <c r="M469" s="239">
        <f t="shared" si="16"/>
        <v>73.714285714285708</v>
      </c>
      <c r="N469" s="240">
        <v>1</v>
      </c>
      <c r="O469" s="236" t="s">
        <v>738</v>
      </c>
      <c r="P469" s="241">
        <f t="shared" si="15"/>
        <v>1</v>
      </c>
      <c r="Q469" s="242" t="str">
        <f>IF(ISNUMBER(P469),IF(P469=100%,"CUMPLIDA",IF(AND(ISNUMBER(L469),ISNUMBER([5]CGR!$P$4)), IF(L469&lt;[5]CGR!$P$4,"INCUMPLIDA","PROCESO"), "VERIFICAR FECHA")),"SIN VALOR AVANCE")</f>
        <v>CUMPLIDA</v>
      </c>
    </row>
    <row r="470" spans="1:17" ht="180.75" x14ac:dyDescent="0.2">
      <c r="A470" s="232" t="s">
        <v>19</v>
      </c>
      <c r="B470" s="233" t="s">
        <v>13</v>
      </c>
      <c r="C470" s="792"/>
      <c r="D470" s="792"/>
      <c r="E470" s="793"/>
      <c r="F470" s="793"/>
      <c r="G470" s="235" t="s">
        <v>104</v>
      </c>
      <c r="H470" s="236" t="s">
        <v>104</v>
      </c>
      <c r="I470" s="236" t="s">
        <v>248</v>
      </c>
      <c r="J470" s="245">
        <v>1</v>
      </c>
      <c r="K470" s="302">
        <v>45323</v>
      </c>
      <c r="L470" s="302">
        <v>45747</v>
      </c>
      <c r="M470" s="239">
        <f t="shared" si="16"/>
        <v>60.571428571428569</v>
      </c>
      <c r="N470" s="240">
        <v>1</v>
      </c>
      <c r="O470" s="264" t="s">
        <v>865</v>
      </c>
      <c r="P470" s="241">
        <f t="shared" si="15"/>
        <v>1</v>
      </c>
      <c r="Q470" s="242" t="str">
        <f>IF(ISNUMBER(P470),IF(P470=100%,"CUMPLIDA",IF(AND(ISNUMBER(L470),ISNUMBER([5]CGR!$P$4)), IF(L470&lt;[5]CGR!$P$4,"INCUMPLIDA","PROCESO"), "VERIFICAR FECHA")),"SIN VALOR AVANCE")</f>
        <v>CUMPLIDA</v>
      </c>
    </row>
    <row r="471" spans="1:17" ht="105.75" x14ac:dyDescent="0.2">
      <c r="A471" s="232" t="s">
        <v>19</v>
      </c>
      <c r="B471" s="233" t="s">
        <v>13</v>
      </c>
      <c r="C471" s="792"/>
      <c r="D471" s="792"/>
      <c r="E471" s="793"/>
      <c r="F471" s="793"/>
      <c r="G471" s="235" t="s">
        <v>830</v>
      </c>
      <c r="H471" s="236" t="s">
        <v>830</v>
      </c>
      <c r="I471" s="236" t="s">
        <v>107</v>
      </c>
      <c r="J471" s="245">
        <v>1</v>
      </c>
      <c r="K471" s="302">
        <v>45231</v>
      </c>
      <c r="L471" s="302">
        <v>45747</v>
      </c>
      <c r="M471" s="239">
        <f t="shared" si="16"/>
        <v>73.714285714285708</v>
      </c>
      <c r="N471" s="240">
        <v>1</v>
      </c>
      <c r="O471" s="264" t="s">
        <v>881</v>
      </c>
      <c r="P471" s="241">
        <f t="shared" si="15"/>
        <v>1</v>
      </c>
      <c r="Q471" s="242" t="str">
        <f>IF(ISNUMBER(P471),IF(P471=100%,"CUMPLIDA",IF(AND(ISNUMBER(L471),ISNUMBER([5]CGR!$P$4)), IF(L471&lt;[5]CGR!$P$4,"INCUMPLIDA","PROCESO"), "VERIFICAR FECHA")),"SIN VALOR AVANCE")</f>
        <v>CUMPLIDA</v>
      </c>
    </row>
    <row r="472" spans="1:17" ht="270.75" x14ac:dyDescent="0.2">
      <c r="A472" s="232" t="s">
        <v>19</v>
      </c>
      <c r="B472" s="233" t="s">
        <v>13</v>
      </c>
      <c r="C472" s="792"/>
      <c r="D472" s="792"/>
      <c r="E472" s="793"/>
      <c r="F472" s="793"/>
      <c r="G472" s="235" t="s">
        <v>831</v>
      </c>
      <c r="H472" s="236" t="s">
        <v>831</v>
      </c>
      <c r="I472" s="236" t="s">
        <v>524</v>
      </c>
      <c r="J472" s="245">
        <v>1</v>
      </c>
      <c r="K472" s="302">
        <v>45231</v>
      </c>
      <c r="L472" s="302">
        <v>45808</v>
      </c>
      <c r="M472" s="239">
        <f t="shared" si="16"/>
        <v>82.428571428571431</v>
      </c>
      <c r="N472" s="240">
        <v>1</v>
      </c>
      <c r="O472" s="264" t="s">
        <v>842</v>
      </c>
      <c r="P472" s="241">
        <f t="shared" si="15"/>
        <v>1</v>
      </c>
      <c r="Q472" s="242" t="str">
        <f>IF(ISNUMBER(P472),IF(P472=100%,"CUMPLIDA",IF(AND(ISNUMBER(L472),ISNUMBER([5]CGR!$P$4)), IF(L472&lt;[5]CGR!$P$4,"INCUMPLIDA","PROCESO"), "VERIFICAR FECHA")),"SIN VALOR AVANCE")</f>
        <v>CUMPLIDA</v>
      </c>
    </row>
    <row r="473" spans="1:17" ht="180.75" x14ac:dyDescent="0.2">
      <c r="A473" s="232" t="s">
        <v>19</v>
      </c>
      <c r="B473" s="233" t="s">
        <v>13</v>
      </c>
      <c r="C473" s="792"/>
      <c r="D473" s="792"/>
      <c r="E473" s="793"/>
      <c r="F473" s="793"/>
      <c r="G473" s="235" t="s">
        <v>110</v>
      </c>
      <c r="H473" s="236" t="s">
        <v>111</v>
      </c>
      <c r="I473" s="236" t="s">
        <v>112</v>
      </c>
      <c r="J473" s="245">
        <v>7</v>
      </c>
      <c r="K473" s="302">
        <v>46024</v>
      </c>
      <c r="L473" s="302">
        <v>46660</v>
      </c>
      <c r="M473" s="239">
        <f t="shared" si="16"/>
        <v>90.857142857142861</v>
      </c>
      <c r="N473" s="240">
        <v>0</v>
      </c>
      <c r="O473" s="264" t="s">
        <v>882</v>
      </c>
      <c r="P473" s="241">
        <f t="shared" si="15"/>
        <v>0</v>
      </c>
      <c r="Q473" s="242" t="str">
        <f>IF(ISNUMBER(P473),IF(P473=100%,"CUMPLIDA",IF(AND(ISNUMBER(L473),ISNUMBER([5]CGR!$P$4)), IF(L473&lt;[5]CGR!$P$4,"INCUMPLIDA","PROCESO"), "VERIFICAR FECHA")),"SIN VALOR AVANCE")</f>
        <v>PROCESO</v>
      </c>
    </row>
    <row r="474" spans="1:17" ht="195.75" x14ac:dyDescent="0.2">
      <c r="A474" s="232" t="s">
        <v>19</v>
      </c>
      <c r="B474" s="233" t="s">
        <v>13</v>
      </c>
      <c r="C474" s="792"/>
      <c r="D474" s="792"/>
      <c r="E474" s="793"/>
      <c r="F474" s="793"/>
      <c r="G474" s="235" t="s">
        <v>114</v>
      </c>
      <c r="H474" s="236" t="s">
        <v>115</v>
      </c>
      <c r="I474" s="236" t="s">
        <v>116</v>
      </c>
      <c r="J474" s="245">
        <v>1</v>
      </c>
      <c r="K474" s="302">
        <v>46024</v>
      </c>
      <c r="L474" s="302">
        <v>46660</v>
      </c>
      <c r="M474" s="239">
        <f t="shared" si="16"/>
        <v>90.857142857142861</v>
      </c>
      <c r="N474" s="240">
        <v>0</v>
      </c>
      <c r="O474" s="264" t="s">
        <v>844</v>
      </c>
      <c r="P474" s="241">
        <f t="shared" si="15"/>
        <v>0</v>
      </c>
      <c r="Q474" s="242" t="str">
        <f>IF(ISNUMBER(P474),IF(P474=100%,"CUMPLIDA",IF(AND(ISNUMBER(L474),ISNUMBER([5]CGR!$P$4)), IF(L474&lt;[5]CGR!$P$4,"INCUMPLIDA","PROCESO"), "VERIFICAR FECHA")),"SIN VALOR AVANCE")</f>
        <v>PROCESO</v>
      </c>
    </row>
    <row r="475" spans="1:17" ht="316.5" x14ac:dyDescent="0.2">
      <c r="A475" s="232" t="s">
        <v>19</v>
      </c>
      <c r="B475" s="233" t="s">
        <v>13</v>
      </c>
      <c r="C475" s="792"/>
      <c r="D475" s="792"/>
      <c r="E475" s="793"/>
      <c r="F475" s="793"/>
      <c r="G475" s="235" t="s">
        <v>117</v>
      </c>
      <c r="H475" s="236" t="s">
        <v>118</v>
      </c>
      <c r="I475" s="236" t="s">
        <v>119</v>
      </c>
      <c r="J475" s="245">
        <v>2</v>
      </c>
      <c r="K475" s="302">
        <v>46024</v>
      </c>
      <c r="L475" s="302">
        <v>46660</v>
      </c>
      <c r="M475" s="239">
        <f t="shared" si="16"/>
        <v>90.857142857142861</v>
      </c>
      <c r="N475" s="240">
        <v>0</v>
      </c>
      <c r="O475" s="264" t="s">
        <v>883</v>
      </c>
      <c r="P475" s="241">
        <f t="shared" si="15"/>
        <v>0</v>
      </c>
      <c r="Q475" s="242" t="str">
        <f>IF(ISNUMBER(P475),IF(P475=100%,"CUMPLIDA",IF(AND(ISNUMBER(L475),ISNUMBER([5]CGR!$P$4)), IF(L475&lt;[5]CGR!$P$4,"INCUMPLIDA","PROCESO"), "VERIFICAR FECHA")),"SIN VALOR AVANCE")</f>
        <v>PROCESO</v>
      </c>
    </row>
    <row r="476" spans="1:17" ht="270.75" x14ac:dyDescent="0.2">
      <c r="A476" s="232" t="s">
        <v>19</v>
      </c>
      <c r="B476" s="233" t="s">
        <v>13</v>
      </c>
      <c r="C476" s="792" t="s">
        <v>884</v>
      </c>
      <c r="D476" s="792" t="s">
        <v>820</v>
      </c>
      <c r="E476" s="793" t="s">
        <v>885</v>
      </c>
      <c r="F476" s="793" t="s">
        <v>886</v>
      </c>
      <c r="G476" s="235" t="s">
        <v>823</v>
      </c>
      <c r="H476" s="291" t="s">
        <v>733</v>
      </c>
      <c r="I476" s="236" t="s">
        <v>164</v>
      </c>
      <c r="J476" s="237">
        <v>1</v>
      </c>
      <c r="K476" s="263">
        <v>44044</v>
      </c>
      <c r="L476" s="263">
        <v>44196</v>
      </c>
      <c r="M476" s="239">
        <f t="shared" si="16"/>
        <v>21.714285714285715</v>
      </c>
      <c r="N476" s="240">
        <v>1</v>
      </c>
      <c r="O476" s="236" t="s">
        <v>887</v>
      </c>
      <c r="P476" s="241">
        <f t="shared" si="15"/>
        <v>1</v>
      </c>
      <c r="Q476" s="242" t="str">
        <f>IF(ISNUMBER(P476),IF(P476=100%,"CUMPLIDA",IF(AND(ISNUMBER(L476),ISNUMBER([5]CGR!$P$4)), IF(L476&lt;[5]CGR!$P$4,"INCUMPLIDA","PROCESO"), "VERIFICAR FECHA")),"SIN VALOR AVANCE")</f>
        <v>CUMPLIDA</v>
      </c>
    </row>
    <row r="477" spans="1:17" ht="75.75" x14ac:dyDescent="0.2">
      <c r="A477" s="232" t="s">
        <v>19</v>
      </c>
      <c r="B477" s="233" t="s">
        <v>13</v>
      </c>
      <c r="C477" s="792"/>
      <c r="D477" s="792"/>
      <c r="E477" s="793"/>
      <c r="F477" s="793"/>
      <c r="G477" s="780" t="s">
        <v>823</v>
      </c>
      <c r="H477" s="236" t="s">
        <v>675</v>
      </c>
      <c r="I477" s="236" t="s">
        <v>676</v>
      </c>
      <c r="J477" s="245">
        <v>1</v>
      </c>
      <c r="K477" s="263">
        <v>45231</v>
      </c>
      <c r="L477" s="263">
        <v>45504</v>
      </c>
      <c r="M477" s="239">
        <f t="shared" si="16"/>
        <v>39</v>
      </c>
      <c r="N477" s="240">
        <v>1</v>
      </c>
      <c r="O477" s="264" t="s">
        <v>825</v>
      </c>
      <c r="P477" s="241">
        <f t="shared" si="15"/>
        <v>1</v>
      </c>
      <c r="Q477" s="242" t="str">
        <f>IF(ISNUMBER(P477),IF(P477=100%,"CUMPLIDA",IF(AND(ISNUMBER(L477),ISNUMBER([5]CGR!$P$4)), IF(L477&lt;[5]CGR!$P$4,"INCUMPLIDA","PROCESO"), "VERIFICAR FECHA")),"SIN VALOR AVANCE")</f>
        <v>CUMPLIDA</v>
      </c>
    </row>
    <row r="478" spans="1:17" ht="345.75" x14ac:dyDescent="0.2">
      <c r="A478" s="232" t="s">
        <v>19</v>
      </c>
      <c r="B478" s="233" t="s">
        <v>13</v>
      </c>
      <c r="C478" s="792"/>
      <c r="D478" s="792"/>
      <c r="E478" s="793"/>
      <c r="F478" s="793"/>
      <c r="G478" s="780"/>
      <c r="H478" s="236" t="s">
        <v>678</v>
      </c>
      <c r="I478" s="236" t="s">
        <v>679</v>
      </c>
      <c r="J478" s="245">
        <v>1</v>
      </c>
      <c r="K478" s="263">
        <v>45231</v>
      </c>
      <c r="L478" s="263">
        <v>45504</v>
      </c>
      <c r="M478" s="239">
        <f t="shared" si="16"/>
        <v>39</v>
      </c>
      <c r="N478" s="240">
        <v>1</v>
      </c>
      <c r="O478" s="264" t="s">
        <v>864</v>
      </c>
      <c r="P478" s="241">
        <f t="shared" si="15"/>
        <v>1</v>
      </c>
      <c r="Q478" s="242" t="str">
        <f>IF(ISNUMBER(P478),IF(P478=100%,"CUMPLIDA",IF(AND(ISNUMBER(L478),ISNUMBER([5]CGR!$P$4)), IF(L478&lt;[5]CGR!$P$4,"INCUMPLIDA","PROCESO"), "VERIFICAR FECHA")),"SIN VALOR AVANCE")</f>
        <v>CUMPLIDA</v>
      </c>
    </row>
    <row r="479" spans="1:17" ht="195.75" x14ac:dyDescent="0.2">
      <c r="A479" s="232" t="s">
        <v>19</v>
      </c>
      <c r="B479" s="233" t="s">
        <v>13</v>
      </c>
      <c r="C479" s="792"/>
      <c r="D479" s="792"/>
      <c r="E479" s="793"/>
      <c r="F479" s="793"/>
      <c r="G479" s="235" t="s">
        <v>97</v>
      </c>
      <c r="H479" s="236" t="s">
        <v>98</v>
      </c>
      <c r="I479" s="236" t="s">
        <v>99</v>
      </c>
      <c r="J479" s="245">
        <v>1</v>
      </c>
      <c r="K479" s="302">
        <v>45323</v>
      </c>
      <c r="L479" s="302">
        <v>45747</v>
      </c>
      <c r="M479" s="239">
        <f t="shared" si="16"/>
        <v>60.571428571428569</v>
      </c>
      <c r="N479" s="240">
        <v>1</v>
      </c>
      <c r="O479" s="264" t="s">
        <v>866</v>
      </c>
      <c r="P479" s="241">
        <f t="shared" si="15"/>
        <v>1</v>
      </c>
      <c r="Q479" s="242" t="str">
        <f>IF(ISNUMBER(P479),IF(P479=100%,"CUMPLIDA",IF(AND(ISNUMBER(L479),ISNUMBER([5]CGR!$P$4)), IF(L479&lt;[5]CGR!$P$4,"INCUMPLIDA","PROCESO"), "VERIFICAR FECHA")),"SIN VALOR AVANCE")</f>
        <v>CUMPLIDA</v>
      </c>
    </row>
    <row r="480" spans="1:17" ht="90.75" x14ac:dyDescent="0.2">
      <c r="A480" s="232" t="s">
        <v>19</v>
      </c>
      <c r="B480" s="233" t="s">
        <v>13</v>
      </c>
      <c r="C480" s="792"/>
      <c r="D480" s="792"/>
      <c r="E480" s="793"/>
      <c r="F480" s="793"/>
      <c r="G480" s="235" t="s">
        <v>101</v>
      </c>
      <c r="H480" s="236" t="s">
        <v>101</v>
      </c>
      <c r="I480" s="236" t="s">
        <v>102</v>
      </c>
      <c r="J480" s="245">
        <v>1</v>
      </c>
      <c r="K480" s="302">
        <v>45323</v>
      </c>
      <c r="L480" s="302">
        <v>45747</v>
      </c>
      <c r="M480" s="239">
        <f t="shared" si="16"/>
        <v>60.571428571428569</v>
      </c>
      <c r="N480" s="240">
        <v>1</v>
      </c>
      <c r="O480" s="264" t="s">
        <v>888</v>
      </c>
      <c r="P480" s="241">
        <f t="shared" si="15"/>
        <v>1</v>
      </c>
      <c r="Q480" s="242" t="str">
        <f>IF(ISNUMBER(P480),IF(P480=100%,"CUMPLIDA",IF(AND(ISNUMBER(L480),ISNUMBER([5]CGR!$P$4)), IF(L480&lt;[5]CGR!$P$4,"INCUMPLIDA","PROCESO"), "VERIFICAR FECHA")),"SIN VALOR AVANCE")</f>
        <v>CUMPLIDA</v>
      </c>
    </row>
    <row r="481" spans="1:17" ht="105.75" x14ac:dyDescent="0.2">
      <c r="A481" s="232" t="s">
        <v>19</v>
      </c>
      <c r="B481" s="233" t="s">
        <v>13</v>
      </c>
      <c r="C481" s="792"/>
      <c r="D481" s="792"/>
      <c r="E481" s="793"/>
      <c r="F481" s="793"/>
      <c r="G481" s="235" t="s">
        <v>238</v>
      </c>
      <c r="H481" s="236" t="s">
        <v>239</v>
      </c>
      <c r="I481" s="236" t="s">
        <v>240</v>
      </c>
      <c r="J481" s="245">
        <v>1</v>
      </c>
      <c r="K481" s="302">
        <v>45231</v>
      </c>
      <c r="L481" s="302">
        <v>45747</v>
      </c>
      <c r="M481" s="239">
        <f t="shared" si="16"/>
        <v>73.714285714285708</v>
      </c>
      <c r="N481" s="240">
        <v>1</v>
      </c>
      <c r="O481" s="236" t="s">
        <v>738</v>
      </c>
      <c r="P481" s="241">
        <f t="shared" si="15"/>
        <v>1</v>
      </c>
      <c r="Q481" s="242" t="str">
        <f>IF(ISNUMBER(P481),IF(P481=100%,"CUMPLIDA",IF(AND(ISNUMBER(L481),ISNUMBER([5]CGR!$P$4)), IF(L481&lt;[5]CGR!$P$4,"INCUMPLIDA","PROCESO"), "VERIFICAR FECHA")),"SIN VALOR AVANCE")</f>
        <v>CUMPLIDA</v>
      </c>
    </row>
    <row r="482" spans="1:17" ht="180.75" x14ac:dyDescent="0.2">
      <c r="A482" s="232" t="s">
        <v>19</v>
      </c>
      <c r="B482" s="233" t="s">
        <v>13</v>
      </c>
      <c r="C482" s="792"/>
      <c r="D482" s="792"/>
      <c r="E482" s="793"/>
      <c r="F482" s="793"/>
      <c r="G482" s="235" t="s">
        <v>104</v>
      </c>
      <c r="H482" s="236" t="s">
        <v>104</v>
      </c>
      <c r="I482" s="236" t="s">
        <v>248</v>
      </c>
      <c r="J482" s="245">
        <v>1</v>
      </c>
      <c r="K482" s="302">
        <v>45323</v>
      </c>
      <c r="L482" s="302">
        <v>45747</v>
      </c>
      <c r="M482" s="239">
        <f t="shared" si="16"/>
        <v>60.571428571428569</v>
      </c>
      <c r="N482" s="240">
        <v>1</v>
      </c>
      <c r="O482" s="264" t="s">
        <v>865</v>
      </c>
      <c r="P482" s="241">
        <f t="shared" si="15"/>
        <v>1</v>
      </c>
      <c r="Q482" s="242" t="str">
        <f>IF(ISNUMBER(P482),IF(P482=100%,"CUMPLIDA",IF(AND(ISNUMBER(L482),ISNUMBER([5]CGR!$P$4)), IF(L482&lt;[5]CGR!$P$4,"INCUMPLIDA","PROCESO"), "VERIFICAR FECHA")),"SIN VALOR AVANCE")</f>
        <v>CUMPLIDA</v>
      </c>
    </row>
    <row r="483" spans="1:17" ht="90.75" x14ac:dyDescent="0.2">
      <c r="A483" s="232" t="s">
        <v>19</v>
      </c>
      <c r="B483" s="233" t="s">
        <v>13</v>
      </c>
      <c r="C483" s="792"/>
      <c r="D483" s="792"/>
      <c r="E483" s="793"/>
      <c r="F483" s="793"/>
      <c r="G483" s="235" t="s">
        <v>830</v>
      </c>
      <c r="H483" s="236" t="s">
        <v>830</v>
      </c>
      <c r="I483" s="236" t="s">
        <v>107</v>
      </c>
      <c r="J483" s="245">
        <v>1</v>
      </c>
      <c r="K483" s="302">
        <v>45231</v>
      </c>
      <c r="L483" s="302">
        <v>45747</v>
      </c>
      <c r="M483" s="239">
        <f t="shared" si="16"/>
        <v>73.714285714285708</v>
      </c>
      <c r="N483" s="240">
        <v>1</v>
      </c>
      <c r="O483" s="264" t="s">
        <v>888</v>
      </c>
      <c r="P483" s="241">
        <f t="shared" si="15"/>
        <v>1</v>
      </c>
      <c r="Q483" s="242" t="str">
        <f>IF(ISNUMBER(P483),IF(P483=100%,"CUMPLIDA",IF(AND(ISNUMBER(L483),ISNUMBER([5]CGR!$P$4)), IF(L483&lt;[5]CGR!$P$4,"INCUMPLIDA","PROCESO"), "VERIFICAR FECHA")),"SIN VALOR AVANCE")</f>
        <v>CUMPLIDA</v>
      </c>
    </row>
    <row r="484" spans="1:17" ht="255.75" x14ac:dyDescent="0.2">
      <c r="A484" s="232" t="s">
        <v>19</v>
      </c>
      <c r="B484" s="233" t="s">
        <v>13</v>
      </c>
      <c r="C484" s="792"/>
      <c r="D484" s="792"/>
      <c r="E484" s="793"/>
      <c r="F484" s="793"/>
      <c r="G484" s="235" t="s">
        <v>831</v>
      </c>
      <c r="H484" s="236" t="s">
        <v>831</v>
      </c>
      <c r="I484" s="236" t="s">
        <v>524</v>
      </c>
      <c r="J484" s="245">
        <v>1</v>
      </c>
      <c r="K484" s="302">
        <v>45231</v>
      </c>
      <c r="L484" s="302">
        <v>45808</v>
      </c>
      <c r="M484" s="239">
        <f t="shared" si="16"/>
        <v>82.428571428571431</v>
      </c>
      <c r="N484" s="240">
        <v>1</v>
      </c>
      <c r="O484" s="264" t="s">
        <v>873</v>
      </c>
      <c r="P484" s="241">
        <f t="shared" si="15"/>
        <v>1</v>
      </c>
      <c r="Q484" s="242" t="str">
        <f>IF(ISNUMBER(P484),IF(P484=100%,"CUMPLIDA",IF(AND(ISNUMBER(L484),ISNUMBER([5]CGR!$P$4)), IF(L484&lt;[5]CGR!$P$4,"INCUMPLIDA","PROCESO"), "VERIFICAR FECHA")),"SIN VALOR AVANCE")</f>
        <v>CUMPLIDA</v>
      </c>
    </row>
    <row r="485" spans="1:17" ht="195.75" x14ac:dyDescent="0.2">
      <c r="A485" s="232" t="s">
        <v>19</v>
      </c>
      <c r="B485" s="233" t="s">
        <v>13</v>
      </c>
      <c r="C485" s="792"/>
      <c r="D485" s="792"/>
      <c r="E485" s="793"/>
      <c r="F485" s="793"/>
      <c r="G485" s="235" t="s">
        <v>110</v>
      </c>
      <c r="H485" s="236" t="s">
        <v>111</v>
      </c>
      <c r="I485" s="236" t="s">
        <v>112</v>
      </c>
      <c r="J485" s="245">
        <v>7</v>
      </c>
      <c r="K485" s="302">
        <v>46024</v>
      </c>
      <c r="L485" s="302">
        <v>46660</v>
      </c>
      <c r="M485" s="239">
        <f t="shared" si="16"/>
        <v>90.857142857142861</v>
      </c>
      <c r="N485" s="240">
        <v>0</v>
      </c>
      <c r="O485" s="264" t="s">
        <v>889</v>
      </c>
      <c r="P485" s="241">
        <f t="shared" si="15"/>
        <v>0</v>
      </c>
      <c r="Q485" s="242" t="str">
        <f>IF(ISNUMBER(P485),IF(P485=100%,"CUMPLIDA",IF(AND(ISNUMBER(L485),ISNUMBER([5]CGR!$P$4)), IF(L485&lt;[5]CGR!$P$4,"INCUMPLIDA","PROCESO"), "VERIFICAR FECHA")),"SIN VALOR AVANCE")</f>
        <v>PROCESO</v>
      </c>
    </row>
    <row r="486" spans="1:17" ht="180.75" x14ac:dyDescent="0.2">
      <c r="A486" s="232" t="s">
        <v>19</v>
      </c>
      <c r="B486" s="233" t="s">
        <v>13</v>
      </c>
      <c r="C486" s="792"/>
      <c r="D486" s="792"/>
      <c r="E486" s="793"/>
      <c r="F486" s="793"/>
      <c r="G486" s="235" t="s">
        <v>114</v>
      </c>
      <c r="H486" s="236" t="s">
        <v>115</v>
      </c>
      <c r="I486" s="236" t="s">
        <v>116</v>
      </c>
      <c r="J486" s="245">
        <v>1</v>
      </c>
      <c r="K486" s="302">
        <v>46024</v>
      </c>
      <c r="L486" s="302">
        <v>46660</v>
      </c>
      <c r="M486" s="239">
        <f t="shared" si="16"/>
        <v>90.857142857142861</v>
      </c>
      <c r="N486" s="240">
        <v>0</v>
      </c>
      <c r="O486" s="264" t="s">
        <v>874</v>
      </c>
      <c r="P486" s="241">
        <f t="shared" si="15"/>
        <v>0</v>
      </c>
      <c r="Q486" s="242" t="str">
        <f>IF(ISNUMBER(P486),IF(P486=100%,"CUMPLIDA",IF(AND(ISNUMBER(L486),ISNUMBER([5]CGR!$P$4)), IF(L486&lt;[5]CGR!$P$4,"INCUMPLIDA","PROCESO"), "VERIFICAR FECHA")),"SIN VALOR AVANCE")</f>
        <v>PROCESO</v>
      </c>
    </row>
    <row r="487" spans="1:17" ht="315.75" x14ac:dyDescent="0.2">
      <c r="A487" s="232" t="s">
        <v>19</v>
      </c>
      <c r="B487" s="233" t="s">
        <v>13</v>
      </c>
      <c r="C487" s="792"/>
      <c r="D487" s="792"/>
      <c r="E487" s="793"/>
      <c r="F487" s="793"/>
      <c r="G487" s="235" t="s">
        <v>117</v>
      </c>
      <c r="H487" s="236" t="s">
        <v>118</v>
      </c>
      <c r="I487" s="236" t="s">
        <v>119</v>
      </c>
      <c r="J487" s="245">
        <v>2</v>
      </c>
      <c r="K487" s="302">
        <v>46024</v>
      </c>
      <c r="L487" s="302">
        <v>46660</v>
      </c>
      <c r="M487" s="239">
        <f t="shared" si="16"/>
        <v>90.857142857142861</v>
      </c>
      <c r="N487" s="240">
        <v>0</v>
      </c>
      <c r="O487" s="264" t="s">
        <v>845</v>
      </c>
      <c r="P487" s="241">
        <f t="shared" si="15"/>
        <v>0</v>
      </c>
      <c r="Q487" s="242" t="str">
        <f>IF(ISNUMBER(P487),IF(P487=100%,"CUMPLIDA",IF(AND(ISNUMBER(L487),ISNUMBER([5]CGR!$P$4)), IF(L487&lt;[5]CGR!$P$4,"INCUMPLIDA","PROCESO"), "VERIFICAR FECHA")),"SIN VALOR AVANCE")</f>
        <v>PROCESO</v>
      </c>
    </row>
    <row r="488" spans="1:17" ht="360.75" x14ac:dyDescent="0.2">
      <c r="A488" s="232" t="s">
        <v>19</v>
      </c>
      <c r="B488" s="233" t="s">
        <v>13</v>
      </c>
      <c r="C488" s="792" t="s">
        <v>890</v>
      </c>
      <c r="D488" s="792" t="s">
        <v>847</v>
      </c>
      <c r="E488" s="793" t="s">
        <v>891</v>
      </c>
      <c r="F488" s="794" t="s">
        <v>892</v>
      </c>
      <c r="G488" s="795" t="s">
        <v>850</v>
      </c>
      <c r="H488" s="297" t="s">
        <v>851</v>
      </c>
      <c r="I488" s="236" t="s">
        <v>852</v>
      </c>
      <c r="J488" s="237">
        <v>1</v>
      </c>
      <c r="K488" s="263">
        <v>45078</v>
      </c>
      <c r="L488" s="263">
        <v>45869</v>
      </c>
      <c r="M488" s="239">
        <f t="shared" si="16"/>
        <v>113</v>
      </c>
      <c r="N488" s="304">
        <v>1</v>
      </c>
      <c r="O488" s="236" t="s">
        <v>853</v>
      </c>
      <c r="P488" s="241">
        <f t="shared" si="15"/>
        <v>1</v>
      </c>
      <c r="Q488" s="242" t="str">
        <f>IF(ISNUMBER(P488),IF(P488=100%,"CUMPLIDA",IF(AND(ISNUMBER(L488),ISNUMBER([5]CGR!$P$4)), IF(L488&lt;[5]CGR!$P$4,"INCUMPLIDA","PROCESO"), "VERIFICAR FECHA")),"SIN VALOR AVANCE")</f>
        <v>CUMPLIDA</v>
      </c>
    </row>
    <row r="489" spans="1:17" ht="285.75" x14ac:dyDescent="0.2">
      <c r="A489" s="232" t="s">
        <v>19</v>
      </c>
      <c r="B489" s="233" t="s">
        <v>13</v>
      </c>
      <c r="C489" s="792"/>
      <c r="D489" s="792"/>
      <c r="E489" s="793"/>
      <c r="F489" s="794"/>
      <c r="G489" s="795"/>
      <c r="H489" s="236" t="s">
        <v>854</v>
      </c>
      <c r="I489" s="236" t="s">
        <v>855</v>
      </c>
      <c r="J489" s="237">
        <v>1</v>
      </c>
      <c r="K489" s="263">
        <v>45665</v>
      </c>
      <c r="L489" s="263">
        <v>46081</v>
      </c>
      <c r="M489" s="239">
        <f t="shared" si="16"/>
        <v>59.428571428571431</v>
      </c>
      <c r="N489" s="240">
        <v>0</v>
      </c>
      <c r="O489" s="236" t="s">
        <v>856</v>
      </c>
      <c r="P489" s="241">
        <f t="shared" si="15"/>
        <v>0</v>
      </c>
      <c r="Q489" s="242" t="str">
        <f>IF(ISNUMBER(P489),IF(P489=100%,"CUMPLIDA",IF(AND(ISNUMBER(L489),ISNUMBER([5]CGR!$P$4)), IF(L489&lt;[5]CGR!$P$4,"INCUMPLIDA","PROCESO"), "VERIFICAR FECHA")),"SIN VALOR AVANCE")</f>
        <v>PROCESO</v>
      </c>
    </row>
    <row r="490" spans="1:17" ht="285.75" x14ac:dyDescent="0.2">
      <c r="A490" s="232" t="s">
        <v>19</v>
      </c>
      <c r="B490" s="233" t="s">
        <v>13</v>
      </c>
      <c r="C490" s="792"/>
      <c r="D490" s="792"/>
      <c r="E490" s="793"/>
      <c r="F490" s="794"/>
      <c r="G490" s="795"/>
      <c r="H490" s="297" t="s">
        <v>857</v>
      </c>
      <c r="I490" s="236" t="s">
        <v>858</v>
      </c>
      <c r="J490" s="237">
        <v>1</v>
      </c>
      <c r="K490" s="263">
        <v>45597</v>
      </c>
      <c r="L490" s="263">
        <v>45716</v>
      </c>
      <c r="M490" s="239">
        <f t="shared" si="16"/>
        <v>17</v>
      </c>
      <c r="N490" s="304">
        <v>1</v>
      </c>
      <c r="O490" s="236" t="s">
        <v>859</v>
      </c>
      <c r="P490" s="241">
        <f t="shared" si="15"/>
        <v>1</v>
      </c>
      <c r="Q490" s="242" t="str">
        <f>IF(ISNUMBER(P490),IF(P490=100%,"CUMPLIDA",IF(AND(ISNUMBER(L490),ISNUMBER([5]CGR!$P$4)), IF(L490&lt;[5]CGR!$P$4,"INCUMPLIDA","PROCESO"), "VERIFICAR FECHA")),"SIN VALOR AVANCE")</f>
        <v>CUMPLIDA</v>
      </c>
    </row>
    <row r="491" spans="1:17" ht="345.75" customHeight="1" x14ac:dyDescent="0.2">
      <c r="A491" s="232" t="s">
        <v>19</v>
      </c>
      <c r="B491" s="233" t="s">
        <v>13</v>
      </c>
      <c r="C491" s="792" t="s">
        <v>893</v>
      </c>
      <c r="D491" s="792" t="s">
        <v>894</v>
      </c>
      <c r="E491" s="793" t="s">
        <v>895</v>
      </c>
      <c r="F491" s="793" t="s">
        <v>896</v>
      </c>
      <c r="G491" s="235" t="s">
        <v>823</v>
      </c>
      <c r="H491" s="291" t="s">
        <v>733</v>
      </c>
      <c r="I491" s="236" t="s">
        <v>164</v>
      </c>
      <c r="J491" s="237">
        <v>1</v>
      </c>
      <c r="K491" s="263">
        <v>44044</v>
      </c>
      <c r="L491" s="263">
        <v>44196</v>
      </c>
      <c r="M491" s="239">
        <f t="shared" si="16"/>
        <v>21.714285714285715</v>
      </c>
      <c r="N491" s="240">
        <v>1</v>
      </c>
      <c r="O491" s="236" t="s">
        <v>897</v>
      </c>
      <c r="P491" s="241">
        <f t="shared" si="15"/>
        <v>1</v>
      </c>
      <c r="Q491" s="242" t="str">
        <f>IF(ISNUMBER(P491),IF(P491=100%,"CUMPLIDA",IF(AND(ISNUMBER(L491),ISNUMBER([5]CGR!$P$4)), IF(L491&lt;[5]CGR!$P$4,"INCUMPLIDA","PROCESO"), "VERIFICAR FECHA")),"SIN VALOR AVANCE")</f>
        <v>CUMPLIDA</v>
      </c>
    </row>
    <row r="492" spans="1:17" ht="75.75" x14ac:dyDescent="0.2">
      <c r="A492" s="232" t="s">
        <v>19</v>
      </c>
      <c r="B492" s="233" t="s">
        <v>13</v>
      </c>
      <c r="C492" s="792"/>
      <c r="D492" s="792"/>
      <c r="E492" s="793"/>
      <c r="F492" s="793"/>
      <c r="G492" s="780" t="s">
        <v>823</v>
      </c>
      <c r="H492" s="236" t="s">
        <v>675</v>
      </c>
      <c r="I492" s="236" t="s">
        <v>676</v>
      </c>
      <c r="J492" s="245">
        <v>1</v>
      </c>
      <c r="K492" s="263">
        <v>45231</v>
      </c>
      <c r="L492" s="263">
        <v>45504</v>
      </c>
      <c r="M492" s="239">
        <f t="shared" si="16"/>
        <v>39</v>
      </c>
      <c r="N492" s="240">
        <v>1</v>
      </c>
      <c r="O492" s="264" t="s">
        <v>825</v>
      </c>
      <c r="P492" s="241">
        <f t="shared" si="15"/>
        <v>1</v>
      </c>
      <c r="Q492" s="242" t="str">
        <f>IF(ISNUMBER(P492),IF(P492=100%,"CUMPLIDA",IF(AND(ISNUMBER(L492),ISNUMBER([5]CGR!$P$4)), IF(L492&lt;[5]CGR!$P$4,"INCUMPLIDA","PROCESO"), "VERIFICAR FECHA")),"SIN VALOR AVANCE")</f>
        <v>CUMPLIDA</v>
      </c>
    </row>
    <row r="493" spans="1:17" ht="345.75" x14ac:dyDescent="0.2">
      <c r="A493" s="232" t="s">
        <v>19</v>
      </c>
      <c r="B493" s="233" t="s">
        <v>13</v>
      </c>
      <c r="C493" s="792"/>
      <c r="D493" s="792"/>
      <c r="E493" s="793"/>
      <c r="F493" s="793"/>
      <c r="G493" s="780"/>
      <c r="H493" s="236" t="s">
        <v>678</v>
      </c>
      <c r="I493" s="236" t="s">
        <v>679</v>
      </c>
      <c r="J493" s="245">
        <v>1</v>
      </c>
      <c r="K493" s="263">
        <v>45231</v>
      </c>
      <c r="L493" s="263">
        <v>45504</v>
      </c>
      <c r="M493" s="239">
        <f t="shared" si="16"/>
        <v>39</v>
      </c>
      <c r="N493" s="240">
        <v>1</v>
      </c>
      <c r="O493" s="264" t="s">
        <v>864</v>
      </c>
      <c r="P493" s="241">
        <f t="shared" si="15"/>
        <v>1</v>
      </c>
      <c r="Q493" s="242" t="str">
        <f>IF(ISNUMBER(P493),IF(P493=100%,"CUMPLIDA",IF(AND(ISNUMBER(L493),ISNUMBER([5]CGR!$P$4)), IF(L493&lt;[5]CGR!$P$4,"INCUMPLIDA","PROCESO"), "VERIFICAR FECHA")),"SIN VALOR AVANCE")</f>
        <v>CUMPLIDA</v>
      </c>
    </row>
    <row r="494" spans="1:17" ht="180.75" x14ac:dyDescent="0.2">
      <c r="A494" s="232" t="s">
        <v>19</v>
      </c>
      <c r="B494" s="233" t="s">
        <v>13</v>
      </c>
      <c r="C494" s="792"/>
      <c r="D494" s="792"/>
      <c r="E494" s="793"/>
      <c r="F494" s="793"/>
      <c r="G494" s="235" t="s">
        <v>97</v>
      </c>
      <c r="H494" s="236" t="s">
        <v>98</v>
      </c>
      <c r="I494" s="236" t="s">
        <v>99</v>
      </c>
      <c r="J494" s="245">
        <v>1</v>
      </c>
      <c r="K494" s="302">
        <v>45323</v>
      </c>
      <c r="L494" s="302">
        <v>45747</v>
      </c>
      <c r="M494" s="239">
        <f t="shared" si="16"/>
        <v>60.571428571428569</v>
      </c>
      <c r="N494" s="240">
        <v>1</v>
      </c>
      <c r="O494" s="264" t="s">
        <v>865</v>
      </c>
      <c r="P494" s="241">
        <f t="shared" si="15"/>
        <v>1</v>
      </c>
      <c r="Q494" s="242" t="str">
        <f>IF(ISNUMBER(P494),IF(P494=100%,"CUMPLIDA",IF(AND(ISNUMBER(L494),ISNUMBER([5]CGR!$P$4)), IF(L494&lt;[5]CGR!$P$4,"INCUMPLIDA","PROCESO"), "VERIFICAR FECHA")),"SIN VALOR AVANCE")</f>
        <v>CUMPLIDA</v>
      </c>
    </row>
    <row r="495" spans="1:17" ht="90.75" x14ac:dyDescent="0.2">
      <c r="A495" s="232" t="s">
        <v>19</v>
      </c>
      <c r="B495" s="233" t="s">
        <v>13</v>
      </c>
      <c r="C495" s="792"/>
      <c r="D495" s="792"/>
      <c r="E495" s="793"/>
      <c r="F495" s="793"/>
      <c r="G495" s="235" t="s">
        <v>101</v>
      </c>
      <c r="H495" s="236" t="s">
        <v>101</v>
      </c>
      <c r="I495" s="236" t="s">
        <v>102</v>
      </c>
      <c r="J495" s="245">
        <v>1</v>
      </c>
      <c r="K495" s="302">
        <v>45323</v>
      </c>
      <c r="L495" s="302">
        <v>45747</v>
      </c>
      <c r="M495" s="239">
        <f t="shared" si="16"/>
        <v>60.571428571428569</v>
      </c>
      <c r="N495" s="240">
        <v>1</v>
      </c>
      <c r="O495" s="264" t="s">
        <v>888</v>
      </c>
      <c r="P495" s="241">
        <f t="shared" si="15"/>
        <v>1</v>
      </c>
      <c r="Q495" s="242" t="str">
        <f>IF(ISNUMBER(P495),IF(P495=100%,"CUMPLIDA",IF(AND(ISNUMBER(L495),ISNUMBER([5]CGR!$P$4)), IF(L495&lt;[5]CGR!$P$4,"INCUMPLIDA","PROCESO"), "VERIFICAR FECHA")),"SIN VALOR AVANCE")</f>
        <v>CUMPLIDA</v>
      </c>
    </row>
    <row r="496" spans="1:17" ht="105.75" x14ac:dyDescent="0.2">
      <c r="A496" s="232" t="s">
        <v>19</v>
      </c>
      <c r="B496" s="233" t="s">
        <v>13</v>
      </c>
      <c r="C496" s="792"/>
      <c r="D496" s="792"/>
      <c r="E496" s="793"/>
      <c r="F496" s="793"/>
      <c r="G496" s="235" t="s">
        <v>238</v>
      </c>
      <c r="H496" s="236" t="s">
        <v>239</v>
      </c>
      <c r="I496" s="236" t="s">
        <v>240</v>
      </c>
      <c r="J496" s="245">
        <v>1</v>
      </c>
      <c r="K496" s="302">
        <v>45231</v>
      </c>
      <c r="L496" s="302">
        <v>45747</v>
      </c>
      <c r="M496" s="239">
        <f t="shared" si="16"/>
        <v>73.714285714285708</v>
      </c>
      <c r="N496" s="240">
        <v>1</v>
      </c>
      <c r="O496" s="236" t="s">
        <v>738</v>
      </c>
      <c r="P496" s="241">
        <f t="shared" si="15"/>
        <v>1</v>
      </c>
      <c r="Q496" s="242" t="str">
        <f>IF(ISNUMBER(P496),IF(P496=100%,"CUMPLIDA",IF(AND(ISNUMBER(L496),ISNUMBER([5]CGR!$P$4)), IF(L496&lt;[5]CGR!$P$4,"INCUMPLIDA","PROCESO"), "VERIFICAR FECHA")),"SIN VALOR AVANCE")</f>
        <v>CUMPLIDA</v>
      </c>
    </row>
    <row r="497" spans="1:17" ht="180.75" x14ac:dyDescent="0.2">
      <c r="A497" s="232" t="s">
        <v>19</v>
      </c>
      <c r="B497" s="233" t="s">
        <v>13</v>
      </c>
      <c r="C497" s="792"/>
      <c r="D497" s="792"/>
      <c r="E497" s="793"/>
      <c r="F497" s="793"/>
      <c r="G497" s="235" t="s">
        <v>104</v>
      </c>
      <c r="H497" s="236" t="s">
        <v>104</v>
      </c>
      <c r="I497" s="236" t="s">
        <v>248</v>
      </c>
      <c r="J497" s="245">
        <v>1</v>
      </c>
      <c r="K497" s="302">
        <v>45323</v>
      </c>
      <c r="L497" s="302">
        <v>45747</v>
      </c>
      <c r="M497" s="239">
        <f t="shared" si="16"/>
        <v>60.571428571428569</v>
      </c>
      <c r="N497" s="240">
        <v>1</v>
      </c>
      <c r="O497" s="264" t="s">
        <v>865</v>
      </c>
      <c r="P497" s="241">
        <f t="shared" si="15"/>
        <v>1</v>
      </c>
      <c r="Q497" s="242" t="str">
        <f>IF(ISNUMBER(P497),IF(P497=100%,"CUMPLIDA",IF(AND(ISNUMBER(L497),ISNUMBER([5]CGR!$P$4)), IF(L497&lt;[5]CGR!$P$4,"INCUMPLIDA","PROCESO"), "VERIFICAR FECHA")),"SIN VALOR AVANCE")</f>
        <v>CUMPLIDA</v>
      </c>
    </row>
    <row r="498" spans="1:17" ht="90.75" x14ac:dyDescent="0.2">
      <c r="A498" s="232" t="s">
        <v>19</v>
      </c>
      <c r="B498" s="233" t="s">
        <v>13</v>
      </c>
      <c r="C498" s="792"/>
      <c r="D498" s="792"/>
      <c r="E498" s="793"/>
      <c r="F498" s="793"/>
      <c r="G498" s="235" t="s">
        <v>830</v>
      </c>
      <c r="H498" s="236" t="s">
        <v>830</v>
      </c>
      <c r="I498" s="236" t="s">
        <v>107</v>
      </c>
      <c r="J498" s="245">
        <v>1</v>
      </c>
      <c r="K498" s="302">
        <v>45231</v>
      </c>
      <c r="L498" s="302">
        <v>45747</v>
      </c>
      <c r="M498" s="239">
        <f t="shared" si="16"/>
        <v>73.714285714285708</v>
      </c>
      <c r="N498" s="240">
        <v>1</v>
      </c>
      <c r="O498" s="264" t="s">
        <v>888</v>
      </c>
      <c r="P498" s="241">
        <f t="shared" si="15"/>
        <v>1</v>
      </c>
      <c r="Q498" s="242" t="str">
        <f>IF(ISNUMBER(P498),IF(P498=100%,"CUMPLIDA",IF(AND(ISNUMBER(L498),ISNUMBER([5]CGR!$P$4)), IF(L498&lt;[5]CGR!$P$4,"INCUMPLIDA","PROCESO"), "VERIFICAR FECHA")),"SIN VALOR AVANCE")</f>
        <v>CUMPLIDA</v>
      </c>
    </row>
    <row r="499" spans="1:17" ht="270.75" x14ac:dyDescent="0.2">
      <c r="A499" s="232" t="s">
        <v>19</v>
      </c>
      <c r="B499" s="233" t="s">
        <v>13</v>
      </c>
      <c r="C499" s="792"/>
      <c r="D499" s="792"/>
      <c r="E499" s="793"/>
      <c r="F499" s="793"/>
      <c r="G499" s="235" t="s">
        <v>831</v>
      </c>
      <c r="H499" s="236" t="s">
        <v>831</v>
      </c>
      <c r="I499" s="236" t="s">
        <v>524</v>
      </c>
      <c r="J499" s="245">
        <v>1</v>
      </c>
      <c r="K499" s="302">
        <v>45231</v>
      </c>
      <c r="L499" s="302">
        <v>45808</v>
      </c>
      <c r="M499" s="239">
        <f t="shared" si="16"/>
        <v>82.428571428571431</v>
      </c>
      <c r="N499" s="240">
        <v>1</v>
      </c>
      <c r="O499" s="264" t="s">
        <v>842</v>
      </c>
      <c r="P499" s="241">
        <f t="shared" si="15"/>
        <v>1</v>
      </c>
      <c r="Q499" s="242" t="str">
        <f>IF(ISNUMBER(P499),IF(P499=100%,"CUMPLIDA",IF(AND(ISNUMBER(L499),ISNUMBER([5]CGR!$P$4)), IF(L499&lt;[5]CGR!$P$4,"INCUMPLIDA","PROCESO"), "VERIFICAR FECHA")),"SIN VALOR AVANCE")</f>
        <v>CUMPLIDA</v>
      </c>
    </row>
    <row r="500" spans="1:17" ht="180.75" x14ac:dyDescent="0.2">
      <c r="A500" s="232" t="s">
        <v>19</v>
      </c>
      <c r="B500" s="233" t="s">
        <v>13</v>
      </c>
      <c r="C500" s="792"/>
      <c r="D500" s="792"/>
      <c r="E500" s="793"/>
      <c r="F500" s="793"/>
      <c r="G500" s="235" t="s">
        <v>110</v>
      </c>
      <c r="H500" s="236" t="s">
        <v>111</v>
      </c>
      <c r="I500" s="236" t="s">
        <v>112</v>
      </c>
      <c r="J500" s="245">
        <v>7</v>
      </c>
      <c r="K500" s="302">
        <v>46024</v>
      </c>
      <c r="L500" s="302">
        <v>46660</v>
      </c>
      <c r="M500" s="239">
        <f t="shared" si="16"/>
        <v>90.857142857142861</v>
      </c>
      <c r="N500" s="240">
        <v>0</v>
      </c>
      <c r="O500" s="264" t="s">
        <v>867</v>
      </c>
      <c r="P500" s="241">
        <f t="shared" si="15"/>
        <v>0</v>
      </c>
      <c r="Q500" s="242" t="str">
        <f>IF(ISNUMBER(P500),IF(P500=100%,"CUMPLIDA",IF(AND(ISNUMBER(L500),ISNUMBER([5]CGR!$P$4)), IF(L500&lt;[5]CGR!$P$4,"INCUMPLIDA","PROCESO"), "VERIFICAR FECHA")),"SIN VALOR AVANCE")</f>
        <v>PROCESO</v>
      </c>
    </row>
    <row r="501" spans="1:17" ht="195.75" x14ac:dyDescent="0.2">
      <c r="A501" s="232" t="s">
        <v>19</v>
      </c>
      <c r="B501" s="233" t="s">
        <v>13</v>
      </c>
      <c r="C501" s="792"/>
      <c r="D501" s="792"/>
      <c r="E501" s="793"/>
      <c r="F501" s="793"/>
      <c r="G501" s="235" t="s">
        <v>114</v>
      </c>
      <c r="H501" s="236" t="s">
        <v>115</v>
      </c>
      <c r="I501" s="236" t="s">
        <v>116</v>
      </c>
      <c r="J501" s="245">
        <v>1</v>
      </c>
      <c r="K501" s="302">
        <v>46024</v>
      </c>
      <c r="L501" s="302">
        <v>46660</v>
      </c>
      <c r="M501" s="239">
        <f t="shared" si="16"/>
        <v>90.857142857142861</v>
      </c>
      <c r="N501" s="240">
        <v>0</v>
      </c>
      <c r="O501" s="264" t="s">
        <v>844</v>
      </c>
      <c r="P501" s="241">
        <f t="shared" si="15"/>
        <v>0</v>
      </c>
      <c r="Q501" s="242" t="str">
        <f>IF(ISNUMBER(P501),IF(P501=100%,"CUMPLIDA",IF(AND(ISNUMBER(L501),ISNUMBER([5]CGR!$P$4)), IF(L501&lt;[5]CGR!$P$4,"INCUMPLIDA","PROCESO"), "VERIFICAR FECHA")),"SIN VALOR AVANCE")</f>
        <v>PROCESO</v>
      </c>
    </row>
    <row r="502" spans="1:17" ht="315.75" x14ac:dyDescent="0.2">
      <c r="A502" s="232" t="s">
        <v>19</v>
      </c>
      <c r="B502" s="233" t="s">
        <v>13</v>
      </c>
      <c r="C502" s="792"/>
      <c r="D502" s="792"/>
      <c r="E502" s="793"/>
      <c r="F502" s="793"/>
      <c r="G502" s="235" t="s">
        <v>117</v>
      </c>
      <c r="H502" s="236" t="s">
        <v>118</v>
      </c>
      <c r="I502" s="236" t="s">
        <v>119</v>
      </c>
      <c r="J502" s="245">
        <v>2</v>
      </c>
      <c r="K502" s="302">
        <v>46024</v>
      </c>
      <c r="L502" s="302">
        <v>46660</v>
      </c>
      <c r="M502" s="239">
        <f t="shared" si="16"/>
        <v>90.857142857142861</v>
      </c>
      <c r="N502" s="240">
        <v>0</v>
      </c>
      <c r="O502" s="264" t="s">
        <v>845</v>
      </c>
      <c r="P502" s="241">
        <f t="shared" si="15"/>
        <v>0</v>
      </c>
      <c r="Q502" s="242" t="str">
        <f>IF(ISNUMBER(P502),IF(P502=100%,"CUMPLIDA",IF(AND(ISNUMBER(L502),ISNUMBER([5]CGR!$P$4)), IF(L502&lt;[5]CGR!$P$4,"INCUMPLIDA","PROCESO"), "VERIFICAR FECHA")),"SIN VALOR AVANCE")</f>
        <v>PROCESO</v>
      </c>
    </row>
    <row r="503" spans="1:17" ht="360.75" customHeight="1" x14ac:dyDescent="0.2">
      <c r="A503" s="232" t="s">
        <v>19</v>
      </c>
      <c r="B503" s="233" t="s">
        <v>13</v>
      </c>
      <c r="C503" s="792" t="s">
        <v>898</v>
      </c>
      <c r="D503" s="792" t="s">
        <v>899</v>
      </c>
      <c r="E503" s="793" t="s">
        <v>900</v>
      </c>
      <c r="F503" s="793" t="s">
        <v>901</v>
      </c>
      <c r="G503" s="235" t="s">
        <v>823</v>
      </c>
      <c r="H503" s="291" t="s">
        <v>733</v>
      </c>
      <c r="I503" s="236" t="s">
        <v>164</v>
      </c>
      <c r="J503" s="237">
        <v>1</v>
      </c>
      <c r="K503" s="263">
        <v>44044</v>
      </c>
      <c r="L503" s="263">
        <v>44196</v>
      </c>
      <c r="M503" s="239">
        <f t="shared" si="16"/>
        <v>21.714285714285715</v>
      </c>
      <c r="N503" s="240">
        <v>1</v>
      </c>
      <c r="O503" s="236" t="s">
        <v>902</v>
      </c>
      <c r="P503" s="241">
        <f t="shared" si="15"/>
        <v>1</v>
      </c>
      <c r="Q503" s="242" t="str">
        <f>IF(ISNUMBER(P503),IF(P503=100%,"CUMPLIDA",IF(AND(ISNUMBER(L503),ISNUMBER([5]CGR!$P$4)), IF(L503&lt;[5]CGR!$P$4,"INCUMPLIDA","PROCESO"), "VERIFICAR FECHA")),"SIN VALOR AVANCE")</f>
        <v>CUMPLIDA</v>
      </c>
    </row>
    <row r="504" spans="1:17" ht="75.75" x14ac:dyDescent="0.2">
      <c r="A504" s="232" t="s">
        <v>19</v>
      </c>
      <c r="B504" s="233" t="s">
        <v>13</v>
      </c>
      <c r="C504" s="792"/>
      <c r="D504" s="792"/>
      <c r="E504" s="793"/>
      <c r="F504" s="793"/>
      <c r="G504" s="780" t="s">
        <v>823</v>
      </c>
      <c r="H504" s="236" t="s">
        <v>675</v>
      </c>
      <c r="I504" s="236" t="s">
        <v>676</v>
      </c>
      <c r="J504" s="245">
        <v>1</v>
      </c>
      <c r="K504" s="263">
        <v>45231</v>
      </c>
      <c r="L504" s="263">
        <v>45504</v>
      </c>
      <c r="M504" s="239">
        <f t="shared" si="16"/>
        <v>39</v>
      </c>
      <c r="N504" s="240">
        <v>1</v>
      </c>
      <c r="O504" s="264" t="s">
        <v>825</v>
      </c>
      <c r="P504" s="241">
        <f t="shared" si="15"/>
        <v>1</v>
      </c>
      <c r="Q504" s="242" t="str">
        <f>IF(ISNUMBER(P504),IF(P504=100%,"CUMPLIDA",IF(AND(ISNUMBER(L504),ISNUMBER([5]CGR!$P$4)), IF(L504&lt;[5]CGR!$P$4,"INCUMPLIDA","PROCESO"), "VERIFICAR FECHA")),"SIN VALOR AVANCE")</f>
        <v>CUMPLIDA</v>
      </c>
    </row>
    <row r="505" spans="1:17" ht="345.75" x14ac:dyDescent="0.2">
      <c r="A505" s="232" t="s">
        <v>19</v>
      </c>
      <c r="B505" s="233" t="s">
        <v>13</v>
      </c>
      <c r="C505" s="792"/>
      <c r="D505" s="792"/>
      <c r="E505" s="793"/>
      <c r="F505" s="793"/>
      <c r="G505" s="780"/>
      <c r="H505" s="236" t="s">
        <v>678</v>
      </c>
      <c r="I505" s="236" t="s">
        <v>679</v>
      </c>
      <c r="J505" s="245">
        <v>1</v>
      </c>
      <c r="K505" s="263">
        <v>45231</v>
      </c>
      <c r="L505" s="263">
        <v>45504</v>
      </c>
      <c r="M505" s="239">
        <f t="shared" si="16"/>
        <v>39</v>
      </c>
      <c r="N505" s="240">
        <v>1</v>
      </c>
      <c r="O505" s="264" t="s">
        <v>864</v>
      </c>
      <c r="P505" s="241">
        <f t="shared" si="15"/>
        <v>1</v>
      </c>
      <c r="Q505" s="242" t="str">
        <f>IF(ISNUMBER(P505),IF(P505=100%,"CUMPLIDA",IF(AND(ISNUMBER(L505),ISNUMBER([5]CGR!$P$4)), IF(L505&lt;[5]CGR!$P$4,"INCUMPLIDA","PROCESO"), "VERIFICAR FECHA")),"SIN VALOR AVANCE")</f>
        <v>CUMPLIDA</v>
      </c>
    </row>
    <row r="506" spans="1:17" ht="180.75" x14ac:dyDescent="0.2">
      <c r="A506" s="232" t="s">
        <v>19</v>
      </c>
      <c r="B506" s="233" t="s">
        <v>13</v>
      </c>
      <c r="C506" s="792"/>
      <c r="D506" s="792"/>
      <c r="E506" s="793"/>
      <c r="F506" s="793"/>
      <c r="G506" s="235" t="s">
        <v>97</v>
      </c>
      <c r="H506" s="236" t="s">
        <v>98</v>
      </c>
      <c r="I506" s="236" t="s">
        <v>99</v>
      </c>
      <c r="J506" s="245">
        <v>1</v>
      </c>
      <c r="K506" s="302">
        <v>45323</v>
      </c>
      <c r="L506" s="302">
        <v>45747</v>
      </c>
      <c r="M506" s="239">
        <f t="shared" si="16"/>
        <v>60.571428571428569</v>
      </c>
      <c r="N506" s="240">
        <v>1</v>
      </c>
      <c r="O506" s="264" t="s">
        <v>865</v>
      </c>
      <c r="P506" s="241">
        <f t="shared" si="15"/>
        <v>1</v>
      </c>
      <c r="Q506" s="242" t="str">
        <f>IF(ISNUMBER(P506),IF(P506=100%,"CUMPLIDA",IF(AND(ISNUMBER(L506),ISNUMBER([5]CGR!$P$4)), IF(L506&lt;[5]CGR!$P$4,"INCUMPLIDA","PROCESO"), "VERIFICAR FECHA")),"SIN VALOR AVANCE")</f>
        <v>CUMPLIDA</v>
      </c>
    </row>
    <row r="507" spans="1:17" ht="90.75" x14ac:dyDescent="0.2">
      <c r="A507" s="232" t="s">
        <v>19</v>
      </c>
      <c r="B507" s="233" t="s">
        <v>13</v>
      </c>
      <c r="C507" s="792"/>
      <c r="D507" s="792"/>
      <c r="E507" s="793"/>
      <c r="F507" s="793"/>
      <c r="G507" s="235" t="s">
        <v>101</v>
      </c>
      <c r="H507" s="236" t="s">
        <v>101</v>
      </c>
      <c r="I507" s="236" t="s">
        <v>102</v>
      </c>
      <c r="J507" s="245">
        <v>1</v>
      </c>
      <c r="K507" s="302">
        <v>45323</v>
      </c>
      <c r="L507" s="302">
        <v>45747</v>
      </c>
      <c r="M507" s="239">
        <f t="shared" si="16"/>
        <v>60.571428571428569</v>
      </c>
      <c r="N507" s="240">
        <v>1</v>
      </c>
      <c r="O507" s="264" t="s">
        <v>888</v>
      </c>
      <c r="P507" s="241">
        <f t="shared" si="15"/>
        <v>1</v>
      </c>
      <c r="Q507" s="242" t="str">
        <f>IF(ISNUMBER(P507),IF(P507=100%,"CUMPLIDA",IF(AND(ISNUMBER(L507),ISNUMBER([5]CGR!$P$4)), IF(L507&lt;[5]CGR!$P$4,"INCUMPLIDA","PROCESO"), "VERIFICAR FECHA")),"SIN VALOR AVANCE")</f>
        <v>CUMPLIDA</v>
      </c>
    </row>
    <row r="508" spans="1:17" ht="105.75" x14ac:dyDescent="0.2">
      <c r="A508" s="232" t="s">
        <v>19</v>
      </c>
      <c r="B508" s="233" t="s">
        <v>13</v>
      </c>
      <c r="C508" s="792"/>
      <c r="D508" s="792"/>
      <c r="E508" s="793"/>
      <c r="F508" s="793"/>
      <c r="G508" s="235" t="s">
        <v>238</v>
      </c>
      <c r="H508" s="236" t="s">
        <v>239</v>
      </c>
      <c r="I508" s="236" t="s">
        <v>240</v>
      </c>
      <c r="J508" s="245">
        <v>1</v>
      </c>
      <c r="K508" s="302">
        <v>45231</v>
      </c>
      <c r="L508" s="302">
        <v>45747</v>
      </c>
      <c r="M508" s="239">
        <f t="shared" si="16"/>
        <v>73.714285714285708</v>
      </c>
      <c r="N508" s="240">
        <v>1</v>
      </c>
      <c r="O508" s="236" t="s">
        <v>738</v>
      </c>
      <c r="P508" s="241">
        <f t="shared" si="15"/>
        <v>1</v>
      </c>
      <c r="Q508" s="242" t="str">
        <f>IF(ISNUMBER(P508),IF(P508=100%,"CUMPLIDA",IF(AND(ISNUMBER(L508),ISNUMBER([5]CGR!$P$4)), IF(L508&lt;[5]CGR!$P$4,"INCUMPLIDA","PROCESO"), "VERIFICAR FECHA")),"SIN VALOR AVANCE")</f>
        <v>CUMPLIDA</v>
      </c>
    </row>
    <row r="509" spans="1:17" ht="180.75" x14ac:dyDescent="0.2">
      <c r="A509" s="232" t="s">
        <v>19</v>
      </c>
      <c r="B509" s="233" t="s">
        <v>13</v>
      </c>
      <c r="C509" s="792"/>
      <c r="D509" s="792"/>
      <c r="E509" s="793"/>
      <c r="F509" s="793"/>
      <c r="G509" s="235" t="s">
        <v>104</v>
      </c>
      <c r="H509" s="236" t="s">
        <v>104</v>
      </c>
      <c r="I509" s="236" t="s">
        <v>248</v>
      </c>
      <c r="J509" s="245">
        <v>1</v>
      </c>
      <c r="K509" s="302">
        <v>45323</v>
      </c>
      <c r="L509" s="302">
        <v>45747</v>
      </c>
      <c r="M509" s="239">
        <f t="shared" si="16"/>
        <v>60.571428571428569</v>
      </c>
      <c r="N509" s="240">
        <v>1</v>
      </c>
      <c r="O509" s="264" t="s">
        <v>865</v>
      </c>
      <c r="P509" s="241">
        <f t="shared" si="15"/>
        <v>1</v>
      </c>
      <c r="Q509" s="242" t="str">
        <f>IF(ISNUMBER(P509),IF(P509=100%,"CUMPLIDA",IF(AND(ISNUMBER(L509),ISNUMBER([5]CGR!$P$4)), IF(L509&lt;[5]CGR!$P$4,"INCUMPLIDA","PROCESO"), "VERIFICAR FECHA")),"SIN VALOR AVANCE")</f>
        <v>CUMPLIDA</v>
      </c>
    </row>
    <row r="510" spans="1:17" ht="90.75" x14ac:dyDescent="0.2">
      <c r="A510" s="232" t="s">
        <v>19</v>
      </c>
      <c r="B510" s="233" t="s">
        <v>13</v>
      </c>
      <c r="C510" s="792"/>
      <c r="D510" s="792"/>
      <c r="E510" s="793"/>
      <c r="F510" s="793"/>
      <c r="G510" s="235" t="s">
        <v>830</v>
      </c>
      <c r="H510" s="236" t="s">
        <v>830</v>
      </c>
      <c r="I510" s="236" t="s">
        <v>107</v>
      </c>
      <c r="J510" s="245">
        <v>1</v>
      </c>
      <c r="K510" s="302">
        <v>45231</v>
      </c>
      <c r="L510" s="302">
        <v>45747</v>
      </c>
      <c r="M510" s="239">
        <f t="shared" si="16"/>
        <v>73.714285714285708</v>
      </c>
      <c r="N510" s="240">
        <v>1</v>
      </c>
      <c r="O510" s="264" t="s">
        <v>888</v>
      </c>
      <c r="P510" s="241">
        <f t="shared" si="15"/>
        <v>1</v>
      </c>
      <c r="Q510" s="242" t="str">
        <f>IF(ISNUMBER(P510),IF(P510=100%,"CUMPLIDA",IF(AND(ISNUMBER(L510),ISNUMBER([5]CGR!$P$4)), IF(L510&lt;[5]CGR!$P$4,"INCUMPLIDA","PROCESO"), "VERIFICAR FECHA")),"SIN VALOR AVANCE")</f>
        <v>CUMPLIDA</v>
      </c>
    </row>
    <row r="511" spans="1:17" ht="255.75" x14ac:dyDescent="0.2">
      <c r="A511" s="232" t="s">
        <v>19</v>
      </c>
      <c r="B511" s="233" t="s">
        <v>13</v>
      </c>
      <c r="C511" s="792"/>
      <c r="D511" s="792"/>
      <c r="E511" s="793"/>
      <c r="F511" s="793"/>
      <c r="G511" s="235" t="s">
        <v>831</v>
      </c>
      <c r="H511" s="236" t="s">
        <v>831</v>
      </c>
      <c r="I511" s="236" t="s">
        <v>524</v>
      </c>
      <c r="J511" s="245">
        <v>1</v>
      </c>
      <c r="K511" s="302">
        <v>45231</v>
      </c>
      <c r="L511" s="302">
        <v>45808</v>
      </c>
      <c r="M511" s="239">
        <f t="shared" si="16"/>
        <v>82.428571428571431</v>
      </c>
      <c r="N511" s="240">
        <v>1</v>
      </c>
      <c r="O511" s="264" t="s">
        <v>873</v>
      </c>
      <c r="P511" s="241">
        <f t="shared" si="15"/>
        <v>1</v>
      </c>
      <c r="Q511" s="242" t="str">
        <f>IF(ISNUMBER(P511),IF(P511=100%,"CUMPLIDA",IF(AND(ISNUMBER(L511),ISNUMBER([5]CGR!$P$4)), IF(L511&lt;[5]CGR!$P$4,"INCUMPLIDA","PROCESO"), "VERIFICAR FECHA")),"SIN VALOR AVANCE")</f>
        <v>CUMPLIDA</v>
      </c>
    </row>
    <row r="512" spans="1:17" ht="180.75" x14ac:dyDescent="0.2">
      <c r="A512" s="232" t="s">
        <v>19</v>
      </c>
      <c r="B512" s="233" t="s">
        <v>13</v>
      </c>
      <c r="C512" s="792"/>
      <c r="D512" s="792"/>
      <c r="E512" s="793"/>
      <c r="F512" s="793"/>
      <c r="G512" s="235" t="s">
        <v>110</v>
      </c>
      <c r="H512" s="236" t="s">
        <v>111</v>
      </c>
      <c r="I512" s="236" t="s">
        <v>112</v>
      </c>
      <c r="J512" s="245">
        <v>7</v>
      </c>
      <c r="K512" s="302">
        <v>46024</v>
      </c>
      <c r="L512" s="302">
        <v>46660</v>
      </c>
      <c r="M512" s="239">
        <f t="shared" si="16"/>
        <v>90.857142857142861</v>
      </c>
      <c r="N512" s="240">
        <v>0</v>
      </c>
      <c r="O512" s="264" t="s">
        <v>867</v>
      </c>
      <c r="P512" s="241">
        <f t="shared" si="15"/>
        <v>0</v>
      </c>
      <c r="Q512" s="242" t="str">
        <f>IF(ISNUMBER(P512),IF(P512=100%,"CUMPLIDA",IF(AND(ISNUMBER(L512),ISNUMBER([5]CGR!$P$4)), IF(L512&lt;[5]CGR!$P$4,"INCUMPLIDA","PROCESO"), "VERIFICAR FECHA")),"SIN VALOR AVANCE")</f>
        <v>PROCESO</v>
      </c>
    </row>
    <row r="513" spans="1:17" ht="180.75" x14ac:dyDescent="0.2">
      <c r="A513" s="232" t="s">
        <v>19</v>
      </c>
      <c r="B513" s="233" t="s">
        <v>13</v>
      </c>
      <c r="C513" s="792"/>
      <c r="D513" s="792"/>
      <c r="E513" s="793"/>
      <c r="F513" s="793"/>
      <c r="G513" s="235" t="s">
        <v>114</v>
      </c>
      <c r="H513" s="236" t="s">
        <v>115</v>
      </c>
      <c r="I513" s="236" t="s">
        <v>116</v>
      </c>
      <c r="J513" s="245">
        <v>1</v>
      </c>
      <c r="K513" s="302">
        <v>46024</v>
      </c>
      <c r="L513" s="302">
        <v>46660</v>
      </c>
      <c r="M513" s="239">
        <f t="shared" si="16"/>
        <v>90.857142857142861</v>
      </c>
      <c r="N513" s="240">
        <v>0</v>
      </c>
      <c r="O513" s="264" t="s">
        <v>874</v>
      </c>
      <c r="P513" s="241">
        <f t="shared" si="15"/>
        <v>0</v>
      </c>
      <c r="Q513" s="242" t="str">
        <f>IF(ISNUMBER(P513),IF(P513=100%,"CUMPLIDA",IF(AND(ISNUMBER(L513),ISNUMBER([5]CGR!$P$4)), IF(L513&lt;[5]CGR!$P$4,"INCUMPLIDA","PROCESO"), "VERIFICAR FECHA")),"SIN VALOR AVANCE")</f>
        <v>PROCESO</v>
      </c>
    </row>
    <row r="514" spans="1:17" ht="315.75" x14ac:dyDescent="0.2">
      <c r="A514" s="232" t="s">
        <v>19</v>
      </c>
      <c r="B514" s="233" t="s">
        <v>13</v>
      </c>
      <c r="C514" s="792"/>
      <c r="D514" s="792"/>
      <c r="E514" s="793"/>
      <c r="F514" s="793"/>
      <c r="G514" s="235" t="s">
        <v>117</v>
      </c>
      <c r="H514" s="236" t="s">
        <v>118</v>
      </c>
      <c r="I514" s="236" t="s">
        <v>119</v>
      </c>
      <c r="J514" s="245">
        <v>2</v>
      </c>
      <c r="K514" s="302">
        <v>46024</v>
      </c>
      <c r="L514" s="302">
        <v>46660</v>
      </c>
      <c r="M514" s="239">
        <f t="shared" si="16"/>
        <v>90.857142857142861</v>
      </c>
      <c r="N514" s="240">
        <v>0</v>
      </c>
      <c r="O514" s="264" t="s">
        <v>845</v>
      </c>
      <c r="P514" s="241">
        <f t="shared" si="15"/>
        <v>0</v>
      </c>
      <c r="Q514" s="242" t="str">
        <f>IF(ISNUMBER(P514),IF(P514=100%,"CUMPLIDA",IF(AND(ISNUMBER(L514),ISNUMBER([5]CGR!$P$4)), IF(L514&lt;[5]CGR!$P$4,"INCUMPLIDA","PROCESO"), "VERIFICAR FECHA")),"SIN VALOR AVANCE")</f>
        <v>PROCESO</v>
      </c>
    </row>
    <row r="515" spans="1:17" ht="270.75" x14ac:dyDescent="0.2">
      <c r="A515" s="232" t="s">
        <v>19</v>
      </c>
      <c r="B515" s="233" t="s">
        <v>13</v>
      </c>
      <c r="C515" s="792" t="s">
        <v>903</v>
      </c>
      <c r="D515" s="792" t="s">
        <v>820</v>
      </c>
      <c r="E515" s="793" t="s">
        <v>904</v>
      </c>
      <c r="F515" s="793" t="s">
        <v>905</v>
      </c>
      <c r="G515" s="235" t="s">
        <v>823</v>
      </c>
      <c r="H515" s="291" t="s">
        <v>733</v>
      </c>
      <c r="I515" s="236" t="s">
        <v>164</v>
      </c>
      <c r="J515" s="237">
        <v>1</v>
      </c>
      <c r="K515" s="263">
        <v>44044</v>
      </c>
      <c r="L515" s="263">
        <v>44196</v>
      </c>
      <c r="M515" s="239">
        <f t="shared" si="16"/>
        <v>21.714285714285715</v>
      </c>
      <c r="N515" s="240">
        <v>1</v>
      </c>
      <c r="O515" s="236" t="s">
        <v>906</v>
      </c>
      <c r="P515" s="241">
        <f t="shared" si="15"/>
        <v>1</v>
      </c>
      <c r="Q515" s="242" t="str">
        <f>IF(ISNUMBER(P515),IF(P515=100%,"CUMPLIDA",IF(AND(ISNUMBER(L515),ISNUMBER([5]CGR!$P$4)), IF(L515&lt;[5]CGR!$P$4,"INCUMPLIDA","PROCESO"), "VERIFICAR FECHA")),"SIN VALOR AVANCE")</f>
        <v>CUMPLIDA</v>
      </c>
    </row>
    <row r="516" spans="1:17" ht="75.75" x14ac:dyDescent="0.2">
      <c r="A516" s="232" t="s">
        <v>19</v>
      </c>
      <c r="B516" s="233" t="s">
        <v>13</v>
      </c>
      <c r="C516" s="792"/>
      <c r="D516" s="792"/>
      <c r="E516" s="793"/>
      <c r="F516" s="793"/>
      <c r="G516" s="780" t="s">
        <v>823</v>
      </c>
      <c r="H516" s="236" t="s">
        <v>675</v>
      </c>
      <c r="I516" s="236" t="s">
        <v>676</v>
      </c>
      <c r="J516" s="245">
        <v>1</v>
      </c>
      <c r="K516" s="263">
        <v>45231</v>
      </c>
      <c r="L516" s="263">
        <v>45504</v>
      </c>
      <c r="M516" s="239">
        <f t="shared" si="16"/>
        <v>39</v>
      </c>
      <c r="N516" s="240">
        <v>1</v>
      </c>
      <c r="O516" s="264" t="s">
        <v>825</v>
      </c>
      <c r="P516" s="241">
        <f t="shared" si="15"/>
        <v>1</v>
      </c>
      <c r="Q516" s="242" t="str">
        <f>IF(ISNUMBER(P516),IF(P516=100%,"CUMPLIDA",IF(AND(ISNUMBER(L516),ISNUMBER([5]CGR!$P$4)), IF(L516&lt;[5]CGR!$P$4,"INCUMPLIDA","PROCESO"), "VERIFICAR FECHA")),"SIN VALOR AVANCE")</f>
        <v>CUMPLIDA</v>
      </c>
    </row>
    <row r="517" spans="1:17" ht="345.75" x14ac:dyDescent="0.2">
      <c r="A517" s="232" t="s">
        <v>19</v>
      </c>
      <c r="B517" s="233" t="s">
        <v>13</v>
      </c>
      <c r="C517" s="792"/>
      <c r="D517" s="792"/>
      <c r="E517" s="793"/>
      <c r="F517" s="793"/>
      <c r="G517" s="780"/>
      <c r="H517" s="236" t="s">
        <v>678</v>
      </c>
      <c r="I517" s="236" t="s">
        <v>679</v>
      </c>
      <c r="J517" s="245">
        <v>1</v>
      </c>
      <c r="K517" s="263">
        <v>45231</v>
      </c>
      <c r="L517" s="263">
        <v>45504</v>
      </c>
      <c r="M517" s="239">
        <f t="shared" si="16"/>
        <v>39</v>
      </c>
      <c r="N517" s="240">
        <v>1</v>
      </c>
      <c r="O517" s="264" t="s">
        <v>864</v>
      </c>
      <c r="P517" s="241">
        <f t="shared" si="15"/>
        <v>1</v>
      </c>
      <c r="Q517" s="242" t="str">
        <f>IF(ISNUMBER(P517),IF(P517=100%,"CUMPLIDA",IF(AND(ISNUMBER(L517),ISNUMBER([5]CGR!$P$4)), IF(L517&lt;[5]CGR!$P$4,"INCUMPLIDA","PROCESO"), "VERIFICAR FECHA")),"SIN VALOR AVANCE")</f>
        <v>CUMPLIDA</v>
      </c>
    </row>
    <row r="518" spans="1:17" ht="180.75" x14ac:dyDescent="0.2">
      <c r="A518" s="232" t="s">
        <v>19</v>
      </c>
      <c r="B518" s="233" t="s">
        <v>13</v>
      </c>
      <c r="C518" s="792"/>
      <c r="D518" s="792"/>
      <c r="E518" s="793"/>
      <c r="F518" s="793"/>
      <c r="G518" s="235" t="s">
        <v>97</v>
      </c>
      <c r="H518" s="236" t="s">
        <v>98</v>
      </c>
      <c r="I518" s="236" t="s">
        <v>99</v>
      </c>
      <c r="J518" s="245">
        <v>1</v>
      </c>
      <c r="K518" s="302">
        <v>45323</v>
      </c>
      <c r="L518" s="302">
        <v>45747</v>
      </c>
      <c r="M518" s="239">
        <f t="shared" si="16"/>
        <v>60.571428571428569</v>
      </c>
      <c r="N518" s="240">
        <v>1</v>
      </c>
      <c r="O518" s="264" t="s">
        <v>865</v>
      </c>
      <c r="P518" s="241">
        <f t="shared" si="15"/>
        <v>1</v>
      </c>
      <c r="Q518" s="242" t="str">
        <f>IF(ISNUMBER(P518),IF(P518=100%,"CUMPLIDA",IF(AND(ISNUMBER(L518),ISNUMBER([5]CGR!$P$4)), IF(L518&lt;[5]CGR!$P$4,"INCUMPLIDA","PROCESO"), "VERIFICAR FECHA")),"SIN VALOR AVANCE")</f>
        <v>CUMPLIDA</v>
      </c>
    </row>
    <row r="519" spans="1:17" ht="90.75" x14ac:dyDescent="0.2">
      <c r="A519" s="232" t="s">
        <v>19</v>
      </c>
      <c r="B519" s="233" t="s">
        <v>13</v>
      </c>
      <c r="C519" s="792"/>
      <c r="D519" s="792"/>
      <c r="E519" s="793"/>
      <c r="F519" s="793"/>
      <c r="G519" s="235" t="s">
        <v>101</v>
      </c>
      <c r="H519" s="236" t="s">
        <v>101</v>
      </c>
      <c r="I519" s="236" t="s">
        <v>102</v>
      </c>
      <c r="J519" s="245">
        <v>1</v>
      </c>
      <c r="K519" s="302">
        <v>45323</v>
      </c>
      <c r="L519" s="302">
        <v>45747</v>
      </c>
      <c r="M519" s="239">
        <f t="shared" si="16"/>
        <v>60.571428571428569</v>
      </c>
      <c r="N519" s="240">
        <v>1</v>
      </c>
      <c r="O519" s="264" t="s">
        <v>888</v>
      </c>
      <c r="P519" s="241">
        <f t="shared" si="15"/>
        <v>1</v>
      </c>
      <c r="Q519" s="242" t="str">
        <f>IF(ISNUMBER(P519),IF(P519=100%,"CUMPLIDA",IF(AND(ISNUMBER(L519),ISNUMBER([5]CGR!$P$4)), IF(L519&lt;[5]CGR!$P$4,"INCUMPLIDA","PROCESO"), "VERIFICAR FECHA")),"SIN VALOR AVANCE")</f>
        <v>CUMPLIDA</v>
      </c>
    </row>
    <row r="520" spans="1:17" ht="105.75" x14ac:dyDescent="0.2">
      <c r="A520" s="232" t="s">
        <v>19</v>
      </c>
      <c r="B520" s="233" t="s">
        <v>13</v>
      </c>
      <c r="C520" s="792"/>
      <c r="D520" s="792"/>
      <c r="E520" s="793"/>
      <c r="F520" s="793"/>
      <c r="G520" s="235" t="s">
        <v>238</v>
      </c>
      <c r="H520" s="236" t="s">
        <v>239</v>
      </c>
      <c r="I520" s="236" t="s">
        <v>240</v>
      </c>
      <c r="J520" s="245">
        <v>1</v>
      </c>
      <c r="K520" s="302">
        <v>45231</v>
      </c>
      <c r="L520" s="302">
        <v>45747</v>
      </c>
      <c r="M520" s="239">
        <f t="shared" si="16"/>
        <v>73.714285714285708</v>
      </c>
      <c r="N520" s="240">
        <v>1</v>
      </c>
      <c r="O520" s="236" t="s">
        <v>738</v>
      </c>
      <c r="P520" s="241">
        <f t="shared" si="15"/>
        <v>1</v>
      </c>
      <c r="Q520" s="242" t="str">
        <f>IF(ISNUMBER(P520),IF(P520=100%,"CUMPLIDA",IF(AND(ISNUMBER(L520),ISNUMBER([5]CGR!$P$4)), IF(L520&lt;[5]CGR!$P$4,"INCUMPLIDA","PROCESO"), "VERIFICAR FECHA")),"SIN VALOR AVANCE")</f>
        <v>CUMPLIDA</v>
      </c>
    </row>
    <row r="521" spans="1:17" ht="180.75" x14ac:dyDescent="0.2">
      <c r="A521" s="232" t="s">
        <v>19</v>
      </c>
      <c r="B521" s="233" t="s">
        <v>13</v>
      </c>
      <c r="C521" s="792"/>
      <c r="D521" s="792"/>
      <c r="E521" s="793"/>
      <c r="F521" s="793"/>
      <c r="G521" s="235" t="s">
        <v>104</v>
      </c>
      <c r="H521" s="236" t="s">
        <v>104</v>
      </c>
      <c r="I521" s="236" t="s">
        <v>248</v>
      </c>
      <c r="J521" s="245">
        <v>1</v>
      </c>
      <c r="K521" s="302">
        <v>45323</v>
      </c>
      <c r="L521" s="302">
        <v>45747</v>
      </c>
      <c r="M521" s="239">
        <f t="shared" si="16"/>
        <v>60.571428571428569</v>
      </c>
      <c r="N521" s="240">
        <v>1</v>
      </c>
      <c r="O521" s="264" t="s">
        <v>865</v>
      </c>
      <c r="P521" s="241">
        <f t="shared" si="15"/>
        <v>1</v>
      </c>
      <c r="Q521" s="242" t="str">
        <f>IF(ISNUMBER(P521),IF(P521=100%,"CUMPLIDA",IF(AND(ISNUMBER(L521),ISNUMBER([5]CGR!$P$4)), IF(L521&lt;[5]CGR!$P$4,"INCUMPLIDA","PROCESO"), "VERIFICAR FECHA")),"SIN VALOR AVANCE")</f>
        <v>CUMPLIDA</v>
      </c>
    </row>
    <row r="522" spans="1:17" ht="90.75" x14ac:dyDescent="0.2">
      <c r="A522" s="232" t="s">
        <v>19</v>
      </c>
      <c r="B522" s="233" t="s">
        <v>13</v>
      </c>
      <c r="C522" s="792"/>
      <c r="D522" s="792"/>
      <c r="E522" s="793"/>
      <c r="F522" s="793"/>
      <c r="G522" s="235" t="s">
        <v>830</v>
      </c>
      <c r="H522" s="236" t="s">
        <v>830</v>
      </c>
      <c r="I522" s="236" t="s">
        <v>107</v>
      </c>
      <c r="J522" s="245">
        <v>1</v>
      </c>
      <c r="K522" s="302">
        <v>45231</v>
      </c>
      <c r="L522" s="302">
        <v>45747</v>
      </c>
      <c r="M522" s="239">
        <f t="shared" si="16"/>
        <v>73.714285714285708</v>
      </c>
      <c r="N522" s="240">
        <v>1</v>
      </c>
      <c r="O522" s="264" t="s">
        <v>888</v>
      </c>
      <c r="P522" s="241">
        <f t="shared" ref="P522:P585" si="17">N522/J522</f>
        <v>1</v>
      </c>
      <c r="Q522" s="242" t="str">
        <f>IF(ISNUMBER(P522),IF(P522=100%,"CUMPLIDA",IF(AND(ISNUMBER(L522),ISNUMBER([5]CGR!$P$4)), IF(L522&lt;[5]CGR!$P$4,"INCUMPLIDA","PROCESO"), "VERIFICAR FECHA")),"SIN VALOR AVANCE")</f>
        <v>CUMPLIDA</v>
      </c>
    </row>
    <row r="523" spans="1:17" ht="255.75" x14ac:dyDescent="0.2">
      <c r="A523" s="232" t="s">
        <v>19</v>
      </c>
      <c r="B523" s="233" t="s">
        <v>13</v>
      </c>
      <c r="C523" s="792"/>
      <c r="D523" s="792"/>
      <c r="E523" s="793"/>
      <c r="F523" s="793"/>
      <c r="G523" s="235" t="s">
        <v>831</v>
      </c>
      <c r="H523" s="236" t="s">
        <v>831</v>
      </c>
      <c r="I523" s="236" t="s">
        <v>524</v>
      </c>
      <c r="J523" s="245">
        <v>1</v>
      </c>
      <c r="K523" s="302">
        <v>45231</v>
      </c>
      <c r="L523" s="302">
        <v>45808</v>
      </c>
      <c r="M523" s="239">
        <f t="shared" si="16"/>
        <v>82.428571428571431</v>
      </c>
      <c r="N523" s="240">
        <v>1</v>
      </c>
      <c r="O523" s="264" t="s">
        <v>873</v>
      </c>
      <c r="P523" s="241">
        <f t="shared" si="17"/>
        <v>1</v>
      </c>
      <c r="Q523" s="242" t="str">
        <f>IF(ISNUMBER(P523),IF(P523=100%,"CUMPLIDA",IF(AND(ISNUMBER(L523),ISNUMBER([5]CGR!$P$4)), IF(L523&lt;[5]CGR!$P$4,"INCUMPLIDA","PROCESO"), "VERIFICAR FECHA")),"SIN VALOR AVANCE")</f>
        <v>CUMPLIDA</v>
      </c>
    </row>
    <row r="524" spans="1:17" ht="180.75" x14ac:dyDescent="0.2">
      <c r="A524" s="232" t="s">
        <v>19</v>
      </c>
      <c r="B524" s="233" t="s">
        <v>13</v>
      </c>
      <c r="C524" s="792"/>
      <c r="D524" s="792"/>
      <c r="E524" s="793"/>
      <c r="F524" s="793"/>
      <c r="G524" s="235" t="s">
        <v>110</v>
      </c>
      <c r="H524" s="236" t="s">
        <v>111</v>
      </c>
      <c r="I524" s="236" t="s">
        <v>112</v>
      </c>
      <c r="J524" s="245">
        <v>7</v>
      </c>
      <c r="K524" s="302">
        <v>46024</v>
      </c>
      <c r="L524" s="302">
        <v>46660</v>
      </c>
      <c r="M524" s="239">
        <f t="shared" si="16"/>
        <v>90.857142857142861</v>
      </c>
      <c r="N524" s="240">
        <v>0</v>
      </c>
      <c r="O524" s="264" t="s">
        <v>867</v>
      </c>
      <c r="P524" s="241">
        <f t="shared" si="17"/>
        <v>0</v>
      </c>
      <c r="Q524" s="242" t="str">
        <f>IF(ISNUMBER(P524),IF(P524=100%,"CUMPLIDA",IF(AND(ISNUMBER(L524),ISNUMBER([5]CGR!$P$4)), IF(L524&lt;[5]CGR!$P$4,"INCUMPLIDA","PROCESO"), "VERIFICAR FECHA")),"SIN VALOR AVANCE")</f>
        <v>PROCESO</v>
      </c>
    </row>
    <row r="525" spans="1:17" ht="180.75" x14ac:dyDescent="0.2">
      <c r="A525" s="232" t="s">
        <v>19</v>
      </c>
      <c r="B525" s="233" t="s">
        <v>13</v>
      </c>
      <c r="C525" s="792"/>
      <c r="D525" s="792"/>
      <c r="E525" s="793"/>
      <c r="F525" s="793"/>
      <c r="G525" s="235" t="s">
        <v>114</v>
      </c>
      <c r="H525" s="236" t="s">
        <v>115</v>
      </c>
      <c r="I525" s="236" t="s">
        <v>116</v>
      </c>
      <c r="J525" s="245">
        <v>1</v>
      </c>
      <c r="K525" s="302">
        <v>46024</v>
      </c>
      <c r="L525" s="302">
        <v>46660</v>
      </c>
      <c r="M525" s="239">
        <f t="shared" si="16"/>
        <v>90.857142857142861</v>
      </c>
      <c r="N525" s="240">
        <v>0</v>
      </c>
      <c r="O525" s="264" t="s">
        <v>874</v>
      </c>
      <c r="P525" s="241">
        <f t="shared" si="17"/>
        <v>0</v>
      </c>
      <c r="Q525" s="242" t="str">
        <f>IF(ISNUMBER(P525),IF(P525=100%,"CUMPLIDA",IF(AND(ISNUMBER(L525),ISNUMBER([5]CGR!$P$4)), IF(L525&lt;[5]CGR!$P$4,"INCUMPLIDA","PROCESO"), "VERIFICAR FECHA")),"SIN VALOR AVANCE")</f>
        <v>PROCESO</v>
      </c>
    </row>
    <row r="526" spans="1:17" ht="315.75" x14ac:dyDescent="0.2">
      <c r="A526" s="232" t="s">
        <v>19</v>
      </c>
      <c r="B526" s="233" t="s">
        <v>13</v>
      </c>
      <c r="C526" s="792"/>
      <c r="D526" s="792"/>
      <c r="E526" s="793"/>
      <c r="F526" s="793"/>
      <c r="G526" s="235" t="s">
        <v>117</v>
      </c>
      <c r="H526" s="236" t="s">
        <v>118</v>
      </c>
      <c r="I526" s="236" t="s">
        <v>119</v>
      </c>
      <c r="J526" s="245">
        <v>2</v>
      </c>
      <c r="K526" s="302">
        <v>46024</v>
      </c>
      <c r="L526" s="302">
        <v>46660</v>
      </c>
      <c r="M526" s="239">
        <f t="shared" si="16"/>
        <v>90.857142857142861</v>
      </c>
      <c r="N526" s="240">
        <v>0</v>
      </c>
      <c r="O526" s="264" t="s">
        <v>845</v>
      </c>
      <c r="P526" s="241">
        <f t="shared" si="17"/>
        <v>0</v>
      </c>
      <c r="Q526" s="242" t="str">
        <f>IF(ISNUMBER(P526),IF(P526=100%,"CUMPLIDA",IF(AND(ISNUMBER(L526),ISNUMBER([5]CGR!$P$4)), IF(L526&lt;[5]CGR!$P$4,"INCUMPLIDA","PROCESO"), "VERIFICAR FECHA")),"SIN VALOR AVANCE")</f>
        <v>PROCESO</v>
      </c>
    </row>
    <row r="527" spans="1:17" ht="270.75" x14ac:dyDescent="0.2">
      <c r="A527" s="232" t="s">
        <v>19</v>
      </c>
      <c r="B527" s="233" t="s">
        <v>13</v>
      </c>
      <c r="C527" s="792" t="s">
        <v>907</v>
      </c>
      <c r="D527" s="792" t="s">
        <v>847</v>
      </c>
      <c r="E527" s="793" t="s">
        <v>908</v>
      </c>
      <c r="F527" s="793" t="s">
        <v>909</v>
      </c>
      <c r="G527" s="235" t="s">
        <v>823</v>
      </c>
      <c r="H527" s="291" t="s">
        <v>733</v>
      </c>
      <c r="I527" s="236" t="s">
        <v>164</v>
      </c>
      <c r="J527" s="237">
        <v>1</v>
      </c>
      <c r="K527" s="263">
        <v>44044</v>
      </c>
      <c r="L527" s="263">
        <v>44196</v>
      </c>
      <c r="M527" s="239">
        <f t="shared" si="16"/>
        <v>21.714285714285715</v>
      </c>
      <c r="N527" s="240">
        <v>1</v>
      </c>
      <c r="O527" s="236" t="s">
        <v>910</v>
      </c>
      <c r="P527" s="241">
        <f t="shared" si="17"/>
        <v>1</v>
      </c>
      <c r="Q527" s="242" t="str">
        <f>IF(ISNUMBER(P527),IF(P527=100%,"CUMPLIDA",IF(AND(ISNUMBER(L527),ISNUMBER([5]CGR!$P$4)), IF(L527&lt;[5]CGR!$P$4,"INCUMPLIDA","PROCESO"), "VERIFICAR FECHA")),"SIN VALOR AVANCE")</f>
        <v>CUMPLIDA</v>
      </c>
    </row>
    <row r="528" spans="1:17" ht="75.75" x14ac:dyDescent="0.2">
      <c r="A528" s="232" t="s">
        <v>19</v>
      </c>
      <c r="B528" s="233" t="s">
        <v>13</v>
      </c>
      <c r="C528" s="792"/>
      <c r="D528" s="792"/>
      <c r="E528" s="793"/>
      <c r="F528" s="793"/>
      <c r="G528" s="780" t="s">
        <v>823</v>
      </c>
      <c r="H528" s="236" t="s">
        <v>675</v>
      </c>
      <c r="I528" s="236" t="s">
        <v>676</v>
      </c>
      <c r="J528" s="245">
        <v>1</v>
      </c>
      <c r="K528" s="263">
        <v>45231</v>
      </c>
      <c r="L528" s="263">
        <v>45504</v>
      </c>
      <c r="M528" s="239">
        <f t="shared" si="16"/>
        <v>39</v>
      </c>
      <c r="N528" s="240">
        <v>1</v>
      </c>
      <c r="O528" s="264" t="s">
        <v>825</v>
      </c>
      <c r="P528" s="241">
        <f t="shared" si="17"/>
        <v>1</v>
      </c>
      <c r="Q528" s="242" t="str">
        <f>IF(ISNUMBER(P528),IF(P528=100%,"CUMPLIDA",IF(AND(ISNUMBER(L528),ISNUMBER([5]CGR!$P$4)), IF(L528&lt;[5]CGR!$P$4,"INCUMPLIDA","PROCESO"), "VERIFICAR FECHA")),"SIN VALOR AVANCE")</f>
        <v>CUMPLIDA</v>
      </c>
    </row>
    <row r="529" spans="1:17" ht="345.75" x14ac:dyDescent="0.2">
      <c r="A529" s="232" t="s">
        <v>19</v>
      </c>
      <c r="B529" s="233" t="s">
        <v>13</v>
      </c>
      <c r="C529" s="792"/>
      <c r="D529" s="792"/>
      <c r="E529" s="793"/>
      <c r="F529" s="793"/>
      <c r="G529" s="780"/>
      <c r="H529" s="236" t="s">
        <v>678</v>
      </c>
      <c r="I529" s="236" t="s">
        <v>679</v>
      </c>
      <c r="J529" s="245">
        <v>1</v>
      </c>
      <c r="K529" s="263">
        <v>45231</v>
      </c>
      <c r="L529" s="263">
        <v>45504</v>
      </c>
      <c r="M529" s="239">
        <f t="shared" si="16"/>
        <v>39</v>
      </c>
      <c r="N529" s="240">
        <v>1</v>
      </c>
      <c r="O529" s="264" t="s">
        <v>864</v>
      </c>
      <c r="P529" s="241">
        <f t="shared" si="17"/>
        <v>1</v>
      </c>
      <c r="Q529" s="242" t="str">
        <f>IF(ISNUMBER(P529),IF(P529=100%,"CUMPLIDA",IF(AND(ISNUMBER(L529),ISNUMBER([5]CGR!$P$4)), IF(L529&lt;[5]CGR!$P$4,"INCUMPLIDA","PROCESO"), "VERIFICAR FECHA")),"SIN VALOR AVANCE")</f>
        <v>CUMPLIDA</v>
      </c>
    </row>
    <row r="530" spans="1:17" ht="180.75" x14ac:dyDescent="0.2">
      <c r="A530" s="232" t="s">
        <v>19</v>
      </c>
      <c r="B530" s="233" t="s">
        <v>13</v>
      </c>
      <c r="C530" s="792"/>
      <c r="D530" s="792"/>
      <c r="E530" s="793"/>
      <c r="F530" s="793"/>
      <c r="G530" s="235" t="s">
        <v>97</v>
      </c>
      <c r="H530" s="236" t="s">
        <v>98</v>
      </c>
      <c r="I530" s="236" t="s">
        <v>99</v>
      </c>
      <c r="J530" s="245">
        <v>1</v>
      </c>
      <c r="K530" s="302">
        <v>45323</v>
      </c>
      <c r="L530" s="302">
        <v>45747</v>
      </c>
      <c r="M530" s="239">
        <f t="shared" si="16"/>
        <v>60.571428571428569</v>
      </c>
      <c r="N530" s="240">
        <v>1</v>
      </c>
      <c r="O530" s="264" t="s">
        <v>865</v>
      </c>
      <c r="P530" s="241">
        <f t="shared" si="17"/>
        <v>1</v>
      </c>
      <c r="Q530" s="242" t="str">
        <f>IF(ISNUMBER(P530),IF(P530=100%,"CUMPLIDA",IF(AND(ISNUMBER(L530),ISNUMBER([5]CGR!$P$4)), IF(L530&lt;[5]CGR!$P$4,"INCUMPLIDA","PROCESO"), "VERIFICAR FECHA")),"SIN VALOR AVANCE")</f>
        <v>CUMPLIDA</v>
      </c>
    </row>
    <row r="531" spans="1:17" ht="105.75" x14ac:dyDescent="0.2">
      <c r="A531" s="232" t="s">
        <v>19</v>
      </c>
      <c r="B531" s="233" t="s">
        <v>13</v>
      </c>
      <c r="C531" s="792"/>
      <c r="D531" s="792"/>
      <c r="E531" s="793"/>
      <c r="F531" s="793"/>
      <c r="G531" s="235" t="s">
        <v>101</v>
      </c>
      <c r="H531" s="236" t="s">
        <v>101</v>
      </c>
      <c r="I531" s="236" t="s">
        <v>102</v>
      </c>
      <c r="J531" s="245">
        <v>1</v>
      </c>
      <c r="K531" s="302">
        <v>45323</v>
      </c>
      <c r="L531" s="302">
        <v>45747</v>
      </c>
      <c r="M531" s="239">
        <f t="shared" ref="M531:M594" si="18">(L531-K531)/7</f>
        <v>60.571428571428569</v>
      </c>
      <c r="N531" s="240">
        <v>1</v>
      </c>
      <c r="O531" s="264" t="s">
        <v>881</v>
      </c>
      <c r="P531" s="241">
        <f t="shared" si="17"/>
        <v>1</v>
      </c>
      <c r="Q531" s="242" t="str">
        <f>IF(ISNUMBER(P531),IF(P531=100%,"CUMPLIDA",IF(AND(ISNUMBER(L531),ISNUMBER([5]CGR!$P$4)), IF(L531&lt;[5]CGR!$P$4,"INCUMPLIDA","PROCESO"), "VERIFICAR FECHA")),"SIN VALOR AVANCE")</f>
        <v>CUMPLIDA</v>
      </c>
    </row>
    <row r="532" spans="1:17" ht="105.75" x14ac:dyDescent="0.2">
      <c r="A532" s="232" t="s">
        <v>19</v>
      </c>
      <c r="B532" s="233" t="s">
        <v>13</v>
      </c>
      <c r="C532" s="792"/>
      <c r="D532" s="792"/>
      <c r="E532" s="793"/>
      <c r="F532" s="793"/>
      <c r="G532" s="235" t="s">
        <v>238</v>
      </c>
      <c r="H532" s="236" t="s">
        <v>239</v>
      </c>
      <c r="I532" s="236" t="s">
        <v>240</v>
      </c>
      <c r="J532" s="245">
        <v>1</v>
      </c>
      <c r="K532" s="302">
        <v>45231</v>
      </c>
      <c r="L532" s="302">
        <v>45747</v>
      </c>
      <c r="M532" s="239">
        <f t="shared" si="18"/>
        <v>73.714285714285708</v>
      </c>
      <c r="N532" s="240">
        <v>1</v>
      </c>
      <c r="O532" s="236" t="s">
        <v>738</v>
      </c>
      <c r="P532" s="241">
        <f t="shared" si="17"/>
        <v>1</v>
      </c>
      <c r="Q532" s="242" t="str">
        <f>IF(ISNUMBER(P532),IF(P532=100%,"CUMPLIDA",IF(AND(ISNUMBER(L532),ISNUMBER([5]CGR!$P$4)), IF(L532&lt;[5]CGR!$P$4,"INCUMPLIDA","PROCESO"), "VERIFICAR FECHA")),"SIN VALOR AVANCE")</f>
        <v>CUMPLIDA</v>
      </c>
    </row>
    <row r="533" spans="1:17" ht="180.75" x14ac:dyDescent="0.2">
      <c r="A533" s="232" t="s">
        <v>19</v>
      </c>
      <c r="B533" s="233" t="s">
        <v>13</v>
      </c>
      <c r="C533" s="792"/>
      <c r="D533" s="792"/>
      <c r="E533" s="793"/>
      <c r="F533" s="793"/>
      <c r="G533" s="235" t="s">
        <v>104</v>
      </c>
      <c r="H533" s="236" t="s">
        <v>104</v>
      </c>
      <c r="I533" s="236" t="s">
        <v>248</v>
      </c>
      <c r="J533" s="245">
        <v>1</v>
      </c>
      <c r="K533" s="302">
        <v>45323</v>
      </c>
      <c r="L533" s="302">
        <v>45747</v>
      </c>
      <c r="M533" s="239">
        <f t="shared" si="18"/>
        <v>60.571428571428569</v>
      </c>
      <c r="N533" s="240">
        <v>1</v>
      </c>
      <c r="O533" s="264" t="s">
        <v>865</v>
      </c>
      <c r="P533" s="241">
        <f t="shared" si="17"/>
        <v>1</v>
      </c>
      <c r="Q533" s="242" t="str">
        <f>IF(ISNUMBER(P533),IF(P533=100%,"CUMPLIDA",IF(AND(ISNUMBER(L533),ISNUMBER([5]CGR!$P$4)), IF(L533&lt;[5]CGR!$P$4,"INCUMPLIDA","PROCESO"), "VERIFICAR FECHA")),"SIN VALOR AVANCE")</f>
        <v>CUMPLIDA</v>
      </c>
    </row>
    <row r="534" spans="1:17" ht="105.75" x14ac:dyDescent="0.2">
      <c r="A534" s="232" t="s">
        <v>19</v>
      </c>
      <c r="B534" s="233" t="s">
        <v>13</v>
      </c>
      <c r="C534" s="792"/>
      <c r="D534" s="792"/>
      <c r="E534" s="793"/>
      <c r="F534" s="793"/>
      <c r="G534" s="235" t="s">
        <v>830</v>
      </c>
      <c r="H534" s="236" t="s">
        <v>830</v>
      </c>
      <c r="I534" s="236" t="s">
        <v>107</v>
      </c>
      <c r="J534" s="245">
        <v>1</v>
      </c>
      <c r="K534" s="302">
        <v>45231</v>
      </c>
      <c r="L534" s="302">
        <v>45747</v>
      </c>
      <c r="M534" s="239">
        <f t="shared" si="18"/>
        <v>73.714285714285708</v>
      </c>
      <c r="N534" s="240">
        <v>1</v>
      </c>
      <c r="O534" s="264" t="s">
        <v>881</v>
      </c>
      <c r="P534" s="241">
        <f t="shared" si="17"/>
        <v>1</v>
      </c>
      <c r="Q534" s="242" t="str">
        <f>IF(ISNUMBER(P534),IF(P534=100%,"CUMPLIDA",IF(AND(ISNUMBER(L534),ISNUMBER([5]CGR!$P$4)), IF(L534&lt;[5]CGR!$P$4,"INCUMPLIDA","PROCESO"), "VERIFICAR FECHA")),"SIN VALOR AVANCE")</f>
        <v>CUMPLIDA</v>
      </c>
    </row>
    <row r="535" spans="1:17" ht="270.75" x14ac:dyDescent="0.2">
      <c r="A535" s="232" t="s">
        <v>19</v>
      </c>
      <c r="B535" s="233" t="s">
        <v>13</v>
      </c>
      <c r="C535" s="792"/>
      <c r="D535" s="792"/>
      <c r="E535" s="793"/>
      <c r="F535" s="793"/>
      <c r="G535" s="235" t="s">
        <v>831</v>
      </c>
      <c r="H535" s="236" t="s">
        <v>831</v>
      </c>
      <c r="I535" s="236" t="s">
        <v>524</v>
      </c>
      <c r="J535" s="245">
        <v>1</v>
      </c>
      <c r="K535" s="302">
        <v>45231</v>
      </c>
      <c r="L535" s="302">
        <v>45808</v>
      </c>
      <c r="M535" s="239">
        <f t="shared" si="18"/>
        <v>82.428571428571431</v>
      </c>
      <c r="N535" s="240">
        <v>1</v>
      </c>
      <c r="O535" s="264" t="s">
        <v>842</v>
      </c>
      <c r="P535" s="241">
        <f t="shared" si="17"/>
        <v>1</v>
      </c>
      <c r="Q535" s="242" t="str">
        <f>IF(ISNUMBER(P535),IF(P535=100%,"CUMPLIDA",IF(AND(ISNUMBER(L535),ISNUMBER([5]CGR!$P$4)), IF(L535&lt;[5]CGR!$P$4,"INCUMPLIDA","PROCESO"), "VERIFICAR FECHA")),"SIN VALOR AVANCE")</f>
        <v>CUMPLIDA</v>
      </c>
    </row>
    <row r="536" spans="1:17" ht="180.75" x14ac:dyDescent="0.2">
      <c r="A536" s="232" t="s">
        <v>19</v>
      </c>
      <c r="B536" s="233" t="s">
        <v>13</v>
      </c>
      <c r="C536" s="792"/>
      <c r="D536" s="792"/>
      <c r="E536" s="793"/>
      <c r="F536" s="793"/>
      <c r="G536" s="235" t="s">
        <v>110</v>
      </c>
      <c r="H536" s="236" t="s">
        <v>111</v>
      </c>
      <c r="I536" s="236" t="s">
        <v>112</v>
      </c>
      <c r="J536" s="245">
        <v>7</v>
      </c>
      <c r="K536" s="302">
        <v>46024</v>
      </c>
      <c r="L536" s="302">
        <v>46660</v>
      </c>
      <c r="M536" s="239">
        <f t="shared" si="18"/>
        <v>90.857142857142861</v>
      </c>
      <c r="N536" s="240">
        <v>0</v>
      </c>
      <c r="O536" s="264" t="s">
        <v>867</v>
      </c>
      <c r="P536" s="241">
        <f t="shared" si="17"/>
        <v>0</v>
      </c>
      <c r="Q536" s="242" t="str">
        <f>IF(ISNUMBER(P536),IF(P536=100%,"CUMPLIDA",IF(AND(ISNUMBER(L536),ISNUMBER([5]CGR!$P$4)), IF(L536&lt;[5]CGR!$P$4,"INCUMPLIDA","PROCESO"), "VERIFICAR FECHA")),"SIN VALOR AVANCE")</f>
        <v>PROCESO</v>
      </c>
    </row>
    <row r="537" spans="1:17" ht="195.75" x14ac:dyDescent="0.2">
      <c r="A537" s="232" t="s">
        <v>19</v>
      </c>
      <c r="B537" s="233" t="s">
        <v>13</v>
      </c>
      <c r="C537" s="792"/>
      <c r="D537" s="792"/>
      <c r="E537" s="793"/>
      <c r="F537" s="793"/>
      <c r="G537" s="235" t="s">
        <v>114</v>
      </c>
      <c r="H537" s="236" t="s">
        <v>115</v>
      </c>
      <c r="I537" s="236" t="s">
        <v>116</v>
      </c>
      <c r="J537" s="245">
        <v>1</v>
      </c>
      <c r="K537" s="302">
        <v>46024</v>
      </c>
      <c r="L537" s="302">
        <v>46660</v>
      </c>
      <c r="M537" s="239">
        <f t="shared" si="18"/>
        <v>90.857142857142861</v>
      </c>
      <c r="N537" s="240">
        <v>0</v>
      </c>
      <c r="O537" s="264" t="s">
        <v>844</v>
      </c>
      <c r="P537" s="241">
        <f t="shared" si="17"/>
        <v>0</v>
      </c>
      <c r="Q537" s="242" t="str">
        <f>IF(ISNUMBER(P537),IF(P537=100%,"CUMPLIDA",IF(AND(ISNUMBER(L537),ISNUMBER([5]CGR!$P$4)), IF(L537&lt;[5]CGR!$P$4,"INCUMPLIDA","PROCESO"), "VERIFICAR FECHA")),"SIN VALOR AVANCE")</f>
        <v>PROCESO</v>
      </c>
    </row>
    <row r="538" spans="1:17" ht="315.75" x14ac:dyDescent="0.2">
      <c r="A538" s="232" t="s">
        <v>19</v>
      </c>
      <c r="B538" s="233" t="s">
        <v>13</v>
      </c>
      <c r="C538" s="792"/>
      <c r="D538" s="792"/>
      <c r="E538" s="793"/>
      <c r="F538" s="793"/>
      <c r="G538" s="235" t="s">
        <v>117</v>
      </c>
      <c r="H538" s="236" t="s">
        <v>118</v>
      </c>
      <c r="I538" s="236" t="s">
        <v>119</v>
      </c>
      <c r="J538" s="245">
        <v>2</v>
      </c>
      <c r="K538" s="302">
        <v>46024</v>
      </c>
      <c r="L538" s="302">
        <v>46660</v>
      </c>
      <c r="M538" s="239">
        <f t="shared" si="18"/>
        <v>90.857142857142861</v>
      </c>
      <c r="N538" s="240">
        <v>0</v>
      </c>
      <c r="O538" s="264" t="s">
        <v>845</v>
      </c>
      <c r="P538" s="241">
        <f t="shared" si="17"/>
        <v>0</v>
      </c>
      <c r="Q538" s="242" t="str">
        <f>IF(ISNUMBER(P538),IF(P538=100%,"CUMPLIDA",IF(AND(ISNUMBER(L538),ISNUMBER([5]CGR!$P$4)), IF(L538&lt;[5]CGR!$P$4,"INCUMPLIDA","PROCESO"), "VERIFICAR FECHA")),"SIN VALOR AVANCE")</f>
        <v>PROCESO</v>
      </c>
    </row>
    <row r="539" spans="1:17" ht="390.75" customHeight="1" x14ac:dyDescent="0.2">
      <c r="A539" s="232" t="s">
        <v>19</v>
      </c>
      <c r="B539" s="233" t="s">
        <v>13</v>
      </c>
      <c r="C539" s="792" t="s">
        <v>911</v>
      </c>
      <c r="D539" s="792" t="s">
        <v>68</v>
      </c>
      <c r="E539" s="793" t="s">
        <v>912</v>
      </c>
      <c r="F539" s="793" t="s">
        <v>913</v>
      </c>
      <c r="G539" s="780" t="s">
        <v>914</v>
      </c>
      <c r="H539" s="236" t="s">
        <v>675</v>
      </c>
      <c r="I539" s="236" t="s">
        <v>676</v>
      </c>
      <c r="J539" s="245">
        <v>1</v>
      </c>
      <c r="K539" s="263">
        <v>45231</v>
      </c>
      <c r="L539" s="263">
        <v>45504</v>
      </c>
      <c r="M539" s="239">
        <f t="shared" si="18"/>
        <v>39</v>
      </c>
      <c r="N539" s="240">
        <v>1</v>
      </c>
      <c r="O539" s="264" t="s">
        <v>736</v>
      </c>
      <c r="P539" s="241">
        <f t="shared" si="17"/>
        <v>1</v>
      </c>
      <c r="Q539" s="242" t="str">
        <f>IF(ISNUMBER(P539),IF(P539=100%,"CUMPLIDA",IF(AND(ISNUMBER(L539),ISNUMBER([5]CGR!$P$4)), IF(L539&lt;[5]CGR!$P$4,"INCUMPLIDA","PROCESO"), "VERIFICAR FECHA")),"SIN VALOR AVANCE")</f>
        <v>CUMPLIDA</v>
      </c>
    </row>
    <row r="540" spans="1:17" ht="270.75" x14ac:dyDescent="0.2">
      <c r="A540" s="232" t="s">
        <v>19</v>
      </c>
      <c r="B540" s="233" t="s">
        <v>13</v>
      </c>
      <c r="C540" s="792"/>
      <c r="D540" s="792"/>
      <c r="E540" s="793"/>
      <c r="F540" s="793"/>
      <c r="G540" s="780"/>
      <c r="H540" s="236" t="s">
        <v>678</v>
      </c>
      <c r="I540" s="236" t="s">
        <v>679</v>
      </c>
      <c r="J540" s="245">
        <v>1</v>
      </c>
      <c r="K540" s="263">
        <v>45231</v>
      </c>
      <c r="L540" s="263">
        <v>45504</v>
      </c>
      <c r="M540" s="239">
        <f t="shared" si="18"/>
        <v>39</v>
      </c>
      <c r="N540" s="240">
        <v>1</v>
      </c>
      <c r="O540" s="264" t="s">
        <v>915</v>
      </c>
      <c r="P540" s="241">
        <f t="shared" si="17"/>
        <v>1</v>
      </c>
      <c r="Q540" s="242" t="str">
        <f>IF(ISNUMBER(P540),IF(P540=100%,"CUMPLIDA",IF(AND(ISNUMBER(L540),ISNUMBER([5]CGR!$P$4)), IF(L540&lt;[5]CGR!$P$4,"INCUMPLIDA","PROCESO"), "VERIFICAR FECHA")),"SIN VALOR AVANCE")</f>
        <v>CUMPLIDA</v>
      </c>
    </row>
    <row r="541" spans="1:17" ht="150.75" x14ac:dyDescent="0.2">
      <c r="A541" s="232" t="s">
        <v>19</v>
      </c>
      <c r="B541" s="233" t="s">
        <v>13</v>
      </c>
      <c r="C541" s="792"/>
      <c r="D541" s="792"/>
      <c r="E541" s="793"/>
      <c r="F541" s="793"/>
      <c r="G541" s="235" t="s">
        <v>97</v>
      </c>
      <c r="H541" s="236" t="s">
        <v>98</v>
      </c>
      <c r="I541" s="236" t="s">
        <v>99</v>
      </c>
      <c r="J541" s="245">
        <v>1</v>
      </c>
      <c r="K541" s="302">
        <v>45323</v>
      </c>
      <c r="L541" s="302">
        <v>45747</v>
      </c>
      <c r="M541" s="239">
        <f t="shared" si="18"/>
        <v>60.571428571428569</v>
      </c>
      <c r="N541" s="240">
        <v>1</v>
      </c>
      <c r="O541" s="264" t="s">
        <v>741</v>
      </c>
      <c r="P541" s="241">
        <f t="shared" si="17"/>
        <v>1</v>
      </c>
      <c r="Q541" s="242" t="str">
        <f>IF(ISNUMBER(P541),IF(P541=100%,"CUMPLIDA",IF(AND(ISNUMBER(L541),ISNUMBER([5]CGR!$P$4)), IF(L541&lt;[5]CGR!$P$4,"INCUMPLIDA","PROCESO"), "VERIFICAR FECHA")),"SIN VALOR AVANCE")</f>
        <v>CUMPLIDA</v>
      </c>
    </row>
    <row r="542" spans="1:17" ht="90.75" x14ac:dyDescent="0.2">
      <c r="A542" s="232" t="s">
        <v>19</v>
      </c>
      <c r="B542" s="233" t="s">
        <v>13</v>
      </c>
      <c r="C542" s="792"/>
      <c r="D542" s="792"/>
      <c r="E542" s="793"/>
      <c r="F542" s="793"/>
      <c r="G542" s="235" t="s">
        <v>101</v>
      </c>
      <c r="H542" s="236" t="s">
        <v>101</v>
      </c>
      <c r="I542" s="236" t="s">
        <v>102</v>
      </c>
      <c r="J542" s="245">
        <v>1</v>
      </c>
      <c r="K542" s="302">
        <v>45323</v>
      </c>
      <c r="L542" s="302">
        <v>45747</v>
      </c>
      <c r="M542" s="239">
        <f t="shared" si="18"/>
        <v>60.571428571428569</v>
      </c>
      <c r="N542" s="240">
        <v>1</v>
      </c>
      <c r="O542" s="264" t="s">
        <v>916</v>
      </c>
      <c r="P542" s="241">
        <f t="shared" si="17"/>
        <v>1</v>
      </c>
      <c r="Q542" s="242" t="str">
        <f>IF(ISNUMBER(P542),IF(P542=100%,"CUMPLIDA",IF(AND(ISNUMBER(L542),ISNUMBER([5]CGR!$P$4)), IF(L542&lt;[5]CGR!$P$4,"INCUMPLIDA","PROCESO"), "VERIFICAR FECHA")),"SIN VALOR AVANCE")</f>
        <v>CUMPLIDA</v>
      </c>
    </row>
    <row r="543" spans="1:17" ht="105.75" x14ac:dyDescent="0.2">
      <c r="A543" s="232" t="s">
        <v>19</v>
      </c>
      <c r="B543" s="233" t="s">
        <v>13</v>
      </c>
      <c r="C543" s="792"/>
      <c r="D543" s="792"/>
      <c r="E543" s="793"/>
      <c r="F543" s="793"/>
      <c r="G543" s="235" t="s">
        <v>238</v>
      </c>
      <c r="H543" s="236" t="s">
        <v>239</v>
      </c>
      <c r="I543" s="236" t="s">
        <v>240</v>
      </c>
      <c r="J543" s="245">
        <v>1</v>
      </c>
      <c r="K543" s="302">
        <v>45231</v>
      </c>
      <c r="L543" s="302">
        <v>45747</v>
      </c>
      <c r="M543" s="239">
        <f t="shared" si="18"/>
        <v>73.714285714285708</v>
      </c>
      <c r="N543" s="240">
        <v>1</v>
      </c>
      <c r="O543" s="236" t="s">
        <v>738</v>
      </c>
      <c r="P543" s="241">
        <f t="shared" si="17"/>
        <v>1</v>
      </c>
      <c r="Q543" s="242" t="str">
        <f>IF(ISNUMBER(P543),IF(P543=100%,"CUMPLIDA",IF(AND(ISNUMBER(L543),ISNUMBER([5]CGR!$P$4)), IF(L543&lt;[5]CGR!$P$4,"INCUMPLIDA","PROCESO"), "VERIFICAR FECHA")),"SIN VALOR AVANCE")</f>
        <v>CUMPLIDA</v>
      </c>
    </row>
    <row r="544" spans="1:17" ht="150.75" x14ac:dyDescent="0.2">
      <c r="A544" s="232" t="s">
        <v>19</v>
      </c>
      <c r="B544" s="233" t="s">
        <v>13</v>
      </c>
      <c r="C544" s="792"/>
      <c r="D544" s="792"/>
      <c r="E544" s="793"/>
      <c r="F544" s="793"/>
      <c r="G544" s="235" t="s">
        <v>104</v>
      </c>
      <c r="H544" s="236" t="s">
        <v>104</v>
      </c>
      <c r="I544" s="236" t="s">
        <v>248</v>
      </c>
      <c r="J544" s="245">
        <v>1</v>
      </c>
      <c r="K544" s="302">
        <v>45323</v>
      </c>
      <c r="L544" s="302">
        <v>45747</v>
      </c>
      <c r="M544" s="239">
        <f t="shared" si="18"/>
        <v>60.571428571428569</v>
      </c>
      <c r="N544" s="240">
        <v>1</v>
      </c>
      <c r="O544" s="264" t="s">
        <v>741</v>
      </c>
      <c r="P544" s="241">
        <f t="shared" si="17"/>
        <v>1</v>
      </c>
      <c r="Q544" s="242" t="str">
        <f>IF(ISNUMBER(P544),IF(P544=100%,"CUMPLIDA",IF(AND(ISNUMBER(L544),ISNUMBER([5]CGR!$P$4)), IF(L544&lt;[5]CGR!$P$4,"INCUMPLIDA","PROCESO"), "VERIFICAR FECHA")),"SIN VALOR AVANCE")</f>
        <v>CUMPLIDA</v>
      </c>
    </row>
    <row r="545" spans="1:17" ht="90.75" x14ac:dyDescent="0.2">
      <c r="A545" s="232" t="s">
        <v>19</v>
      </c>
      <c r="B545" s="233" t="s">
        <v>13</v>
      </c>
      <c r="C545" s="792"/>
      <c r="D545" s="792"/>
      <c r="E545" s="793"/>
      <c r="F545" s="793"/>
      <c r="G545" s="235" t="s">
        <v>830</v>
      </c>
      <c r="H545" s="236" t="s">
        <v>830</v>
      </c>
      <c r="I545" s="236" t="s">
        <v>107</v>
      </c>
      <c r="J545" s="245">
        <v>1</v>
      </c>
      <c r="K545" s="302">
        <v>45231</v>
      </c>
      <c r="L545" s="302">
        <v>45747</v>
      </c>
      <c r="M545" s="239">
        <f t="shared" si="18"/>
        <v>73.714285714285708</v>
      </c>
      <c r="N545" s="240">
        <v>1</v>
      </c>
      <c r="O545" s="264" t="s">
        <v>916</v>
      </c>
      <c r="P545" s="241">
        <f t="shared" si="17"/>
        <v>1</v>
      </c>
      <c r="Q545" s="242" t="str">
        <f>IF(ISNUMBER(P545),IF(P545=100%,"CUMPLIDA",IF(AND(ISNUMBER(L545),ISNUMBER([5]CGR!$P$4)), IF(L545&lt;[5]CGR!$P$4,"INCUMPLIDA","PROCESO"), "VERIFICAR FECHA")),"SIN VALOR AVANCE")</f>
        <v>CUMPLIDA</v>
      </c>
    </row>
    <row r="546" spans="1:17" ht="240.75" x14ac:dyDescent="0.2">
      <c r="A546" s="232" t="s">
        <v>19</v>
      </c>
      <c r="B546" s="233" t="s">
        <v>13</v>
      </c>
      <c r="C546" s="792"/>
      <c r="D546" s="792"/>
      <c r="E546" s="793"/>
      <c r="F546" s="793"/>
      <c r="G546" s="235" t="s">
        <v>831</v>
      </c>
      <c r="H546" s="236" t="s">
        <v>831</v>
      </c>
      <c r="I546" s="236" t="s">
        <v>524</v>
      </c>
      <c r="J546" s="245">
        <v>1</v>
      </c>
      <c r="K546" s="302">
        <v>45231</v>
      </c>
      <c r="L546" s="302">
        <v>45808</v>
      </c>
      <c r="M546" s="239">
        <f t="shared" si="18"/>
        <v>82.428571428571431</v>
      </c>
      <c r="N546" s="240">
        <v>1</v>
      </c>
      <c r="O546" s="264" t="s">
        <v>753</v>
      </c>
      <c r="P546" s="241">
        <f t="shared" si="17"/>
        <v>1</v>
      </c>
      <c r="Q546" s="242" t="str">
        <f>IF(ISNUMBER(P546),IF(P546=100%,"CUMPLIDA",IF(AND(ISNUMBER(L546),ISNUMBER([5]CGR!$P$4)), IF(L546&lt;[5]CGR!$P$4,"INCUMPLIDA","PROCESO"), "VERIFICAR FECHA")),"SIN VALOR AVANCE")</f>
        <v>CUMPLIDA</v>
      </c>
    </row>
    <row r="547" spans="1:17" ht="180.75" x14ac:dyDescent="0.2">
      <c r="A547" s="232" t="s">
        <v>19</v>
      </c>
      <c r="B547" s="233" t="s">
        <v>13</v>
      </c>
      <c r="C547" s="792"/>
      <c r="D547" s="792"/>
      <c r="E547" s="793"/>
      <c r="F547" s="793"/>
      <c r="G547" s="235" t="s">
        <v>110</v>
      </c>
      <c r="H547" s="236" t="s">
        <v>111</v>
      </c>
      <c r="I547" s="236" t="s">
        <v>112</v>
      </c>
      <c r="J547" s="245">
        <v>7</v>
      </c>
      <c r="K547" s="302">
        <v>46024</v>
      </c>
      <c r="L547" s="302">
        <v>46660</v>
      </c>
      <c r="M547" s="239">
        <f t="shared" si="18"/>
        <v>90.857142857142861</v>
      </c>
      <c r="N547" s="240">
        <v>0</v>
      </c>
      <c r="O547" s="264" t="s">
        <v>917</v>
      </c>
      <c r="P547" s="241">
        <f t="shared" si="17"/>
        <v>0</v>
      </c>
      <c r="Q547" s="242" t="str">
        <f>IF(ISNUMBER(P547),IF(P547=100%,"CUMPLIDA",IF(AND(ISNUMBER(L547),ISNUMBER([5]CGR!$P$4)), IF(L547&lt;[5]CGR!$P$4,"INCUMPLIDA","PROCESO"), "VERIFICAR FECHA")),"SIN VALOR AVANCE")</f>
        <v>PROCESO</v>
      </c>
    </row>
    <row r="548" spans="1:17" ht="150.75" x14ac:dyDescent="0.2">
      <c r="A548" s="232" t="s">
        <v>19</v>
      </c>
      <c r="B548" s="233" t="s">
        <v>13</v>
      </c>
      <c r="C548" s="792"/>
      <c r="D548" s="792"/>
      <c r="E548" s="793"/>
      <c r="F548" s="793"/>
      <c r="G548" s="235" t="s">
        <v>114</v>
      </c>
      <c r="H548" s="236" t="s">
        <v>115</v>
      </c>
      <c r="I548" s="236" t="s">
        <v>116</v>
      </c>
      <c r="J548" s="245">
        <v>1</v>
      </c>
      <c r="K548" s="302">
        <v>46024</v>
      </c>
      <c r="L548" s="302">
        <v>46660</v>
      </c>
      <c r="M548" s="239">
        <f t="shared" si="18"/>
        <v>90.857142857142861</v>
      </c>
      <c r="N548" s="240">
        <v>0</v>
      </c>
      <c r="O548" s="264" t="s">
        <v>741</v>
      </c>
      <c r="P548" s="241">
        <f t="shared" si="17"/>
        <v>0</v>
      </c>
      <c r="Q548" s="242" t="str">
        <f>IF(ISNUMBER(P548),IF(P548=100%,"CUMPLIDA",IF(AND(ISNUMBER(L548),ISNUMBER([5]CGR!$P$4)), IF(L548&lt;[5]CGR!$P$4,"INCUMPLIDA","PROCESO"), "VERIFICAR FECHA")),"SIN VALOR AVANCE")</f>
        <v>PROCESO</v>
      </c>
    </row>
    <row r="549" spans="1:17" ht="300.75" x14ac:dyDescent="0.2">
      <c r="A549" s="232" t="s">
        <v>19</v>
      </c>
      <c r="B549" s="233" t="s">
        <v>13</v>
      </c>
      <c r="C549" s="792"/>
      <c r="D549" s="792"/>
      <c r="E549" s="793"/>
      <c r="F549" s="793"/>
      <c r="G549" s="235" t="s">
        <v>117</v>
      </c>
      <c r="H549" s="236" t="s">
        <v>118</v>
      </c>
      <c r="I549" s="236" t="s">
        <v>119</v>
      </c>
      <c r="J549" s="245">
        <v>2</v>
      </c>
      <c r="K549" s="302">
        <v>46024</v>
      </c>
      <c r="L549" s="302">
        <v>46660</v>
      </c>
      <c r="M549" s="239">
        <f t="shared" si="18"/>
        <v>90.857142857142861</v>
      </c>
      <c r="N549" s="240">
        <v>0</v>
      </c>
      <c r="O549" s="264" t="s">
        <v>761</v>
      </c>
      <c r="P549" s="241">
        <f t="shared" si="17"/>
        <v>0</v>
      </c>
      <c r="Q549" s="242" t="str">
        <f>IF(ISNUMBER(P549),IF(P549=100%,"CUMPLIDA",IF(AND(ISNUMBER(L549),ISNUMBER([5]CGR!$P$4)), IF(L549&lt;[5]CGR!$P$4,"INCUMPLIDA","PROCESO"), "VERIFICAR FECHA")),"SIN VALOR AVANCE")</f>
        <v>PROCESO</v>
      </c>
    </row>
    <row r="550" spans="1:17" ht="75.75" x14ac:dyDescent="0.2">
      <c r="A550" s="232" t="s">
        <v>19</v>
      </c>
      <c r="B550" s="233" t="s">
        <v>13</v>
      </c>
      <c r="C550" s="781" t="s">
        <v>918</v>
      </c>
      <c r="D550" s="781" t="s">
        <v>726</v>
      </c>
      <c r="E550" s="780" t="s">
        <v>919</v>
      </c>
      <c r="F550" s="780" t="s">
        <v>920</v>
      </c>
      <c r="G550" s="780" t="s">
        <v>921</v>
      </c>
      <c r="H550" s="236" t="s">
        <v>675</v>
      </c>
      <c r="I550" s="236" t="s">
        <v>676</v>
      </c>
      <c r="J550" s="245">
        <v>1</v>
      </c>
      <c r="K550" s="263">
        <v>45231</v>
      </c>
      <c r="L550" s="263">
        <v>45504</v>
      </c>
      <c r="M550" s="239">
        <f t="shared" si="18"/>
        <v>39</v>
      </c>
      <c r="N550" s="240">
        <v>1</v>
      </c>
      <c r="O550" s="264" t="s">
        <v>825</v>
      </c>
      <c r="P550" s="241">
        <f t="shared" si="17"/>
        <v>1</v>
      </c>
      <c r="Q550" s="242" t="str">
        <f>IF(ISNUMBER(P550),IF(P550=100%,"CUMPLIDA",IF(AND(ISNUMBER(L550),ISNUMBER([5]CGR!$P$4)), IF(L550&lt;[5]CGR!$P$4,"INCUMPLIDA","PROCESO"), "VERIFICAR FECHA")),"SIN VALOR AVANCE")</f>
        <v>CUMPLIDA</v>
      </c>
    </row>
    <row r="551" spans="1:17" ht="345.75" x14ac:dyDescent="0.2">
      <c r="A551" s="232" t="s">
        <v>19</v>
      </c>
      <c r="B551" s="233" t="s">
        <v>13</v>
      </c>
      <c r="C551" s="781"/>
      <c r="D551" s="781"/>
      <c r="E551" s="780"/>
      <c r="F551" s="780"/>
      <c r="G551" s="780"/>
      <c r="H551" s="236" t="s">
        <v>678</v>
      </c>
      <c r="I551" s="236" t="s">
        <v>679</v>
      </c>
      <c r="J551" s="245">
        <v>1</v>
      </c>
      <c r="K551" s="263">
        <v>45231</v>
      </c>
      <c r="L551" s="263">
        <v>45504</v>
      </c>
      <c r="M551" s="239">
        <f t="shared" si="18"/>
        <v>39</v>
      </c>
      <c r="N551" s="240">
        <v>1</v>
      </c>
      <c r="O551" s="264" t="s">
        <v>864</v>
      </c>
      <c r="P551" s="241">
        <f t="shared" si="17"/>
        <v>1</v>
      </c>
      <c r="Q551" s="242" t="str">
        <f>IF(ISNUMBER(P551),IF(P551=100%,"CUMPLIDA",IF(AND(ISNUMBER(L551),ISNUMBER([5]CGR!$P$4)), IF(L551&lt;[5]CGR!$P$4,"INCUMPLIDA","PROCESO"), "VERIFICAR FECHA")),"SIN VALOR AVANCE")</f>
        <v>CUMPLIDA</v>
      </c>
    </row>
    <row r="552" spans="1:17" ht="195.75" x14ac:dyDescent="0.2">
      <c r="A552" s="232" t="s">
        <v>19</v>
      </c>
      <c r="B552" s="233" t="s">
        <v>13</v>
      </c>
      <c r="C552" s="781"/>
      <c r="D552" s="781"/>
      <c r="E552" s="780"/>
      <c r="F552" s="780"/>
      <c r="G552" s="235" t="s">
        <v>97</v>
      </c>
      <c r="H552" s="236" t="s">
        <v>98</v>
      </c>
      <c r="I552" s="236" t="s">
        <v>99</v>
      </c>
      <c r="J552" s="245">
        <v>1</v>
      </c>
      <c r="K552" s="302">
        <v>45323</v>
      </c>
      <c r="L552" s="302">
        <v>45747</v>
      </c>
      <c r="M552" s="239">
        <f t="shared" si="18"/>
        <v>60.571428571428569</v>
      </c>
      <c r="N552" s="240">
        <v>1</v>
      </c>
      <c r="O552" s="264" t="s">
        <v>922</v>
      </c>
      <c r="P552" s="241">
        <f t="shared" si="17"/>
        <v>1</v>
      </c>
      <c r="Q552" s="242" t="str">
        <f>IF(ISNUMBER(P552),IF(P552=100%,"CUMPLIDA",IF(AND(ISNUMBER(L552),ISNUMBER([5]CGR!$P$4)), IF(L552&lt;[5]CGR!$P$4,"INCUMPLIDA","PROCESO"), "VERIFICAR FECHA")),"SIN VALOR AVANCE")</f>
        <v>CUMPLIDA</v>
      </c>
    </row>
    <row r="553" spans="1:17" ht="90.75" x14ac:dyDescent="0.2">
      <c r="A553" s="232" t="s">
        <v>19</v>
      </c>
      <c r="B553" s="233" t="s">
        <v>13</v>
      </c>
      <c r="C553" s="781"/>
      <c r="D553" s="781"/>
      <c r="E553" s="780"/>
      <c r="F553" s="780"/>
      <c r="G553" s="235" t="s">
        <v>101</v>
      </c>
      <c r="H553" s="236" t="s">
        <v>101</v>
      </c>
      <c r="I553" s="236" t="s">
        <v>102</v>
      </c>
      <c r="J553" s="245">
        <v>1</v>
      </c>
      <c r="K553" s="302">
        <v>45323</v>
      </c>
      <c r="L553" s="302">
        <v>45747</v>
      </c>
      <c r="M553" s="239">
        <f t="shared" si="18"/>
        <v>60.571428571428569</v>
      </c>
      <c r="N553" s="240">
        <v>1</v>
      </c>
      <c r="O553" s="264" t="s">
        <v>888</v>
      </c>
      <c r="P553" s="241">
        <f t="shared" si="17"/>
        <v>1</v>
      </c>
      <c r="Q553" s="242" t="str">
        <f>IF(ISNUMBER(P553),IF(P553=100%,"CUMPLIDA",IF(AND(ISNUMBER(L553),ISNUMBER([5]CGR!$P$4)), IF(L553&lt;[5]CGR!$P$4,"INCUMPLIDA","PROCESO"), "VERIFICAR FECHA")),"SIN VALOR AVANCE")</f>
        <v>CUMPLIDA</v>
      </c>
    </row>
    <row r="554" spans="1:17" ht="105.75" x14ac:dyDescent="0.2">
      <c r="A554" s="232" t="s">
        <v>19</v>
      </c>
      <c r="B554" s="233" t="s">
        <v>13</v>
      </c>
      <c r="C554" s="781"/>
      <c r="D554" s="781"/>
      <c r="E554" s="780"/>
      <c r="F554" s="780"/>
      <c r="G554" s="235" t="s">
        <v>238</v>
      </c>
      <c r="H554" s="236" t="s">
        <v>239</v>
      </c>
      <c r="I554" s="236" t="s">
        <v>240</v>
      </c>
      <c r="J554" s="245">
        <v>1</v>
      </c>
      <c r="K554" s="302">
        <v>45231</v>
      </c>
      <c r="L554" s="302">
        <v>45747</v>
      </c>
      <c r="M554" s="239">
        <f t="shared" si="18"/>
        <v>73.714285714285708</v>
      </c>
      <c r="N554" s="240">
        <v>1</v>
      </c>
      <c r="O554" s="236" t="s">
        <v>738</v>
      </c>
      <c r="P554" s="241">
        <f t="shared" si="17"/>
        <v>1</v>
      </c>
      <c r="Q554" s="242" t="str">
        <f>IF(ISNUMBER(P554),IF(P554=100%,"CUMPLIDA",IF(AND(ISNUMBER(L554),ISNUMBER([5]CGR!$P$4)), IF(L554&lt;[5]CGR!$P$4,"INCUMPLIDA","PROCESO"), "VERIFICAR FECHA")),"SIN VALOR AVANCE")</f>
        <v>CUMPLIDA</v>
      </c>
    </row>
    <row r="555" spans="1:17" ht="180.75" x14ac:dyDescent="0.2">
      <c r="A555" s="232" t="s">
        <v>19</v>
      </c>
      <c r="B555" s="233" t="s">
        <v>13</v>
      </c>
      <c r="C555" s="781"/>
      <c r="D555" s="781"/>
      <c r="E555" s="780"/>
      <c r="F555" s="780"/>
      <c r="G555" s="235" t="s">
        <v>104</v>
      </c>
      <c r="H555" s="236" t="s">
        <v>104</v>
      </c>
      <c r="I555" s="236" t="s">
        <v>248</v>
      </c>
      <c r="J555" s="245">
        <v>1</v>
      </c>
      <c r="K555" s="302">
        <v>45323</v>
      </c>
      <c r="L555" s="302">
        <v>45747</v>
      </c>
      <c r="M555" s="239">
        <f t="shared" si="18"/>
        <v>60.571428571428569</v>
      </c>
      <c r="N555" s="240">
        <v>1</v>
      </c>
      <c r="O555" s="264" t="s">
        <v>923</v>
      </c>
      <c r="P555" s="241">
        <f t="shared" si="17"/>
        <v>1</v>
      </c>
      <c r="Q555" s="242" t="str">
        <f>IF(ISNUMBER(P555),IF(P555=100%,"CUMPLIDA",IF(AND(ISNUMBER(L555),ISNUMBER([5]CGR!$P$4)), IF(L555&lt;[5]CGR!$P$4,"INCUMPLIDA","PROCESO"), "VERIFICAR FECHA")),"SIN VALOR AVANCE")</f>
        <v>CUMPLIDA</v>
      </c>
    </row>
    <row r="556" spans="1:17" ht="75.75" x14ac:dyDescent="0.2">
      <c r="A556" s="232" t="s">
        <v>19</v>
      </c>
      <c r="B556" s="233" t="s">
        <v>13</v>
      </c>
      <c r="C556" s="781"/>
      <c r="D556" s="781"/>
      <c r="E556" s="780"/>
      <c r="F556" s="780"/>
      <c r="G556" s="235" t="s">
        <v>830</v>
      </c>
      <c r="H556" s="236" t="s">
        <v>830</v>
      </c>
      <c r="I556" s="236" t="s">
        <v>107</v>
      </c>
      <c r="J556" s="245">
        <v>1</v>
      </c>
      <c r="K556" s="302">
        <v>45231</v>
      </c>
      <c r="L556" s="302">
        <v>45747</v>
      </c>
      <c r="M556" s="239">
        <f t="shared" si="18"/>
        <v>73.714285714285708</v>
      </c>
      <c r="N556" s="240">
        <v>1</v>
      </c>
      <c r="O556" s="264" t="s">
        <v>924</v>
      </c>
      <c r="P556" s="241">
        <f t="shared" si="17"/>
        <v>1</v>
      </c>
      <c r="Q556" s="242" t="str">
        <f>IF(ISNUMBER(P556),IF(P556=100%,"CUMPLIDA",IF(AND(ISNUMBER(L556),ISNUMBER([5]CGR!$P$4)), IF(L556&lt;[5]CGR!$P$4,"INCUMPLIDA","PROCESO"), "VERIFICAR FECHA")),"SIN VALOR AVANCE")</f>
        <v>CUMPLIDA</v>
      </c>
    </row>
    <row r="557" spans="1:17" ht="240.75" x14ac:dyDescent="0.2">
      <c r="A557" s="232" t="s">
        <v>19</v>
      </c>
      <c r="B557" s="233" t="s">
        <v>13</v>
      </c>
      <c r="C557" s="781"/>
      <c r="D557" s="781"/>
      <c r="E557" s="780"/>
      <c r="F557" s="780"/>
      <c r="G557" s="235" t="s">
        <v>831</v>
      </c>
      <c r="H557" s="236" t="s">
        <v>831</v>
      </c>
      <c r="I557" s="236" t="s">
        <v>524</v>
      </c>
      <c r="J557" s="245">
        <v>1</v>
      </c>
      <c r="K557" s="302">
        <v>45231</v>
      </c>
      <c r="L557" s="302">
        <v>45808</v>
      </c>
      <c r="M557" s="239">
        <f t="shared" si="18"/>
        <v>82.428571428571431</v>
      </c>
      <c r="N557" s="240">
        <v>1</v>
      </c>
      <c r="O557" s="264" t="s">
        <v>826</v>
      </c>
      <c r="P557" s="241">
        <f t="shared" si="17"/>
        <v>1</v>
      </c>
      <c r="Q557" s="242" t="str">
        <f>IF(ISNUMBER(P557),IF(P557=100%,"CUMPLIDA",IF(AND(ISNUMBER(L557),ISNUMBER([5]CGR!$P$4)), IF(L557&lt;[5]CGR!$P$4,"INCUMPLIDA","PROCESO"), "VERIFICAR FECHA")),"SIN VALOR AVANCE")</f>
        <v>CUMPLIDA</v>
      </c>
    </row>
    <row r="558" spans="1:17" ht="180.75" x14ac:dyDescent="0.2">
      <c r="A558" s="232" t="s">
        <v>19</v>
      </c>
      <c r="B558" s="233" t="s">
        <v>13</v>
      </c>
      <c r="C558" s="781"/>
      <c r="D558" s="781"/>
      <c r="E558" s="780"/>
      <c r="F558" s="780"/>
      <c r="G558" s="235" t="s">
        <v>110</v>
      </c>
      <c r="H558" s="236" t="s">
        <v>111</v>
      </c>
      <c r="I558" s="236" t="s">
        <v>112</v>
      </c>
      <c r="J558" s="245">
        <v>7</v>
      </c>
      <c r="K558" s="302">
        <v>46024</v>
      </c>
      <c r="L558" s="302">
        <v>46660</v>
      </c>
      <c r="M558" s="239">
        <f t="shared" si="18"/>
        <v>90.857142857142861</v>
      </c>
      <c r="N558" s="240">
        <v>0</v>
      </c>
      <c r="O558" s="264" t="s">
        <v>867</v>
      </c>
      <c r="P558" s="241">
        <f t="shared" si="17"/>
        <v>0</v>
      </c>
      <c r="Q558" s="242" t="str">
        <f>IF(ISNUMBER(P558),IF(P558=100%,"CUMPLIDA",IF(AND(ISNUMBER(L558),ISNUMBER([5]CGR!$P$4)), IF(L558&lt;[5]CGR!$P$4,"INCUMPLIDA","PROCESO"), "VERIFICAR FECHA")),"SIN VALOR AVANCE")</f>
        <v>PROCESO</v>
      </c>
    </row>
    <row r="559" spans="1:17" ht="180.75" x14ac:dyDescent="0.2">
      <c r="A559" s="232" t="s">
        <v>19</v>
      </c>
      <c r="B559" s="233" t="s">
        <v>13</v>
      </c>
      <c r="C559" s="781"/>
      <c r="D559" s="781"/>
      <c r="E559" s="780"/>
      <c r="F559" s="780"/>
      <c r="G559" s="235" t="s">
        <v>114</v>
      </c>
      <c r="H559" s="236" t="s">
        <v>115</v>
      </c>
      <c r="I559" s="236" t="s">
        <v>116</v>
      </c>
      <c r="J559" s="245">
        <v>1</v>
      </c>
      <c r="K559" s="302">
        <v>46024</v>
      </c>
      <c r="L559" s="302">
        <v>46660</v>
      </c>
      <c r="M559" s="239">
        <f t="shared" si="18"/>
        <v>90.857142857142861</v>
      </c>
      <c r="N559" s="240">
        <v>0</v>
      </c>
      <c r="O559" s="264" t="s">
        <v>923</v>
      </c>
      <c r="P559" s="241">
        <f t="shared" si="17"/>
        <v>0</v>
      </c>
      <c r="Q559" s="242" t="str">
        <f>IF(ISNUMBER(P559),IF(P559=100%,"CUMPLIDA",IF(AND(ISNUMBER(L559),ISNUMBER([5]CGR!$P$4)), IF(L559&lt;[5]CGR!$P$4,"INCUMPLIDA","PROCESO"), "VERIFICAR FECHA")),"SIN VALOR AVANCE")</f>
        <v>PROCESO</v>
      </c>
    </row>
    <row r="560" spans="1:17" ht="315.75" x14ac:dyDescent="0.2">
      <c r="A560" s="232" t="s">
        <v>19</v>
      </c>
      <c r="B560" s="233" t="s">
        <v>13</v>
      </c>
      <c r="C560" s="781"/>
      <c r="D560" s="781"/>
      <c r="E560" s="780"/>
      <c r="F560" s="780"/>
      <c r="G560" s="235" t="s">
        <v>117</v>
      </c>
      <c r="H560" s="236" t="s">
        <v>118</v>
      </c>
      <c r="I560" s="236" t="s">
        <v>119</v>
      </c>
      <c r="J560" s="245">
        <v>2</v>
      </c>
      <c r="K560" s="302">
        <v>46024</v>
      </c>
      <c r="L560" s="302">
        <v>46660</v>
      </c>
      <c r="M560" s="239">
        <f t="shared" si="18"/>
        <v>90.857142857142861</v>
      </c>
      <c r="N560" s="240">
        <v>0</v>
      </c>
      <c r="O560" s="264" t="s">
        <v>845</v>
      </c>
      <c r="P560" s="241">
        <f t="shared" si="17"/>
        <v>0</v>
      </c>
      <c r="Q560" s="242" t="str">
        <f>IF(ISNUMBER(P560),IF(P560=100%,"CUMPLIDA",IF(AND(ISNUMBER(L560),ISNUMBER([5]CGR!$P$4)), IF(L560&lt;[5]CGR!$P$4,"INCUMPLIDA","PROCESO"), "VERIFICAR FECHA")),"SIN VALOR AVANCE")</f>
        <v>PROCESO</v>
      </c>
    </row>
    <row r="561" spans="1:17" ht="255.75" x14ac:dyDescent="0.2">
      <c r="A561" s="232" t="s">
        <v>19</v>
      </c>
      <c r="B561" s="233" t="s">
        <v>13</v>
      </c>
      <c r="C561" s="781" t="s">
        <v>925</v>
      </c>
      <c r="D561" s="781" t="s">
        <v>926</v>
      </c>
      <c r="E561" s="780" t="s">
        <v>927</v>
      </c>
      <c r="F561" s="780" t="s">
        <v>928</v>
      </c>
      <c r="G561" s="780" t="s">
        <v>823</v>
      </c>
      <c r="H561" s="291" t="s">
        <v>733</v>
      </c>
      <c r="I561" s="236" t="s">
        <v>164</v>
      </c>
      <c r="J561" s="237">
        <v>1</v>
      </c>
      <c r="K561" s="263">
        <v>44044</v>
      </c>
      <c r="L561" s="263">
        <v>44196</v>
      </c>
      <c r="M561" s="239">
        <f t="shared" si="18"/>
        <v>21.714285714285715</v>
      </c>
      <c r="N561" s="240">
        <v>1</v>
      </c>
      <c r="O561" s="236" t="s">
        <v>929</v>
      </c>
      <c r="P561" s="241">
        <f t="shared" si="17"/>
        <v>1</v>
      </c>
      <c r="Q561" s="242" t="str">
        <f>IF(ISNUMBER(P561),IF(P561=100%,"CUMPLIDA",IF(AND(ISNUMBER(L561),ISNUMBER([5]CGR!$P$4)), IF(L561&lt;[5]CGR!$P$4,"INCUMPLIDA","PROCESO"), "VERIFICAR FECHA")),"SIN VALOR AVANCE")</f>
        <v>CUMPLIDA</v>
      </c>
    </row>
    <row r="562" spans="1:17" ht="75.75" x14ac:dyDescent="0.2">
      <c r="A562" s="232" t="s">
        <v>19</v>
      </c>
      <c r="B562" s="233" t="s">
        <v>13</v>
      </c>
      <c r="C562" s="781"/>
      <c r="D562" s="781"/>
      <c r="E562" s="780"/>
      <c r="F562" s="780"/>
      <c r="G562" s="780"/>
      <c r="H562" s="236" t="s">
        <v>675</v>
      </c>
      <c r="I562" s="236" t="s">
        <v>676</v>
      </c>
      <c r="J562" s="245">
        <v>1</v>
      </c>
      <c r="K562" s="263">
        <v>45231</v>
      </c>
      <c r="L562" s="263">
        <v>45504</v>
      </c>
      <c r="M562" s="239">
        <f t="shared" si="18"/>
        <v>39</v>
      </c>
      <c r="N562" s="240">
        <v>1</v>
      </c>
      <c r="O562" s="264" t="s">
        <v>825</v>
      </c>
      <c r="P562" s="241">
        <f t="shared" si="17"/>
        <v>1</v>
      </c>
      <c r="Q562" s="242" t="str">
        <f>IF(ISNUMBER(P562),IF(P562=100%,"CUMPLIDA",IF(AND(ISNUMBER(L562),ISNUMBER([5]CGR!$P$4)), IF(L562&lt;[5]CGR!$P$4,"INCUMPLIDA","PROCESO"), "VERIFICAR FECHA")),"SIN VALOR AVANCE")</f>
        <v>CUMPLIDA</v>
      </c>
    </row>
    <row r="563" spans="1:17" ht="345.75" x14ac:dyDescent="0.2">
      <c r="A563" s="232" t="s">
        <v>19</v>
      </c>
      <c r="B563" s="233" t="s">
        <v>13</v>
      </c>
      <c r="C563" s="781"/>
      <c r="D563" s="781"/>
      <c r="E563" s="780"/>
      <c r="F563" s="780"/>
      <c r="G563" s="780"/>
      <c r="H563" s="236" t="s">
        <v>678</v>
      </c>
      <c r="I563" s="236" t="s">
        <v>679</v>
      </c>
      <c r="J563" s="245">
        <v>1</v>
      </c>
      <c r="K563" s="263">
        <v>45231</v>
      </c>
      <c r="L563" s="263">
        <v>45504</v>
      </c>
      <c r="M563" s="239">
        <f t="shared" si="18"/>
        <v>39</v>
      </c>
      <c r="N563" s="240">
        <v>1</v>
      </c>
      <c r="O563" s="264" t="s">
        <v>864</v>
      </c>
      <c r="P563" s="241">
        <f t="shared" si="17"/>
        <v>1</v>
      </c>
      <c r="Q563" s="242" t="str">
        <f>IF(ISNUMBER(P563),IF(P563=100%,"CUMPLIDA",IF(AND(ISNUMBER(L563),ISNUMBER([5]CGR!$P$4)), IF(L563&lt;[5]CGR!$P$4,"INCUMPLIDA","PROCESO"), "VERIFICAR FECHA")),"SIN VALOR AVANCE")</f>
        <v>CUMPLIDA</v>
      </c>
    </row>
    <row r="564" spans="1:17" ht="180.75" x14ac:dyDescent="0.2">
      <c r="A564" s="232" t="s">
        <v>19</v>
      </c>
      <c r="B564" s="233" t="s">
        <v>13</v>
      </c>
      <c r="C564" s="781"/>
      <c r="D564" s="781"/>
      <c r="E564" s="780"/>
      <c r="F564" s="780"/>
      <c r="G564" s="235" t="s">
        <v>97</v>
      </c>
      <c r="H564" s="236" t="s">
        <v>98</v>
      </c>
      <c r="I564" s="236" t="s">
        <v>99</v>
      </c>
      <c r="J564" s="245">
        <v>1</v>
      </c>
      <c r="K564" s="302">
        <v>45323</v>
      </c>
      <c r="L564" s="302">
        <v>45747</v>
      </c>
      <c r="M564" s="239">
        <f t="shared" si="18"/>
        <v>60.571428571428569</v>
      </c>
      <c r="N564" s="240">
        <v>1</v>
      </c>
      <c r="O564" s="264" t="s">
        <v>865</v>
      </c>
      <c r="P564" s="241">
        <f t="shared" si="17"/>
        <v>1</v>
      </c>
      <c r="Q564" s="242" t="str">
        <f>IF(ISNUMBER(P564),IF(P564=100%,"CUMPLIDA",IF(AND(ISNUMBER(L564),ISNUMBER([5]CGR!$P$4)), IF(L564&lt;[5]CGR!$P$4,"INCUMPLIDA","PROCESO"), "VERIFICAR FECHA")),"SIN VALOR AVANCE")</f>
        <v>CUMPLIDA</v>
      </c>
    </row>
    <row r="565" spans="1:17" ht="75.75" x14ac:dyDescent="0.2">
      <c r="A565" s="232" t="s">
        <v>19</v>
      </c>
      <c r="B565" s="233" t="s">
        <v>13</v>
      </c>
      <c r="C565" s="781"/>
      <c r="D565" s="781"/>
      <c r="E565" s="780"/>
      <c r="F565" s="780"/>
      <c r="G565" s="235" t="s">
        <v>101</v>
      </c>
      <c r="H565" s="236" t="s">
        <v>101</v>
      </c>
      <c r="I565" s="236" t="s">
        <v>102</v>
      </c>
      <c r="J565" s="245">
        <v>1</v>
      </c>
      <c r="K565" s="302">
        <v>45323</v>
      </c>
      <c r="L565" s="302">
        <v>45747</v>
      </c>
      <c r="M565" s="239">
        <f t="shared" si="18"/>
        <v>60.571428571428569</v>
      </c>
      <c r="N565" s="240">
        <v>1</v>
      </c>
      <c r="O565" s="264" t="s">
        <v>825</v>
      </c>
      <c r="P565" s="241">
        <f t="shared" si="17"/>
        <v>1</v>
      </c>
      <c r="Q565" s="242" t="str">
        <f>IF(ISNUMBER(P565),IF(P565=100%,"CUMPLIDA",IF(AND(ISNUMBER(L565),ISNUMBER([5]CGR!$P$4)), IF(L565&lt;[5]CGR!$P$4,"INCUMPLIDA","PROCESO"), "VERIFICAR FECHA")),"SIN VALOR AVANCE")</f>
        <v>CUMPLIDA</v>
      </c>
    </row>
    <row r="566" spans="1:17" ht="105.75" x14ac:dyDescent="0.2">
      <c r="A566" s="232" t="s">
        <v>19</v>
      </c>
      <c r="B566" s="233" t="s">
        <v>13</v>
      </c>
      <c r="C566" s="781"/>
      <c r="D566" s="781"/>
      <c r="E566" s="780"/>
      <c r="F566" s="780"/>
      <c r="G566" s="235" t="s">
        <v>238</v>
      </c>
      <c r="H566" s="236" t="s">
        <v>239</v>
      </c>
      <c r="I566" s="236" t="s">
        <v>240</v>
      </c>
      <c r="J566" s="245">
        <v>1</v>
      </c>
      <c r="K566" s="302">
        <v>45231</v>
      </c>
      <c r="L566" s="302">
        <v>45747</v>
      </c>
      <c r="M566" s="239">
        <f t="shared" si="18"/>
        <v>73.714285714285708</v>
      </c>
      <c r="N566" s="240">
        <v>1</v>
      </c>
      <c r="O566" s="236" t="s">
        <v>738</v>
      </c>
      <c r="P566" s="241">
        <f t="shared" si="17"/>
        <v>1</v>
      </c>
      <c r="Q566" s="242" t="str">
        <f>IF(ISNUMBER(P566),IF(P566=100%,"CUMPLIDA",IF(AND(ISNUMBER(L566),ISNUMBER([5]CGR!$P$4)), IF(L566&lt;[5]CGR!$P$4,"INCUMPLIDA","PROCESO"), "VERIFICAR FECHA")),"SIN VALOR AVANCE")</f>
        <v>CUMPLIDA</v>
      </c>
    </row>
    <row r="567" spans="1:17" ht="180.75" x14ac:dyDescent="0.2">
      <c r="A567" s="232" t="s">
        <v>19</v>
      </c>
      <c r="B567" s="233" t="s">
        <v>13</v>
      </c>
      <c r="C567" s="781"/>
      <c r="D567" s="781"/>
      <c r="E567" s="780"/>
      <c r="F567" s="780"/>
      <c r="G567" s="235" t="s">
        <v>104</v>
      </c>
      <c r="H567" s="236" t="s">
        <v>104</v>
      </c>
      <c r="I567" s="236" t="s">
        <v>248</v>
      </c>
      <c r="J567" s="245">
        <v>1</v>
      </c>
      <c r="K567" s="302">
        <v>45323</v>
      </c>
      <c r="L567" s="302">
        <v>45747</v>
      </c>
      <c r="M567" s="239">
        <f t="shared" si="18"/>
        <v>60.571428571428569</v>
      </c>
      <c r="N567" s="240">
        <v>1</v>
      </c>
      <c r="O567" s="264" t="s">
        <v>923</v>
      </c>
      <c r="P567" s="241">
        <f t="shared" si="17"/>
        <v>1</v>
      </c>
      <c r="Q567" s="242" t="str">
        <f>IF(ISNUMBER(P567),IF(P567=100%,"CUMPLIDA",IF(AND(ISNUMBER(L567),ISNUMBER([5]CGR!$P$4)), IF(L567&lt;[5]CGR!$P$4,"INCUMPLIDA","PROCESO"), "VERIFICAR FECHA")),"SIN VALOR AVANCE")</f>
        <v>CUMPLIDA</v>
      </c>
    </row>
    <row r="568" spans="1:17" ht="75.75" x14ac:dyDescent="0.2">
      <c r="A568" s="232" t="s">
        <v>19</v>
      </c>
      <c r="B568" s="233" t="s">
        <v>13</v>
      </c>
      <c r="C568" s="781"/>
      <c r="D568" s="781"/>
      <c r="E568" s="780"/>
      <c r="F568" s="780"/>
      <c r="G568" s="235" t="s">
        <v>830</v>
      </c>
      <c r="H568" s="236" t="s">
        <v>830</v>
      </c>
      <c r="I568" s="236" t="s">
        <v>107</v>
      </c>
      <c r="J568" s="245">
        <v>1</v>
      </c>
      <c r="K568" s="302">
        <v>45231</v>
      </c>
      <c r="L568" s="302">
        <v>45747</v>
      </c>
      <c r="M568" s="239">
        <f t="shared" si="18"/>
        <v>73.714285714285708</v>
      </c>
      <c r="N568" s="240">
        <v>1</v>
      </c>
      <c r="O568" s="264" t="s">
        <v>924</v>
      </c>
      <c r="P568" s="241">
        <f t="shared" si="17"/>
        <v>1</v>
      </c>
      <c r="Q568" s="242" t="str">
        <f>IF(ISNUMBER(P568),IF(P568=100%,"CUMPLIDA",IF(AND(ISNUMBER(L568),ISNUMBER([5]CGR!$P$4)), IF(L568&lt;[5]CGR!$P$4,"INCUMPLIDA","PROCESO"), "VERIFICAR FECHA")),"SIN VALOR AVANCE")</f>
        <v>CUMPLIDA</v>
      </c>
    </row>
    <row r="569" spans="1:17" ht="255.75" x14ac:dyDescent="0.2">
      <c r="A569" s="232" t="s">
        <v>19</v>
      </c>
      <c r="B569" s="233" t="s">
        <v>13</v>
      </c>
      <c r="C569" s="781"/>
      <c r="D569" s="781"/>
      <c r="E569" s="780"/>
      <c r="F569" s="780"/>
      <c r="G569" s="235" t="s">
        <v>831</v>
      </c>
      <c r="H569" s="236" t="s">
        <v>831</v>
      </c>
      <c r="I569" s="236" t="s">
        <v>524</v>
      </c>
      <c r="J569" s="245">
        <v>1</v>
      </c>
      <c r="K569" s="302">
        <v>45231</v>
      </c>
      <c r="L569" s="302">
        <v>45808</v>
      </c>
      <c r="M569" s="239">
        <f t="shared" si="18"/>
        <v>82.428571428571431</v>
      </c>
      <c r="N569" s="240">
        <v>1</v>
      </c>
      <c r="O569" s="264" t="s">
        <v>873</v>
      </c>
      <c r="P569" s="241">
        <f t="shared" si="17"/>
        <v>1</v>
      </c>
      <c r="Q569" s="242" t="str">
        <f>IF(ISNUMBER(P569),IF(P569=100%,"CUMPLIDA",IF(AND(ISNUMBER(L569),ISNUMBER([5]CGR!$P$4)), IF(L569&lt;[5]CGR!$P$4,"INCUMPLIDA","PROCESO"), "VERIFICAR FECHA")),"SIN VALOR AVANCE")</f>
        <v>CUMPLIDA</v>
      </c>
    </row>
    <row r="570" spans="1:17" ht="182.25" x14ac:dyDescent="0.2">
      <c r="A570" s="232" t="s">
        <v>19</v>
      </c>
      <c r="B570" s="233" t="s">
        <v>13</v>
      </c>
      <c r="C570" s="781"/>
      <c r="D570" s="781"/>
      <c r="E570" s="780"/>
      <c r="F570" s="780"/>
      <c r="G570" s="235" t="s">
        <v>110</v>
      </c>
      <c r="H570" s="236" t="s">
        <v>111</v>
      </c>
      <c r="I570" s="236" t="s">
        <v>112</v>
      </c>
      <c r="J570" s="245">
        <v>7</v>
      </c>
      <c r="K570" s="302">
        <v>46024</v>
      </c>
      <c r="L570" s="302">
        <v>46660</v>
      </c>
      <c r="M570" s="239">
        <f t="shared" si="18"/>
        <v>90.857142857142861</v>
      </c>
      <c r="N570" s="240">
        <v>0</v>
      </c>
      <c r="O570" s="264" t="s">
        <v>843</v>
      </c>
      <c r="P570" s="241">
        <f t="shared" si="17"/>
        <v>0</v>
      </c>
      <c r="Q570" s="242" t="str">
        <f>IF(ISNUMBER(P570),IF(P570=100%,"CUMPLIDA",IF(AND(ISNUMBER(L570),ISNUMBER([5]CGR!$P$4)), IF(L570&lt;[5]CGR!$P$4,"INCUMPLIDA","PROCESO"), "VERIFICAR FECHA")),"SIN VALOR AVANCE")</f>
        <v>PROCESO</v>
      </c>
    </row>
    <row r="571" spans="1:17" ht="180.75" x14ac:dyDescent="0.2">
      <c r="A571" s="232" t="s">
        <v>19</v>
      </c>
      <c r="B571" s="233" t="s">
        <v>13</v>
      </c>
      <c r="C571" s="781"/>
      <c r="D571" s="781"/>
      <c r="E571" s="780"/>
      <c r="F571" s="780"/>
      <c r="G571" s="235" t="s">
        <v>114</v>
      </c>
      <c r="H571" s="236" t="s">
        <v>115</v>
      </c>
      <c r="I571" s="236" t="s">
        <v>116</v>
      </c>
      <c r="J571" s="245">
        <v>1</v>
      </c>
      <c r="K571" s="302">
        <v>46024</v>
      </c>
      <c r="L571" s="302">
        <v>46660</v>
      </c>
      <c r="M571" s="239">
        <f t="shared" si="18"/>
        <v>90.857142857142861</v>
      </c>
      <c r="N571" s="240">
        <v>0</v>
      </c>
      <c r="O571" s="264" t="s">
        <v>874</v>
      </c>
      <c r="P571" s="241">
        <f t="shared" si="17"/>
        <v>0</v>
      </c>
      <c r="Q571" s="242" t="str">
        <f>IF(ISNUMBER(P571),IF(P571=100%,"CUMPLIDA",IF(AND(ISNUMBER(L571),ISNUMBER([5]CGR!$P$4)), IF(L571&lt;[5]CGR!$P$4,"INCUMPLIDA","PROCESO"), "VERIFICAR FECHA")),"SIN VALOR AVANCE")</f>
        <v>PROCESO</v>
      </c>
    </row>
    <row r="572" spans="1:17" ht="315.75" x14ac:dyDescent="0.2">
      <c r="A572" s="232" t="s">
        <v>19</v>
      </c>
      <c r="B572" s="233" t="s">
        <v>13</v>
      </c>
      <c r="C572" s="781"/>
      <c r="D572" s="781"/>
      <c r="E572" s="780"/>
      <c r="F572" s="780"/>
      <c r="G572" s="235" t="s">
        <v>117</v>
      </c>
      <c r="H572" s="236" t="s">
        <v>118</v>
      </c>
      <c r="I572" s="236" t="s">
        <v>119</v>
      </c>
      <c r="J572" s="245">
        <v>2</v>
      </c>
      <c r="K572" s="302">
        <v>46024</v>
      </c>
      <c r="L572" s="302">
        <v>46660</v>
      </c>
      <c r="M572" s="239">
        <f t="shared" si="18"/>
        <v>90.857142857142861</v>
      </c>
      <c r="N572" s="240">
        <v>0</v>
      </c>
      <c r="O572" s="264" t="s">
        <v>845</v>
      </c>
      <c r="P572" s="241">
        <f t="shared" si="17"/>
        <v>0</v>
      </c>
      <c r="Q572" s="242" t="str">
        <f>IF(ISNUMBER(P572),IF(P572=100%,"CUMPLIDA",IF(AND(ISNUMBER(L572),ISNUMBER([5]CGR!$P$4)), IF(L572&lt;[5]CGR!$P$4,"INCUMPLIDA","PROCESO"), "VERIFICAR FECHA")),"SIN VALOR AVANCE")</f>
        <v>PROCESO</v>
      </c>
    </row>
    <row r="573" spans="1:17" ht="240.75" x14ac:dyDescent="0.2">
      <c r="A573" s="232" t="s">
        <v>19</v>
      </c>
      <c r="B573" s="233" t="s">
        <v>13</v>
      </c>
      <c r="C573" s="781" t="s">
        <v>930</v>
      </c>
      <c r="D573" s="781" t="s">
        <v>931</v>
      </c>
      <c r="E573" s="780" t="s">
        <v>932</v>
      </c>
      <c r="F573" s="780" t="s">
        <v>933</v>
      </c>
      <c r="G573" s="780" t="s">
        <v>823</v>
      </c>
      <c r="H573" s="291" t="s">
        <v>733</v>
      </c>
      <c r="I573" s="236" t="s">
        <v>164</v>
      </c>
      <c r="J573" s="237">
        <v>1</v>
      </c>
      <c r="K573" s="263">
        <v>44044</v>
      </c>
      <c r="L573" s="263">
        <v>44196</v>
      </c>
      <c r="M573" s="239">
        <f t="shared" si="18"/>
        <v>21.714285714285715</v>
      </c>
      <c r="N573" s="240">
        <v>1</v>
      </c>
      <c r="O573" s="236" t="s">
        <v>934</v>
      </c>
      <c r="P573" s="241">
        <f t="shared" si="17"/>
        <v>1</v>
      </c>
      <c r="Q573" s="242" t="str">
        <f>IF(ISNUMBER(P573),IF(P573=100%,"CUMPLIDA",IF(AND(ISNUMBER(L573),ISNUMBER([5]CGR!$P$4)), IF(L573&lt;[5]CGR!$P$4,"INCUMPLIDA","PROCESO"), "VERIFICAR FECHA")),"SIN VALOR AVANCE")</f>
        <v>CUMPLIDA</v>
      </c>
    </row>
    <row r="574" spans="1:17" ht="75.75" x14ac:dyDescent="0.2">
      <c r="A574" s="232" t="s">
        <v>19</v>
      </c>
      <c r="B574" s="233" t="s">
        <v>13</v>
      </c>
      <c r="C574" s="781"/>
      <c r="D574" s="781"/>
      <c r="E574" s="780"/>
      <c r="F574" s="780"/>
      <c r="G574" s="780"/>
      <c r="H574" s="236" t="s">
        <v>675</v>
      </c>
      <c r="I574" s="236" t="s">
        <v>676</v>
      </c>
      <c r="J574" s="245">
        <v>1</v>
      </c>
      <c r="K574" s="263">
        <v>45231</v>
      </c>
      <c r="L574" s="263">
        <v>45504</v>
      </c>
      <c r="M574" s="239">
        <f t="shared" si="18"/>
        <v>39</v>
      </c>
      <c r="N574" s="240">
        <v>1</v>
      </c>
      <c r="O574" s="264" t="s">
        <v>825</v>
      </c>
      <c r="P574" s="241">
        <f t="shared" si="17"/>
        <v>1</v>
      </c>
      <c r="Q574" s="242" t="str">
        <f>IF(ISNUMBER(P574),IF(P574=100%,"CUMPLIDA",IF(AND(ISNUMBER(L574),ISNUMBER([5]CGR!$P$4)), IF(L574&lt;[5]CGR!$P$4,"INCUMPLIDA","PROCESO"), "VERIFICAR FECHA")),"SIN VALOR AVANCE")</f>
        <v>CUMPLIDA</v>
      </c>
    </row>
    <row r="575" spans="1:17" ht="345.75" x14ac:dyDescent="0.2">
      <c r="A575" s="232" t="s">
        <v>19</v>
      </c>
      <c r="B575" s="233" t="s">
        <v>13</v>
      </c>
      <c r="C575" s="781"/>
      <c r="D575" s="781"/>
      <c r="E575" s="780"/>
      <c r="F575" s="780"/>
      <c r="G575" s="780"/>
      <c r="H575" s="236" t="s">
        <v>678</v>
      </c>
      <c r="I575" s="236" t="s">
        <v>679</v>
      </c>
      <c r="J575" s="245">
        <v>1</v>
      </c>
      <c r="K575" s="263">
        <v>45231</v>
      </c>
      <c r="L575" s="263">
        <v>45504</v>
      </c>
      <c r="M575" s="239">
        <f t="shared" si="18"/>
        <v>39</v>
      </c>
      <c r="N575" s="240">
        <v>1</v>
      </c>
      <c r="O575" s="264" t="s">
        <v>864</v>
      </c>
      <c r="P575" s="241">
        <f t="shared" si="17"/>
        <v>1</v>
      </c>
      <c r="Q575" s="242" t="str">
        <f>IF(ISNUMBER(P575),IF(P575=100%,"CUMPLIDA",IF(AND(ISNUMBER(L575),ISNUMBER([5]CGR!$P$4)), IF(L575&lt;[5]CGR!$P$4,"INCUMPLIDA","PROCESO"), "VERIFICAR FECHA")),"SIN VALOR AVANCE")</f>
        <v>CUMPLIDA</v>
      </c>
    </row>
    <row r="576" spans="1:17" ht="165.75" x14ac:dyDescent="0.2">
      <c r="A576" s="232" t="s">
        <v>19</v>
      </c>
      <c r="B576" s="233" t="s">
        <v>13</v>
      </c>
      <c r="C576" s="781"/>
      <c r="D576" s="781"/>
      <c r="E576" s="780"/>
      <c r="F576" s="780"/>
      <c r="G576" s="235" t="s">
        <v>97</v>
      </c>
      <c r="H576" s="236" t="s">
        <v>98</v>
      </c>
      <c r="I576" s="236" t="s">
        <v>99</v>
      </c>
      <c r="J576" s="245">
        <v>1</v>
      </c>
      <c r="K576" s="302">
        <v>45323</v>
      </c>
      <c r="L576" s="302">
        <v>45747</v>
      </c>
      <c r="M576" s="239">
        <f t="shared" si="18"/>
        <v>60.571428571428569</v>
      </c>
      <c r="N576" s="240">
        <v>1</v>
      </c>
      <c r="O576" s="236" t="s">
        <v>935</v>
      </c>
      <c r="P576" s="241">
        <f t="shared" si="17"/>
        <v>1</v>
      </c>
      <c r="Q576" s="242" t="str">
        <f>IF(ISNUMBER(P576),IF(P576=100%,"CUMPLIDA",IF(AND(ISNUMBER(L576),ISNUMBER([5]CGR!$P$4)), IF(L576&lt;[5]CGR!$P$4,"INCUMPLIDA","PROCESO"), "VERIFICAR FECHA")),"SIN VALOR AVANCE")</f>
        <v>CUMPLIDA</v>
      </c>
    </row>
    <row r="577" spans="1:17" ht="75.75" x14ac:dyDescent="0.2">
      <c r="A577" s="232" t="s">
        <v>19</v>
      </c>
      <c r="B577" s="233" t="s">
        <v>13</v>
      </c>
      <c r="C577" s="781"/>
      <c r="D577" s="781"/>
      <c r="E577" s="780"/>
      <c r="F577" s="780"/>
      <c r="G577" s="235" t="s">
        <v>101</v>
      </c>
      <c r="H577" s="236" t="s">
        <v>101</v>
      </c>
      <c r="I577" s="236" t="s">
        <v>102</v>
      </c>
      <c r="J577" s="245">
        <v>1</v>
      </c>
      <c r="K577" s="302">
        <v>45323</v>
      </c>
      <c r="L577" s="302">
        <v>45747</v>
      </c>
      <c r="M577" s="239">
        <f t="shared" si="18"/>
        <v>60.571428571428569</v>
      </c>
      <c r="N577" s="240">
        <v>1</v>
      </c>
      <c r="O577" s="264" t="s">
        <v>825</v>
      </c>
      <c r="P577" s="241">
        <f t="shared" si="17"/>
        <v>1</v>
      </c>
      <c r="Q577" s="242" t="str">
        <f>IF(ISNUMBER(P577),IF(P577=100%,"CUMPLIDA",IF(AND(ISNUMBER(L577),ISNUMBER([5]CGR!$P$4)), IF(L577&lt;[5]CGR!$P$4,"INCUMPLIDA","PROCESO"), "VERIFICAR FECHA")),"SIN VALOR AVANCE")</f>
        <v>CUMPLIDA</v>
      </c>
    </row>
    <row r="578" spans="1:17" ht="105.75" x14ac:dyDescent="0.2">
      <c r="A578" s="232" t="s">
        <v>19</v>
      </c>
      <c r="B578" s="233" t="s">
        <v>13</v>
      </c>
      <c r="C578" s="781"/>
      <c r="D578" s="781"/>
      <c r="E578" s="780"/>
      <c r="F578" s="780"/>
      <c r="G578" s="235" t="s">
        <v>238</v>
      </c>
      <c r="H578" s="236" t="s">
        <v>239</v>
      </c>
      <c r="I578" s="236" t="s">
        <v>240</v>
      </c>
      <c r="J578" s="245">
        <v>1</v>
      </c>
      <c r="K578" s="302">
        <v>45231</v>
      </c>
      <c r="L578" s="302">
        <v>45747</v>
      </c>
      <c r="M578" s="239">
        <f t="shared" si="18"/>
        <v>73.714285714285708</v>
      </c>
      <c r="N578" s="240">
        <v>1</v>
      </c>
      <c r="O578" s="236" t="s">
        <v>738</v>
      </c>
      <c r="P578" s="241">
        <f t="shared" si="17"/>
        <v>1</v>
      </c>
      <c r="Q578" s="242" t="str">
        <f>IF(ISNUMBER(P578),IF(P578=100%,"CUMPLIDA",IF(AND(ISNUMBER(L578),ISNUMBER([5]CGR!$P$4)), IF(L578&lt;[5]CGR!$P$4,"INCUMPLIDA","PROCESO"), "VERIFICAR FECHA")),"SIN VALOR AVANCE")</f>
        <v>CUMPLIDA</v>
      </c>
    </row>
    <row r="579" spans="1:17" ht="165.75" x14ac:dyDescent="0.2">
      <c r="A579" s="232" t="s">
        <v>19</v>
      </c>
      <c r="B579" s="233" t="s">
        <v>13</v>
      </c>
      <c r="C579" s="781"/>
      <c r="D579" s="781"/>
      <c r="E579" s="780"/>
      <c r="F579" s="780"/>
      <c r="G579" s="235" t="s">
        <v>104</v>
      </c>
      <c r="H579" s="236" t="s">
        <v>104</v>
      </c>
      <c r="I579" s="236" t="s">
        <v>248</v>
      </c>
      <c r="J579" s="245">
        <v>1</v>
      </c>
      <c r="K579" s="302">
        <v>45323</v>
      </c>
      <c r="L579" s="302">
        <v>45747</v>
      </c>
      <c r="M579" s="239">
        <f t="shared" si="18"/>
        <v>60.571428571428569</v>
      </c>
      <c r="N579" s="240">
        <v>1</v>
      </c>
      <c r="O579" s="236" t="s">
        <v>935</v>
      </c>
      <c r="P579" s="241">
        <f t="shared" si="17"/>
        <v>1</v>
      </c>
      <c r="Q579" s="242" t="str">
        <f>IF(ISNUMBER(P579),IF(P579=100%,"CUMPLIDA",IF(AND(ISNUMBER(L579),ISNUMBER([5]CGR!$P$4)), IF(L579&lt;[5]CGR!$P$4,"INCUMPLIDA","PROCESO"), "VERIFICAR FECHA")),"SIN VALOR AVANCE")</f>
        <v>CUMPLIDA</v>
      </c>
    </row>
    <row r="580" spans="1:17" ht="75.75" x14ac:dyDescent="0.2">
      <c r="A580" s="232" t="s">
        <v>19</v>
      </c>
      <c r="B580" s="233" t="s">
        <v>13</v>
      </c>
      <c r="C580" s="781"/>
      <c r="D580" s="781"/>
      <c r="E580" s="780"/>
      <c r="F580" s="780"/>
      <c r="G580" s="235" t="s">
        <v>830</v>
      </c>
      <c r="H580" s="236" t="s">
        <v>830</v>
      </c>
      <c r="I580" s="236" t="s">
        <v>107</v>
      </c>
      <c r="J580" s="245">
        <v>1</v>
      </c>
      <c r="K580" s="302">
        <v>45231</v>
      </c>
      <c r="L580" s="302">
        <v>45747</v>
      </c>
      <c r="M580" s="239">
        <f t="shared" si="18"/>
        <v>73.714285714285708</v>
      </c>
      <c r="N580" s="240">
        <v>1</v>
      </c>
      <c r="O580" s="264" t="s">
        <v>825</v>
      </c>
      <c r="P580" s="241">
        <f t="shared" si="17"/>
        <v>1</v>
      </c>
      <c r="Q580" s="242" t="str">
        <f>IF(ISNUMBER(P580),IF(P580=100%,"CUMPLIDA",IF(AND(ISNUMBER(L580),ISNUMBER([5]CGR!$P$4)), IF(L580&lt;[5]CGR!$P$4,"INCUMPLIDA","PROCESO"), "VERIFICAR FECHA")),"SIN VALOR AVANCE")</f>
        <v>CUMPLIDA</v>
      </c>
    </row>
    <row r="581" spans="1:17" ht="240.75" x14ac:dyDescent="0.2">
      <c r="A581" s="232" t="s">
        <v>19</v>
      </c>
      <c r="B581" s="233" t="s">
        <v>13</v>
      </c>
      <c r="C581" s="781"/>
      <c r="D581" s="781"/>
      <c r="E581" s="780"/>
      <c r="F581" s="780"/>
      <c r="G581" s="235" t="s">
        <v>831</v>
      </c>
      <c r="H581" s="236" t="s">
        <v>831</v>
      </c>
      <c r="I581" s="236" t="s">
        <v>524</v>
      </c>
      <c r="J581" s="245">
        <v>1</v>
      </c>
      <c r="K581" s="302">
        <v>45231</v>
      </c>
      <c r="L581" s="302">
        <v>45808</v>
      </c>
      <c r="M581" s="239">
        <f t="shared" si="18"/>
        <v>82.428571428571431</v>
      </c>
      <c r="N581" s="240">
        <v>1</v>
      </c>
      <c r="O581" s="264" t="s">
        <v>826</v>
      </c>
      <c r="P581" s="241">
        <f t="shared" si="17"/>
        <v>1</v>
      </c>
      <c r="Q581" s="242" t="str">
        <f>IF(ISNUMBER(P581),IF(P581=100%,"CUMPLIDA",IF(AND(ISNUMBER(L581),ISNUMBER([5]CGR!$P$4)), IF(L581&lt;[5]CGR!$P$4,"INCUMPLIDA","PROCESO"), "VERIFICAR FECHA")),"SIN VALOR AVANCE")</f>
        <v>CUMPLIDA</v>
      </c>
    </row>
    <row r="582" spans="1:17" ht="180.75" x14ac:dyDescent="0.2">
      <c r="A582" s="232" t="s">
        <v>19</v>
      </c>
      <c r="B582" s="233" t="s">
        <v>13</v>
      </c>
      <c r="C582" s="781"/>
      <c r="D582" s="781"/>
      <c r="E582" s="780"/>
      <c r="F582" s="780"/>
      <c r="G582" s="235" t="s">
        <v>110</v>
      </c>
      <c r="H582" s="236" t="s">
        <v>111</v>
      </c>
      <c r="I582" s="236" t="s">
        <v>112</v>
      </c>
      <c r="J582" s="245">
        <v>12</v>
      </c>
      <c r="K582" s="302">
        <v>46024</v>
      </c>
      <c r="L582" s="302">
        <v>47118</v>
      </c>
      <c r="M582" s="239">
        <f t="shared" si="18"/>
        <v>156.28571428571428</v>
      </c>
      <c r="N582" s="240">
        <v>0</v>
      </c>
      <c r="O582" s="264" t="s">
        <v>867</v>
      </c>
      <c r="P582" s="241">
        <f t="shared" si="17"/>
        <v>0</v>
      </c>
      <c r="Q582" s="242" t="str">
        <f>IF(ISNUMBER(P582),IF(P582=100%,"CUMPLIDA",IF(AND(ISNUMBER(L582),ISNUMBER([5]CGR!$P$4)), IF(L582&lt;[5]CGR!$P$4,"INCUMPLIDA","PROCESO"), "VERIFICAR FECHA")),"SIN VALOR AVANCE")</f>
        <v>PROCESO</v>
      </c>
    </row>
    <row r="583" spans="1:17" ht="165.75" x14ac:dyDescent="0.2">
      <c r="A583" s="232" t="s">
        <v>19</v>
      </c>
      <c r="B583" s="233" t="s">
        <v>13</v>
      </c>
      <c r="C583" s="781"/>
      <c r="D583" s="781"/>
      <c r="E583" s="780"/>
      <c r="F583" s="780"/>
      <c r="G583" s="235" t="s">
        <v>114</v>
      </c>
      <c r="H583" s="236" t="s">
        <v>115</v>
      </c>
      <c r="I583" s="236" t="s">
        <v>116</v>
      </c>
      <c r="J583" s="245">
        <v>1</v>
      </c>
      <c r="K583" s="302">
        <v>46024</v>
      </c>
      <c r="L583" s="302">
        <v>47118</v>
      </c>
      <c r="M583" s="239">
        <f t="shared" si="18"/>
        <v>156.28571428571428</v>
      </c>
      <c r="N583" s="240">
        <v>0</v>
      </c>
      <c r="O583" s="264" t="s">
        <v>936</v>
      </c>
      <c r="P583" s="241">
        <f t="shared" si="17"/>
        <v>0</v>
      </c>
      <c r="Q583" s="242" t="str">
        <f>IF(ISNUMBER(P583),IF(P583=100%,"CUMPLIDA",IF(AND(ISNUMBER(L583),ISNUMBER([5]CGR!$P$4)), IF(L583&lt;[5]CGR!$P$4,"INCUMPLIDA","PROCESO"), "VERIFICAR FECHA")),"SIN VALOR AVANCE")</f>
        <v>PROCESO</v>
      </c>
    </row>
    <row r="584" spans="1:17" ht="345.75" x14ac:dyDescent="0.2">
      <c r="A584" s="232" t="s">
        <v>19</v>
      </c>
      <c r="B584" s="233" t="s">
        <v>13</v>
      </c>
      <c r="C584" s="781"/>
      <c r="D584" s="781"/>
      <c r="E584" s="780"/>
      <c r="F584" s="780"/>
      <c r="G584" s="235" t="s">
        <v>117</v>
      </c>
      <c r="H584" s="236" t="s">
        <v>118</v>
      </c>
      <c r="I584" s="236" t="s">
        <v>119</v>
      </c>
      <c r="J584" s="245">
        <v>2</v>
      </c>
      <c r="K584" s="302">
        <v>46024</v>
      </c>
      <c r="L584" s="302">
        <v>47118</v>
      </c>
      <c r="M584" s="239">
        <f t="shared" si="18"/>
        <v>156.28571428571428</v>
      </c>
      <c r="N584" s="240">
        <v>0</v>
      </c>
      <c r="O584" s="264" t="s">
        <v>834</v>
      </c>
      <c r="P584" s="241">
        <f t="shared" si="17"/>
        <v>0</v>
      </c>
      <c r="Q584" s="242" t="str">
        <f>IF(ISNUMBER(P584),IF(P584=100%,"CUMPLIDA",IF(AND(ISNUMBER(L584),ISNUMBER([5]CGR!$P$4)), IF(L584&lt;[5]CGR!$P$4,"INCUMPLIDA","PROCESO"), "VERIFICAR FECHA")),"SIN VALOR AVANCE")</f>
        <v>PROCESO</v>
      </c>
    </row>
    <row r="585" spans="1:17" ht="285.75" x14ac:dyDescent="0.2">
      <c r="A585" s="232" t="s">
        <v>19</v>
      </c>
      <c r="B585" s="233" t="s">
        <v>13</v>
      </c>
      <c r="C585" s="781" t="s">
        <v>937</v>
      </c>
      <c r="D585" s="781" t="s">
        <v>938</v>
      </c>
      <c r="E585" s="780" t="s">
        <v>939</v>
      </c>
      <c r="F585" s="780" t="s">
        <v>940</v>
      </c>
      <c r="G585" s="780" t="s">
        <v>823</v>
      </c>
      <c r="H585" s="291" t="s">
        <v>733</v>
      </c>
      <c r="I585" s="297" t="s">
        <v>164</v>
      </c>
      <c r="J585" s="237">
        <v>1</v>
      </c>
      <c r="K585" s="263">
        <v>44044</v>
      </c>
      <c r="L585" s="263">
        <v>44196</v>
      </c>
      <c r="M585" s="239">
        <f t="shared" si="18"/>
        <v>21.714285714285715</v>
      </c>
      <c r="N585" s="240">
        <v>1</v>
      </c>
      <c r="O585" s="236" t="s">
        <v>941</v>
      </c>
      <c r="P585" s="241">
        <f t="shared" si="17"/>
        <v>1</v>
      </c>
      <c r="Q585" s="242" t="str">
        <f>IF(ISNUMBER(P585),IF(P585=100%,"CUMPLIDA",IF(AND(ISNUMBER(L585),ISNUMBER([5]CGR!$P$4)), IF(L585&lt;[5]CGR!$P$4,"INCUMPLIDA","PROCESO"), "VERIFICAR FECHA")),"SIN VALOR AVANCE")</f>
        <v>CUMPLIDA</v>
      </c>
    </row>
    <row r="586" spans="1:17" ht="75.75" x14ac:dyDescent="0.2">
      <c r="A586" s="232" t="s">
        <v>19</v>
      </c>
      <c r="B586" s="233" t="s">
        <v>13</v>
      </c>
      <c r="C586" s="781"/>
      <c r="D586" s="781"/>
      <c r="E586" s="780"/>
      <c r="F586" s="780"/>
      <c r="G586" s="780"/>
      <c r="H586" s="291" t="s">
        <v>675</v>
      </c>
      <c r="I586" s="236" t="s">
        <v>676</v>
      </c>
      <c r="J586" s="237">
        <v>1</v>
      </c>
      <c r="K586" s="263">
        <v>45231</v>
      </c>
      <c r="L586" s="263">
        <v>45504</v>
      </c>
      <c r="M586" s="239">
        <f t="shared" si="18"/>
        <v>39</v>
      </c>
      <c r="N586" s="240">
        <v>1</v>
      </c>
      <c r="O586" s="264" t="s">
        <v>825</v>
      </c>
      <c r="P586" s="241">
        <f t="shared" ref="P586:P632" si="19">N586/J586</f>
        <v>1</v>
      </c>
      <c r="Q586" s="242" t="str">
        <f>IF(ISNUMBER(P586),IF(P586=100%,"CUMPLIDA",IF(AND(ISNUMBER(L586),ISNUMBER([5]CGR!$P$4)), IF(L586&lt;[5]CGR!$P$4,"INCUMPLIDA","PROCESO"), "VERIFICAR FECHA")),"SIN VALOR AVANCE")</f>
        <v>CUMPLIDA</v>
      </c>
    </row>
    <row r="587" spans="1:17" ht="345.75" x14ac:dyDescent="0.2">
      <c r="A587" s="232" t="s">
        <v>19</v>
      </c>
      <c r="B587" s="233" t="s">
        <v>13</v>
      </c>
      <c r="C587" s="781"/>
      <c r="D587" s="781"/>
      <c r="E587" s="780"/>
      <c r="F587" s="780"/>
      <c r="G587" s="780"/>
      <c r="H587" s="291" t="s">
        <v>678</v>
      </c>
      <c r="I587" s="236" t="s">
        <v>679</v>
      </c>
      <c r="J587" s="237">
        <v>1</v>
      </c>
      <c r="K587" s="263">
        <v>45231</v>
      </c>
      <c r="L587" s="263">
        <v>45504</v>
      </c>
      <c r="M587" s="239">
        <f t="shared" si="18"/>
        <v>39</v>
      </c>
      <c r="N587" s="240">
        <v>1</v>
      </c>
      <c r="O587" s="264" t="s">
        <v>864</v>
      </c>
      <c r="P587" s="241">
        <f t="shared" si="19"/>
        <v>1</v>
      </c>
      <c r="Q587" s="242" t="str">
        <f>IF(ISNUMBER(P587),IF(P587=100%,"CUMPLIDA",IF(AND(ISNUMBER(L587),ISNUMBER([5]CGR!$P$4)), IF(L587&lt;[5]CGR!$P$4,"INCUMPLIDA","PROCESO"), "VERIFICAR FECHA")),"SIN VALOR AVANCE")</f>
        <v>CUMPLIDA</v>
      </c>
    </row>
    <row r="588" spans="1:17" ht="165.75" x14ac:dyDescent="0.2">
      <c r="A588" s="232" t="s">
        <v>19</v>
      </c>
      <c r="B588" s="233" t="s">
        <v>13</v>
      </c>
      <c r="C588" s="781"/>
      <c r="D588" s="781"/>
      <c r="E588" s="780"/>
      <c r="F588" s="780"/>
      <c r="G588" s="235" t="s">
        <v>97</v>
      </c>
      <c r="H588" s="236" t="s">
        <v>98</v>
      </c>
      <c r="I588" s="236" t="s">
        <v>99</v>
      </c>
      <c r="J588" s="245">
        <v>1</v>
      </c>
      <c r="K588" s="302">
        <v>45323</v>
      </c>
      <c r="L588" s="302">
        <v>45747</v>
      </c>
      <c r="M588" s="239">
        <f t="shared" si="18"/>
        <v>60.571428571428569</v>
      </c>
      <c r="N588" s="240">
        <v>1</v>
      </c>
      <c r="O588" s="264" t="s">
        <v>827</v>
      </c>
      <c r="P588" s="241">
        <f t="shared" si="19"/>
        <v>1</v>
      </c>
      <c r="Q588" s="242" t="str">
        <f>IF(ISNUMBER(P588),IF(P588=100%,"CUMPLIDA",IF(AND(ISNUMBER(L588),ISNUMBER([5]CGR!$P$4)), IF(L588&lt;[5]CGR!$P$4,"INCUMPLIDA","PROCESO"), "VERIFICAR FECHA")),"SIN VALOR AVANCE")</f>
        <v>CUMPLIDA</v>
      </c>
    </row>
    <row r="589" spans="1:17" ht="75.75" x14ac:dyDescent="0.2">
      <c r="A589" s="232" t="s">
        <v>19</v>
      </c>
      <c r="B589" s="233" t="s">
        <v>13</v>
      </c>
      <c r="C589" s="781"/>
      <c r="D589" s="781"/>
      <c r="E589" s="780"/>
      <c r="F589" s="780"/>
      <c r="G589" s="235" t="s">
        <v>101</v>
      </c>
      <c r="H589" s="236" t="s">
        <v>101</v>
      </c>
      <c r="I589" s="236" t="s">
        <v>102</v>
      </c>
      <c r="J589" s="245">
        <v>1</v>
      </c>
      <c r="K589" s="302">
        <v>45323</v>
      </c>
      <c r="L589" s="302">
        <v>45747</v>
      </c>
      <c r="M589" s="239">
        <f t="shared" si="18"/>
        <v>60.571428571428569</v>
      </c>
      <c r="N589" s="240">
        <v>1</v>
      </c>
      <c r="O589" s="264" t="s">
        <v>942</v>
      </c>
      <c r="P589" s="241">
        <f t="shared" si="19"/>
        <v>1</v>
      </c>
      <c r="Q589" s="242" t="str">
        <f>IF(ISNUMBER(P589),IF(P589=100%,"CUMPLIDA",IF(AND(ISNUMBER(L589),ISNUMBER([5]CGR!$P$4)), IF(L589&lt;[5]CGR!$P$4,"INCUMPLIDA","PROCESO"), "VERIFICAR FECHA")),"SIN VALOR AVANCE")</f>
        <v>CUMPLIDA</v>
      </c>
    </row>
    <row r="590" spans="1:17" ht="105.75" x14ac:dyDescent="0.2">
      <c r="A590" s="232" t="s">
        <v>19</v>
      </c>
      <c r="B590" s="233" t="s">
        <v>13</v>
      </c>
      <c r="C590" s="781"/>
      <c r="D590" s="781"/>
      <c r="E590" s="780"/>
      <c r="F590" s="780"/>
      <c r="G590" s="235" t="s">
        <v>238</v>
      </c>
      <c r="H590" s="236" t="s">
        <v>239</v>
      </c>
      <c r="I590" s="236" t="s">
        <v>240</v>
      </c>
      <c r="J590" s="245">
        <v>1</v>
      </c>
      <c r="K590" s="302">
        <v>45231</v>
      </c>
      <c r="L590" s="302">
        <v>45747</v>
      </c>
      <c r="M590" s="239">
        <f t="shared" si="18"/>
        <v>73.714285714285708</v>
      </c>
      <c r="N590" s="240">
        <v>1</v>
      </c>
      <c r="O590" s="236" t="s">
        <v>738</v>
      </c>
      <c r="P590" s="241">
        <f t="shared" si="19"/>
        <v>1</v>
      </c>
      <c r="Q590" s="242" t="str">
        <f>IF(ISNUMBER(P590),IF(P590=100%,"CUMPLIDA",IF(AND(ISNUMBER(L590),ISNUMBER([5]CGR!$P$4)), IF(L590&lt;[5]CGR!$P$4,"INCUMPLIDA","PROCESO"), "VERIFICAR FECHA")),"SIN VALOR AVANCE")</f>
        <v>CUMPLIDA</v>
      </c>
    </row>
    <row r="591" spans="1:17" ht="165.75" x14ac:dyDescent="0.2">
      <c r="A591" s="232" t="s">
        <v>19</v>
      </c>
      <c r="B591" s="233" t="s">
        <v>13</v>
      </c>
      <c r="C591" s="781"/>
      <c r="D591" s="781"/>
      <c r="E591" s="780"/>
      <c r="F591" s="780"/>
      <c r="G591" s="235" t="s">
        <v>104</v>
      </c>
      <c r="H591" s="236" t="s">
        <v>104</v>
      </c>
      <c r="I591" s="236" t="s">
        <v>248</v>
      </c>
      <c r="J591" s="245">
        <v>1</v>
      </c>
      <c r="K591" s="302">
        <v>45323</v>
      </c>
      <c r="L591" s="302">
        <v>45747</v>
      </c>
      <c r="M591" s="239">
        <f t="shared" si="18"/>
        <v>60.571428571428569</v>
      </c>
      <c r="N591" s="240">
        <v>1</v>
      </c>
      <c r="O591" s="264" t="s">
        <v>827</v>
      </c>
      <c r="P591" s="241">
        <f t="shared" si="19"/>
        <v>1</v>
      </c>
      <c r="Q591" s="242" t="str">
        <f>IF(ISNUMBER(P591),IF(P591=100%,"CUMPLIDA",IF(AND(ISNUMBER(L591),ISNUMBER([5]CGR!$P$4)), IF(L591&lt;[5]CGR!$P$4,"INCUMPLIDA","PROCESO"), "VERIFICAR FECHA")),"SIN VALOR AVANCE")</f>
        <v>CUMPLIDA</v>
      </c>
    </row>
    <row r="592" spans="1:17" ht="75.75" x14ac:dyDescent="0.2">
      <c r="A592" s="232" t="s">
        <v>19</v>
      </c>
      <c r="B592" s="233" t="s">
        <v>13</v>
      </c>
      <c r="C592" s="781"/>
      <c r="D592" s="781"/>
      <c r="E592" s="780"/>
      <c r="F592" s="780"/>
      <c r="G592" s="235" t="s">
        <v>830</v>
      </c>
      <c r="H592" s="236" t="s">
        <v>830</v>
      </c>
      <c r="I592" s="236" t="s">
        <v>107</v>
      </c>
      <c r="J592" s="245">
        <v>1</v>
      </c>
      <c r="K592" s="302">
        <v>45231</v>
      </c>
      <c r="L592" s="302">
        <v>45747</v>
      </c>
      <c r="M592" s="239">
        <f t="shared" si="18"/>
        <v>73.714285714285708</v>
      </c>
      <c r="N592" s="240">
        <v>1</v>
      </c>
      <c r="O592" s="264" t="s">
        <v>942</v>
      </c>
      <c r="P592" s="241">
        <f t="shared" si="19"/>
        <v>1</v>
      </c>
      <c r="Q592" s="242" t="str">
        <f>IF(ISNUMBER(P592),IF(P592=100%,"CUMPLIDA",IF(AND(ISNUMBER(L592),ISNUMBER([5]CGR!$P$4)), IF(L592&lt;[5]CGR!$P$4,"INCUMPLIDA","PROCESO"), "VERIFICAR FECHA")),"SIN VALOR AVANCE")</f>
        <v>CUMPLIDA</v>
      </c>
    </row>
    <row r="593" spans="1:17" ht="240.75" x14ac:dyDescent="0.2">
      <c r="A593" s="232" t="s">
        <v>19</v>
      </c>
      <c r="B593" s="233" t="s">
        <v>13</v>
      </c>
      <c r="C593" s="781"/>
      <c r="D593" s="781"/>
      <c r="E593" s="780"/>
      <c r="F593" s="780"/>
      <c r="G593" s="235" t="s">
        <v>831</v>
      </c>
      <c r="H593" s="236" t="s">
        <v>831</v>
      </c>
      <c r="I593" s="236" t="s">
        <v>524</v>
      </c>
      <c r="J593" s="245">
        <v>1</v>
      </c>
      <c r="K593" s="302">
        <v>45231</v>
      </c>
      <c r="L593" s="302">
        <v>45808</v>
      </c>
      <c r="M593" s="239">
        <f t="shared" si="18"/>
        <v>82.428571428571431</v>
      </c>
      <c r="N593" s="240">
        <v>1</v>
      </c>
      <c r="O593" s="264" t="s">
        <v>943</v>
      </c>
      <c r="P593" s="241">
        <f t="shared" si="19"/>
        <v>1</v>
      </c>
      <c r="Q593" s="242" t="str">
        <f>IF(ISNUMBER(P593),IF(P593=100%,"CUMPLIDA",IF(AND(ISNUMBER(L593),ISNUMBER([5]CGR!$P$4)), IF(L593&lt;[5]CGR!$P$4,"INCUMPLIDA","PROCESO"), "VERIFICAR FECHA")),"SIN VALOR AVANCE")</f>
        <v>CUMPLIDA</v>
      </c>
    </row>
    <row r="594" spans="1:17" ht="195.75" x14ac:dyDescent="0.2">
      <c r="A594" s="232" t="s">
        <v>19</v>
      </c>
      <c r="B594" s="233" t="s">
        <v>13</v>
      </c>
      <c r="C594" s="781"/>
      <c r="D594" s="781"/>
      <c r="E594" s="780"/>
      <c r="F594" s="780"/>
      <c r="G594" s="235" t="s">
        <v>110</v>
      </c>
      <c r="H594" s="236" t="s">
        <v>111</v>
      </c>
      <c r="I594" s="236" t="s">
        <v>112</v>
      </c>
      <c r="J594" s="245">
        <v>12</v>
      </c>
      <c r="K594" s="302">
        <v>46024</v>
      </c>
      <c r="L594" s="302">
        <v>47118</v>
      </c>
      <c r="M594" s="239">
        <f t="shared" si="18"/>
        <v>156.28571428571428</v>
      </c>
      <c r="N594" s="240">
        <v>0</v>
      </c>
      <c r="O594" s="264" t="s">
        <v>832</v>
      </c>
      <c r="P594" s="241">
        <f t="shared" si="19"/>
        <v>0</v>
      </c>
      <c r="Q594" s="242" t="str">
        <f>IF(ISNUMBER(P594),IF(P594=100%,"CUMPLIDA",IF(AND(ISNUMBER(L594),ISNUMBER([5]CGR!$P$4)), IF(L594&lt;[5]CGR!$P$4,"INCUMPLIDA","PROCESO"), "VERIFICAR FECHA")),"SIN VALOR AVANCE")</f>
        <v>PROCESO</v>
      </c>
    </row>
    <row r="595" spans="1:17" ht="165" x14ac:dyDescent="0.2">
      <c r="A595" s="232" t="s">
        <v>19</v>
      </c>
      <c r="B595" s="233" t="s">
        <v>13</v>
      </c>
      <c r="C595" s="781"/>
      <c r="D595" s="781"/>
      <c r="E595" s="780"/>
      <c r="F595" s="780"/>
      <c r="G595" s="235" t="s">
        <v>114</v>
      </c>
      <c r="H595" s="236" t="s">
        <v>115</v>
      </c>
      <c r="I595" s="236" t="s">
        <v>116</v>
      </c>
      <c r="J595" s="245">
        <v>1</v>
      </c>
      <c r="K595" s="302">
        <v>46024</v>
      </c>
      <c r="L595" s="302">
        <v>47118</v>
      </c>
      <c r="M595" s="239">
        <f t="shared" ref="M595:M658" si="20">(L595-K595)/7</f>
        <v>156.28571428571428</v>
      </c>
      <c r="N595" s="240">
        <v>0</v>
      </c>
      <c r="O595" s="236" t="s">
        <v>944</v>
      </c>
      <c r="P595" s="241">
        <f t="shared" si="19"/>
        <v>0</v>
      </c>
      <c r="Q595" s="242" t="str">
        <f>IF(ISNUMBER(P595),IF(P595=100%,"CUMPLIDA",IF(AND(ISNUMBER(L595),ISNUMBER([5]CGR!$P$4)), IF(L595&lt;[5]CGR!$P$4,"INCUMPLIDA","PROCESO"), "VERIFICAR FECHA")),"SIN VALOR AVANCE")</f>
        <v>PROCESO</v>
      </c>
    </row>
    <row r="596" spans="1:17" ht="315.75" x14ac:dyDescent="0.2">
      <c r="A596" s="232" t="s">
        <v>19</v>
      </c>
      <c r="B596" s="233" t="s">
        <v>13</v>
      </c>
      <c r="C596" s="781"/>
      <c r="D596" s="781"/>
      <c r="E596" s="780"/>
      <c r="F596" s="780"/>
      <c r="G596" s="235" t="s">
        <v>117</v>
      </c>
      <c r="H596" s="236" t="s">
        <v>118</v>
      </c>
      <c r="I596" s="236" t="s">
        <v>119</v>
      </c>
      <c r="J596" s="245">
        <v>2</v>
      </c>
      <c r="K596" s="302">
        <v>46024</v>
      </c>
      <c r="L596" s="302">
        <v>47118</v>
      </c>
      <c r="M596" s="239">
        <f t="shared" si="20"/>
        <v>156.28571428571428</v>
      </c>
      <c r="N596" s="240">
        <v>0</v>
      </c>
      <c r="O596" s="264" t="s">
        <v>845</v>
      </c>
      <c r="P596" s="241">
        <f t="shared" si="19"/>
        <v>0</v>
      </c>
      <c r="Q596" s="242" t="str">
        <f>IF(ISNUMBER(P596),IF(P596=100%,"CUMPLIDA",IF(AND(ISNUMBER(L596),ISNUMBER([5]CGR!$P$4)), IF(L596&lt;[5]CGR!$P$4,"INCUMPLIDA","PROCESO"), "VERIFICAR FECHA")),"SIN VALOR AVANCE")</f>
        <v>PROCESO</v>
      </c>
    </row>
    <row r="597" spans="1:17" ht="255.75" x14ac:dyDescent="0.2">
      <c r="A597" s="232" t="s">
        <v>19</v>
      </c>
      <c r="B597" s="233" t="s">
        <v>13</v>
      </c>
      <c r="C597" s="781" t="s">
        <v>945</v>
      </c>
      <c r="D597" s="781" t="s">
        <v>847</v>
      </c>
      <c r="E597" s="780" t="s">
        <v>946</v>
      </c>
      <c r="F597" s="780" t="s">
        <v>947</v>
      </c>
      <c r="G597" s="780" t="s">
        <v>823</v>
      </c>
      <c r="H597" s="291" t="s">
        <v>733</v>
      </c>
      <c r="I597" s="236" t="s">
        <v>164</v>
      </c>
      <c r="J597" s="237">
        <v>1</v>
      </c>
      <c r="K597" s="263">
        <v>44044</v>
      </c>
      <c r="L597" s="263">
        <v>44196</v>
      </c>
      <c r="M597" s="239">
        <f t="shared" si="20"/>
        <v>21.714285714285715</v>
      </c>
      <c r="N597" s="240">
        <v>1</v>
      </c>
      <c r="O597" s="236" t="s">
        <v>948</v>
      </c>
      <c r="P597" s="241">
        <f t="shared" si="19"/>
        <v>1</v>
      </c>
      <c r="Q597" s="242" t="str">
        <f>IF(ISNUMBER(P597),IF(P597=100%,"CUMPLIDA",IF(AND(ISNUMBER(L597),ISNUMBER([5]CGR!$P$4)), IF(L597&lt;[5]CGR!$P$4,"INCUMPLIDA","PROCESO"), "VERIFICAR FECHA")),"SIN VALOR AVANCE")</f>
        <v>CUMPLIDA</v>
      </c>
    </row>
    <row r="598" spans="1:17" ht="75.75" x14ac:dyDescent="0.2">
      <c r="A598" s="232" t="s">
        <v>19</v>
      </c>
      <c r="B598" s="233" t="s">
        <v>13</v>
      </c>
      <c r="C598" s="781"/>
      <c r="D598" s="781"/>
      <c r="E598" s="780"/>
      <c r="F598" s="780"/>
      <c r="G598" s="780"/>
      <c r="H598" s="291" t="s">
        <v>675</v>
      </c>
      <c r="I598" s="236" t="s">
        <v>676</v>
      </c>
      <c r="J598" s="237">
        <v>1</v>
      </c>
      <c r="K598" s="263">
        <v>45231</v>
      </c>
      <c r="L598" s="263">
        <v>45504</v>
      </c>
      <c r="M598" s="239">
        <f t="shared" si="20"/>
        <v>39</v>
      </c>
      <c r="N598" s="240">
        <v>1</v>
      </c>
      <c r="O598" s="264" t="s">
        <v>825</v>
      </c>
      <c r="P598" s="241">
        <f t="shared" si="19"/>
        <v>1</v>
      </c>
      <c r="Q598" s="242" t="str">
        <f>IF(ISNUMBER(P598),IF(P598=100%,"CUMPLIDA",IF(AND(ISNUMBER(L598),ISNUMBER([5]CGR!$P$4)), IF(L598&lt;[5]CGR!$P$4,"INCUMPLIDA","PROCESO"), "VERIFICAR FECHA")),"SIN VALOR AVANCE")</f>
        <v>CUMPLIDA</v>
      </c>
    </row>
    <row r="599" spans="1:17" ht="345.75" x14ac:dyDescent="0.2">
      <c r="A599" s="232" t="s">
        <v>19</v>
      </c>
      <c r="B599" s="233" t="s">
        <v>13</v>
      </c>
      <c r="C599" s="781"/>
      <c r="D599" s="781"/>
      <c r="E599" s="780"/>
      <c r="F599" s="780"/>
      <c r="G599" s="780"/>
      <c r="H599" s="291" t="s">
        <v>678</v>
      </c>
      <c r="I599" s="236" t="s">
        <v>679</v>
      </c>
      <c r="J599" s="237">
        <v>1</v>
      </c>
      <c r="K599" s="263">
        <v>45231</v>
      </c>
      <c r="L599" s="263">
        <v>45504</v>
      </c>
      <c r="M599" s="239">
        <f t="shared" si="20"/>
        <v>39</v>
      </c>
      <c r="N599" s="240">
        <v>1</v>
      </c>
      <c r="O599" s="264" t="s">
        <v>864</v>
      </c>
      <c r="P599" s="241">
        <f t="shared" si="19"/>
        <v>1</v>
      </c>
      <c r="Q599" s="242" t="str">
        <f>IF(ISNUMBER(P599),IF(P599=100%,"CUMPLIDA",IF(AND(ISNUMBER(L599),ISNUMBER([5]CGR!$P$4)), IF(L599&lt;[5]CGR!$P$4,"INCUMPLIDA","PROCESO"), "VERIFICAR FECHA")),"SIN VALOR AVANCE")</f>
        <v>CUMPLIDA</v>
      </c>
    </row>
    <row r="600" spans="1:17" ht="195.75" x14ac:dyDescent="0.2">
      <c r="A600" s="232" t="s">
        <v>19</v>
      </c>
      <c r="B600" s="233" t="s">
        <v>13</v>
      </c>
      <c r="C600" s="781"/>
      <c r="D600" s="781"/>
      <c r="E600" s="780"/>
      <c r="F600" s="780"/>
      <c r="G600" s="235" t="s">
        <v>97</v>
      </c>
      <c r="H600" s="236" t="s">
        <v>98</v>
      </c>
      <c r="I600" s="236" t="s">
        <v>99</v>
      </c>
      <c r="J600" s="245">
        <v>1</v>
      </c>
      <c r="K600" s="302">
        <v>45323</v>
      </c>
      <c r="L600" s="302">
        <v>45747</v>
      </c>
      <c r="M600" s="239">
        <f t="shared" si="20"/>
        <v>60.571428571428569</v>
      </c>
      <c r="N600" s="240">
        <v>1</v>
      </c>
      <c r="O600" s="264" t="s">
        <v>922</v>
      </c>
      <c r="P600" s="241">
        <f t="shared" si="19"/>
        <v>1</v>
      </c>
      <c r="Q600" s="242" t="str">
        <f>IF(ISNUMBER(P600),IF(P600=100%,"CUMPLIDA",IF(AND(ISNUMBER(L600),ISNUMBER([5]CGR!$P$4)), IF(L600&lt;[5]CGR!$P$4,"INCUMPLIDA","PROCESO"), "VERIFICAR FECHA")),"SIN VALOR AVANCE")</f>
        <v>CUMPLIDA</v>
      </c>
    </row>
    <row r="601" spans="1:17" ht="75.75" x14ac:dyDescent="0.2">
      <c r="A601" s="232" t="s">
        <v>19</v>
      </c>
      <c r="B601" s="233" t="s">
        <v>13</v>
      </c>
      <c r="C601" s="781"/>
      <c r="D601" s="781"/>
      <c r="E601" s="780"/>
      <c r="F601" s="780"/>
      <c r="G601" s="235" t="s">
        <v>101</v>
      </c>
      <c r="H601" s="236" t="s">
        <v>101</v>
      </c>
      <c r="I601" s="236" t="s">
        <v>102</v>
      </c>
      <c r="J601" s="245">
        <v>1</v>
      </c>
      <c r="K601" s="302">
        <v>45323</v>
      </c>
      <c r="L601" s="302">
        <v>45747</v>
      </c>
      <c r="M601" s="239">
        <f t="shared" si="20"/>
        <v>60.571428571428569</v>
      </c>
      <c r="N601" s="240">
        <v>1</v>
      </c>
      <c r="O601" s="264" t="s">
        <v>942</v>
      </c>
      <c r="P601" s="241">
        <f t="shared" si="19"/>
        <v>1</v>
      </c>
      <c r="Q601" s="242" t="str">
        <f>IF(ISNUMBER(P601),IF(P601=100%,"CUMPLIDA",IF(AND(ISNUMBER(L601),ISNUMBER([5]CGR!$P$4)), IF(L601&lt;[5]CGR!$P$4,"INCUMPLIDA","PROCESO"), "VERIFICAR FECHA")),"SIN VALOR AVANCE")</f>
        <v>CUMPLIDA</v>
      </c>
    </row>
    <row r="602" spans="1:17" ht="105.75" x14ac:dyDescent="0.2">
      <c r="A602" s="232" t="s">
        <v>19</v>
      </c>
      <c r="B602" s="233" t="s">
        <v>13</v>
      </c>
      <c r="C602" s="781"/>
      <c r="D602" s="781"/>
      <c r="E602" s="780"/>
      <c r="F602" s="780"/>
      <c r="G602" s="235" t="s">
        <v>238</v>
      </c>
      <c r="H602" s="236" t="s">
        <v>239</v>
      </c>
      <c r="I602" s="236" t="s">
        <v>240</v>
      </c>
      <c r="J602" s="245">
        <v>1</v>
      </c>
      <c r="K602" s="302">
        <v>45231</v>
      </c>
      <c r="L602" s="302">
        <v>45747</v>
      </c>
      <c r="M602" s="239">
        <f t="shared" si="20"/>
        <v>73.714285714285708</v>
      </c>
      <c r="N602" s="240">
        <v>1</v>
      </c>
      <c r="O602" s="236" t="s">
        <v>738</v>
      </c>
      <c r="P602" s="241">
        <f t="shared" si="19"/>
        <v>1</v>
      </c>
      <c r="Q602" s="242" t="str">
        <f>IF(ISNUMBER(P602),IF(P602=100%,"CUMPLIDA",IF(AND(ISNUMBER(L602),ISNUMBER([5]CGR!$P$4)), IF(L602&lt;[5]CGR!$P$4,"INCUMPLIDA","PROCESO"), "VERIFICAR FECHA")),"SIN VALOR AVANCE")</f>
        <v>CUMPLIDA</v>
      </c>
    </row>
    <row r="603" spans="1:17" ht="195.75" x14ac:dyDescent="0.2">
      <c r="A603" s="232" t="s">
        <v>19</v>
      </c>
      <c r="B603" s="233" t="s">
        <v>13</v>
      </c>
      <c r="C603" s="781"/>
      <c r="D603" s="781"/>
      <c r="E603" s="780"/>
      <c r="F603" s="780"/>
      <c r="G603" s="235" t="s">
        <v>104</v>
      </c>
      <c r="H603" s="236" t="s">
        <v>104</v>
      </c>
      <c r="I603" s="236" t="s">
        <v>248</v>
      </c>
      <c r="J603" s="245">
        <v>1</v>
      </c>
      <c r="K603" s="302">
        <v>45323</v>
      </c>
      <c r="L603" s="302">
        <v>45747</v>
      </c>
      <c r="M603" s="239">
        <f t="shared" si="20"/>
        <v>60.571428571428569</v>
      </c>
      <c r="N603" s="240">
        <v>1</v>
      </c>
      <c r="O603" s="264" t="s">
        <v>922</v>
      </c>
      <c r="P603" s="241">
        <f t="shared" si="19"/>
        <v>1</v>
      </c>
      <c r="Q603" s="242" t="str">
        <f>IF(ISNUMBER(P603),IF(P603=100%,"CUMPLIDA",IF(AND(ISNUMBER(L603),ISNUMBER([5]CGR!$P$4)), IF(L603&lt;[5]CGR!$P$4,"INCUMPLIDA","PROCESO"), "VERIFICAR FECHA")),"SIN VALOR AVANCE")</f>
        <v>CUMPLIDA</v>
      </c>
    </row>
    <row r="604" spans="1:17" ht="75.75" x14ac:dyDescent="0.2">
      <c r="A604" s="232" t="s">
        <v>19</v>
      </c>
      <c r="B604" s="233" t="s">
        <v>13</v>
      </c>
      <c r="C604" s="781"/>
      <c r="D604" s="781"/>
      <c r="E604" s="780"/>
      <c r="F604" s="780"/>
      <c r="G604" s="235" t="s">
        <v>830</v>
      </c>
      <c r="H604" s="236" t="s">
        <v>830</v>
      </c>
      <c r="I604" s="236" t="s">
        <v>107</v>
      </c>
      <c r="J604" s="245">
        <v>1</v>
      </c>
      <c r="K604" s="302">
        <v>45231</v>
      </c>
      <c r="L604" s="302">
        <v>45747</v>
      </c>
      <c r="M604" s="239">
        <f t="shared" si="20"/>
        <v>73.714285714285708</v>
      </c>
      <c r="N604" s="240">
        <v>1</v>
      </c>
      <c r="O604" s="264" t="s">
        <v>942</v>
      </c>
      <c r="P604" s="241">
        <f t="shared" si="19"/>
        <v>1</v>
      </c>
      <c r="Q604" s="242" t="str">
        <f>IF(ISNUMBER(P604),IF(P604=100%,"CUMPLIDA",IF(AND(ISNUMBER(L604),ISNUMBER([5]CGR!$P$4)), IF(L604&lt;[5]CGR!$P$4,"INCUMPLIDA","PROCESO"), "VERIFICAR FECHA")),"SIN VALOR AVANCE")</f>
        <v>CUMPLIDA</v>
      </c>
    </row>
    <row r="605" spans="1:17" ht="240.75" x14ac:dyDescent="0.2">
      <c r="A605" s="232" t="s">
        <v>19</v>
      </c>
      <c r="B605" s="233" t="s">
        <v>13</v>
      </c>
      <c r="C605" s="781"/>
      <c r="D605" s="781"/>
      <c r="E605" s="780"/>
      <c r="F605" s="780"/>
      <c r="G605" s="235" t="s">
        <v>831</v>
      </c>
      <c r="H605" s="236" t="s">
        <v>831</v>
      </c>
      <c r="I605" s="236" t="s">
        <v>524</v>
      </c>
      <c r="J605" s="245">
        <v>1</v>
      </c>
      <c r="K605" s="302">
        <v>45231</v>
      </c>
      <c r="L605" s="302">
        <v>45808</v>
      </c>
      <c r="M605" s="239">
        <f t="shared" si="20"/>
        <v>82.428571428571431</v>
      </c>
      <c r="N605" s="240">
        <v>1</v>
      </c>
      <c r="O605" s="264" t="s">
        <v>943</v>
      </c>
      <c r="P605" s="241">
        <f t="shared" si="19"/>
        <v>1</v>
      </c>
      <c r="Q605" s="242" t="str">
        <f>IF(ISNUMBER(P605),IF(P605=100%,"CUMPLIDA",IF(AND(ISNUMBER(L605),ISNUMBER([5]CGR!$P$4)), IF(L605&lt;[5]CGR!$P$4,"INCUMPLIDA","PROCESO"), "VERIFICAR FECHA")),"SIN VALOR AVANCE")</f>
        <v>CUMPLIDA</v>
      </c>
    </row>
    <row r="606" spans="1:17" ht="180.75" x14ac:dyDescent="0.2">
      <c r="A606" s="232" t="s">
        <v>19</v>
      </c>
      <c r="B606" s="233" t="s">
        <v>13</v>
      </c>
      <c r="C606" s="781"/>
      <c r="D606" s="781"/>
      <c r="E606" s="780"/>
      <c r="F606" s="780"/>
      <c r="G606" s="235" t="s">
        <v>110</v>
      </c>
      <c r="H606" s="236" t="s">
        <v>111</v>
      </c>
      <c r="I606" s="236" t="s">
        <v>112</v>
      </c>
      <c r="J606" s="245">
        <v>7</v>
      </c>
      <c r="K606" s="302">
        <v>46024</v>
      </c>
      <c r="L606" s="302">
        <v>46660</v>
      </c>
      <c r="M606" s="239">
        <f t="shared" si="20"/>
        <v>90.857142857142861</v>
      </c>
      <c r="N606" s="240">
        <v>0</v>
      </c>
      <c r="O606" s="264" t="s">
        <v>867</v>
      </c>
      <c r="P606" s="241">
        <f t="shared" si="19"/>
        <v>0</v>
      </c>
      <c r="Q606" s="242" t="str">
        <f>IF(ISNUMBER(P606),IF(P606=100%,"CUMPLIDA",IF(AND(ISNUMBER(L606),ISNUMBER([5]CGR!$P$4)), IF(L606&lt;[5]CGR!$P$4,"INCUMPLIDA","PROCESO"), "VERIFICAR FECHA")),"SIN VALOR AVANCE")</f>
        <v>PROCESO</v>
      </c>
    </row>
    <row r="607" spans="1:17" ht="180.75" x14ac:dyDescent="0.2">
      <c r="A607" s="232" t="s">
        <v>19</v>
      </c>
      <c r="B607" s="233" t="s">
        <v>13</v>
      </c>
      <c r="C607" s="781"/>
      <c r="D607" s="781"/>
      <c r="E607" s="780"/>
      <c r="F607" s="780"/>
      <c r="G607" s="235" t="s">
        <v>114</v>
      </c>
      <c r="H607" s="236" t="s">
        <v>115</v>
      </c>
      <c r="I607" s="236" t="s">
        <v>116</v>
      </c>
      <c r="J607" s="245">
        <v>1</v>
      </c>
      <c r="K607" s="302">
        <v>46024</v>
      </c>
      <c r="L607" s="302">
        <v>46660</v>
      </c>
      <c r="M607" s="239">
        <f t="shared" si="20"/>
        <v>90.857142857142861</v>
      </c>
      <c r="N607" s="240">
        <v>0</v>
      </c>
      <c r="O607" s="264" t="s">
        <v>874</v>
      </c>
      <c r="P607" s="241">
        <f t="shared" si="19"/>
        <v>0</v>
      </c>
      <c r="Q607" s="242" t="str">
        <f>IF(ISNUMBER(P607),IF(P607=100%,"CUMPLIDA",IF(AND(ISNUMBER(L607),ISNUMBER([5]CGR!$P$4)), IF(L607&lt;[5]CGR!$P$4,"INCUMPLIDA","PROCESO"), "VERIFICAR FECHA")),"SIN VALOR AVANCE")</f>
        <v>PROCESO</v>
      </c>
    </row>
    <row r="608" spans="1:17" ht="315.75" x14ac:dyDescent="0.2">
      <c r="A608" s="232" t="s">
        <v>19</v>
      </c>
      <c r="B608" s="233" t="s">
        <v>13</v>
      </c>
      <c r="C608" s="781"/>
      <c r="D608" s="781"/>
      <c r="E608" s="780"/>
      <c r="F608" s="780"/>
      <c r="G608" s="235" t="s">
        <v>117</v>
      </c>
      <c r="H608" s="236" t="s">
        <v>118</v>
      </c>
      <c r="I608" s="236" t="s">
        <v>119</v>
      </c>
      <c r="J608" s="245">
        <v>2</v>
      </c>
      <c r="K608" s="302">
        <v>46024</v>
      </c>
      <c r="L608" s="302">
        <v>46660</v>
      </c>
      <c r="M608" s="239">
        <f t="shared" si="20"/>
        <v>90.857142857142861</v>
      </c>
      <c r="N608" s="240">
        <v>0</v>
      </c>
      <c r="O608" s="264" t="s">
        <v>845</v>
      </c>
      <c r="P608" s="241">
        <f t="shared" si="19"/>
        <v>0</v>
      </c>
      <c r="Q608" s="242" t="str">
        <f>IF(ISNUMBER(P608),IF(P608=100%,"CUMPLIDA",IF(AND(ISNUMBER(L608),ISNUMBER([5]CGR!$P$4)), IF(L608&lt;[5]CGR!$P$4,"INCUMPLIDA","PROCESO"), "VERIFICAR FECHA")),"SIN VALOR AVANCE")</f>
        <v>PROCESO</v>
      </c>
    </row>
    <row r="609" spans="1:17" ht="330.75" x14ac:dyDescent="0.2">
      <c r="A609" s="232" t="s">
        <v>19</v>
      </c>
      <c r="B609" s="233" t="s">
        <v>13</v>
      </c>
      <c r="C609" s="781" t="s">
        <v>949</v>
      </c>
      <c r="D609" s="781" t="s">
        <v>950</v>
      </c>
      <c r="E609" s="780" t="s">
        <v>951</v>
      </c>
      <c r="F609" s="780" t="s">
        <v>952</v>
      </c>
      <c r="G609" s="235" t="s">
        <v>953</v>
      </c>
      <c r="H609" s="236" t="s">
        <v>954</v>
      </c>
      <c r="I609" s="236" t="s">
        <v>955</v>
      </c>
      <c r="J609" s="237">
        <v>1</v>
      </c>
      <c r="K609" s="263">
        <v>43983</v>
      </c>
      <c r="L609" s="263">
        <v>44043</v>
      </c>
      <c r="M609" s="239">
        <f t="shared" si="20"/>
        <v>8.5714285714285712</v>
      </c>
      <c r="N609" s="240">
        <v>1</v>
      </c>
      <c r="O609" s="236" t="s">
        <v>956</v>
      </c>
      <c r="P609" s="241">
        <f t="shared" si="19"/>
        <v>1</v>
      </c>
      <c r="Q609" s="242" t="str">
        <f>IF(ISNUMBER(P609),IF(P609=100%,"CUMPLIDA",IF(AND(ISNUMBER(L609),ISNUMBER([5]CGR!$P$4)), IF(L609&lt;[5]CGR!$P$4,"INCUMPLIDA","PROCESO"), "VERIFICAR FECHA")),"SIN VALOR AVANCE")</f>
        <v>CUMPLIDA</v>
      </c>
    </row>
    <row r="610" spans="1:17" ht="330.75" x14ac:dyDescent="0.2">
      <c r="A610" s="232" t="s">
        <v>19</v>
      </c>
      <c r="B610" s="233" t="s">
        <v>13</v>
      </c>
      <c r="C610" s="781"/>
      <c r="D610" s="781"/>
      <c r="E610" s="780"/>
      <c r="F610" s="780"/>
      <c r="G610" s="235" t="s">
        <v>953</v>
      </c>
      <c r="H610" s="236" t="s">
        <v>957</v>
      </c>
      <c r="I610" s="236" t="s">
        <v>958</v>
      </c>
      <c r="J610" s="237">
        <v>1</v>
      </c>
      <c r="K610" s="263">
        <v>44044</v>
      </c>
      <c r="L610" s="263">
        <v>44104</v>
      </c>
      <c r="M610" s="239">
        <f t="shared" si="20"/>
        <v>8.5714285714285712</v>
      </c>
      <c r="N610" s="240">
        <v>1</v>
      </c>
      <c r="O610" s="236" t="s">
        <v>956</v>
      </c>
      <c r="P610" s="241">
        <f t="shared" si="19"/>
        <v>1</v>
      </c>
      <c r="Q610" s="242" t="str">
        <f>IF(ISNUMBER(P610),IF(P610=100%,"CUMPLIDA",IF(AND(ISNUMBER(L610),ISNUMBER([5]CGR!$P$4)), IF(L610&lt;[5]CGR!$P$4,"INCUMPLIDA","PROCESO"), "VERIFICAR FECHA")),"SIN VALOR AVANCE")</f>
        <v>CUMPLIDA</v>
      </c>
    </row>
    <row r="611" spans="1:17" ht="330.75" x14ac:dyDescent="0.2">
      <c r="A611" s="232" t="s">
        <v>19</v>
      </c>
      <c r="B611" s="233" t="s">
        <v>13</v>
      </c>
      <c r="C611" s="781"/>
      <c r="D611" s="781"/>
      <c r="E611" s="780"/>
      <c r="F611" s="780"/>
      <c r="G611" s="235" t="s">
        <v>953</v>
      </c>
      <c r="H611" s="236" t="s">
        <v>959</v>
      </c>
      <c r="I611" s="236" t="s">
        <v>960</v>
      </c>
      <c r="J611" s="237">
        <v>1</v>
      </c>
      <c r="K611" s="263">
        <v>44105</v>
      </c>
      <c r="L611" s="263">
        <v>44165</v>
      </c>
      <c r="M611" s="239">
        <f t="shared" si="20"/>
        <v>8.5714285714285712</v>
      </c>
      <c r="N611" s="240">
        <v>1</v>
      </c>
      <c r="O611" s="236" t="s">
        <v>961</v>
      </c>
      <c r="P611" s="241">
        <f t="shared" si="19"/>
        <v>1</v>
      </c>
      <c r="Q611" s="242" t="str">
        <f>IF(ISNUMBER(P611),IF(P611=100%,"CUMPLIDA",IF(AND(ISNUMBER(L611),ISNUMBER([5]CGR!$P$4)), IF(L611&lt;[5]CGR!$P$4,"INCUMPLIDA","PROCESO"), "VERIFICAR FECHA")),"SIN VALOR AVANCE")</f>
        <v>CUMPLIDA</v>
      </c>
    </row>
    <row r="612" spans="1:17" ht="150.75" x14ac:dyDescent="0.2">
      <c r="A612" s="232" t="s">
        <v>19</v>
      </c>
      <c r="B612" s="233" t="s">
        <v>13</v>
      </c>
      <c r="C612" s="781"/>
      <c r="D612" s="781"/>
      <c r="E612" s="780"/>
      <c r="F612" s="780"/>
      <c r="G612" s="235" t="s">
        <v>953</v>
      </c>
      <c r="H612" s="236" t="s">
        <v>962</v>
      </c>
      <c r="I612" s="236" t="s">
        <v>963</v>
      </c>
      <c r="J612" s="237">
        <v>1</v>
      </c>
      <c r="K612" s="263">
        <v>44197</v>
      </c>
      <c r="L612" s="263">
        <v>44530</v>
      </c>
      <c r="M612" s="239">
        <f t="shared" si="20"/>
        <v>47.571428571428569</v>
      </c>
      <c r="N612" s="240">
        <v>1</v>
      </c>
      <c r="O612" s="236" t="s">
        <v>964</v>
      </c>
      <c r="P612" s="241">
        <f t="shared" si="19"/>
        <v>1</v>
      </c>
      <c r="Q612" s="242" t="str">
        <f>IF(ISNUMBER(P612),IF(P612=100%,"CUMPLIDA",IF(AND(ISNUMBER(L612),ISNUMBER([5]CGR!$P$4)), IF(L612&lt;[5]CGR!$P$4,"INCUMPLIDA","PROCESO"), "VERIFICAR FECHA")),"SIN VALOR AVANCE")</f>
        <v>CUMPLIDA</v>
      </c>
    </row>
    <row r="613" spans="1:17" ht="375.75" x14ac:dyDescent="0.2">
      <c r="A613" s="232" t="s">
        <v>19</v>
      </c>
      <c r="B613" s="233" t="s">
        <v>13</v>
      </c>
      <c r="C613" s="781"/>
      <c r="D613" s="781"/>
      <c r="E613" s="780"/>
      <c r="F613" s="780"/>
      <c r="G613" s="235" t="s">
        <v>953</v>
      </c>
      <c r="H613" s="236" t="s">
        <v>965</v>
      </c>
      <c r="I613" s="236" t="s">
        <v>966</v>
      </c>
      <c r="J613" s="237">
        <v>2</v>
      </c>
      <c r="K613" s="263">
        <v>44531</v>
      </c>
      <c r="L613" s="263">
        <v>44835</v>
      </c>
      <c r="M613" s="239">
        <f t="shared" si="20"/>
        <v>43.428571428571431</v>
      </c>
      <c r="N613" s="240">
        <v>2</v>
      </c>
      <c r="O613" s="236" t="s">
        <v>967</v>
      </c>
      <c r="P613" s="241">
        <f t="shared" si="19"/>
        <v>1</v>
      </c>
      <c r="Q613" s="242" t="str">
        <f>IF(ISNUMBER(P613),IF(P613=100%,"CUMPLIDA",IF(AND(ISNUMBER(L613),ISNUMBER([5]CGR!$P$4)), IF(L613&lt;[5]CGR!$P$4,"INCUMPLIDA","PROCESO"), "VERIFICAR FECHA")),"SIN VALOR AVANCE")</f>
        <v>CUMPLIDA</v>
      </c>
    </row>
    <row r="614" spans="1:17" ht="126" customHeight="1" x14ac:dyDescent="0.2">
      <c r="A614" s="232" t="s">
        <v>19</v>
      </c>
      <c r="B614" s="233" t="s">
        <v>13</v>
      </c>
      <c r="C614" s="781"/>
      <c r="D614" s="781"/>
      <c r="E614" s="780"/>
      <c r="F614" s="780"/>
      <c r="G614" s="235" t="s">
        <v>953</v>
      </c>
      <c r="H614" s="236" t="s">
        <v>968</v>
      </c>
      <c r="I614" s="236" t="s">
        <v>259</v>
      </c>
      <c r="J614" s="237">
        <v>1</v>
      </c>
      <c r="K614" s="263">
        <v>45597</v>
      </c>
      <c r="L614" s="263">
        <v>45961</v>
      </c>
      <c r="M614" s="239">
        <f t="shared" si="20"/>
        <v>52</v>
      </c>
      <c r="N614" s="240">
        <v>0.3</v>
      </c>
      <c r="O614" s="236" t="s">
        <v>969</v>
      </c>
      <c r="P614" s="241">
        <f t="shared" si="19"/>
        <v>0.3</v>
      </c>
      <c r="Q614" s="242" t="str">
        <f>IF(ISNUMBER(P614),IF(P614=100%,"CUMPLIDA",IF(AND(ISNUMBER(L614),ISNUMBER([5]CGR!$P$4)), IF(L614&lt;[5]CGR!$P$4,"INCUMPLIDA","PROCESO"), "VERIFICAR FECHA")),"SIN VALOR AVANCE")</f>
        <v>PROCESO</v>
      </c>
    </row>
    <row r="615" spans="1:17" ht="345.75" x14ac:dyDescent="0.2">
      <c r="A615" s="232" t="s">
        <v>19</v>
      </c>
      <c r="B615" s="233" t="s">
        <v>13</v>
      </c>
      <c r="C615" s="781" t="s">
        <v>970</v>
      </c>
      <c r="D615" s="781" t="s">
        <v>894</v>
      </c>
      <c r="E615" s="780" t="s">
        <v>971</v>
      </c>
      <c r="F615" s="780" t="s">
        <v>972</v>
      </c>
      <c r="G615" s="780" t="s">
        <v>921</v>
      </c>
      <c r="H615" s="291" t="s">
        <v>733</v>
      </c>
      <c r="I615" s="236" t="s">
        <v>164</v>
      </c>
      <c r="J615" s="237">
        <v>1</v>
      </c>
      <c r="K615" s="263">
        <v>44044</v>
      </c>
      <c r="L615" s="263">
        <v>44196</v>
      </c>
      <c r="M615" s="239">
        <f t="shared" si="20"/>
        <v>21.714285714285715</v>
      </c>
      <c r="N615" s="240">
        <v>1</v>
      </c>
      <c r="O615" s="236" t="s">
        <v>973</v>
      </c>
      <c r="P615" s="241">
        <f t="shared" si="19"/>
        <v>1</v>
      </c>
      <c r="Q615" s="242" t="str">
        <f>IF(ISNUMBER(P615),IF(P615=100%,"CUMPLIDA",IF(AND(ISNUMBER(L615),ISNUMBER([5]CGR!$P$4)), IF(L615&lt;[5]CGR!$P$4,"INCUMPLIDA","PROCESO"), "VERIFICAR FECHA")),"SIN VALOR AVANCE")</f>
        <v>CUMPLIDA</v>
      </c>
    </row>
    <row r="616" spans="1:17" ht="75.75" x14ac:dyDescent="0.2">
      <c r="A616" s="232" t="s">
        <v>19</v>
      </c>
      <c r="B616" s="233" t="s">
        <v>13</v>
      </c>
      <c r="C616" s="781"/>
      <c r="D616" s="781"/>
      <c r="E616" s="780"/>
      <c r="F616" s="780"/>
      <c r="G616" s="780"/>
      <c r="H616" s="291" t="s">
        <v>675</v>
      </c>
      <c r="I616" s="236" t="s">
        <v>676</v>
      </c>
      <c r="J616" s="237">
        <v>1</v>
      </c>
      <c r="K616" s="263">
        <v>45231</v>
      </c>
      <c r="L616" s="263">
        <v>45504</v>
      </c>
      <c r="M616" s="239">
        <f t="shared" si="20"/>
        <v>39</v>
      </c>
      <c r="N616" s="240">
        <v>1</v>
      </c>
      <c r="O616" s="264" t="s">
        <v>825</v>
      </c>
      <c r="P616" s="241">
        <f t="shared" si="19"/>
        <v>1</v>
      </c>
      <c r="Q616" s="242" t="str">
        <f>IF(ISNUMBER(P616),IF(P616=100%,"CUMPLIDA",IF(AND(ISNUMBER(L616),ISNUMBER([5]CGR!$P$4)), IF(L616&lt;[5]CGR!$P$4,"INCUMPLIDA","PROCESO"), "VERIFICAR FECHA")),"SIN VALOR AVANCE")</f>
        <v>CUMPLIDA</v>
      </c>
    </row>
    <row r="617" spans="1:17" ht="345.75" x14ac:dyDescent="0.2">
      <c r="A617" s="232" t="s">
        <v>19</v>
      </c>
      <c r="B617" s="233" t="s">
        <v>13</v>
      </c>
      <c r="C617" s="781"/>
      <c r="D617" s="781"/>
      <c r="E617" s="780"/>
      <c r="F617" s="780"/>
      <c r="G617" s="780"/>
      <c r="H617" s="291" t="s">
        <v>678</v>
      </c>
      <c r="I617" s="236" t="s">
        <v>679</v>
      </c>
      <c r="J617" s="237">
        <v>1</v>
      </c>
      <c r="K617" s="263">
        <v>45231</v>
      </c>
      <c r="L617" s="263">
        <v>45504</v>
      </c>
      <c r="M617" s="239">
        <f t="shared" si="20"/>
        <v>39</v>
      </c>
      <c r="N617" s="240">
        <v>1</v>
      </c>
      <c r="O617" s="264" t="s">
        <v>864</v>
      </c>
      <c r="P617" s="241">
        <f t="shared" si="19"/>
        <v>1</v>
      </c>
      <c r="Q617" s="242" t="str">
        <f>IF(ISNUMBER(P617),IF(P617=100%,"CUMPLIDA",IF(AND(ISNUMBER(L617),ISNUMBER([5]CGR!$P$4)), IF(L617&lt;[5]CGR!$P$4,"INCUMPLIDA","PROCESO"), "VERIFICAR FECHA")),"SIN VALOR AVANCE")</f>
        <v>CUMPLIDA</v>
      </c>
    </row>
    <row r="618" spans="1:17" ht="195.75" x14ac:dyDescent="0.2">
      <c r="A618" s="232" t="s">
        <v>19</v>
      </c>
      <c r="B618" s="233" t="s">
        <v>13</v>
      </c>
      <c r="C618" s="781"/>
      <c r="D618" s="781"/>
      <c r="E618" s="780"/>
      <c r="F618" s="780"/>
      <c r="G618" s="235" t="s">
        <v>97</v>
      </c>
      <c r="H618" s="236" t="s">
        <v>98</v>
      </c>
      <c r="I618" s="236" t="s">
        <v>99</v>
      </c>
      <c r="J618" s="245">
        <v>1</v>
      </c>
      <c r="K618" s="302">
        <v>45323</v>
      </c>
      <c r="L618" s="302">
        <v>45747</v>
      </c>
      <c r="M618" s="239">
        <f t="shared" si="20"/>
        <v>60.571428571428569</v>
      </c>
      <c r="N618" s="240">
        <v>1</v>
      </c>
      <c r="O618" s="264" t="s">
        <v>866</v>
      </c>
      <c r="P618" s="241">
        <f t="shared" si="19"/>
        <v>1</v>
      </c>
      <c r="Q618" s="242" t="str">
        <f>IF(ISNUMBER(P618),IF(P618=100%,"CUMPLIDA",IF(AND(ISNUMBER(L618),ISNUMBER([5]CGR!$P$4)), IF(L618&lt;[5]CGR!$P$4,"INCUMPLIDA","PROCESO"), "VERIFICAR FECHA")),"SIN VALOR AVANCE")</f>
        <v>CUMPLIDA</v>
      </c>
    </row>
    <row r="619" spans="1:17" ht="90.75" x14ac:dyDescent="0.2">
      <c r="A619" s="232" t="s">
        <v>19</v>
      </c>
      <c r="B619" s="233" t="s">
        <v>13</v>
      </c>
      <c r="C619" s="781"/>
      <c r="D619" s="781"/>
      <c r="E619" s="780"/>
      <c r="F619" s="780"/>
      <c r="G619" s="235" t="s">
        <v>101</v>
      </c>
      <c r="H619" s="236" t="s">
        <v>101</v>
      </c>
      <c r="I619" s="236" t="s">
        <v>102</v>
      </c>
      <c r="J619" s="245">
        <v>1</v>
      </c>
      <c r="K619" s="302">
        <v>45323</v>
      </c>
      <c r="L619" s="302">
        <v>45747</v>
      </c>
      <c r="M619" s="239">
        <f t="shared" si="20"/>
        <v>60.571428571428569</v>
      </c>
      <c r="N619" s="240">
        <v>1</v>
      </c>
      <c r="O619" s="264" t="s">
        <v>974</v>
      </c>
      <c r="P619" s="241">
        <f t="shared" si="19"/>
        <v>1</v>
      </c>
      <c r="Q619" s="242" t="str">
        <f>IF(ISNUMBER(P619),IF(P619=100%,"CUMPLIDA",IF(AND(ISNUMBER(L619),ISNUMBER([5]CGR!$P$4)), IF(L619&lt;[5]CGR!$P$4,"INCUMPLIDA","PROCESO"), "VERIFICAR FECHA")),"SIN VALOR AVANCE")</f>
        <v>CUMPLIDA</v>
      </c>
    </row>
    <row r="620" spans="1:17" ht="105.75" x14ac:dyDescent="0.2">
      <c r="A620" s="232" t="s">
        <v>19</v>
      </c>
      <c r="B620" s="233" t="s">
        <v>13</v>
      </c>
      <c r="C620" s="781"/>
      <c r="D620" s="781"/>
      <c r="E620" s="780"/>
      <c r="F620" s="780"/>
      <c r="G620" s="235" t="s">
        <v>238</v>
      </c>
      <c r="H620" s="236" t="s">
        <v>239</v>
      </c>
      <c r="I620" s="236" t="s">
        <v>240</v>
      </c>
      <c r="J620" s="245">
        <v>1</v>
      </c>
      <c r="K620" s="302">
        <v>45231</v>
      </c>
      <c r="L620" s="302">
        <v>45747</v>
      </c>
      <c r="M620" s="239">
        <f t="shared" si="20"/>
        <v>73.714285714285708</v>
      </c>
      <c r="N620" s="240">
        <v>1</v>
      </c>
      <c r="O620" s="236" t="s">
        <v>738</v>
      </c>
      <c r="P620" s="241">
        <f t="shared" si="19"/>
        <v>1</v>
      </c>
      <c r="Q620" s="242" t="str">
        <f>IF(ISNUMBER(P620),IF(P620=100%,"CUMPLIDA",IF(AND(ISNUMBER(L620),ISNUMBER([5]CGR!$P$4)), IF(L620&lt;[5]CGR!$P$4,"INCUMPLIDA","PROCESO"), "VERIFICAR FECHA")),"SIN VALOR AVANCE")</f>
        <v>CUMPLIDA</v>
      </c>
    </row>
    <row r="621" spans="1:17" ht="195.75" x14ac:dyDescent="0.2">
      <c r="A621" s="232" t="s">
        <v>19</v>
      </c>
      <c r="B621" s="233" t="s">
        <v>13</v>
      </c>
      <c r="C621" s="781"/>
      <c r="D621" s="781"/>
      <c r="E621" s="780"/>
      <c r="F621" s="780"/>
      <c r="G621" s="235" t="s">
        <v>104</v>
      </c>
      <c r="H621" s="236" t="s">
        <v>104</v>
      </c>
      <c r="I621" s="236" t="s">
        <v>248</v>
      </c>
      <c r="J621" s="245">
        <v>1</v>
      </c>
      <c r="K621" s="302">
        <v>45323</v>
      </c>
      <c r="L621" s="302">
        <v>45747</v>
      </c>
      <c r="M621" s="239">
        <f t="shared" si="20"/>
        <v>60.571428571428569</v>
      </c>
      <c r="N621" s="240">
        <v>1</v>
      </c>
      <c r="O621" s="264" t="s">
        <v>866</v>
      </c>
      <c r="P621" s="241">
        <f t="shared" si="19"/>
        <v>1</v>
      </c>
      <c r="Q621" s="242" t="str">
        <f>IF(ISNUMBER(P621),IF(P621=100%,"CUMPLIDA",IF(AND(ISNUMBER(L621),ISNUMBER([5]CGR!$P$4)), IF(L621&lt;[5]CGR!$P$4,"INCUMPLIDA","PROCESO"), "VERIFICAR FECHA")),"SIN VALOR AVANCE")</f>
        <v>CUMPLIDA</v>
      </c>
    </row>
    <row r="622" spans="1:17" ht="90.75" x14ac:dyDescent="0.2">
      <c r="A622" s="232" t="s">
        <v>19</v>
      </c>
      <c r="B622" s="233" t="s">
        <v>13</v>
      </c>
      <c r="C622" s="781"/>
      <c r="D622" s="781"/>
      <c r="E622" s="780"/>
      <c r="F622" s="780"/>
      <c r="G622" s="235" t="s">
        <v>830</v>
      </c>
      <c r="H622" s="236" t="s">
        <v>830</v>
      </c>
      <c r="I622" s="236" t="s">
        <v>107</v>
      </c>
      <c r="J622" s="245">
        <v>1</v>
      </c>
      <c r="K622" s="302">
        <v>45231</v>
      </c>
      <c r="L622" s="302">
        <v>45747</v>
      </c>
      <c r="M622" s="239">
        <f t="shared" si="20"/>
        <v>73.714285714285708</v>
      </c>
      <c r="N622" s="240">
        <v>1</v>
      </c>
      <c r="O622" s="264" t="s">
        <v>974</v>
      </c>
      <c r="P622" s="241">
        <f t="shared" si="19"/>
        <v>1</v>
      </c>
      <c r="Q622" s="242" t="str">
        <f>IF(ISNUMBER(P622),IF(P622=100%,"CUMPLIDA",IF(AND(ISNUMBER(L622),ISNUMBER([5]CGR!$P$4)), IF(L622&lt;[5]CGR!$P$4,"INCUMPLIDA","PROCESO"), "VERIFICAR FECHA")),"SIN VALOR AVANCE")</f>
        <v>CUMPLIDA</v>
      </c>
    </row>
    <row r="623" spans="1:17" ht="240.75" x14ac:dyDescent="0.2">
      <c r="A623" s="232" t="s">
        <v>19</v>
      </c>
      <c r="B623" s="233" t="s">
        <v>13</v>
      </c>
      <c r="C623" s="781"/>
      <c r="D623" s="781"/>
      <c r="E623" s="780"/>
      <c r="F623" s="780"/>
      <c r="G623" s="235" t="s">
        <v>831</v>
      </c>
      <c r="H623" s="236" t="s">
        <v>831</v>
      </c>
      <c r="I623" s="236" t="s">
        <v>524</v>
      </c>
      <c r="J623" s="245">
        <v>1</v>
      </c>
      <c r="K623" s="302">
        <v>45231</v>
      </c>
      <c r="L623" s="302">
        <v>45808</v>
      </c>
      <c r="M623" s="239">
        <f t="shared" si="20"/>
        <v>82.428571428571431</v>
      </c>
      <c r="N623" s="240">
        <v>1</v>
      </c>
      <c r="O623" s="264" t="s">
        <v>826</v>
      </c>
      <c r="P623" s="241">
        <f t="shared" si="19"/>
        <v>1</v>
      </c>
      <c r="Q623" s="242" t="str">
        <f>IF(ISNUMBER(P623),IF(P623=100%,"CUMPLIDA",IF(AND(ISNUMBER(L623),ISNUMBER([5]CGR!$P$4)), IF(L623&lt;[5]CGR!$P$4,"INCUMPLIDA","PROCESO"), "VERIFICAR FECHA")),"SIN VALOR AVANCE")</f>
        <v>CUMPLIDA</v>
      </c>
    </row>
    <row r="624" spans="1:17" ht="180.75" x14ac:dyDescent="0.2">
      <c r="A624" s="232" t="s">
        <v>19</v>
      </c>
      <c r="B624" s="233" t="s">
        <v>13</v>
      </c>
      <c r="C624" s="781"/>
      <c r="D624" s="781"/>
      <c r="E624" s="780"/>
      <c r="F624" s="780"/>
      <c r="G624" s="235" t="s">
        <v>110</v>
      </c>
      <c r="H624" s="236" t="s">
        <v>111</v>
      </c>
      <c r="I624" s="236" t="s">
        <v>112</v>
      </c>
      <c r="J624" s="245">
        <v>7</v>
      </c>
      <c r="K624" s="302">
        <v>46024</v>
      </c>
      <c r="L624" s="302">
        <v>46660</v>
      </c>
      <c r="M624" s="239">
        <f t="shared" si="20"/>
        <v>90.857142857142861</v>
      </c>
      <c r="N624" s="240">
        <v>0</v>
      </c>
      <c r="O624" s="264" t="s">
        <v>867</v>
      </c>
      <c r="P624" s="241">
        <f t="shared" si="19"/>
        <v>0</v>
      </c>
      <c r="Q624" s="242" t="str">
        <f>IF(ISNUMBER(P624),IF(P624=100%,"CUMPLIDA",IF(AND(ISNUMBER(L624),ISNUMBER([5]CGR!$P$4)), IF(L624&lt;[5]CGR!$P$4,"INCUMPLIDA","PROCESO"), "VERIFICAR FECHA")),"SIN VALOR AVANCE")</f>
        <v>PROCESO</v>
      </c>
    </row>
    <row r="625" spans="1:17" ht="165.75" x14ac:dyDescent="0.2">
      <c r="A625" s="232" t="s">
        <v>19</v>
      </c>
      <c r="B625" s="233" t="s">
        <v>13</v>
      </c>
      <c r="C625" s="781"/>
      <c r="D625" s="781"/>
      <c r="E625" s="780"/>
      <c r="F625" s="780"/>
      <c r="G625" s="235" t="s">
        <v>114</v>
      </c>
      <c r="H625" s="236" t="s">
        <v>115</v>
      </c>
      <c r="I625" s="236" t="s">
        <v>116</v>
      </c>
      <c r="J625" s="245">
        <v>1</v>
      </c>
      <c r="K625" s="302">
        <v>46024</v>
      </c>
      <c r="L625" s="302">
        <v>46660</v>
      </c>
      <c r="M625" s="239">
        <f t="shared" si="20"/>
        <v>90.857142857142861</v>
      </c>
      <c r="N625" s="240">
        <v>0</v>
      </c>
      <c r="O625" s="264" t="s">
        <v>936</v>
      </c>
      <c r="P625" s="241">
        <f t="shared" si="19"/>
        <v>0</v>
      </c>
      <c r="Q625" s="242" t="str">
        <f>IF(ISNUMBER(P625),IF(P625=100%,"CUMPLIDA",IF(AND(ISNUMBER(L625),ISNUMBER([5]CGR!$P$4)), IF(L625&lt;[5]CGR!$P$4,"INCUMPLIDA","PROCESO"), "VERIFICAR FECHA")),"SIN VALOR AVANCE")</f>
        <v>PROCESO</v>
      </c>
    </row>
    <row r="626" spans="1:17" ht="345.75" x14ac:dyDescent="0.2">
      <c r="A626" s="232" t="s">
        <v>19</v>
      </c>
      <c r="B626" s="233" t="s">
        <v>13</v>
      </c>
      <c r="C626" s="781"/>
      <c r="D626" s="781"/>
      <c r="E626" s="780"/>
      <c r="F626" s="780"/>
      <c r="G626" s="235" t="s">
        <v>117</v>
      </c>
      <c r="H626" s="236" t="s">
        <v>118</v>
      </c>
      <c r="I626" s="236" t="s">
        <v>119</v>
      </c>
      <c r="J626" s="245">
        <v>2</v>
      </c>
      <c r="K626" s="302">
        <v>46024</v>
      </c>
      <c r="L626" s="302">
        <v>46660</v>
      </c>
      <c r="M626" s="239">
        <f t="shared" si="20"/>
        <v>90.857142857142861</v>
      </c>
      <c r="N626" s="240">
        <v>0</v>
      </c>
      <c r="O626" s="264" t="s">
        <v>834</v>
      </c>
      <c r="P626" s="241">
        <f t="shared" si="19"/>
        <v>0</v>
      </c>
      <c r="Q626" s="242" t="str">
        <f>IF(ISNUMBER(P626),IF(P626=100%,"CUMPLIDA",IF(AND(ISNUMBER(L626),ISNUMBER([5]CGR!$P$4)), IF(L626&lt;[5]CGR!$P$4,"INCUMPLIDA","PROCESO"), "VERIFICAR FECHA")),"SIN VALOR AVANCE")</f>
        <v>PROCESO</v>
      </c>
    </row>
    <row r="627" spans="1:17" ht="195.75" customHeight="1" x14ac:dyDescent="0.2">
      <c r="A627" s="232" t="s">
        <v>19</v>
      </c>
      <c r="B627" s="233" t="s">
        <v>13</v>
      </c>
      <c r="C627" s="781" t="s">
        <v>975</v>
      </c>
      <c r="D627" s="781" t="s">
        <v>820</v>
      </c>
      <c r="E627" s="780" t="s">
        <v>976</v>
      </c>
      <c r="F627" s="780" t="s">
        <v>977</v>
      </c>
      <c r="G627" s="235" t="s">
        <v>978</v>
      </c>
      <c r="H627" s="236" t="s">
        <v>979</v>
      </c>
      <c r="I627" s="236" t="s">
        <v>980</v>
      </c>
      <c r="J627" s="243">
        <v>1</v>
      </c>
      <c r="K627" s="263">
        <v>43617</v>
      </c>
      <c r="L627" s="263">
        <v>43677</v>
      </c>
      <c r="M627" s="239">
        <f t="shared" si="20"/>
        <v>8.5714285714285712</v>
      </c>
      <c r="N627" s="244">
        <v>1</v>
      </c>
      <c r="O627" s="236" t="s">
        <v>981</v>
      </c>
      <c r="P627" s="241">
        <f t="shared" si="19"/>
        <v>1</v>
      </c>
      <c r="Q627" s="242" t="str">
        <f>IF(ISNUMBER(P627),IF(P627=100%,"CUMPLIDA",IF(AND(ISNUMBER(L627),ISNUMBER([5]CGR!$P$4)), IF(L627&lt;[5]CGR!$P$4,"INCUMPLIDA","PROCESO"), "VERIFICAR FECHA")),"SIN VALOR AVANCE")</f>
        <v>CUMPLIDA</v>
      </c>
    </row>
    <row r="628" spans="1:17" ht="240.75" x14ac:dyDescent="0.2">
      <c r="A628" s="232" t="s">
        <v>19</v>
      </c>
      <c r="B628" s="233" t="s">
        <v>13</v>
      </c>
      <c r="C628" s="781"/>
      <c r="D628" s="781"/>
      <c r="E628" s="780"/>
      <c r="F628" s="780"/>
      <c r="G628" s="235" t="s">
        <v>982</v>
      </c>
      <c r="H628" s="236" t="s">
        <v>983</v>
      </c>
      <c r="I628" s="236" t="s">
        <v>984</v>
      </c>
      <c r="J628" s="243">
        <v>1</v>
      </c>
      <c r="K628" s="263">
        <v>43678</v>
      </c>
      <c r="L628" s="263">
        <v>43738</v>
      </c>
      <c r="M628" s="239">
        <f t="shared" si="20"/>
        <v>8.5714285714285712</v>
      </c>
      <c r="N628" s="244">
        <v>1</v>
      </c>
      <c r="O628" s="236" t="s">
        <v>985</v>
      </c>
      <c r="P628" s="241">
        <f t="shared" si="19"/>
        <v>1</v>
      </c>
      <c r="Q628" s="242" t="str">
        <f>IF(ISNUMBER(P628),IF(P628=100%,"CUMPLIDA",IF(AND(ISNUMBER(L628),ISNUMBER([5]CGR!$P$4)), IF(L628&lt;[5]CGR!$P$4,"INCUMPLIDA","PROCESO"), "VERIFICAR FECHA")),"SIN VALOR AVANCE")</f>
        <v>CUMPLIDA</v>
      </c>
    </row>
    <row r="629" spans="1:17" ht="285.75" x14ac:dyDescent="0.2">
      <c r="A629" s="232" t="s">
        <v>19</v>
      </c>
      <c r="B629" s="233" t="s">
        <v>13</v>
      </c>
      <c r="C629" s="781"/>
      <c r="D629" s="781"/>
      <c r="E629" s="780"/>
      <c r="F629" s="780"/>
      <c r="G629" s="780" t="s">
        <v>823</v>
      </c>
      <c r="H629" s="291" t="s">
        <v>733</v>
      </c>
      <c r="I629" s="236" t="s">
        <v>164</v>
      </c>
      <c r="J629" s="237">
        <v>1</v>
      </c>
      <c r="K629" s="263">
        <v>44044</v>
      </c>
      <c r="L629" s="263">
        <v>44196</v>
      </c>
      <c r="M629" s="239">
        <f t="shared" si="20"/>
        <v>21.714285714285715</v>
      </c>
      <c r="N629" s="240">
        <v>1</v>
      </c>
      <c r="O629" s="236" t="s">
        <v>986</v>
      </c>
      <c r="P629" s="241">
        <f t="shared" si="19"/>
        <v>1</v>
      </c>
      <c r="Q629" s="242" t="str">
        <f>IF(ISNUMBER(P629),IF(P629=100%,"CUMPLIDA",IF(AND(ISNUMBER(L629),ISNUMBER([5]CGR!$P$4)), IF(L629&lt;[5]CGR!$P$4,"INCUMPLIDA","PROCESO"), "VERIFICAR FECHA")),"SIN VALOR AVANCE")</f>
        <v>CUMPLIDA</v>
      </c>
    </row>
    <row r="630" spans="1:17" ht="75.75" x14ac:dyDescent="0.2">
      <c r="A630" s="232" t="s">
        <v>19</v>
      </c>
      <c r="B630" s="233" t="s">
        <v>13</v>
      </c>
      <c r="C630" s="781"/>
      <c r="D630" s="781"/>
      <c r="E630" s="780"/>
      <c r="F630" s="780"/>
      <c r="G630" s="780"/>
      <c r="H630" s="291" t="s">
        <v>675</v>
      </c>
      <c r="I630" s="236" t="s">
        <v>676</v>
      </c>
      <c r="J630" s="237">
        <v>1</v>
      </c>
      <c r="K630" s="263">
        <v>45231</v>
      </c>
      <c r="L630" s="263">
        <v>45504</v>
      </c>
      <c r="M630" s="239">
        <f t="shared" si="20"/>
        <v>39</v>
      </c>
      <c r="N630" s="240">
        <v>1</v>
      </c>
      <c r="O630" s="264" t="s">
        <v>825</v>
      </c>
      <c r="P630" s="241">
        <f t="shared" si="19"/>
        <v>1</v>
      </c>
      <c r="Q630" s="242" t="str">
        <f>IF(ISNUMBER(P630),IF(P630=100%,"CUMPLIDA",IF(AND(ISNUMBER(L630),ISNUMBER([5]CGR!$P$4)), IF(L630&lt;[5]CGR!$P$4,"INCUMPLIDA","PROCESO"), "VERIFICAR FECHA")),"SIN VALOR AVANCE")</f>
        <v>CUMPLIDA</v>
      </c>
    </row>
    <row r="631" spans="1:17" ht="345.75" x14ac:dyDescent="0.2">
      <c r="A631" s="232" t="s">
        <v>19</v>
      </c>
      <c r="B631" s="233" t="s">
        <v>13</v>
      </c>
      <c r="C631" s="781"/>
      <c r="D631" s="781"/>
      <c r="E631" s="780"/>
      <c r="F631" s="780"/>
      <c r="G631" s="780"/>
      <c r="H631" s="291" t="s">
        <v>678</v>
      </c>
      <c r="I631" s="236" t="s">
        <v>679</v>
      </c>
      <c r="J631" s="237">
        <v>1</v>
      </c>
      <c r="K631" s="263">
        <v>45231</v>
      </c>
      <c r="L631" s="263">
        <v>45504</v>
      </c>
      <c r="M631" s="239">
        <f t="shared" si="20"/>
        <v>39</v>
      </c>
      <c r="N631" s="240">
        <v>1</v>
      </c>
      <c r="O631" s="264" t="s">
        <v>864</v>
      </c>
      <c r="P631" s="241">
        <f t="shared" si="19"/>
        <v>1</v>
      </c>
      <c r="Q631" s="242" t="str">
        <f>IF(ISNUMBER(P631),IF(P631=100%,"CUMPLIDA",IF(AND(ISNUMBER(L631),ISNUMBER([5]CGR!$P$4)), IF(L631&lt;[5]CGR!$P$4,"INCUMPLIDA","PROCESO"), "VERIFICAR FECHA")),"SIN VALOR AVANCE")</f>
        <v>CUMPLIDA</v>
      </c>
    </row>
    <row r="632" spans="1:17" ht="195.75" x14ac:dyDescent="0.2">
      <c r="A632" s="232" t="s">
        <v>19</v>
      </c>
      <c r="B632" s="233" t="s">
        <v>13</v>
      </c>
      <c r="C632" s="781"/>
      <c r="D632" s="781"/>
      <c r="E632" s="780"/>
      <c r="F632" s="780"/>
      <c r="G632" s="235" t="s">
        <v>97</v>
      </c>
      <c r="H632" s="236" t="s">
        <v>98</v>
      </c>
      <c r="I632" s="236" t="s">
        <v>99</v>
      </c>
      <c r="J632" s="245">
        <v>1</v>
      </c>
      <c r="K632" s="302">
        <v>45323</v>
      </c>
      <c r="L632" s="302">
        <v>45747</v>
      </c>
      <c r="M632" s="239">
        <f t="shared" si="20"/>
        <v>60.571428571428569</v>
      </c>
      <c r="N632" s="240">
        <v>1</v>
      </c>
      <c r="O632" s="264" t="s">
        <v>866</v>
      </c>
      <c r="P632" s="241">
        <f t="shared" si="19"/>
        <v>1</v>
      </c>
      <c r="Q632" s="242" t="str">
        <f>IF(ISNUMBER(P632),IF(P632=100%,"CUMPLIDA",IF(AND(ISNUMBER(L632),ISNUMBER([5]CGR!$P$4)), IF(L632&lt;[5]CGR!$P$4,"INCUMPLIDA","PROCESO"), "VERIFICAR FECHA")),"SIN VALOR AVANCE")</f>
        <v>CUMPLIDA</v>
      </c>
    </row>
    <row r="633" spans="1:17" ht="105.75" x14ac:dyDescent="0.2">
      <c r="A633" s="232" t="s">
        <v>19</v>
      </c>
      <c r="B633" s="233" t="s">
        <v>13</v>
      </c>
      <c r="C633" s="781"/>
      <c r="D633" s="781"/>
      <c r="E633" s="780"/>
      <c r="F633" s="780"/>
      <c r="G633" s="235" t="s">
        <v>101</v>
      </c>
      <c r="H633" s="236" t="s">
        <v>101</v>
      </c>
      <c r="I633" s="236" t="s">
        <v>102</v>
      </c>
      <c r="J633" s="245">
        <v>1</v>
      </c>
      <c r="K633" s="302">
        <v>45323</v>
      </c>
      <c r="L633" s="302">
        <v>45747</v>
      </c>
      <c r="M633" s="239">
        <f t="shared" si="20"/>
        <v>60.571428571428569</v>
      </c>
      <c r="N633" s="240">
        <v>1</v>
      </c>
      <c r="O633" s="264" t="s">
        <v>987</v>
      </c>
      <c r="P633" s="241">
        <f>N633/J633</f>
        <v>1</v>
      </c>
      <c r="Q633" s="242" t="str">
        <f>IF(ISNUMBER(P633),IF(P633=100%,"CUMPLIDA",IF(AND(ISNUMBER(L633),ISNUMBER([5]CGR!$P$4)), IF(L633&lt;[5]CGR!$P$4,"INCUMPLIDA","PROCESO"), "VERIFICAR FECHA")),"SIN VALOR AVANCE")</f>
        <v>CUMPLIDA</v>
      </c>
    </row>
    <row r="634" spans="1:17" ht="105.75" x14ac:dyDescent="0.2">
      <c r="A634" s="232" t="s">
        <v>19</v>
      </c>
      <c r="B634" s="233" t="s">
        <v>13</v>
      </c>
      <c r="C634" s="781"/>
      <c r="D634" s="781"/>
      <c r="E634" s="780"/>
      <c r="F634" s="780"/>
      <c r="G634" s="235" t="s">
        <v>238</v>
      </c>
      <c r="H634" s="236" t="s">
        <v>239</v>
      </c>
      <c r="I634" s="236" t="s">
        <v>240</v>
      </c>
      <c r="J634" s="245">
        <v>1</v>
      </c>
      <c r="K634" s="302">
        <v>45231</v>
      </c>
      <c r="L634" s="302">
        <v>45747</v>
      </c>
      <c r="M634" s="239">
        <f t="shared" si="20"/>
        <v>73.714285714285708</v>
      </c>
      <c r="N634" s="240">
        <v>1</v>
      </c>
      <c r="O634" s="236" t="s">
        <v>738</v>
      </c>
      <c r="P634" s="241">
        <f>N634/J634</f>
        <v>1</v>
      </c>
      <c r="Q634" s="242" t="str">
        <f>IF(ISNUMBER(P634),IF(P634=100%,"CUMPLIDA",IF(AND(ISNUMBER(L634),ISNUMBER([5]CGR!$P$4)), IF(L634&lt;[5]CGR!$P$4,"INCUMPLIDA","PROCESO"), "VERIFICAR FECHA")),"SIN VALOR AVANCE")</f>
        <v>CUMPLIDA</v>
      </c>
    </row>
    <row r="635" spans="1:17" ht="195.75" x14ac:dyDescent="0.2">
      <c r="A635" s="232" t="s">
        <v>19</v>
      </c>
      <c r="B635" s="233" t="s">
        <v>13</v>
      </c>
      <c r="C635" s="781"/>
      <c r="D635" s="781"/>
      <c r="E635" s="780"/>
      <c r="F635" s="780"/>
      <c r="G635" s="235" t="s">
        <v>104</v>
      </c>
      <c r="H635" s="236" t="s">
        <v>104</v>
      </c>
      <c r="I635" s="236" t="s">
        <v>248</v>
      </c>
      <c r="J635" s="245">
        <v>1</v>
      </c>
      <c r="K635" s="302">
        <v>45323</v>
      </c>
      <c r="L635" s="302">
        <v>45747</v>
      </c>
      <c r="M635" s="239">
        <f t="shared" si="20"/>
        <v>60.571428571428569</v>
      </c>
      <c r="N635" s="240">
        <v>1</v>
      </c>
      <c r="O635" s="264" t="s">
        <v>866</v>
      </c>
      <c r="P635" s="241">
        <f t="shared" ref="P635:P698" si="21">N635/J635</f>
        <v>1</v>
      </c>
      <c r="Q635" s="242" t="str">
        <f>IF(ISNUMBER(P635),IF(P635=100%,"CUMPLIDA",IF(AND(ISNUMBER(L635),ISNUMBER([5]CGR!$P$4)), IF(L635&lt;[5]CGR!$P$4,"INCUMPLIDA","PROCESO"), "VERIFICAR FECHA")),"SIN VALOR AVANCE")</f>
        <v>CUMPLIDA</v>
      </c>
    </row>
    <row r="636" spans="1:17" ht="75.75" x14ac:dyDescent="0.2">
      <c r="A636" s="232" t="s">
        <v>19</v>
      </c>
      <c r="B636" s="233" t="s">
        <v>13</v>
      </c>
      <c r="C636" s="781"/>
      <c r="D636" s="781"/>
      <c r="E636" s="780"/>
      <c r="F636" s="780"/>
      <c r="G636" s="235" t="s">
        <v>830</v>
      </c>
      <c r="H636" s="236" t="s">
        <v>830</v>
      </c>
      <c r="I636" s="236" t="s">
        <v>107</v>
      </c>
      <c r="J636" s="245">
        <v>1</v>
      </c>
      <c r="K636" s="302">
        <v>45231</v>
      </c>
      <c r="L636" s="302">
        <v>45747</v>
      </c>
      <c r="M636" s="239">
        <f t="shared" si="20"/>
        <v>73.714285714285708</v>
      </c>
      <c r="N636" s="240">
        <v>1</v>
      </c>
      <c r="O636" s="264" t="s">
        <v>942</v>
      </c>
      <c r="P636" s="241">
        <f t="shared" si="21"/>
        <v>1</v>
      </c>
      <c r="Q636" s="242" t="str">
        <f>IF(ISNUMBER(P636),IF(P636=100%,"CUMPLIDA",IF(AND(ISNUMBER(L636),ISNUMBER([5]CGR!$P$4)), IF(L636&lt;[5]CGR!$P$4,"INCUMPLIDA","PROCESO"), "VERIFICAR FECHA")),"SIN VALOR AVANCE")</f>
        <v>CUMPLIDA</v>
      </c>
    </row>
    <row r="637" spans="1:17" ht="240.75" x14ac:dyDescent="0.2">
      <c r="A637" s="232" t="s">
        <v>19</v>
      </c>
      <c r="B637" s="233" t="s">
        <v>13</v>
      </c>
      <c r="C637" s="781"/>
      <c r="D637" s="781"/>
      <c r="E637" s="780"/>
      <c r="F637" s="780"/>
      <c r="G637" s="235" t="s">
        <v>831</v>
      </c>
      <c r="H637" s="236" t="s">
        <v>831</v>
      </c>
      <c r="I637" s="236" t="s">
        <v>524</v>
      </c>
      <c r="J637" s="245">
        <v>1</v>
      </c>
      <c r="K637" s="302">
        <v>45231</v>
      </c>
      <c r="L637" s="302">
        <v>45808</v>
      </c>
      <c r="M637" s="239">
        <f t="shared" si="20"/>
        <v>82.428571428571431</v>
      </c>
      <c r="N637" s="240">
        <v>1</v>
      </c>
      <c r="O637" s="264" t="s">
        <v>943</v>
      </c>
      <c r="P637" s="241">
        <f t="shared" si="21"/>
        <v>1</v>
      </c>
      <c r="Q637" s="242" t="str">
        <f>IF(ISNUMBER(P637),IF(P637=100%,"CUMPLIDA",IF(AND(ISNUMBER(L637),ISNUMBER([5]CGR!$P$4)), IF(L637&lt;[5]CGR!$P$4,"INCUMPLIDA","PROCESO"), "VERIFICAR FECHA")),"SIN VALOR AVANCE")</f>
        <v>CUMPLIDA</v>
      </c>
    </row>
    <row r="638" spans="1:17" ht="180.75" x14ac:dyDescent="0.2">
      <c r="A638" s="232" t="s">
        <v>19</v>
      </c>
      <c r="B638" s="233" t="s">
        <v>13</v>
      </c>
      <c r="C638" s="781"/>
      <c r="D638" s="781"/>
      <c r="E638" s="780"/>
      <c r="F638" s="780"/>
      <c r="G638" s="235" t="s">
        <v>110</v>
      </c>
      <c r="H638" s="236" t="s">
        <v>111</v>
      </c>
      <c r="I638" s="236" t="s">
        <v>112</v>
      </c>
      <c r="J638" s="245">
        <v>12</v>
      </c>
      <c r="K638" s="302">
        <v>46024</v>
      </c>
      <c r="L638" s="302">
        <v>47118</v>
      </c>
      <c r="M638" s="239">
        <f t="shared" si="20"/>
        <v>156.28571428571428</v>
      </c>
      <c r="N638" s="240">
        <v>0</v>
      </c>
      <c r="O638" s="264" t="s">
        <v>867</v>
      </c>
      <c r="P638" s="241">
        <f t="shared" si="21"/>
        <v>0</v>
      </c>
      <c r="Q638" s="242" t="str">
        <f>IF(ISNUMBER(P638),IF(P638=100%,"CUMPLIDA",IF(AND(ISNUMBER(L638),ISNUMBER([5]CGR!$P$4)), IF(L638&lt;[5]CGR!$P$4,"INCUMPLIDA","PROCESO"), "VERIFICAR FECHA")),"SIN VALOR AVANCE")</f>
        <v>PROCESO</v>
      </c>
    </row>
    <row r="639" spans="1:17" ht="180.75" x14ac:dyDescent="0.2">
      <c r="A639" s="232" t="s">
        <v>19</v>
      </c>
      <c r="B639" s="233" t="s">
        <v>13</v>
      </c>
      <c r="C639" s="781"/>
      <c r="D639" s="781"/>
      <c r="E639" s="780"/>
      <c r="F639" s="780"/>
      <c r="G639" s="235" t="s">
        <v>114</v>
      </c>
      <c r="H639" s="236" t="s">
        <v>115</v>
      </c>
      <c r="I639" s="236" t="s">
        <v>116</v>
      </c>
      <c r="J639" s="245">
        <v>1</v>
      </c>
      <c r="K639" s="302">
        <v>46024</v>
      </c>
      <c r="L639" s="302">
        <v>47118</v>
      </c>
      <c r="M639" s="239">
        <f t="shared" si="20"/>
        <v>156.28571428571428</v>
      </c>
      <c r="N639" s="240">
        <v>0</v>
      </c>
      <c r="O639" s="264" t="s">
        <v>988</v>
      </c>
      <c r="P639" s="241">
        <f t="shared" si="21"/>
        <v>0</v>
      </c>
      <c r="Q639" s="242" t="str">
        <f>IF(ISNUMBER(P639),IF(P639=100%,"CUMPLIDA",IF(AND(ISNUMBER(L639),ISNUMBER([5]CGR!$P$4)), IF(L639&lt;[5]CGR!$P$4,"INCUMPLIDA","PROCESO"), "VERIFICAR FECHA")),"SIN VALOR AVANCE")</f>
        <v>PROCESO</v>
      </c>
    </row>
    <row r="640" spans="1:17" ht="315.75" x14ac:dyDescent="0.2">
      <c r="A640" s="232" t="s">
        <v>19</v>
      </c>
      <c r="B640" s="233" t="s">
        <v>13</v>
      </c>
      <c r="C640" s="781"/>
      <c r="D640" s="781"/>
      <c r="E640" s="780"/>
      <c r="F640" s="780"/>
      <c r="G640" s="235" t="s">
        <v>117</v>
      </c>
      <c r="H640" s="236" t="s">
        <v>118</v>
      </c>
      <c r="I640" s="236" t="s">
        <v>119</v>
      </c>
      <c r="J640" s="245">
        <v>2</v>
      </c>
      <c r="K640" s="302">
        <v>46024</v>
      </c>
      <c r="L640" s="302">
        <v>47118</v>
      </c>
      <c r="M640" s="239">
        <f t="shared" si="20"/>
        <v>156.28571428571428</v>
      </c>
      <c r="N640" s="240">
        <v>0</v>
      </c>
      <c r="O640" s="264" t="s">
        <v>845</v>
      </c>
      <c r="P640" s="241">
        <f t="shared" si="21"/>
        <v>0</v>
      </c>
      <c r="Q640" s="242" t="str">
        <f>IF(ISNUMBER(P640),IF(P640=100%,"CUMPLIDA",IF(AND(ISNUMBER(L640),ISNUMBER([5]CGR!$P$4)), IF(L640&lt;[5]CGR!$P$4,"INCUMPLIDA","PROCESO"), "VERIFICAR FECHA")),"SIN VALOR AVANCE")</f>
        <v>PROCESO</v>
      </c>
    </row>
    <row r="641" spans="1:17" ht="135.75" customHeight="1" x14ac:dyDescent="0.2">
      <c r="A641" s="232" t="s">
        <v>19</v>
      </c>
      <c r="B641" s="233" t="s">
        <v>13</v>
      </c>
      <c r="C641" s="781" t="s">
        <v>989</v>
      </c>
      <c r="D641" s="781" t="s">
        <v>990</v>
      </c>
      <c r="E641" s="780" t="s">
        <v>991</v>
      </c>
      <c r="F641" s="780" t="s">
        <v>992</v>
      </c>
      <c r="G641" s="780" t="s">
        <v>993</v>
      </c>
      <c r="H641" s="291" t="s">
        <v>675</v>
      </c>
      <c r="I641" s="236" t="s">
        <v>676</v>
      </c>
      <c r="J641" s="237">
        <v>1</v>
      </c>
      <c r="K641" s="263">
        <v>45231</v>
      </c>
      <c r="L641" s="263">
        <v>45504</v>
      </c>
      <c r="M641" s="239">
        <f t="shared" si="20"/>
        <v>39</v>
      </c>
      <c r="N641" s="240">
        <v>1</v>
      </c>
      <c r="O641" s="264" t="s">
        <v>825</v>
      </c>
      <c r="P641" s="241">
        <f t="shared" si="21"/>
        <v>1</v>
      </c>
      <c r="Q641" s="242" t="str">
        <f>IF(ISNUMBER(P641),IF(P641=100%,"CUMPLIDA",IF(AND(ISNUMBER(L641),ISNUMBER([5]CGR!$P$4)), IF(L641&lt;[5]CGR!$P$4,"INCUMPLIDA","PROCESO"), "VERIFICAR FECHA")),"SIN VALOR AVANCE")</f>
        <v>CUMPLIDA</v>
      </c>
    </row>
    <row r="642" spans="1:17" ht="195.75" x14ac:dyDescent="0.2">
      <c r="A642" s="232" t="s">
        <v>19</v>
      </c>
      <c r="B642" s="233" t="s">
        <v>13</v>
      </c>
      <c r="C642" s="781"/>
      <c r="D642" s="781"/>
      <c r="E642" s="780"/>
      <c r="F642" s="780"/>
      <c r="G642" s="780"/>
      <c r="H642" s="291" t="s">
        <v>678</v>
      </c>
      <c r="I642" s="236" t="s">
        <v>679</v>
      </c>
      <c r="J642" s="237">
        <v>1</v>
      </c>
      <c r="K642" s="263">
        <v>45231</v>
      </c>
      <c r="L642" s="263">
        <v>45504</v>
      </c>
      <c r="M642" s="239">
        <f t="shared" si="20"/>
        <v>39</v>
      </c>
      <c r="N642" s="240">
        <v>1</v>
      </c>
      <c r="O642" s="264" t="s">
        <v>994</v>
      </c>
      <c r="P642" s="241">
        <f t="shared" si="21"/>
        <v>1</v>
      </c>
      <c r="Q642" s="242" t="str">
        <f>IF(ISNUMBER(P642),IF(P642=100%,"CUMPLIDA",IF(AND(ISNUMBER(L642),ISNUMBER([5]CGR!$P$4)), IF(L642&lt;[5]CGR!$P$4,"INCUMPLIDA","PROCESO"), "VERIFICAR FECHA")),"SIN VALOR AVANCE")</f>
        <v>CUMPLIDA</v>
      </c>
    </row>
    <row r="643" spans="1:17" ht="150.75" x14ac:dyDescent="0.2">
      <c r="A643" s="232" t="s">
        <v>19</v>
      </c>
      <c r="B643" s="233" t="s">
        <v>13</v>
      </c>
      <c r="C643" s="781"/>
      <c r="D643" s="781"/>
      <c r="E643" s="780"/>
      <c r="F643" s="780"/>
      <c r="G643" s="235" t="s">
        <v>97</v>
      </c>
      <c r="H643" s="236" t="s">
        <v>98</v>
      </c>
      <c r="I643" s="236" t="s">
        <v>99</v>
      </c>
      <c r="J643" s="245">
        <v>1</v>
      </c>
      <c r="K643" s="302">
        <v>45323</v>
      </c>
      <c r="L643" s="302">
        <v>45747</v>
      </c>
      <c r="M643" s="239">
        <f t="shared" si="20"/>
        <v>60.571428571428569</v>
      </c>
      <c r="N643" s="240">
        <v>1</v>
      </c>
      <c r="O643" s="264" t="s">
        <v>995</v>
      </c>
      <c r="P643" s="241">
        <f t="shared" si="21"/>
        <v>1</v>
      </c>
      <c r="Q643" s="242" t="str">
        <f>IF(ISNUMBER(P643),IF(P643=100%,"CUMPLIDA",IF(AND(ISNUMBER(L643),ISNUMBER([5]CGR!$P$4)), IF(L643&lt;[5]CGR!$P$4,"INCUMPLIDA","PROCESO"), "VERIFICAR FECHA")),"SIN VALOR AVANCE")</f>
        <v>CUMPLIDA</v>
      </c>
    </row>
    <row r="644" spans="1:17" ht="75.75" x14ac:dyDescent="0.2">
      <c r="A644" s="232" t="s">
        <v>19</v>
      </c>
      <c r="B644" s="233" t="s">
        <v>13</v>
      </c>
      <c r="C644" s="781"/>
      <c r="D644" s="781"/>
      <c r="E644" s="780"/>
      <c r="F644" s="780"/>
      <c r="G644" s="235" t="s">
        <v>101</v>
      </c>
      <c r="H644" s="236" t="s">
        <v>101</v>
      </c>
      <c r="I644" s="236" t="s">
        <v>102</v>
      </c>
      <c r="J644" s="245">
        <v>1</v>
      </c>
      <c r="K644" s="302">
        <v>45323</v>
      </c>
      <c r="L644" s="302">
        <v>45747</v>
      </c>
      <c r="M644" s="239">
        <f t="shared" si="20"/>
        <v>60.571428571428569</v>
      </c>
      <c r="N644" s="240">
        <v>1</v>
      </c>
      <c r="O644" s="264" t="s">
        <v>924</v>
      </c>
      <c r="P644" s="241">
        <f t="shared" si="21"/>
        <v>1</v>
      </c>
      <c r="Q644" s="242" t="str">
        <f>IF(ISNUMBER(P644),IF(P644=100%,"CUMPLIDA",IF(AND(ISNUMBER(L644),ISNUMBER([5]CGR!$P$4)), IF(L644&lt;[5]CGR!$P$4,"INCUMPLIDA","PROCESO"), "VERIFICAR FECHA")),"SIN VALOR AVANCE")</f>
        <v>CUMPLIDA</v>
      </c>
    </row>
    <row r="645" spans="1:17" ht="105.75" x14ac:dyDescent="0.2">
      <c r="A645" s="232" t="s">
        <v>19</v>
      </c>
      <c r="B645" s="233" t="s">
        <v>13</v>
      </c>
      <c r="C645" s="781"/>
      <c r="D645" s="781"/>
      <c r="E645" s="780"/>
      <c r="F645" s="780"/>
      <c r="G645" s="235" t="s">
        <v>238</v>
      </c>
      <c r="H645" s="236" t="s">
        <v>239</v>
      </c>
      <c r="I645" s="236" t="s">
        <v>240</v>
      </c>
      <c r="J645" s="245">
        <v>1</v>
      </c>
      <c r="K645" s="302">
        <v>45231</v>
      </c>
      <c r="L645" s="302">
        <v>45747</v>
      </c>
      <c r="M645" s="239">
        <f t="shared" si="20"/>
        <v>73.714285714285708</v>
      </c>
      <c r="N645" s="240">
        <v>1</v>
      </c>
      <c r="O645" s="236" t="s">
        <v>738</v>
      </c>
      <c r="P645" s="241">
        <f t="shared" si="21"/>
        <v>1</v>
      </c>
      <c r="Q645" s="242" t="str">
        <f>IF(ISNUMBER(P645),IF(P645=100%,"CUMPLIDA",IF(AND(ISNUMBER(L645),ISNUMBER([5]CGR!$P$4)), IF(L645&lt;[5]CGR!$P$4,"INCUMPLIDA","PROCESO"), "VERIFICAR FECHA")),"SIN VALOR AVANCE")</f>
        <v>CUMPLIDA</v>
      </c>
    </row>
    <row r="646" spans="1:17" ht="150.75" x14ac:dyDescent="0.2">
      <c r="A646" s="232" t="s">
        <v>19</v>
      </c>
      <c r="B646" s="233" t="s">
        <v>13</v>
      </c>
      <c r="C646" s="781"/>
      <c r="D646" s="781"/>
      <c r="E646" s="780"/>
      <c r="F646" s="780"/>
      <c r="G646" s="235" t="s">
        <v>104</v>
      </c>
      <c r="H646" s="236" t="s">
        <v>104</v>
      </c>
      <c r="I646" s="236" t="s">
        <v>248</v>
      </c>
      <c r="J646" s="245">
        <v>1</v>
      </c>
      <c r="K646" s="302">
        <v>45323</v>
      </c>
      <c r="L646" s="302">
        <v>45747</v>
      </c>
      <c r="M646" s="239">
        <f t="shared" si="20"/>
        <v>60.571428571428569</v>
      </c>
      <c r="N646" s="240">
        <v>1</v>
      </c>
      <c r="O646" s="264" t="s">
        <v>995</v>
      </c>
      <c r="P646" s="241">
        <f t="shared" si="21"/>
        <v>1</v>
      </c>
      <c r="Q646" s="242" t="str">
        <f>IF(ISNUMBER(P646),IF(P646=100%,"CUMPLIDA",IF(AND(ISNUMBER(L646),ISNUMBER([5]CGR!$P$4)), IF(L646&lt;[5]CGR!$P$4,"INCUMPLIDA","PROCESO"), "VERIFICAR FECHA")),"SIN VALOR AVANCE")</f>
        <v>CUMPLIDA</v>
      </c>
    </row>
    <row r="647" spans="1:17" ht="75.75" x14ac:dyDescent="0.2">
      <c r="A647" s="232" t="s">
        <v>19</v>
      </c>
      <c r="B647" s="233" t="s">
        <v>13</v>
      </c>
      <c r="C647" s="781"/>
      <c r="D647" s="781"/>
      <c r="E647" s="780"/>
      <c r="F647" s="780"/>
      <c r="G647" s="235" t="s">
        <v>830</v>
      </c>
      <c r="H647" s="236" t="s">
        <v>830</v>
      </c>
      <c r="I647" s="236" t="s">
        <v>107</v>
      </c>
      <c r="J647" s="245">
        <v>1</v>
      </c>
      <c r="K647" s="302">
        <v>45231</v>
      </c>
      <c r="L647" s="302">
        <v>45747</v>
      </c>
      <c r="M647" s="239">
        <f t="shared" si="20"/>
        <v>73.714285714285708</v>
      </c>
      <c r="N647" s="240">
        <v>1</v>
      </c>
      <c r="O647" s="264" t="s">
        <v>924</v>
      </c>
      <c r="P647" s="241">
        <f t="shared" si="21"/>
        <v>1</v>
      </c>
      <c r="Q647" s="242" t="str">
        <f>IF(ISNUMBER(P647),IF(P647=100%,"CUMPLIDA",IF(AND(ISNUMBER(L647),ISNUMBER([5]CGR!$P$4)), IF(L647&lt;[5]CGR!$P$4,"INCUMPLIDA","PROCESO"), "VERIFICAR FECHA")),"SIN VALOR AVANCE")</f>
        <v>CUMPLIDA</v>
      </c>
    </row>
    <row r="648" spans="1:17" ht="195.75" x14ac:dyDescent="0.2">
      <c r="A648" s="232" t="s">
        <v>19</v>
      </c>
      <c r="B648" s="233" t="s">
        <v>13</v>
      </c>
      <c r="C648" s="781"/>
      <c r="D648" s="781"/>
      <c r="E648" s="780"/>
      <c r="F648" s="780"/>
      <c r="G648" s="235" t="s">
        <v>831</v>
      </c>
      <c r="H648" s="236" t="s">
        <v>831</v>
      </c>
      <c r="I648" s="236" t="s">
        <v>524</v>
      </c>
      <c r="J648" s="245">
        <v>1</v>
      </c>
      <c r="K648" s="302">
        <v>45231</v>
      </c>
      <c r="L648" s="302">
        <v>45808</v>
      </c>
      <c r="M648" s="239">
        <f t="shared" si="20"/>
        <v>82.428571428571431</v>
      </c>
      <c r="N648" s="240">
        <v>1</v>
      </c>
      <c r="O648" s="264" t="s">
        <v>994</v>
      </c>
      <c r="P648" s="241">
        <f t="shared" si="21"/>
        <v>1</v>
      </c>
      <c r="Q648" s="242" t="str">
        <f>IF(ISNUMBER(P648),IF(P648=100%,"CUMPLIDA",IF(AND(ISNUMBER(L648),ISNUMBER([5]CGR!$P$4)), IF(L648&lt;[5]CGR!$P$4,"INCUMPLIDA","PROCESO"), "VERIFICAR FECHA")),"SIN VALOR AVANCE")</f>
        <v>CUMPLIDA</v>
      </c>
    </row>
    <row r="649" spans="1:17" ht="75.75" x14ac:dyDescent="0.2">
      <c r="A649" s="232" t="s">
        <v>19</v>
      </c>
      <c r="B649" s="233" t="s">
        <v>13</v>
      </c>
      <c r="C649" s="781"/>
      <c r="D649" s="781"/>
      <c r="E649" s="780"/>
      <c r="F649" s="780"/>
      <c r="G649" s="235" t="s">
        <v>110</v>
      </c>
      <c r="H649" s="236" t="s">
        <v>111</v>
      </c>
      <c r="I649" s="236" t="s">
        <v>112</v>
      </c>
      <c r="J649" s="245">
        <v>10</v>
      </c>
      <c r="K649" s="302">
        <v>45809</v>
      </c>
      <c r="L649" s="302">
        <v>46568</v>
      </c>
      <c r="M649" s="239">
        <f t="shared" si="20"/>
        <v>108.42857142857143</v>
      </c>
      <c r="N649" s="240">
        <v>0</v>
      </c>
      <c r="O649" s="264" t="s">
        <v>924</v>
      </c>
      <c r="P649" s="241">
        <f t="shared" si="21"/>
        <v>0</v>
      </c>
      <c r="Q649" s="242" t="str">
        <f>IF(ISNUMBER(P649),IF(P649=100%,"CUMPLIDA",IF(AND(ISNUMBER(L649),ISNUMBER([5]CGR!$P$4)), IF(L649&lt;[5]CGR!$P$4,"INCUMPLIDA","PROCESO"), "VERIFICAR FECHA")),"SIN VALOR AVANCE")</f>
        <v>PROCESO</v>
      </c>
    </row>
    <row r="650" spans="1:17" ht="150.75" x14ac:dyDescent="0.2">
      <c r="A650" s="232" t="s">
        <v>19</v>
      </c>
      <c r="B650" s="233" t="s">
        <v>13</v>
      </c>
      <c r="C650" s="781"/>
      <c r="D650" s="781"/>
      <c r="E650" s="780"/>
      <c r="F650" s="780"/>
      <c r="G650" s="235" t="s">
        <v>114</v>
      </c>
      <c r="H650" s="236" t="s">
        <v>115</v>
      </c>
      <c r="I650" s="236" t="s">
        <v>116</v>
      </c>
      <c r="J650" s="245">
        <v>1</v>
      </c>
      <c r="K650" s="302">
        <v>45809</v>
      </c>
      <c r="L650" s="302">
        <v>46568</v>
      </c>
      <c r="M650" s="239">
        <f t="shared" si="20"/>
        <v>108.42857142857143</v>
      </c>
      <c r="N650" s="240">
        <v>0</v>
      </c>
      <c r="O650" s="264" t="s">
        <v>995</v>
      </c>
      <c r="P650" s="241">
        <f t="shared" si="21"/>
        <v>0</v>
      </c>
      <c r="Q650" s="242" t="str">
        <f>IF(ISNUMBER(P650),IF(P650=100%,"CUMPLIDA",IF(AND(ISNUMBER(L650),ISNUMBER([5]CGR!$P$4)), IF(L650&lt;[5]CGR!$P$4,"INCUMPLIDA","PROCESO"), "VERIFICAR FECHA")),"SIN VALOR AVANCE")</f>
        <v>PROCESO</v>
      </c>
    </row>
    <row r="651" spans="1:17" ht="195.75" x14ac:dyDescent="0.2">
      <c r="A651" s="232" t="s">
        <v>19</v>
      </c>
      <c r="B651" s="233" t="s">
        <v>13</v>
      </c>
      <c r="C651" s="781"/>
      <c r="D651" s="781"/>
      <c r="E651" s="780"/>
      <c r="F651" s="780"/>
      <c r="G651" s="235" t="s">
        <v>117</v>
      </c>
      <c r="H651" s="236" t="s">
        <v>118</v>
      </c>
      <c r="I651" s="236" t="s">
        <v>119</v>
      </c>
      <c r="J651" s="245">
        <v>2</v>
      </c>
      <c r="K651" s="302">
        <v>45809</v>
      </c>
      <c r="L651" s="302">
        <v>46568</v>
      </c>
      <c r="M651" s="239">
        <f t="shared" si="20"/>
        <v>108.42857142857143</v>
      </c>
      <c r="N651" s="240">
        <v>0</v>
      </c>
      <c r="O651" s="264" t="s">
        <v>994</v>
      </c>
      <c r="P651" s="241">
        <f t="shared" si="21"/>
        <v>0</v>
      </c>
      <c r="Q651" s="242" t="str">
        <f>IF(ISNUMBER(P651),IF(P651=100%,"CUMPLIDA",IF(AND(ISNUMBER(L651),ISNUMBER([5]CGR!$P$4)), IF(L651&lt;[5]CGR!$P$4,"INCUMPLIDA","PROCESO"), "VERIFICAR FECHA")),"SIN VALOR AVANCE")</f>
        <v>PROCESO</v>
      </c>
    </row>
    <row r="652" spans="1:17" ht="255.75" x14ac:dyDescent="0.2">
      <c r="A652" s="232" t="s">
        <v>19</v>
      </c>
      <c r="B652" s="233" t="s">
        <v>13</v>
      </c>
      <c r="C652" s="781" t="s">
        <v>996</v>
      </c>
      <c r="D652" s="781" t="s">
        <v>997</v>
      </c>
      <c r="E652" s="780" t="s">
        <v>998</v>
      </c>
      <c r="F652" s="791" t="s">
        <v>999</v>
      </c>
      <c r="G652" s="780" t="s">
        <v>823</v>
      </c>
      <c r="H652" s="291" t="s">
        <v>733</v>
      </c>
      <c r="I652" s="236" t="s">
        <v>164</v>
      </c>
      <c r="J652" s="237">
        <v>1</v>
      </c>
      <c r="K652" s="263">
        <v>44044</v>
      </c>
      <c r="L652" s="263">
        <v>44196</v>
      </c>
      <c r="M652" s="239">
        <f t="shared" si="20"/>
        <v>21.714285714285715</v>
      </c>
      <c r="N652" s="240">
        <v>1</v>
      </c>
      <c r="O652" s="236" t="s">
        <v>1000</v>
      </c>
      <c r="P652" s="241">
        <f t="shared" si="21"/>
        <v>1</v>
      </c>
      <c r="Q652" s="242" t="str">
        <f>IF(ISNUMBER(P652),IF(P652=100%,"CUMPLIDA",IF(AND(ISNUMBER(L652),ISNUMBER([5]CGR!$P$4)), IF(L652&lt;[5]CGR!$P$4,"INCUMPLIDA","PROCESO"), "VERIFICAR FECHA")),"SIN VALOR AVANCE")</f>
        <v>CUMPLIDA</v>
      </c>
    </row>
    <row r="653" spans="1:17" ht="75.75" x14ac:dyDescent="0.2">
      <c r="A653" s="232" t="s">
        <v>19</v>
      </c>
      <c r="B653" s="233" t="s">
        <v>13</v>
      </c>
      <c r="C653" s="781"/>
      <c r="D653" s="781"/>
      <c r="E653" s="780"/>
      <c r="F653" s="791"/>
      <c r="G653" s="780"/>
      <c r="H653" s="291" t="s">
        <v>675</v>
      </c>
      <c r="I653" s="236" t="s">
        <v>676</v>
      </c>
      <c r="J653" s="237">
        <v>1</v>
      </c>
      <c r="K653" s="263">
        <v>45231</v>
      </c>
      <c r="L653" s="263">
        <v>45504</v>
      </c>
      <c r="M653" s="239">
        <f t="shared" si="20"/>
        <v>39</v>
      </c>
      <c r="N653" s="240">
        <v>1</v>
      </c>
      <c r="O653" s="264" t="s">
        <v>825</v>
      </c>
      <c r="P653" s="241">
        <f t="shared" si="21"/>
        <v>1</v>
      </c>
      <c r="Q653" s="242" t="str">
        <f>IF(ISNUMBER(P653),IF(P653=100%,"CUMPLIDA",IF(AND(ISNUMBER(L653),ISNUMBER([5]CGR!$P$4)), IF(L653&lt;[5]CGR!$P$4,"INCUMPLIDA","PROCESO"), "VERIFICAR FECHA")),"SIN VALOR AVANCE")</f>
        <v>CUMPLIDA</v>
      </c>
    </row>
    <row r="654" spans="1:17" ht="345.75" x14ac:dyDescent="0.2">
      <c r="A654" s="232" t="s">
        <v>19</v>
      </c>
      <c r="B654" s="233" t="s">
        <v>13</v>
      </c>
      <c r="C654" s="781"/>
      <c r="D654" s="781"/>
      <c r="E654" s="780"/>
      <c r="F654" s="791"/>
      <c r="G654" s="780"/>
      <c r="H654" s="291" t="s">
        <v>678</v>
      </c>
      <c r="I654" s="236" t="s">
        <v>679</v>
      </c>
      <c r="J654" s="237">
        <v>1</v>
      </c>
      <c r="K654" s="263">
        <v>45231</v>
      </c>
      <c r="L654" s="263">
        <v>45504</v>
      </c>
      <c r="M654" s="239">
        <f t="shared" si="20"/>
        <v>39</v>
      </c>
      <c r="N654" s="240">
        <v>1</v>
      </c>
      <c r="O654" s="264" t="s">
        <v>864</v>
      </c>
      <c r="P654" s="241">
        <f t="shared" si="21"/>
        <v>1</v>
      </c>
      <c r="Q654" s="242" t="str">
        <f>IF(ISNUMBER(P654),IF(P654=100%,"CUMPLIDA",IF(AND(ISNUMBER(L654),ISNUMBER([5]CGR!$P$4)), IF(L654&lt;[5]CGR!$P$4,"INCUMPLIDA","PROCESO"), "VERIFICAR FECHA")),"SIN VALOR AVANCE")</f>
        <v>CUMPLIDA</v>
      </c>
    </row>
    <row r="655" spans="1:17" ht="180.75" x14ac:dyDescent="0.2">
      <c r="A655" s="232" t="s">
        <v>19</v>
      </c>
      <c r="B655" s="233" t="s">
        <v>13</v>
      </c>
      <c r="C655" s="781"/>
      <c r="D655" s="781"/>
      <c r="E655" s="780"/>
      <c r="F655" s="791"/>
      <c r="G655" s="235" t="s">
        <v>97</v>
      </c>
      <c r="H655" s="236" t="s">
        <v>98</v>
      </c>
      <c r="I655" s="236" t="s">
        <v>99</v>
      </c>
      <c r="J655" s="245">
        <v>1</v>
      </c>
      <c r="K655" s="302">
        <v>45323</v>
      </c>
      <c r="L655" s="302">
        <v>45747</v>
      </c>
      <c r="M655" s="239">
        <f t="shared" si="20"/>
        <v>60.571428571428569</v>
      </c>
      <c r="N655" s="240">
        <v>1</v>
      </c>
      <c r="O655" s="264" t="s">
        <v>923</v>
      </c>
      <c r="P655" s="241">
        <f t="shared" si="21"/>
        <v>1</v>
      </c>
      <c r="Q655" s="242" t="str">
        <f>IF(ISNUMBER(P655),IF(P655=100%,"CUMPLIDA",IF(AND(ISNUMBER(L655),ISNUMBER([5]CGR!$P$4)), IF(L655&lt;[5]CGR!$P$4,"INCUMPLIDA","PROCESO"), "VERIFICAR FECHA")),"SIN VALOR AVANCE")</f>
        <v>CUMPLIDA</v>
      </c>
    </row>
    <row r="656" spans="1:17" ht="75.75" x14ac:dyDescent="0.2">
      <c r="A656" s="232" t="s">
        <v>19</v>
      </c>
      <c r="B656" s="233" t="s">
        <v>13</v>
      </c>
      <c r="C656" s="781"/>
      <c r="D656" s="781"/>
      <c r="E656" s="780"/>
      <c r="F656" s="791"/>
      <c r="G656" s="235" t="s">
        <v>101</v>
      </c>
      <c r="H656" s="236" t="s">
        <v>101</v>
      </c>
      <c r="I656" s="236" t="s">
        <v>102</v>
      </c>
      <c r="J656" s="245">
        <v>1</v>
      </c>
      <c r="K656" s="302">
        <v>45323</v>
      </c>
      <c r="L656" s="302">
        <v>45747</v>
      </c>
      <c r="M656" s="239">
        <f t="shared" si="20"/>
        <v>60.571428571428569</v>
      </c>
      <c r="N656" s="240">
        <v>1</v>
      </c>
      <c r="O656" s="264" t="s">
        <v>924</v>
      </c>
      <c r="P656" s="241">
        <f t="shared" si="21"/>
        <v>1</v>
      </c>
      <c r="Q656" s="242" t="str">
        <f>IF(ISNUMBER(P656),IF(P656=100%,"CUMPLIDA",IF(AND(ISNUMBER(L656),ISNUMBER([5]CGR!$P$4)), IF(L656&lt;[5]CGR!$P$4,"INCUMPLIDA","PROCESO"), "VERIFICAR FECHA")),"SIN VALOR AVANCE")</f>
        <v>CUMPLIDA</v>
      </c>
    </row>
    <row r="657" spans="1:17" ht="105.75" x14ac:dyDescent="0.2">
      <c r="A657" s="232" t="s">
        <v>19</v>
      </c>
      <c r="B657" s="233" t="s">
        <v>13</v>
      </c>
      <c r="C657" s="781"/>
      <c r="D657" s="781"/>
      <c r="E657" s="780"/>
      <c r="F657" s="791"/>
      <c r="G657" s="235" t="s">
        <v>238</v>
      </c>
      <c r="H657" s="236" t="s">
        <v>239</v>
      </c>
      <c r="I657" s="236" t="s">
        <v>240</v>
      </c>
      <c r="J657" s="245">
        <v>1</v>
      </c>
      <c r="K657" s="302">
        <v>45231</v>
      </c>
      <c r="L657" s="302">
        <v>45747</v>
      </c>
      <c r="M657" s="239">
        <f t="shared" si="20"/>
        <v>73.714285714285708</v>
      </c>
      <c r="N657" s="240">
        <v>1</v>
      </c>
      <c r="O657" s="236" t="s">
        <v>738</v>
      </c>
      <c r="P657" s="241">
        <f t="shared" si="21"/>
        <v>1</v>
      </c>
      <c r="Q657" s="242" t="str">
        <f>IF(ISNUMBER(P657),IF(P657=100%,"CUMPLIDA",IF(AND(ISNUMBER(L657),ISNUMBER([5]CGR!$P$4)), IF(L657&lt;[5]CGR!$P$4,"INCUMPLIDA","PROCESO"), "VERIFICAR FECHA")),"SIN VALOR AVANCE")</f>
        <v>CUMPLIDA</v>
      </c>
    </row>
    <row r="658" spans="1:17" ht="180.75" x14ac:dyDescent="0.2">
      <c r="A658" s="232" t="s">
        <v>19</v>
      </c>
      <c r="B658" s="233" t="s">
        <v>13</v>
      </c>
      <c r="C658" s="781"/>
      <c r="D658" s="781"/>
      <c r="E658" s="780"/>
      <c r="F658" s="791"/>
      <c r="G658" s="235" t="s">
        <v>104</v>
      </c>
      <c r="H658" s="236" t="s">
        <v>104</v>
      </c>
      <c r="I658" s="236" t="s">
        <v>248</v>
      </c>
      <c r="J658" s="245">
        <v>1</v>
      </c>
      <c r="K658" s="302">
        <v>45323</v>
      </c>
      <c r="L658" s="302">
        <v>45747</v>
      </c>
      <c r="M658" s="239">
        <f t="shared" si="20"/>
        <v>60.571428571428569</v>
      </c>
      <c r="N658" s="240">
        <v>1</v>
      </c>
      <c r="O658" s="264" t="s">
        <v>923</v>
      </c>
      <c r="P658" s="241">
        <f t="shared" si="21"/>
        <v>1</v>
      </c>
      <c r="Q658" s="242" t="str">
        <f>IF(ISNUMBER(P658),IF(P658=100%,"CUMPLIDA",IF(AND(ISNUMBER(L658),ISNUMBER([5]CGR!$P$4)), IF(L658&lt;[5]CGR!$P$4,"INCUMPLIDA","PROCESO"), "VERIFICAR FECHA")),"SIN VALOR AVANCE")</f>
        <v>CUMPLIDA</v>
      </c>
    </row>
    <row r="659" spans="1:17" ht="75.75" x14ac:dyDescent="0.2">
      <c r="A659" s="232" t="s">
        <v>19</v>
      </c>
      <c r="B659" s="233" t="s">
        <v>13</v>
      </c>
      <c r="C659" s="781"/>
      <c r="D659" s="781"/>
      <c r="E659" s="780"/>
      <c r="F659" s="791"/>
      <c r="G659" s="235" t="s">
        <v>830</v>
      </c>
      <c r="H659" s="236" t="s">
        <v>830</v>
      </c>
      <c r="I659" s="236" t="s">
        <v>107</v>
      </c>
      <c r="J659" s="245">
        <v>1</v>
      </c>
      <c r="K659" s="302">
        <v>45231</v>
      </c>
      <c r="L659" s="302">
        <v>45747</v>
      </c>
      <c r="M659" s="239">
        <f t="shared" ref="M659:M722" si="22">(L659-K659)/7</f>
        <v>73.714285714285708</v>
      </c>
      <c r="N659" s="240">
        <v>1</v>
      </c>
      <c r="O659" s="264" t="s">
        <v>924</v>
      </c>
      <c r="P659" s="241">
        <f t="shared" si="21"/>
        <v>1</v>
      </c>
      <c r="Q659" s="242" t="str">
        <f>IF(ISNUMBER(P659),IF(P659=100%,"CUMPLIDA",IF(AND(ISNUMBER(L659),ISNUMBER([5]CGR!$P$4)), IF(L659&lt;[5]CGR!$P$4,"INCUMPLIDA","PROCESO"), "VERIFICAR FECHA")),"SIN VALOR AVANCE")</f>
        <v>CUMPLIDA</v>
      </c>
    </row>
    <row r="660" spans="1:17" ht="240.75" x14ac:dyDescent="0.2">
      <c r="A660" s="232" t="s">
        <v>19</v>
      </c>
      <c r="B660" s="233" t="s">
        <v>13</v>
      </c>
      <c r="C660" s="781"/>
      <c r="D660" s="781"/>
      <c r="E660" s="780"/>
      <c r="F660" s="791"/>
      <c r="G660" s="235" t="s">
        <v>831</v>
      </c>
      <c r="H660" s="236" t="s">
        <v>831</v>
      </c>
      <c r="I660" s="236" t="s">
        <v>524</v>
      </c>
      <c r="J660" s="245">
        <v>1</v>
      </c>
      <c r="K660" s="302">
        <v>45231</v>
      </c>
      <c r="L660" s="302">
        <v>45808</v>
      </c>
      <c r="M660" s="239">
        <f t="shared" si="22"/>
        <v>82.428571428571431</v>
      </c>
      <c r="N660" s="240">
        <v>1</v>
      </c>
      <c r="O660" s="264" t="s">
        <v>826</v>
      </c>
      <c r="P660" s="241">
        <f t="shared" si="21"/>
        <v>1</v>
      </c>
      <c r="Q660" s="242" t="str">
        <f>IF(ISNUMBER(P660),IF(P660=100%,"CUMPLIDA",IF(AND(ISNUMBER(L660),ISNUMBER([5]CGR!$P$4)), IF(L660&lt;[5]CGR!$P$4,"INCUMPLIDA","PROCESO"), "VERIFICAR FECHA")),"SIN VALOR AVANCE")</f>
        <v>CUMPLIDA</v>
      </c>
    </row>
    <row r="661" spans="1:17" ht="180.75" x14ac:dyDescent="0.2">
      <c r="A661" s="232" t="s">
        <v>19</v>
      </c>
      <c r="B661" s="233" t="s">
        <v>13</v>
      </c>
      <c r="C661" s="781"/>
      <c r="D661" s="781"/>
      <c r="E661" s="780"/>
      <c r="F661" s="791"/>
      <c r="G661" s="235" t="s">
        <v>110</v>
      </c>
      <c r="H661" s="236" t="s">
        <v>111</v>
      </c>
      <c r="I661" s="236" t="s">
        <v>112</v>
      </c>
      <c r="J661" s="245">
        <v>7</v>
      </c>
      <c r="K661" s="302">
        <v>46024</v>
      </c>
      <c r="L661" s="302">
        <v>46660</v>
      </c>
      <c r="M661" s="239">
        <f t="shared" si="22"/>
        <v>90.857142857142861</v>
      </c>
      <c r="N661" s="240">
        <v>0</v>
      </c>
      <c r="O661" s="264" t="s">
        <v>867</v>
      </c>
      <c r="P661" s="241">
        <f t="shared" si="21"/>
        <v>0</v>
      </c>
      <c r="Q661" s="242" t="str">
        <f>IF(ISNUMBER(P661),IF(P661=100%,"CUMPLIDA",IF(AND(ISNUMBER(L661),ISNUMBER([5]CGR!$P$4)), IF(L661&lt;[5]CGR!$P$4,"INCUMPLIDA","PROCESO"), "VERIFICAR FECHA")),"SIN VALOR AVANCE")</f>
        <v>PROCESO</v>
      </c>
    </row>
    <row r="662" spans="1:17" ht="195.75" x14ac:dyDescent="0.2">
      <c r="A662" s="232" t="s">
        <v>19</v>
      </c>
      <c r="B662" s="233" t="s">
        <v>13</v>
      </c>
      <c r="C662" s="781"/>
      <c r="D662" s="781"/>
      <c r="E662" s="780"/>
      <c r="F662" s="791"/>
      <c r="G662" s="235" t="s">
        <v>114</v>
      </c>
      <c r="H662" s="236" t="s">
        <v>115</v>
      </c>
      <c r="I662" s="236" t="s">
        <v>116</v>
      </c>
      <c r="J662" s="245">
        <v>1</v>
      </c>
      <c r="K662" s="302">
        <v>46024</v>
      </c>
      <c r="L662" s="302">
        <v>46660</v>
      </c>
      <c r="M662" s="239">
        <f t="shared" si="22"/>
        <v>90.857142857142861</v>
      </c>
      <c r="N662" s="240">
        <v>0</v>
      </c>
      <c r="O662" s="264" t="s">
        <v>844</v>
      </c>
      <c r="P662" s="241">
        <f t="shared" si="21"/>
        <v>0</v>
      </c>
      <c r="Q662" s="242" t="str">
        <f>IF(ISNUMBER(P662),IF(P662=100%,"CUMPLIDA",IF(AND(ISNUMBER(L662),ISNUMBER([5]CGR!$P$4)), IF(L662&lt;[5]CGR!$P$4,"INCUMPLIDA","PROCESO"), "VERIFICAR FECHA")),"SIN VALOR AVANCE")</f>
        <v>PROCESO</v>
      </c>
    </row>
    <row r="663" spans="1:17" ht="315.75" x14ac:dyDescent="0.2">
      <c r="A663" s="232" t="s">
        <v>19</v>
      </c>
      <c r="B663" s="233" t="s">
        <v>13</v>
      </c>
      <c r="C663" s="781"/>
      <c r="D663" s="781"/>
      <c r="E663" s="780"/>
      <c r="F663" s="791"/>
      <c r="G663" s="235" t="s">
        <v>117</v>
      </c>
      <c r="H663" s="236" t="s">
        <v>118</v>
      </c>
      <c r="I663" s="236" t="s">
        <v>119</v>
      </c>
      <c r="J663" s="245">
        <v>2</v>
      </c>
      <c r="K663" s="302">
        <v>46024</v>
      </c>
      <c r="L663" s="302">
        <v>46660</v>
      </c>
      <c r="M663" s="239">
        <f t="shared" si="22"/>
        <v>90.857142857142861</v>
      </c>
      <c r="N663" s="240">
        <v>0</v>
      </c>
      <c r="O663" s="264" t="s">
        <v>845</v>
      </c>
      <c r="P663" s="241">
        <f t="shared" si="21"/>
        <v>0</v>
      </c>
      <c r="Q663" s="242" t="str">
        <f>IF(ISNUMBER(P663),IF(P663=100%,"CUMPLIDA",IF(AND(ISNUMBER(L663),ISNUMBER([5]CGR!$P$4)), IF(L663&lt;[5]CGR!$P$4,"INCUMPLIDA","PROCESO"), "VERIFICAR FECHA")),"SIN VALOR AVANCE")</f>
        <v>PROCESO</v>
      </c>
    </row>
    <row r="664" spans="1:17" ht="255.75" x14ac:dyDescent="0.2">
      <c r="A664" s="232" t="s">
        <v>19</v>
      </c>
      <c r="B664" s="233" t="s">
        <v>13</v>
      </c>
      <c r="C664" s="781" t="s">
        <v>1001</v>
      </c>
      <c r="D664" s="781" t="s">
        <v>1002</v>
      </c>
      <c r="E664" s="780" t="s">
        <v>1003</v>
      </c>
      <c r="F664" s="780" t="s">
        <v>1004</v>
      </c>
      <c r="G664" s="780" t="s">
        <v>823</v>
      </c>
      <c r="H664" s="291" t="s">
        <v>733</v>
      </c>
      <c r="I664" s="236" t="s">
        <v>164</v>
      </c>
      <c r="J664" s="237">
        <v>1</v>
      </c>
      <c r="K664" s="263">
        <v>44044</v>
      </c>
      <c r="L664" s="263">
        <v>44196</v>
      </c>
      <c r="M664" s="239">
        <f t="shared" si="22"/>
        <v>21.714285714285715</v>
      </c>
      <c r="N664" s="240">
        <v>1</v>
      </c>
      <c r="O664" s="236" t="s">
        <v>871</v>
      </c>
      <c r="P664" s="241">
        <f t="shared" si="21"/>
        <v>1</v>
      </c>
      <c r="Q664" s="242" t="str">
        <f>IF(ISNUMBER(P664),IF(P664=100%,"CUMPLIDA",IF(AND(ISNUMBER(L664),ISNUMBER([5]CGR!$P$4)), IF(L664&lt;[5]CGR!$P$4,"INCUMPLIDA","PROCESO"), "VERIFICAR FECHA")),"SIN VALOR AVANCE")</f>
        <v>CUMPLIDA</v>
      </c>
    </row>
    <row r="665" spans="1:17" ht="75.75" x14ac:dyDescent="0.2">
      <c r="A665" s="232" t="s">
        <v>19</v>
      </c>
      <c r="B665" s="233" t="s">
        <v>13</v>
      </c>
      <c r="C665" s="781"/>
      <c r="D665" s="781"/>
      <c r="E665" s="780"/>
      <c r="F665" s="780"/>
      <c r="G665" s="780"/>
      <c r="H665" s="291" t="s">
        <v>675</v>
      </c>
      <c r="I665" s="236" t="s">
        <v>676</v>
      </c>
      <c r="J665" s="237">
        <v>1</v>
      </c>
      <c r="K665" s="263">
        <v>45231</v>
      </c>
      <c r="L665" s="263">
        <v>45504</v>
      </c>
      <c r="M665" s="239">
        <f t="shared" si="22"/>
        <v>39</v>
      </c>
      <c r="N665" s="240">
        <v>1</v>
      </c>
      <c r="O665" s="264" t="s">
        <v>825</v>
      </c>
      <c r="P665" s="241">
        <f t="shared" si="21"/>
        <v>1</v>
      </c>
      <c r="Q665" s="242" t="str">
        <f>IF(ISNUMBER(P665),IF(P665=100%,"CUMPLIDA",IF(AND(ISNUMBER(L665),ISNUMBER([5]CGR!$P$4)), IF(L665&lt;[5]CGR!$P$4,"INCUMPLIDA","PROCESO"), "VERIFICAR FECHA")),"SIN VALOR AVANCE")</f>
        <v>CUMPLIDA</v>
      </c>
    </row>
    <row r="666" spans="1:17" ht="345.75" x14ac:dyDescent="0.2">
      <c r="A666" s="232" t="s">
        <v>19</v>
      </c>
      <c r="B666" s="233" t="s">
        <v>13</v>
      </c>
      <c r="C666" s="781"/>
      <c r="D666" s="781"/>
      <c r="E666" s="780"/>
      <c r="F666" s="780"/>
      <c r="G666" s="780"/>
      <c r="H666" s="291" t="s">
        <v>678</v>
      </c>
      <c r="I666" s="236" t="s">
        <v>679</v>
      </c>
      <c r="J666" s="237">
        <v>1</v>
      </c>
      <c r="K666" s="263">
        <v>45231</v>
      </c>
      <c r="L666" s="263">
        <v>45504</v>
      </c>
      <c r="M666" s="239">
        <f t="shared" si="22"/>
        <v>39</v>
      </c>
      <c r="N666" s="240">
        <v>1</v>
      </c>
      <c r="O666" s="264" t="s">
        <v>864</v>
      </c>
      <c r="P666" s="241">
        <f t="shared" si="21"/>
        <v>1</v>
      </c>
      <c r="Q666" s="242" t="str">
        <f>IF(ISNUMBER(P666),IF(P666=100%,"CUMPLIDA",IF(AND(ISNUMBER(L666),ISNUMBER([5]CGR!$P$4)), IF(L666&lt;[5]CGR!$P$4,"INCUMPLIDA","PROCESO"), "VERIFICAR FECHA")),"SIN VALOR AVANCE")</f>
        <v>CUMPLIDA</v>
      </c>
    </row>
    <row r="667" spans="1:17" ht="180.75" x14ac:dyDescent="0.2">
      <c r="A667" s="232" t="s">
        <v>19</v>
      </c>
      <c r="B667" s="233" t="s">
        <v>13</v>
      </c>
      <c r="C667" s="781"/>
      <c r="D667" s="781"/>
      <c r="E667" s="780"/>
      <c r="F667" s="780"/>
      <c r="G667" s="235" t="s">
        <v>97</v>
      </c>
      <c r="H667" s="236" t="s">
        <v>98</v>
      </c>
      <c r="I667" s="236" t="s">
        <v>99</v>
      </c>
      <c r="J667" s="245">
        <v>1</v>
      </c>
      <c r="K667" s="302">
        <v>45323</v>
      </c>
      <c r="L667" s="302">
        <v>45747</v>
      </c>
      <c r="M667" s="239">
        <f t="shared" si="22"/>
        <v>60.571428571428569</v>
      </c>
      <c r="N667" s="240">
        <v>1</v>
      </c>
      <c r="O667" s="264" t="s">
        <v>865</v>
      </c>
      <c r="P667" s="241">
        <f t="shared" si="21"/>
        <v>1</v>
      </c>
      <c r="Q667" s="242" t="str">
        <f>IF(ISNUMBER(P667),IF(P667=100%,"CUMPLIDA",IF(AND(ISNUMBER(L667),ISNUMBER([5]CGR!$P$4)), IF(L667&lt;[5]CGR!$P$4,"INCUMPLIDA","PROCESO"), "VERIFICAR FECHA")),"SIN VALOR AVANCE")</f>
        <v>CUMPLIDA</v>
      </c>
    </row>
    <row r="668" spans="1:17" ht="105.75" x14ac:dyDescent="0.2">
      <c r="A668" s="232" t="s">
        <v>19</v>
      </c>
      <c r="B668" s="233" t="s">
        <v>13</v>
      </c>
      <c r="C668" s="781"/>
      <c r="D668" s="781"/>
      <c r="E668" s="780"/>
      <c r="F668" s="780"/>
      <c r="G668" s="235" t="s">
        <v>101</v>
      </c>
      <c r="H668" s="236" t="s">
        <v>101</v>
      </c>
      <c r="I668" s="236" t="s">
        <v>102</v>
      </c>
      <c r="J668" s="245">
        <v>1</v>
      </c>
      <c r="K668" s="302">
        <v>45323</v>
      </c>
      <c r="L668" s="302">
        <v>45747</v>
      </c>
      <c r="M668" s="239">
        <f t="shared" si="22"/>
        <v>60.571428571428569</v>
      </c>
      <c r="N668" s="240">
        <v>1</v>
      </c>
      <c r="O668" s="264" t="s">
        <v>881</v>
      </c>
      <c r="P668" s="241">
        <f t="shared" si="21"/>
        <v>1</v>
      </c>
      <c r="Q668" s="242" t="str">
        <f>IF(ISNUMBER(P668),IF(P668=100%,"CUMPLIDA",IF(AND(ISNUMBER(L668),ISNUMBER([5]CGR!$P$4)), IF(L668&lt;[5]CGR!$P$4,"INCUMPLIDA","PROCESO"), "VERIFICAR FECHA")),"SIN VALOR AVANCE")</f>
        <v>CUMPLIDA</v>
      </c>
    </row>
    <row r="669" spans="1:17" ht="105.75" x14ac:dyDescent="0.2">
      <c r="A669" s="232" t="s">
        <v>19</v>
      </c>
      <c r="B669" s="233" t="s">
        <v>13</v>
      </c>
      <c r="C669" s="781"/>
      <c r="D669" s="781"/>
      <c r="E669" s="780"/>
      <c r="F669" s="780"/>
      <c r="G669" s="235" t="s">
        <v>238</v>
      </c>
      <c r="H669" s="236" t="s">
        <v>239</v>
      </c>
      <c r="I669" s="236" t="s">
        <v>240</v>
      </c>
      <c r="J669" s="245">
        <v>1</v>
      </c>
      <c r="K669" s="302">
        <v>45231</v>
      </c>
      <c r="L669" s="302">
        <v>45747</v>
      </c>
      <c r="M669" s="239">
        <f t="shared" si="22"/>
        <v>73.714285714285708</v>
      </c>
      <c r="N669" s="240">
        <v>1</v>
      </c>
      <c r="O669" s="236" t="s">
        <v>738</v>
      </c>
      <c r="P669" s="241">
        <f t="shared" si="21"/>
        <v>1</v>
      </c>
      <c r="Q669" s="242" t="str">
        <f>IF(ISNUMBER(P669),IF(P669=100%,"CUMPLIDA",IF(AND(ISNUMBER(L669),ISNUMBER([5]CGR!$P$4)), IF(L669&lt;[5]CGR!$P$4,"INCUMPLIDA","PROCESO"), "VERIFICAR FECHA")),"SIN VALOR AVANCE")</f>
        <v>CUMPLIDA</v>
      </c>
    </row>
    <row r="670" spans="1:17" ht="195.75" x14ac:dyDescent="0.2">
      <c r="A670" s="232" t="s">
        <v>19</v>
      </c>
      <c r="B670" s="233" t="s">
        <v>13</v>
      </c>
      <c r="C670" s="781"/>
      <c r="D670" s="781"/>
      <c r="E670" s="780"/>
      <c r="F670" s="780"/>
      <c r="G670" s="235" t="s">
        <v>104</v>
      </c>
      <c r="H670" s="236" t="s">
        <v>104</v>
      </c>
      <c r="I670" s="236" t="s">
        <v>248</v>
      </c>
      <c r="J670" s="245">
        <v>1</v>
      </c>
      <c r="K670" s="302">
        <v>45323</v>
      </c>
      <c r="L670" s="302">
        <v>45747</v>
      </c>
      <c r="M670" s="239">
        <f t="shared" si="22"/>
        <v>60.571428571428569</v>
      </c>
      <c r="N670" s="240">
        <v>1</v>
      </c>
      <c r="O670" s="264" t="s">
        <v>866</v>
      </c>
      <c r="P670" s="241">
        <f t="shared" si="21"/>
        <v>1</v>
      </c>
      <c r="Q670" s="242" t="str">
        <f>IF(ISNUMBER(P670),IF(P670=100%,"CUMPLIDA",IF(AND(ISNUMBER(L670),ISNUMBER([5]CGR!$P$4)), IF(L670&lt;[5]CGR!$P$4,"INCUMPLIDA","PROCESO"), "VERIFICAR FECHA")),"SIN VALOR AVANCE")</f>
        <v>CUMPLIDA</v>
      </c>
    </row>
    <row r="671" spans="1:17" ht="75" x14ac:dyDescent="0.2">
      <c r="A671" s="232" t="s">
        <v>19</v>
      </c>
      <c r="B671" s="233" t="s">
        <v>13</v>
      </c>
      <c r="C671" s="781"/>
      <c r="D671" s="781"/>
      <c r="E671" s="780"/>
      <c r="F671" s="780"/>
      <c r="G671" s="235" t="s">
        <v>830</v>
      </c>
      <c r="H671" s="236" t="s">
        <v>830</v>
      </c>
      <c r="I671" s="236" t="s">
        <v>107</v>
      </c>
      <c r="J671" s="245">
        <v>1</v>
      </c>
      <c r="K671" s="302">
        <v>45231</v>
      </c>
      <c r="L671" s="302">
        <v>45747</v>
      </c>
      <c r="M671" s="239">
        <f t="shared" si="22"/>
        <v>73.714285714285708</v>
      </c>
      <c r="N671" s="240">
        <v>1</v>
      </c>
      <c r="O671" s="236" t="s">
        <v>1005</v>
      </c>
      <c r="P671" s="241">
        <f t="shared" si="21"/>
        <v>1</v>
      </c>
      <c r="Q671" s="242" t="str">
        <f>IF(ISNUMBER(P671),IF(P671=100%,"CUMPLIDA",IF(AND(ISNUMBER(L671),ISNUMBER([5]CGR!$P$4)), IF(L671&lt;[5]CGR!$P$4,"INCUMPLIDA","PROCESO"), "VERIFICAR FECHA")),"SIN VALOR AVANCE")</f>
        <v>CUMPLIDA</v>
      </c>
    </row>
    <row r="672" spans="1:17" ht="255.75" x14ac:dyDescent="0.2">
      <c r="A672" s="232" t="s">
        <v>19</v>
      </c>
      <c r="B672" s="233" t="s">
        <v>13</v>
      </c>
      <c r="C672" s="781"/>
      <c r="D672" s="781"/>
      <c r="E672" s="780"/>
      <c r="F672" s="780"/>
      <c r="G672" s="235" t="s">
        <v>831</v>
      </c>
      <c r="H672" s="236" t="s">
        <v>831</v>
      </c>
      <c r="I672" s="236" t="s">
        <v>524</v>
      </c>
      <c r="J672" s="245">
        <v>1</v>
      </c>
      <c r="K672" s="302">
        <v>45231</v>
      </c>
      <c r="L672" s="302">
        <v>45808</v>
      </c>
      <c r="M672" s="239">
        <f t="shared" si="22"/>
        <v>82.428571428571431</v>
      </c>
      <c r="N672" s="240">
        <v>1</v>
      </c>
      <c r="O672" s="264" t="s">
        <v>873</v>
      </c>
      <c r="P672" s="241">
        <f t="shared" si="21"/>
        <v>1</v>
      </c>
      <c r="Q672" s="242" t="str">
        <f>IF(ISNUMBER(P672),IF(P672=100%,"CUMPLIDA",IF(AND(ISNUMBER(L672),ISNUMBER([5]CGR!$P$4)), IF(L672&lt;[5]CGR!$P$4,"INCUMPLIDA","PROCESO"), "VERIFICAR FECHA")),"SIN VALOR AVANCE")</f>
        <v>CUMPLIDA</v>
      </c>
    </row>
    <row r="673" spans="1:17" ht="180.75" x14ac:dyDescent="0.2">
      <c r="A673" s="232" t="s">
        <v>19</v>
      </c>
      <c r="B673" s="233" t="s">
        <v>13</v>
      </c>
      <c r="C673" s="781"/>
      <c r="D673" s="781"/>
      <c r="E673" s="780"/>
      <c r="F673" s="780"/>
      <c r="G673" s="235" t="s">
        <v>110</v>
      </c>
      <c r="H673" s="236" t="s">
        <v>111</v>
      </c>
      <c r="I673" s="236" t="s">
        <v>112</v>
      </c>
      <c r="J673" s="245">
        <v>7</v>
      </c>
      <c r="K673" s="302">
        <v>46024</v>
      </c>
      <c r="L673" s="302">
        <v>46660</v>
      </c>
      <c r="M673" s="239">
        <f t="shared" si="22"/>
        <v>90.857142857142861</v>
      </c>
      <c r="N673" s="240">
        <v>0</v>
      </c>
      <c r="O673" s="264" t="s">
        <v>867</v>
      </c>
      <c r="P673" s="241">
        <f t="shared" si="21"/>
        <v>0</v>
      </c>
      <c r="Q673" s="242" t="str">
        <f>IF(ISNUMBER(P673),IF(P673=100%,"CUMPLIDA",IF(AND(ISNUMBER(L673),ISNUMBER([5]CGR!$P$4)), IF(L673&lt;[5]CGR!$P$4,"INCUMPLIDA","PROCESO"), "VERIFICAR FECHA")),"SIN VALOR AVANCE")</f>
        <v>PROCESO</v>
      </c>
    </row>
    <row r="674" spans="1:17" ht="195.75" x14ac:dyDescent="0.2">
      <c r="A674" s="232" t="s">
        <v>19</v>
      </c>
      <c r="B674" s="233" t="s">
        <v>13</v>
      </c>
      <c r="C674" s="781"/>
      <c r="D674" s="781"/>
      <c r="E674" s="780"/>
      <c r="F674" s="780"/>
      <c r="G674" s="235" t="s">
        <v>114</v>
      </c>
      <c r="H674" s="236" t="s">
        <v>115</v>
      </c>
      <c r="I674" s="236" t="s">
        <v>116</v>
      </c>
      <c r="J674" s="245">
        <v>1</v>
      </c>
      <c r="K674" s="302">
        <v>46024</v>
      </c>
      <c r="L674" s="302">
        <v>46660</v>
      </c>
      <c r="M674" s="239">
        <f t="shared" si="22"/>
        <v>90.857142857142861</v>
      </c>
      <c r="N674" s="240">
        <v>0</v>
      </c>
      <c r="O674" s="264" t="s">
        <v>844</v>
      </c>
      <c r="P674" s="241">
        <f t="shared" si="21"/>
        <v>0</v>
      </c>
      <c r="Q674" s="242" t="str">
        <f>IF(ISNUMBER(P674),IF(P674=100%,"CUMPLIDA",IF(AND(ISNUMBER(L674),ISNUMBER([5]CGR!$P$4)), IF(L674&lt;[5]CGR!$P$4,"INCUMPLIDA","PROCESO"), "VERIFICAR FECHA")),"SIN VALOR AVANCE")</f>
        <v>PROCESO</v>
      </c>
    </row>
    <row r="675" spans="1:17" ht="315.75" x14ac:dyDescent="0.2">
      <c r="A675" s="232" t="s">
        <v>19</v>
      </c>
      <c r="B675" s="233" t="s">
        <v>13</v>
      </c>
      <c r="C675" s="781"/>
      <c r="D675" s="781"/>
      <c r="E675" s="780"/>
      <c r="F675" s="780"/>
      <c r="G675" s="235" t="s">
        <v>117</v>
      </c>
      <c r="H675" s="236" t="s">
        <v>118</v>
      </c>
      <c r="I675" s="236" t="s">
        <v>119</v>
      </c>
      <c r="J675" s="245">
        <v>2</v>
      </c>
      <c r="K675" s="302">
        <v>46024</v>
      </c>
      <c r="L675" s="302">
        <v>46660</v>
      </c>
      <c r="M675" s="239">
        <f t="shared" si="22"/>
        <v>90.857142857142861</v>
      </c>
      <c r="N675" s="240">
        <v>0</v>
      </c>
      <c r="O675" s="264" t="s">
        <v>845</v>
      </c>
      <c r="P675" s="241">
        <f t="shared" si="21"/>
        <v>0</v>
      </c>
      <c r="Q675" s="242" t="str">
        <f>IF(ISNUMBER(P675),IF(P675=100%,"CUMPLIDA",IF(AND(ISNUMBER(L675),ISNUMBER([5]CGR!$P$4)), IF(L675&lt;[5]CGR!$P$4,"INCUMPLIDA","PROCESO"), "VERIFICAR FECHA")),"SIN VALOR AVANCE")</f>
        <v>PROCESO</v>
      </c>
    </row>
    <row r="676" spans="1:17" ht="135" customHeight="1" x14ac:dyDescent="0.2">
      <c r="A676" s="232" t="s">
        <v>19</v>
      </c>
      <c r="B676" s="233" t="s">
        <v>13</v>
      </c>
      <c r="C676" s="781" t="s">
        <v>1006</v>
      </c>
      <c r="D676" s="781" t="s">
        <v>1007</v>
      </c>
      <c r="E676" s="780" t="s">
        <v>1008</v>
      </c>
      <c r="F676" s="780" t="s">
        <v>1009</v>
      </c>
      <c r="G676" s="780" t="s">
        <v>823</v>
      </c>
      <c r="H676" s="291" t="s">
        <v>675</v>
      </c>
      <c r="I676" s="236" t="s">
        <v>676</v>
      </c>
      <c r="J676" s="237">
        <v>1</v>
      </c>
      <c r="K676" s="263">
        <v>45231</v>
      </c>
      <c r="L676" s="263">
        <v>45504</v>
      </c>
      <c r="M676" s="239">
        <f t="shared" si="22"/>
        <v>39</v>
      </c>
      <c r="N676" s="240">
        <v>1</v>
      </c>
      <c r="O676" s="236" t="s">
        <v>1010</v>
      </c>
      <c r="P676" s="241">
        <f t="shared" si="21"/>
        <v>1</v>
      </c>
      <c r="Q676" s="242" t="str">
        <f>IF(ISNUMBER(P676),IF(P676=100%,"CUMPLIDA",IF(AND(ISNUMBER(L676),ISNUMBER([5]CGR!$P$4)), IF(L676&lt;[5]CGR!$P$4,"INCUMPLIDA","PROCESO"), "VERIFICAR FECHA")),"SIN VALOR AVANCE")</f>
        <v>CUMPLIDA</v>
      </c>
    </row>
    <row r="677" spans="1:17" ht="345.75" x14ac:dyDescent="0.2">
      <c r="A677" s="232" t="s">
        <v>19</v>
      </c>
      <c r="B677" s="233" t="s">
        <v>13</v>
      </c>
      <c r="C677" s="781"/>
      <c r="D677" s="781"/>
      <c r="E677" s="780"/>
      <c r="F677" s="780"/>
      <c r="G677" s="780"/>
      <c r="H677" s="291" t="s">
        <v>678</v>
      </c>
      <c r="I677" s="236" t="s">
        <v>679</v>
      </c>
      <c r="J677" s="237">
        <v>1</v>
      </c>
      <c r="K677" s="263">
        <v>45231</v>
      </c>
      <c r="L677" s="263">
        <v>45504</v>
      </c>
      <c r="M677" s="239">
        <f t="shared" si="22"/>
        <v>39</v>
      </c>
      <c r="N677" s="240">
        <v>1</v>
      </c>
      <c r="O677" s="236" t="s">
        <v>1011</v>
      </c>
      <c r="P677" s="241">
        <f t="shared" si="21"/>
        <v>1</v>
      </c>
      <c r="Q677" s="242" t="str">
        <f>IF(ISNUMBER(P677),IF(P677=100%,"CUMPLIDA",IF(AND(ISNUMBER(L677),ISNUMBER([5]CGR!$P$4)), IF(L677&lt;[5]CGR!$P$4,"INCUMPLIDA","PROCESO"), "VERIFICAR FECHA")),"SIN VALOR AVANCE")</f>
        <v>CUMPLIDA</v>
      </c>
    </row>
    <row r="678" spans="1:17" ht="195.75" x14ac:dyDescent="0.2">
      <c r="A678" s="232" t="s">
        <v>19</v>
      </c>
      <c r="B678" s="233" t="s">
        <v>13</v>
      </c>
      <c r="C678" s="781"/>
      <c r="D678" s="781"/>
      <c r="E678" s="780"/>
      <c r="F678" s="780"/>
      <c r="G678" s="235" t="s">
        <v>97</v>
      </c>
      <c r="H678" s="236" t="s">
        <v>98</v>
      </c>
      <c r="I678" s="236" t="s">
        <v>99</v>
      </c>
      <c r="J678" s="245">
        <v>1</v>
      </c>
      <c r="K678" s="302">
        <v>45323</v>
      </c>
      <c r="L678" s="302">
        <v>45747</v>
      </c>
      <c r="M678" s="239">
        <f t="shared" si="22"/>
        <v>60.571428571428569</v>
      </c>
      <c r="N678" s="240">
        <v>1</v>
      </c>
      <c r="O678" s="236" t="s">
        <v>1012</v>
      </c>
      <c r="P678" s="241">
        <f t="shared" si="21"/>
        <v>1</v>
      </c>
      <c r="Q678" s="242" t="str">
        <f>IF(ISNUMBER(P678),IF(P678=100%,"CUMPLIDA",IF(AND(ISNUMBER(L678),ISNUMBER([5]CGR!$P$4)), IF(L678&lt;[5]CGR!$P$4,"INCUMPLIDA","PROCESO"), "VERIFICAR FECHA")),"SIN VALOR AVANCE")</f>
        <v>CUMPLIDA</v>
      </c>
    </row>
    <row r="679" spans="1:17" ht="120.75" x14ac:dyDescent="0.2">
      <c r="A679" s="232" t="s">
        <v>19</v>
      </c>
      <c r="B679" s="233" t="s">
        <v>13</v>
      </c>
      <c r="C679" s="781"/>
      <c r="D679" s="781"/>
      <c r="E679" s="780"/>
      <c r="F679" s="780"/>
      <c r="G679" s="235" t="s">
        <v>101</v>
      </c>
      <c r="H679" s="236" t="s">
        <v>101</v>
      </c>
      <c r="I679" s="236" t="s">
        <v>102</v>
      </c>
      <c r="J679" s="245">
        <v>1</v>
      </c>
      <c r="K679" s="302">
        <v>45323</v>
      </c>
      <c r="L679" s="302">
        <v>45747</v>
      </c>
      <c r="M679" s="239">
        <f t="shared" si="22"/>
        <v>60.571428571428569</v>
      </c>
      <c r="N679" s="240">
        <v>1</v>
      </c>
      <c r="O679" s="236" t="s">
        <v>1013</v>
      </c>
      <c r="P679" s="241">
        <f t="shared" si="21"/>
        <v>1</v>
      </c>
      <c r="Q679" s="242" t="str">
        <f>IF(ISNUMBER(P679),IF(P679=100%,"CUMPLIDA",IF(AND(ISNUMBER(L679),ISNUMBER([5]CGR!$P$4)), IF(L679&lt;[5]CGR!$P$4,"INCUMPLIDA","PROCESO"), "VERIFICAR FECHA")),"SIN VALOR AVANCE")</f>
        <v>CUMPLIDA</v>
      </c>
    </row>
    <row r="680" spans="1:17" ht="105.75" x14ac:dyDescent="0.2">
      <c r="A680" s="232" t="s">
        <v>19</v>
      </c>
      <c r="B680" s="233" t="s">
        <v>13</v>
      </c>
      <c r="C680" s="781"/>
      <c r="D680" s="781"/>
      <c r="E680" s="780"/>
      <c r="F680" s="780"/>
      <c r="G680" s="235" t="s">
        <v>238</v>
      </c>
      <c r="H680" s="236" t="s">
        <v>239</v>
      </c>
      <c r="I680" s="236" t="s">
        <v>240</v>
      </c>
      <c r="J680" s="245">
        <v>1</v>
      </c>
      <c r="K680" s="302">
        <v>45231</v>
      </c>
      <c r="L680" s="302">
        <v>45747</v>
      </c>
      <c r="M680" s="239">
        <f t="shared" si="22"/>
        <v>73.714285714285708</v>
      </c>
      <c r="N680" s="240">
        <v>1</v>
      </c>
      <c r="O680" s="236" t="s">
        <v>738</v>
      </c>
      <c r="P680" s="241">
        <f t="shared" si="21"/>
        <v>1</v>
      </c>
      <c r="Q680" s="242" t="str">
        <f>IF(ISNUMBER(P680),IF(P680=100%,"CUMPLIDA",IF(AND(ISNUMBER(L680),ISNUMBER([5]CGR!$P$4)), IF(L680&lt;[5]CGR!$P$4,"INCUMPLIDA","PROCESO"), "VERIFICAR FECHA")),"SIN VALOR AVANCE")</f>
        <v>CUMPLIDA</v>
      </c>
    </row>
    <row r="681" spans="1:17" ht="195.75" x14ac:dyDescent="0.2">
      <c r="A681" s="232" t="s">
        <v>19</v>
      </c>
      <c r="B681" s="233" t="s">
        <v>13</v>
      </c>
      <c r="C681" s="781"/>
      <c r="D681" s="781"/>
      <c r="E681" s="780"/>
      <c r="F681" s="780"/>
      <c r="G681" s="235" t="s">
        <v>104</v>
      </c>
      <c r="H681" s="236" t="s">
        <v>104</v>
      </c>
      <c r="I681" s="236" t="s">
        <v>248</v>
      </c>
      <c r="J681" s="245">
        <v>1</v>
      </c>
      <c r="K681" s="302">
        <v>45323</v>
      </c>
      <c r="L681" s="302">
        <v>45747</v>
      </c>
      <c r="M681" s="239">
        <f t="shared" si="22"/>
        <v>60.571428571428569</v>
      </c>
      <c r="N681" s="240">
        <v>1</v>
      </c>
      <c r="O681" s="236" t="s">
        <v>1012</v>
      </c>
      <c r="P681" s="241">
        <f t="shared" si="21"/>
        <v>1</v>
      </c>
      <c r="Q681" s="242" t="str">
        <f>IF(ISNUMBER(P681),IF(P681=100%,"CUMPLIDA",IF(AND(ISNUMBER(L681),ISNUMBER([5]CGR!$P$4)), IF(L681&lt;[5]CGR!$P$4,"INCUMPLIDA","PROCESO"), "VERIFICAR FECHA")),"SIN VALOR AVANCE")</f>
        <v>CUMPLIDA</v>
      </c>
    </row>
    <row r="682" spans="1:17" ht="105.75" x14ac:dyDescent="0.2">
      <c r="A682" s="232" t="s">
        <v>19</v>
      </c>
      <c r="B682" s="233" t="s">
        <v>13</v>
      </c>
      <c r="C682" s="781"/>
      <c r="D682" s="781"/>
      <c r="E682" s="780"/>
      <c r="F682" s="780"/>
      <c r="G682" s="235" t="s">
        <v>830</v>
      </c>
      <c r="H682" s="236" t="s">
        <v>830</v>
      </c>
      <c r="I682" s="236" t="s">
        <v>107</v>
      </c>
      <c r="J682" s="245">
        <v>1</v>
      </c>
      <c r="K682" s="302">
        <v>45231</v>
      </c>
      <c r="L682" s="302">
        <v>45747</v>
      </c>
      <c r="M682" s="239">
        <f t="shared" si="22"/>
        <v>73.714285714285708</v>
      </c>
      <c r="N682" s="240">
        <v>1</v>
      </c>
      <c r="O682" s="236" t="s">
        <v>1014</v>
      </c>
      <c r="P682" s="241">
        <f t="shared" si="21"/>
        <v>1</v>
      </c>
      <c r="Q682" s="242" t="str">
        <f>IF(ISNUMBER(P682),IF(P682=100%,"CUMPLIDA",IF(AND(ISNUMBER(L682),ISNUMBER([5]CGR!$P$4)), IF(L682&lt;[5]CGR!$P$4,"INCUMPLIDA","PROCESO"), "VERIFICAR FECHA")),"SIN VALOR AVANCE")</f>
        <v>CUMPLIDA</v>
      </c>
    </row>
    <row r="683" spans="1:17" ht="255.75" x14ac:dyDescent="0.2">
      <c r="A683" s="232" t="s">
        <v>19</v>
      </c>
      <c r="B683" s="233" t="s">
        <v>13</v>
      </c>
      <c r="C683" s="781"/>
      <c r="D683" s="781"/>
      <c r="E683" s="780"/>
      <c r="F683" s="780"/>
      <c r="G683" s="235" t="s">
        <v>831</v>
      </c>
      <c r="H683" s="236" t="s">
        <v>831</v>
      </c>
      <c r="I683" s="236" t="s">
        <v>524</v>
      </c>
      <c r="J683" s="245">
        <v>1</v>
      </c>
      <c r="K683" s="302">
        <v>45231</v>
      </c>
      <c r="L683" s="302">
        <v>45808</v>
      </c>
      <c r="M683" s="239">
        <f t="shared" si="22"/>
        <v>82.428571428571431</v>
      </c>
      <c r="N683" s="240">
        <v>1</v>
      </c>
      <c r="O683" s="236" t="s">
        <v>1015</v>
      </c>
      <c r="P683" s="241">
        <f t="shared" si="21"/>
        <v>1</v>
      </c>
      <c r="Q683" s="242" t="str">
        <f>IF(ISNUMBER(P683),IF(P683=100%,"CUMPLIDA",IF(AND(ISNUMBER(L683),ISNUMBER([5]CGR!$P$4)), IF(L683&lt;[5]CGR!$P$4,"INCUMPLIDA","PROCESO"), "VERIFICAR FECHA")),"SIN VALOR AVANCE")</f>
        <v>CUMPLIDA</v>
      </c>
    </row>
    <row r="684" spans="1:17" ht="180.75" x14ac:dyDescent="0.2">
      <c r="A684" s="232" t="s">
        <v>19</v>
      </c>
      <c r="B684" s="233" t="s">
        <v>13</v>
      </c>
      <c r="C684" s="781"/>
      <c r="D684" s="781"/>
      <c r="E684" s="780"/>
      <c r="F684" s="780"/>
      <c r="G684" s="235" t="s">
        <v>110</v>
      </c>
      <c r="H684" s="236" t="s">
        <v>111</v>
      </c>
      <c r="I684" s="236" t="s">
        <v>112</v>
      </c>
      <c r="J684" s="245">
        <v>7</v>
      </c>
      <c r="K684" s="302">
        <v>46024</v>
      </c>
      <c r="L684" s="302">
        <v>46660</v>
      </c>
      <c r="M684" s="239">
        <f t="shared" si="22"/>
        <v>90.857142857142861</v>
      </c>
      <c r="N684" s="240">
        <v>0</v>
      </c>
      <c r="O684" s="236" t="s">
        <v>1016</v>
      </c>
      <c r="P684" s="241">
        <f t="shared" si="21"/>
        <v>0</v>
      </c>
      <c r="Q684" s="242" t="str">
        <f>IF(ISNUMBER(P684),IF(P684=100%,"CUMPLIDA",IF(AND(ISNUMBER(L684),ISNUMBER([5]CGR!$P$4)), IF(L684&lt;[5]CGR!$P$4,"INCUMPLIDA","PROCESO"), "VERIFICAR FECHA")),"SIN VALOR AVANCE")</f>
        <v>PROCESO</v>
      </c>
    </row>
    <row r="685" spans="1:17" ht="195.75" x14ac:dyDescent="0.2">
      <c r="A685" s="232" t="s">
        <v>19</v>
      </c>
      <c r="B685" s="233" t="s">
        <v>13</v>
      </c>
      <c r="C685" s="781"/>
      <c r="D685" s="781"/>
      <c r="E685" s="780"/>
      <c r="F685" s="780"/>
      <c r="G685" s="235" t="s">
        <v>114</v>
      </c>
      <c r="H685" s="236" t="s">
        <v>115</v>
      </c>
      <c r="I685" s="236" t="s">
        <v>116</v>
      </c>
      <c r="J685" s="245">
        <v>1</v>
      </c>
      <c r="K685" s="302">
        <v>46024</v>
      </c>
      <c r="L685" s="302">
        <v>46660</v>
      </c>
      <c r="M685" s="239">
        <f t="shared" si="22"/>
        <v>90.857142857142861</v>
      </c>
      <c r="N685" s="240">
        <v>0</v>
      </c>
      <c r="O685" s="236" t="s">
        <v>1017</v>
      </c>
      <c r="P685" s="241">
        <f t="shared" si="21"/>
        <v>0</v>
      </c>
      <c r="Q685" s="242" t="str">
        <f>IF(ISNUMBER(P685),IF(P685=100%,"CUMPLIDA",IF(AND(ISNUMBER(L685),ISNUMBER([5]CGR!$P$4)), IF(L685&lt;[5]CGR!$P$4,"INCUMPLIDA","PROCESO"), "VERIFICAR FECHA")),"SIN VALOR AVANCE")</f>
        <v>PROCESO</v>
      </c>
    </row>
    <row r="686" spans="1:17" ht="315.75" x14ac:dyDescent="0.2">
      <c r="A686" s="232" t="s">
        <v>19</v>
      </c>
      <c r="B686" s="233" t="s">
        <v>13</v>
      </c>
      <c r="C686" s="781"/>
      <c r="D686" s="781"/>
      <c r="E686" s="780"/>
      <c r="F686" s="780"/>
      <c r="G686" s="235" t="s">
        <v>117</v>
      </c>
      <c r="H686" s="236" t="s">
        <v>118</v>
      </c>
      <c r="I686" s="236" t="s">
        <v>119</v>
      </c>
      <c r="J686" s="245">
        <v>2</v>
      </c>
      <c r="K686" s="302">
        <v>46024</v>
      </c>
      <c r="L686" s="302">
        <v>46660</v>
      </c>
      <c r="M686" s="239">
        <f t="shared" si="22"/>
        <v>90.857142857142861</v>
      </c>
      <c r="N686" s="240">
        <v>0</v>
      </c>
      <c r="O686" s="236" t="s">
        <v>1018</v>
      </c>
      <c r="P686" s="241">
        <f t="shared" si="21"/>
        <v>0</v>
      </c>
      <c r="Q686" s="242" t="str">
        <f>IF(ISNUMBER(P686),IF(P686=100%,"CUMPLIDA",IF(AND(ISNUMBER(L686),ISNUMBER([5]CGR!$P$4)), IF(L686&lt;[5]CGR!$P$4,"INCUMPLIDA","PROCESO"), "VERIFICAR FECHA")),"SIN VALOR AVANCE")</f>
        <v>PROCESO</v>
      </c>
    </row>
    <row r="687" spans="1:17" ht="135.75" customHeight="1" x14ac:dyDescent="0.2">
      <c r="A687" s="232" t="s">
        <v>19</v>
      </c>
      <c r="B687" s="233" t="s">
        <v>13</v>
      </c>
      <c r="C687" s="781" t="s">
        <v>1019</v>
      </c>
      <c r="D687" s="781" t="s">
        <v>1020</v>
      </c>
      <c r="E687" s="780" t="s">
        <v>1021</v>
      </c>
      <c r="F687" s="780" t="s">
        <v>1022</v>
      </c>
      <c r="G687" s="780" t="s">
        <v>823</v>
      </c>
      <c r="H687" s="291" t="s">
        <v>675</v>
      </c>
      <c r="I687" s="236" t="s">
        <v>676</v>
      </c>
      <c r="J687" s="237">
        <v>1</v>
      </c>
      <c r="K687" s="263">
        <v>45231</v>
      </c>
      <c r="L687" s="263">
        <v>45504</v>
      </c>
      <c r="M687" s="239">
        <f t="shared" si="22"/>
        <v>39</v>
      </c>
      <c r="N687" s="240">
        <v>1</v>
      </c>
      <c r="O687" s="264" t="s">
        <v>825</v>
      </c>
      <c r="P687" s="241">
        <f t="shared" si="21"/>
        <v>1</v>
      </c>
      <c r="Q687" s="242" t="str">
        <f>IF(ISNUMBER(P687),IF(P687=100%,"CUMPLIDA",IF(AND(ISNUMBER(L687),ISNUMBER([5]CGR!$P$4)), IF(L687&lt;[5]CGR!$P$4,"INCUMPLIDA","PROCESO"), "VERIFICAR FECHA")),"SIN VALOR AVANCE")</f>
        <v>CUMPLIDA</v>
      </c>
    </row>
    <row r="688" spans="1:17" ht="345.75" x14ac:dyDescent="0.2">
      <c r="A688" s="232" t="s">
        <v>19</v>
      </c>
      <c r="B688" s="233" t="s">
        <v>13</v>
      </c>
      <c r="C688" s="781"/>
      <c r="D688" s="781"/>
      <c r="E688" s="780"/>
      <c r="F688" s="780"/>
      <c r="G688" s="780"/>
      <c r="H688" s="291" t="s">
        <v>678</v>
      </c>
      <c r="I688" s="236" t="s">
        <v>679</v>
      </c>
      <c r="J688" s="237">
        <v>1</v>
      </c>
      <c r="K688" s="263">
        <v>45231</v>
      </c>
      <c r="L688" s="263">
        <v>45504</v>
      </c>
      <c r="M688" s="239">
        <f t="shared" si="22"/>
        <v>39</v>
      </c>
      <c r="N688" s="240">
        <v>1</v>
      </c>
      <c r="O688" s="264" t="s">
        <v>864</v>
      </c>
      <c r="P688" s="241">
        <f t="shared" si="21"/>
        <v>1</v>
      </c>
      <c r="Q688" s="242" t="str">
        <f>IF(ISNUMBER(P688),IF(P688=100%,"CUMPLIDA",IF(AND(ISNUMBER(L688),ISNUMBER([5]CGR!$P$4)), IF(L688&lt;[5]CGR!$P$4,"INCUMPLIDA","PROCESO"), "VERIFICAR FECHA")),"SIN VALOR AVANCE")</f>
        <v>CUMPLIDA</v>
      </c>
    </row>
    <row r="689" spans="1:17" ht="180.75" x14ac:dyDescent="0.2">
      <c r="A689" s="232" t="s">
        <v>19</v>
      </c>
      <c r="B689" s="233" t="s">
        <v>13</v>
      </c>
      <c r="C689" s="781"/>
      <c r="D689" s="781"/>
      <c r="E689" s="780"/>
      <c r="F689" s="780"/>
      <c r="G689" s="235" t="s">
        <v>97</v>
      </c>
      <c r="H689" s="236" t="s">
        <v>98</v>
      </c>
      <c r="I689" s="236" t="s">
        <v>99</v>
      </c>
      <c r="J689" s="245">
        <v>1</v>
      </c>
      <c r="K689" s="302">
        <v>45323</v>
      </c>
      <c r="L689" s="302">
        <v>45747</v>
      </c>
      <c r="M689" s="239">
        <f t="shared" si="22"/>
        <v>60.571428571428569</v>
      </c>
      <c r="N689" s="240">
        <v>1</v>
      </c>
      <c r="O689" s="264" t="s">
        <v>865</v>
      </c>
      <c r="P689" s="241">
        <f t="shared" si="21"/>
        <v>1</v>
      </c>
      <c r="Q689" s="242" t="str">
        <f>IF(ISNUMBER(P689),IF(P689=100%,"CUMPLIDA",IF(AND(ISNUMBER(L689),ISNUMBER([5]CGR!$P$4)), IF(L689&lt;[5]CGR!$P$4,"INCUMPLIDA","PROCESO"), "VERIFICAR FECHA")),"SIN VALOR AVANCE")</f>
        <v>CUMPLIDA</v>
      </c>
    </row>
    <row r="690" spans="1:17" ht="90.75" x14ac:dyDescent="0.2">
      <c r="A690" s="232" t="s">
        <v>19</v>
      </c>
      <c r="B690" s="233" t="s">
        <v>13</v>
      </c>
      <c r="C690" s="781"/>
      <c r="D690" s="781"/>
      <c r="E690" s="780"/>
      <c r="F690" s="780"/>
      <c r="G690" s="235" t="s">
        <v>101</v>
      </c>
      <c r="H690" s="236" t="s">
        <v>101</v>
      </c>
      <c r="I690" s="236" t="s">
        <v>102</v>
      </c>
      <c r="J690" s="245">
        <v>1</v>
      </c>
      <c r="K690" s="302">
        <v>45323</v>
      </c>
      <c r="L690" s="302">
        <v>45747</v>
      </c>
      <c r="M690" s="239">
        <f t="shared" si="22"/>
        <v>60.571428571428569</v>
      </c>
      <c r="N690" s="240">
        <v>1</v>
      </c>
      <c r="O690" s="264" t="s">
        <v>888</v>
      </c>
      <c r="P690" s="241">
        <f t="shared" si="21"/>
        <v>1</v>
      </c>
      <c r="Q690" s="242" t="str">
        <f>IF(ISNUMBER(P690),IF(P690=100%,"CUMPLIDA",IF(AND(ISNUMBER(L690),ISNUMBER([5]CGR!$P$4)), IF(L690&lt;[5]CGR!$P$4,"INCUMPLIDA","PROCESO"), "VERIFICAR FECHA")),"SIN VALOR AVANCE")</f>
        <v>CUMPLIDA</v>
      </c>
    </row>
    <row r="691" spans="1:17" ht="90.75" x14ac:dyDescent="0.2">
      <c r="A691" s="232" t="s">
        <v>19</v>
      </c>
      <c r="B691" s="233" t="s">
        <v>13</v>
      </c>
      <c r="C691" s="781"/>
      <c r="D691" s="781"/>
      <c r="E691" s="780"/>
      <c r="F691" s="780"/>
      <c r="G691" s="235" t="s">
        <v>238</v>
      </c>
      <c r="H691" s="236" t="s">
        <v>239</v>
      </c>
      <c r="I691" s="236" t="s">
        <v>240</v>
      </c>
      <c r="J691" s="245">
        <v>1</v>
      </c>
      <c r="K691" s="302">
        <v>45231</v>
      </c>
      <c r="L691" s="302">
        <v>45747</v>
      </c>
      <c r="M691" s="239">
        <f t="shared" si="22"/>
        <v>73.714285714285708</v>
      </c>
      <c r="N691" s="240">
        <v>1</v>
      </c>
      <c r="O691" s="264" t="s">
        <v>888</v>
      </c>
      <c r="P691" s="241">
        <f t="shared" si="21"/>
        <v>1</v>
      </c>
      <c r="Q691" s="242" t="str">
        <f>IF(ISNUMBER(P691),IF(P691=100%,"CUMPLIDA",IF(AND(ISNUMBER(L691),ISNUMBER([5]CGR!$P$4)), IF(L691&lt;[5]CGR!$P$4,"INCUMPLIDA","PROCESO"), "VERIFICAR FECHA")),"SIN VALOR AVANCE")</f>
        <v>CUMPLIDA</v>
      </c>
    </row>
    <row r="692" spans="1:17" ht="180.75" x14ac:dyDescent="0.2">
      <c r="A692" s="232" t="s">
        <v>19</v>
      </c>
      <c r="B692" s="233" t="s">
        <v>13</v>
      </c>
      <c r="C692" s="781"/>
      <c r="D692" s="781"/>
      <c r="E692" s="780"/>
      <c r="F692" s="780"/>
      <c r="G692" s="235" t="s">
        <v>104</v>
      </c>
      <c r="H692" s="236" t="s">
        <v>104</v>
      </c>
      <c r="I692" s="236" t="s">
        <v>248</v>
      </c>
      <c r="J692" s="245">
        <v>1</v>
      </c>
      <c r="K692" s="302">
        <v>45323</v>
      </c>
      <c r="L692" s="302">
        <v>45747</v>
      </c>
      <c r="M692" s="239">
        <f t="shared" si="22"/>
        <v>60.571428571428569</v>
      </c>
      <c r="N692" s="240">
        <v>1</v>
      </c>
      <c r="O692" s="264" t="s">
        <v>865</v>
      </c>
      <c r="P692" s="241">
        <f t="shared" si="21"/>
        <v>1</v>
      </c>
      <c r="Q692" s="242" t="str">
        <f>IF(ISNUMBER(P692),IF(P692=100%,"CUMPLIDA",IF(AND(ISNUMBER(L692),ISNUMBER([5]CGR!$P$4)), IF(L692&lt;[5]CGR!$P$4,"INCUMPLIDA","PROCESO"), "VERIFICAR FECHA")),"SIN VALOR AVANCE")</f>
        <v>CUMPLIDA</v>
      </c>
    </row>
    <row r="693" spans="1:17" ht="90.75" x14ac:dyDescent="0.2">
      <c r="A693" s="232" t="s">
        <v>19</v>
      </c>
      <c r="B693" s="233" t="s">
        <v>13</v>
      </c>
      <c r="C693" s="781"/>
      <c r="D693" s="781"/>
      <c r="E693" s="780"/>
      <c r="F693" s="780"/>
      <c r="G693" s="235" t="s">
        <v>830</v>
      </c>
      <c r="H693" s="236" t="s">
        <v>830</v>
      </c>
      <c r="I693" s="236" t="s">
        <v>107</v>
      </c>
      <c r="J693" s="245">
        <v>1</v>
      </c>
      <c r="K693" s="302">
        <v>45231</v>
      </c>
      <c r="L693" s="302">
        <v>45747</v>
      </c>
      <c r="M693" s="239">
        <f t="shared" si="22"/>
        <v>73.714285714285708</v>
      </c>
      <c r="N693" s="240">
        <v>1</v>
      </c>
      <c r="O693" s="264" t="s">
        <v>888</v>
      </c>
      <c r="P693" s="241">
        <f t="shared" si="21"/>
        <v>1</v>
      </c>
      <c r="Q693" s="242" t="str">
        <f>IF(ISNUMBER(P693),IF(P693=100%,"CUMPLIDA",IF(AND(ISNUMBER(L693),ISNUMBER([5]CGR!$P$4)), IF(L693&lt;[5]CGR!$P$4,"INCUMPLIDA","PROCESO"), "VERIFICAR FECHA")),"SIN VALOR AVANCE")</f>
        <v>CUMPLIDA</v>
      </c>
    </row>
    <row r="694" spans="1:17" ht="240.75" x14ac:dyDescent="0.2">
      <c r="A694" s="232" t="s">
        <v>19</v>
      </c>
      <c r="B694" s="233" t="s">
        <v>13</v>
      </c>
      <c r="C694" s="781"/>
      <c r="D694" s="781"/>
      <c r="E694" s="780"/>
      <c r="F694" s="780"/>
      <c r="G694" s="235" t="s">
        <v>831</v>
      </c>
      <c r="H694" s="236" t="s">
        <v>831</v>
      </c>
      <c r="I694" s="236" t="s">
        <v>524</v>
      </c>
      <c r="J694" s="245">
        <v>1</v>
      </c>
      <c r="K694" s="302">
        <v>45231</v>
      </c>
      <c r="L694" s="302">
        <v>45808</v>
      </c>
      <c r="M694" s="239">
        <f t="shared" si="22"/>
        <v>82.428571428571431</v>
      </c>
      <c r="N694" s="240">
        <v>1</v>
      </c>
      <c r="O694" s="264" t="s">
        <v>826</v>
      </c>
      <c r="P694" s="241">
        <f t="shared" si="21"/>
        <v>1</v>
      </c>
      <c r="Q694" s="242" t="str">
        <f>IF(ISNUMBER(P694),IF(P694=100%,"CUMPLIDA",IF(AND(ISNUMBER(L694),ISNUMBER([5]CGR!$P$4)), IF(L694&lt;[5]CGR!$P$4,"INCUMPLIDA","PROCESO"), "VERIFICAR FECHA")),"SIN VALOR AVANCE")</f>
        <v>CUMPLIDA</v>
      </c>
    </row>
    <row r="695" spans="1:17" ht="180.75" x14ac:dyDescent="0.2">
      <c r="A695" s="232" t="s">
        <v>19</v>
      </c>
      <c r="B695" s="233" t="s">
        <v>13</v>
      </c>
      <c r="C695" s="781"/>
      <c r="D695" s="781"/>
      <c r="E695" s="780"/>
      <c r="F695" s="780"/>
      <c r="G695" s="235" t="s">
        <v>110</v>
      </c>
      <c r="H695" s="236" t="s">
        <v>111</v>
      </c>
      <c r="I695" s="236" t="s">
        <v>112</v>
      </c>
      <c r="J695" s="245">
        <v>10</v>
      </c>
      <c r="K695" s="302">
        <v>45809</v>
      </c>
      <c r="L695" s="302">
        <v>46568</v>
      </c>
      <c r="M695" s="239">
        <f t="shared" si="22"/>
        <v>108.42857142857143</v>
      </c>
      <c r="N695" s="240">
        <v>0</v>
      </c>
      <c r="O695" s="264" t="s">
        <v>867</v>
      </c>
      <c r="P695" s="241">
        <f t="shared" si="21"/>
        <v>0</v>
      </c>
      <c r="Q695" s="242" t="str">
        <f>IF(ISNUMBER(P695),IF(P695=100%,"CUMPLIDA",IF(AND(ISNUMBER(L695),ISNUMBER([5]CGR!$P$4)), IF(L695&lt;[5]CGR!$P$4,"INCUMPLIDA","PROCESO"), "VERIFICAR FECHA")),"SIN VALOR AVANCE")</f>
        <v>PROCESO</v>
      </c>
    </row>
    <row r="696" spans="1:17" ht="195.75" x14ac:dyDescent="0.2">
      <c r="A696" s="232" t="s">
        <v>19</v>
      </c>
      <c r="B696" s="233" t="s">
        <v>13</v>
      </c>
      <c r="C696" s="781"/>
      <c r="D696" s="781"/>
      <c r="E696" s="780"/>
      <c r="F696" s="780"/>
      <c r="G696" s="235" t="s">
        <v>114</v>
      </c>
      <c r="H696" s="236" t="s">
        <v>115</v>
      </c>
      <c r="I696" s="236" t="s">
        <v>116</v>
      </c>
      <c r="J696" s="245">
        <v>1</v>
      </c>
      <c r="K696" s="302">
        <v>45809</v>
      </c>
      <c r="L696" s="302">
        <v>46568</v>
      </c>
      <c r="M696" s="239">
        <f t="shared" si="22"/>
        <v>108.42857142857143</v>
      </c>
      <c r="N696" s="240">
        <v>0</v>
      </c>
      <c r="O696" s="264" t="s">
        <v>1023</v>
      </c>
      <c r="P696" s="241">
        <f t="shared" si="21"/>
        <v>0</v>
      </c>
      <c r="Q696" s="242" t="str">
        <f>IF(ISNUMBER(P696),IF(P696=100%,"CUMPLIDA",IF(AND(ISNUMBER(L696),ISNUMBER([5]CGR!$P$4)), IF(L696&lt;[5]CGR!$P$4,"INCUMPLIDA","PROCESO"), "VERIFICAR FECHA")),"SIN VALOR AVANCE")</f>
        <v>PROCESO</v>
      </c>
    </row>
    <row r="697" spans="1:17" ht="315.75" x14ac:dyDescent="0.2">
      <c r="A697" s="232" t="s">
        <v>19</v>
      </c>
      <c r="B697" s="233" t="s">
        <v>13</v>
      </c>
      <c r="C697" s="781"/>
      <c r="D697" s="781"/>
      <c r="E697" s="780"/>
      <c r="F697" s="780"/>
      <c r="G697" s="235" t="s">
        <v>117</v>
      </c>
      <c r="H697" s="236" t="s">
        <v>118</v>
      </c>
      <c r="I697" s="236" t="s">
        <v>119</v>
      </c>
      <c r="J697" s="245">
        <v>2</v>
      </c>
      <c r="K697" s="302">
        <v>45809</v>
      </c>
      <c r="L697" s="302">
        <v>46568</v>
      </c>
      <c r="M697" s="239">
        <f t="shared" si="22"/>
        <v>108.42857142857143</v>
      </c>
      <c r="N697" s="240">
        <v>0</v>
      </c>
      <c r="O697" s="264" t="s">
        <v>845</v>
      </c>
      <c r="P697" s="241">
        <f t="shared" si="21"/>
        <v>0</v>
      </c>
      <c r="Q697" s="242" t="str">
        <f>IF(ISNUMBER(P697),IF(P697=100%,"CUMPLIDA",IF(AND(ISNUMBER(L697),ISNUMBER([5]CGR!$P$4)), IF(L697&lt;[5]CGR!$P$4,"INCUMPLIDA","PROCESO"), "VERIFICAR FECHA")),"SIN VALOR AVANCE")</f>
        <v>PROCESO</v>
      </c>
    </row>
    <row r="698" spans="1:17" ht="135.75" customHeight="1" x14ac:dyDescent="0.2">
      <c r="A698" s="232" t="s">
        <v>19</v>
      </c>
      <c r="B698" s="233" t="s">
        <v>13</v>
      </c>
      <c r="C698" s="781" t="s">
        <v>1024</v>
      </c>
      <c r="D698" s="781" t="s">
        <v>1020</v>
      </c>
      <c r="E698" s="780" t="s">
        <v>1025</v>
      </c>
      <c r="F698" s="780" t="s">
        <v>1026</v>
      </c>
      <c r="G698" s="780" t="s">
        <v>823</v>
      </c>
      <c r="H698" s="291" t="s">
        <v>675</v>
      </c>
      <c r="I698" s="236" t="s">
        <v>676</v>
      </c>
      <c r="J698" s="237">
        <v>1</v>
      </c>
      <c r="K698" s="263">
        <v>45231</v>
      </c>
      <c r="L698" s="263">
        <v>45504</v>
      </c>
      <c r="M698" s="239">
        <f t="shared" si="22"/>
        <v>39</v>
      </c>
      <c r="N698" s="240">
        <v>1</v>
      </c>
      <c r="O698" s="264" t="s">
        <v>825</v>
      </c>
      <c r="P698" s="241">
        <f t="shared" si="21"/>
        <v>1</v>
      </c>
      <c r="Q698" s="242" t="str">
        <f>IF(ISNUMBER(P698),IF(P698=100%,"CUMPLIDA",IF(AND(ISNUMBER(L698),ISNUMBER([5]CGR!$P$4)), IF(L698&lt;[5]CGR!$P$4,"INCUMPLIDA","PROCESO"), "VERIFICAR FECHA")),"SIN VALOR AVANCE")</f>
        <v>CUMPLIDA</v>
      </c>
    </row>
    <row r="699" spans="1:17" ht="345.75" x14ac:dyDescent="0.2">
      <c r="A699" s="232" t="s">
        <v>19</v>
      </c>
      <c r="B699" s="233" t="s">
        <v>13</v>
      </c>
      <c r="C699" s="781"/>
      <c r="D699" s="781"/>
      <c r="E699" s="780"/>
      <c r="F699" s="780"/>
      <c r="G699" s="780"/>
      <c r="H699" s="291" t="s">
        <v>678</v>
      </c>
      <c r="I699" s="236" t="s">
        <v>679</v>
      </c>
      <c r="J699" s="237">
        <v>1</v>
      </c>
      <c r="K699" s="263">
        <v>45231</v>
      </c>
      <c r="L699" s="263">
        <v>45504</v>
      </c>
      <c r="M699" s="239">
        <f t="shared" si="22"/>
        <v>39</v>
      </c>
      <c r="N699" s="240">
        <v>1</v>
      </c>
      <c r="O699" s="264" t="s">
        <v>864</v>
      </c>
      <c r="P699" s="241">
        <f t="shared" ref="P699:P762" si="23">N699/J699</f>
        <v>1</v>
      </c>
      <c r="Q699" s="242" t="str">
        <f>IF(ISNUMBER(P699),IF(P699=100%,"CUMPLIDA",IF(AND(ISNUMBER(L699),ISNUMBER([5]CGR!$P$4)), IF(L699&lt;[5]CGR!$P$4,"INCUMPLIDA","PROCESO"), "VERIFICAR FECHA")),"SIN VALOR AVANCE")</f>
        <v>CUMPLIDA</v>
      </c>
    </row>
    <row r="700" spans="1:17" ht="165.75" x14ac:dyDescent="0.2">
      <c r="A700" s="232" t="s">
        <v>19</v>
      </c>
      <c r="B700" s="233" t="s">
        <v>13</v>
      </c>
      <c r="C700" s="781"/>
      <c r="D700" s="781"/>
      <c r="E700" s="780"/>
      <c r="F700" s="780"/>
      <c r="G700" s="235" t="s">
        <v>97</v>
      </c>
      <c r="H700" s="236" t="s">
        <v>98</v>
      </c>
      <c r="I700" s="236" t="s">
        <v>99</v>
      </c>
      <c r="J700" s="245">
        <v>1</v>
      </c>
      <c r="K700" s="302">
        <v>45323</v>
      </c>
      <c r="L700" s="302">
        <v>45747</v>
      </c>
      <c r="M700" s="239">
        <f t="shared" si="22"/>
        <v>60.571428571428569</v>
      </c>
      <c r="N700" s="240">
        <v>1</v>
      </c>
      <c r="O700" s="264" t="s">
        <v>827</v>
      </c>
      <c r="P700" s="241">
        <f t="shared" si="23"/>
        <v>1</v>
      </c>
      <c r="Q700" s="242" t="str">
        <f>IF(ISNUMBER(P700),IF(P700=100%,"CUMPLIDA",IF(AND(ISNUMBER(L700),ISNUMBER([5]CGR!$P$4)), IF(L700&lt;[5]CGR!$P$4,"INCUMPLIDA","PROCESO"), "VERIFICAR FECHA")),"SIN VALOR AVANCE")</f>
        <v>CUMPLIDA</v>
      </c>
    </row>
    <row r="701" spans="1:17" ht="75.75" x14ac:dyDescent="0.2">
      <c r="A701" s="232" t="s">
        <v>19</v>
      </c>
      <c r="B701" s="233" t="s">
        <v>13</v>
      </c>
      <c r="C701" s="781"/>
      <c r="D701" s="781"/>
      <c r="E701" s="780"/>
      <c r="F701" s="780"/>
      <c r="G701" s="235" t="s">
        <v>101</v>
      </c>
      <c r="H701" s="236" t="s">
        <v>101</v>
      </c>
      <c r="I701" s="236" t="s">
        <v>102</v>
      </c>
      <c r="J701" s="245">
        <v>1</v>
      </c>
      <c r="K701" s="302">
        <v>45323</v>
      </c>
      <c r="L701" s="302">
        <v>45747</v>
      </c>
      <c r="M701" s="239">
        <f t="shared" si="22"/>
        <v>60.571428571428569</v>
      </c>
      <c r="N701" s="240">
        <v>1</v>
      </c>
      <c r="O701" s="264" t="s">
        <v>924</v>
      </c>
      <c r="P701" s="241">
        <f t="shared" si="23"/>
        <v>1</v>
      </c>
      <c r="Q701" s="242" t="str">
        <f>IF(ISNUMBER(P701),IF(P701=100%,"CUMPLIDA",IF(AND(ISNUMBER(L701),ISNUMBER([5]CGR!$P$4)), IF(L701&lt;[5]CGR!$P$4,"INCUMPLIDA","PROCESO"), "VERIFICAR FECHA")),"SIN VALOR AVANCE")</f>
        <v>CUMPLIDA</v>
      </c>
    </row>
    <row r="702" spans="1:17" ht="75.75" x14ac:dyDescent="0.2">
      <c r="A702" s="232" t="s">
        <v>19</v>
      </c>
      <c r="B702" s="233" t="s">
        <v>13</v>
      </c>
      <c r="C702" s="781"/>
      <c r="D702" s="781"/>
      <c r="E702" s="780"/>
      <c r="F702" s="780"/>
      <c r="G702" s="235" t="s">
        <v>238</v>
      </c>
      <c r="H702" s="236" t="s">
        <v>239</v>
      </c>
      <c r="I702" s="236" t="s">
        <v>240</v>
      </c>
      <c r="J702" s="245">
        <v>1</v>
      </c>
      <c r="K702" s="302">
        <v>45231</v>
      </c>
      <c r="L702" s="302">
        <v>45747</v>
      </c>
      <c r="M702" s="239">
        <f t="shared" si="22"/>
        <v>73.714285714285708</v>
      </c>
      <c r="N702" s="240">
        <v>1</v>
      </c>
      <c r="O702" s="264" t="s">
        <v>924</v>
      </c>
      <c r="P702" s="241">
        <f t="shared" si="23"/>
        <v>1</v>
      </c>
      <c r="Q702" s="242" t="str">
        <f>IF(ISNUMBER(P702),IF(P702=100%,"CUMPLIDA",IF(AND(ISNUMBER(L702),ISNUMBER([5]CGR!$P$4)), IF(L702&lt;[5]CGR!$P$4,"INCUMPLIDA","PROCESO"), "VERIFICAR FECHA")),"SIN VALOR AVANCE")</f>
        <v>CUMPLIDA</v>
      </c>
    </row>
    <row r="703" spans="1:17" ht="165.75" x14ac:dyDescent="0.2">
      <c r="A703" s="232" t="s">
        <v>19</v>
      </c>
      <c r="B703" s="233" t="s">
        <v>13</v>
      </c>
      <c r="C703" s="781"/>
      <c r="D703" s="781"/>
      <c r="E703" s="780"/>
      <c r="F703" s="780"/>
      <c r="G703" s="235" t="s">
        <v>104</v>
      </c>
      <c r="H703" s="236" t="s">
        <v>104</v>
      </c>
      <c r="I703" s="236" t="s">
        <v>248</v>
      </c>
      <c r="J703" s="245">
        <v>1</v>
      </c>
      <c r="K703" s="302">
        <v>45323</v>
      </c>
      <c r="L703" s="302">
        <v>45747</v>
      </c>
      <c r="M703" s="239">
        <f t="shared" si="22"/>
        <v>60.571428571428569</v>
      </c>
      <c r="N703" s="240">
        <v>1</v>
      </c>
      <c r="O703" s="264" t="s">
        <v>827</v>
      </c>
      <c r="P703" s="241">
        <f t="shared" si="23"/>
        <v>1</v>
      </c>
      <c r="Q703" s="242" t="str">
        <f>IF(ISNUMBER(P703),IF(P703=100%,"CUMPLIDA",IF(AND(ISNUMBER(L703),ISNUMBER([5]CGR!$P$4)), IF(L703&lt;[5]CGR!$P$4,"INCUMPLIDA","PROCESO"), "VERIFICAR FECHA")),"SIN VALOR AVANCE")</f>
        <v>CUMPLIDA</v>
      </c>
    </row>
    <row r="704" spans="1:17" ht="75.75" x14ac:dyDescent="0.2">
      <c r="A704" s="232" t="s">
        <v>19</v>
      </c>
      <c r="B704" s="233" t="s">
        <v>13</v>
      </c>
      <c r="C704" s="781"/>
      <c r="D704" s="781"/>
      <c r="E704" s="780"/>
      <c r="F704" s="780"/>
      <c r="G704" s="235" t="s">
        <v>830</v>
      </c>
      <c r="H704" s="236" t="s">
        <v>830</v>
      </c>
      <c r="I704" s="236" t="s">
        <v>107</v>
      </c>
      <c r="J704" s="245">
        <v>1</v>
      </c>
      <c r="K704" s="302">
        <v>45231</v>
      </c>
      <c r="L704" s="302">
        <v>45747</v>
      </c>
      <c r="M704" s="239">
        <f t="shared" si="22"/>
        <v>73.714285714285708</v>
      </c>
      <c r="N704" s="240">
        <v>1</v>
      </c>
      <c r="O704" s="264" t="s">
        <v>924</v>
      </c>
      <c r="P704" s="241">
        <f t="shared" si="23"/>
        <v>1</v>
      </c>
      <c r="Q704" s="242" t="str">
        <f>IF(ISNUMBER(P704),IF(P704=100%,"CUMPLIDA",IF(AND(ISNUMBER(L704),ISNUMBER([5]CGR!$P$4)), IF(L704&lt;[5]CGR!$P$4,"INCUMPLIDA","PROCESO"), "VERIFICAR FECHA")),"SIN VALOR AVANCE")</f>
        <v>CUMPLIDA</v>
      </c>
    </row>
    <row r="705" spans="1:17" ht="255.75" x14ac:dyDescent="0.2">
      <c r="A705" s="232" t="s">
        <v>19</v>
      </c>
      <c r="B705" s="233" t="s">
        <v>13</v>
      </c>
      <c r="C705" s="781"/>
      <c r="D705" s="781"/>
      <c r="E705" s="780"/>
      <c r="F705" s="780"/>
      <c r="G705" s="235" t="s">
        <v>831</v>
      </c>
      <c r="H705" s="236" t="s">
        <v>831</v>
      </c>
      <c r="I705" s="236" t="s">
        <v>524</v>
      </c>
      <c r="J705" s="245">
        <v>1</v>
      </c>
      <c r="K705" s="302">
        <v>45231</v>
      </c>
      <c r="L705" s="302">
        <v>45808</v>
      </c>
      <c r="M705" s="239">
        <f t="shared" si="22"/>
        <v>82.428571428571431</v>
      </c>
      <c r="N705" s="240">
        <v>1</v>
      </c>
      <c r="O705" s="264" t="s">
        <v>873</v>
      </c>
      <c r="P705" s="241">
        <f t="shared" si="23"/>
        <v>1</v>
      </c>
      <c r="Q705" s="242" t="str">
        <f>IF(ISNUMBER(P705),IF(P705=100%,"CUMPLIDA",IF(AND(ISNUMBER(L705),ISNUMBER([5]CGR!$P$4)), IF(L705&lt;[5]CGR!$P$4,"INCUMPLIDA","PROCESO"), "VERIFICAR FECHA")),"SIN VALOR AVANCE")</f>
        <v>CUMPLIDA</v>
      </c>
    </row>
    <row r="706" spans="1:17" ht="180.75" x14ac:dyDescent="0.2">
      <c r="A706" s="232" t="s">
        <v>19</v>
      </c>
      <c r="B706" s="233" t="s">
        <v>13</v>
      </c>
      <c r="C706" s="781"/>
      <c r="D706" s="781"/>
      <c r="E706" s="780"/>
      <c r="F706" s="780"/>
      <c r="G706" s="235" t="s">
        <v>110</v>
      </c>
      <c r="H706" s="236" t="s">
        <v>111</v>
      </c>
      <c r="I706" s="236" t="s">
        <v>112</v>
      </c>
      <c r="J706" s="245">
        <v>12</v>
      </c>
      <c r="K706" s="302">
        <v>46024</v>
      </c>
      <c r="L706" s="302">
        <v>47118</v>
      </c>
      <c r="M706" s="239">
        <f t="shared" si="22"/>
        <v>156.28571428571428</v>
      </c>
      <c r="N706" s="240">
        <v>0</v>
      </c>
      <c r="O706" s="264" t="s">
        <v>1027</v>
      </c>
      <c r="P706" s="241">
        <f t="shared" si="23"/>
        <v>0</v>
      </c>
      <c r="Q706" s="242" t="str">
        <f>IF(ISNUMBER(P706),IF(P706=100%,"CUMPLIDA",IF(AND(ISNUMBER(L706),ISNUMBER([5]CGR!$P$4)), IF(L706&lt;[5]CGR!$P$4,"INCUMPLIDA","PROCESO"), "VERIFICAR FECHA")),"SIN VALOR AVANCE")</f>
        <v>PROCESO</v>
      </c>
    </row>
    <row r="707" spans="1:17" ht="165.75" x14ac:dyDescent="0.2">
      <c r="A707" s="232" t="s">
        <v>19</v>
      </c>
      <c r="B707" s="233" t="s">
        <v>13</v>
      </c>
      <c r="C707" s="781"/>
      <c r="D707" s="781"/>
      <c r="E707" s="780"/>
      <c r="F707" s="780"/>
      <c r="G707" s="235" t="s">
        <v>114</v>
      </c>
      <c r="H707" s="236" t="s">
        <v>115</v>
      </c>
      <c r="I707" s="236" t="s">
        <v>116</v>
      </c>
      <c r="J707" s="245">
        <v>1</v>
      </c>
      <c r="K707" s="302">
        <v>46024</v>
      </c>
      <c r="L707" s="302">
        <v>47118</v>
      </c>
      <c r="M707" s="239">
        <f t="shared" si="22"/>
        <v>156.28571428571428</v>
      </c>
      <c r="N707" s="240">
        <v>0</v>
      </c>
      <c r="O707" s="264" t="s">
        <v>827</v>
      </c>
      <c r="P707" s="241">
        <f t="shared" si="23"/>
        <v>0</v>
      </c>
      <c r="Q707" s="242" t="str">
        <f>IF(ISNUMBER(P707),IF(P707=100%,"CUMPLIDA",IF(AND(ISNUMBER(L707),ISNUMBER([5]CGR!$P$4)), IF(L707&lt;[5]CGR!$P$4,"INCUMPLIDA","PROCESO"), "VERIFICAR FECHA")),"SIN VALOR AVANCE")</f>
        <v>PROCESO</v>
      </c>
    </row>
    <row r="708" spans="1:17" ht="315.75" x14ac:dyDescent="0.2">
      <c r="A708" s="232" t="s">
        <v>19</v>
      </c>
      <c r="B708" s="233" t="s">
        <v>13</v>
      </c>
      <c r="C708" s="781"/>
      <c r="D708" s="781"/>
      <c r="E708" s="780"/>
      <c r="F708" s="780"/>
      <c r="G708" s="235" t="s">
        <v>117</v>
      </c>
      <c r="H708" s="236" t="s">
        <v>118</v>
      </c>
      <c r="I708" s="236" t="s">
        <v>119</v>
      </c>
      <c r="J708" s="245">
        <v>2</v>
      </c>
      <c r="K708" s="302">
        <v>46024</v>
      </c>
      <c r="L708" s="302">
        <v>47118</v>
      </c>
      <c r="M708" s="239">
        <f t="shared" si="22"/>
        <v>156.28571428571428</v>
      </c>
      <c r="N708" s="240">
        <v>0</v>
      </c>
      <c r="O708" s="264" t="s">
        <v>845</v>
      </c>
      <c r="P708" s="241">
        <f t="shared" si="23"/>
        <v>0</v>
      </c>
      <c r="Q708" s="242" t="str">
        <f>IF(ISNUMBER(P708),IF(P708=100%,"CUMPLIDA",IF(AND(ISNUMBER(L708),ISNUMBER([5]CGR!$P$4)), IF(L708&lt;[5]CGR!$P$4,"INCUMPLIDA","PROCESO"), "VERIFICAR FECHA")),"SIN VALOR AVANCE")</f>
        <v>PROCESO</v>
      </c>
    </row>
    <row r="709" spans="1:17" ht="150.75" x14ac:dyDescent="0.2">
      <c r="A709" s="232" t="s">
        <v>19</v>
      </c>
      <c r="B709" s="233" t="s">
        <v>13</v>
      </c>
      <c r="C709" s="781" t="s">
        <v>1028</v>
      </c>
      <c r="D709" s="781" t="s">
        <v>894</v>
      </c>
      <c r="E709" s="780" t="s">
        <v>1029</v>
      </c>
      <c r="F709" s="780" t="s">
        <v>1030</v>
      </c>
      <c r="G709" s="780" t="s">
        <v>1031</v>
      </c>
      <c r="H709" s="291" t="s">
        <v>730</v>
      </c>
      <c r="I709" s="236" t="s">
        <v>731</v>
      </c>
      <c r="J709" s="237">
        <v>1</v>
      </c>
      <c r="K709" s="263">
        <v>44013</v>
      </c>
      <c r="L709" s="263">
        <v>44042</v>
      </c>
      <c r="M709" s="239">
        <f t="shared" si="22"/>
        <v>4.1428571428571432</v>
      </c>
      <c r="N709" s="240">
        <v>1</v>
      </c>
      <c r="O709" s="236" t="s">
        <v>1032</v>
      </c>
      <c r="P709" s="241">
        <f t="shared" si="23"/>
        <v>1</v>
      </c>
      <c r="Q709" s="242" t="str">
        <f>IF(ISNUMBER(P709),IF(P709=100%,"CUMPLIDA",IF(AND(ISNUMBER(L709),ISNUMBER([5]CGR!$P$4)), IF(L709&lt;[5]CGR!$P$4,"INCUMPLIDA","PROCESO"), "VERIFICAR FECHA")),"SIN VALOR AVANCE")</f>
        <v>CUMPLIDA</v>
      </c>
    </row>
    <row r="710" spans="1:17" ht="210.75" x14ac:dyDescent="0.2">
      <c r="A710" s="232" t="s">
        <v>19</v>
      </c>
      <c r="B710" s="233" t="s">
        <v>13</v>
      </c>
      <c r="C710" s="781"/>
      <c r="D710" s="781"/>
      <c r="E710" s="780"/>
      <c r="F710" s="780"/>
      <c r="G710" s="780"/>
      <c r="H710" s="291" t="s">
        <v>733</v>
      </c>
      <c r="I710" s="236" t="s">
        <v>164</v>
      </c>
      <c r="J710" s="237">
        <v>1</v>
      </c>
      <c r="K710" s="263">
        <v>44044</v>
      </c>
      <c r="L710" s="263">
        <v>44196</v>
      </c>
      <c r="M710" s="239">
        <f t="shared" si="22"/>
        <v>21.714285714285715</v>
      </c>
      <c r="N710" s="240">
        <v>1</v>
      </c>
      <c r="O710" s="236" t="s">
        <v>1033</v>
      </c>
      <c r="P710" s="241">
        <f t="shared" si="23"/>
        <v>1</v>
      </c>
      <c r="Q710" s="242" t="str">
        <f>IF(ISNUMBER(P710),IF(P710=100%,"CUMPLIDA",IF(AND(ISNUMBER(L710),ISNUMBER([5]CGR!$P$4)), IF(L710&lt;[5]CGR!$P$4,"INCUMPLIDA","PROCESO"), "VERIFICAR FECHA")),"SIN VALOR AVANCE")</f>
        <v>CUMPLIDA</v>
      </c>
    </row>
    <row r="711" spans="1:17" ht="75.75" x14ac:dyDescent="0.2">
      <c r="A711" s="232" t="s">
        <v>19</v>
      </c>
      <c r="B711" s="233" t="s">
        <v>13</v>
      </c>
      <c r="C711" s="781"/>
      <c r="D711" s="781"/>
      <c r="E711" s="780"/>
      <c r="F711" s="780"/>
      <c r="G711" s="780"/>
      <c r="H711" s="291" t="s">
        <v>675</v>
      </c>
      <c r="I711" s="236" t="s">
        <v>676</v>
      </c>
      <c r="J711" s="237">
        <v>1</v>
      </c>
      <c r="K711" s="263">
        <v>45231</v>
      </c>
      <c r="L711" s="263">
        <v>45504</v>
      </c>
      <c r="M711" s="239">
        <f t="shared" si="22"/>
        <v>39</v>
      </c>
      <c r="N711" s="240">
        <v>1</v>
      </c>
      <c r="O711" s="264" t="s">
        <v>825</v>
      </c>
      <c r="P711" s="241">
        <f t="shared" si="23"/>
        <v>1</v>
      </c>
      <c r="Q711" s="242" t="str">
        <f>IF(ISNUMBER(P711),IF(P711=100%,"CUMPLIDA",IF(AND(ISNUMBER(L711),ISNUMBER([5]CGR!$P$4)), IF(L711&lt;[5]CGR!$P$4,"INCUMPLIDA","PROCESO"), "VERIFICAR FECHA")),"SIN VALOR AVANCE")</f>
        <v>CUMPLIDA</v>
      </c>
    </row>
    <row r="712" spans="1:17" ht="345.75" x14ac:dyDescent="0.2">
      <c r="A712" s="232" t="s">
        <v>19</v>
      </c>
      <c r="B712" s="233" t="s">
        <v>13</v>
      </c>
      <c r="C712" s="781"/>
      <c r="D712" s="781"/>
      <c r="E712" s="780"/>
      <c r="F712" s="780"/>
      <c r="G712" s="780"/>
      <c r="H712" s="291" t="s">
        <v>678</v>
      </c>
      <c r="I712" s="236" t="s">
        <v>679</v>
      </c>
      <c r="J712" s="237">
        <v>1</v>
      </c>
      <c r="K712" s="263">
        <v>45231</v>
      </c>
      <c r="L712" s="263">
        <v>45504</v>
      </c>
      <c r="M712" s="239">
        <f t="shared" si="22"/>
        <v>39</v>
      </c>
      <c r="N712" s="240">
        <v>1</v>
      </c>
      <c r="O712" s="264" t="s">
        <v>864</v>
      </c>
      <c r="P712" s="241">
        <f t="shared" si="23"/>
        <v>1</v>
      </c>
      <c r="Q712" s="242" t="str">
        <f>IF(ISNUMBER(P712),IF(P712=100%,"CUMPLIDA",IF(AND(ISNUMBER(L712),ISNUMBER([5]CGR!$P$4)), IF(L712&lt;[5]CGR!$P$4,"INCUMPLIDA","PROCESO"), "VERIFICAR FECHA")),"SIN VALOR AVANCE")</f>
        <v>CUMPLIDA</v>
      </c>
    </row>
    <row r="713" spans="1:17" ht="180.75" x14ac:dyDescent="0.2">
      <c r="A713" s="232" t="s">
        <v>19</v>
      </c>
      <c r="B713" s="233" t="s">
        <v>13</v>
      </c>
      <c r="C713" s="781"/>
      <c r="D713" s="781"/>
      <c r="E713" s="780"/>
      <c r="F713" s="780"/>
      <c r="G713" s="235" t="s">
        <v>97</v>
      </c>
      <c r="H713" s="236" t="s">
        <v>98</v>
      </c>
      <c r="I713" s="236" t="s">
        <v>99</v>
      </c>
      <c r="J713" s="245">
        <v>1</v>
      </c>
      <c r="K713" s="302">
        <v>45323</v>
      </c>
      <c r="L713" s="302">
        <v>45747</v>
      </c>
      <c r="M713" s="239">
        <f t="shared" si="22"/>
        <v>60.571428571428569</v>
      </c>
      <c r="N713" s="240">
        <v>1</v>
      </c>
      <c r="O713" s="264" t="s">
        <v>923</v>
      </c>
      <c r="P713" s="241">
        <f t="shared" si="23"/>
        <v>1</v>
      </c>
      <c r="Q713" s="242" t="str">
        <f>IF(ISNUMBER(P713),IF(P713=100%,"CUMPLIDA",IF(AND(ISNUMBER(L713),ISNUMBER([5]CGR!$P$4)), IF(L713&lt;[5]CGR!$P$4,"INCUMPLIDA","PROCESO"), "VERIFICAR FECHA")),"SIN VALOR AVANCE")</f>
        <v>CUMPLIDA</v>
      </c>
    </row>
    <row r="714" spans="1:17" ht="75.75" x14ac:dyDescent="0.2">
      <c r="A714" s="232" t="s">
        <v>19</v>
      </c>
      <c r="B714" s="233" t="s">
        <v>13</v>
      </c>
      <c r="C714" s="781"/>
      <c r="D714" s="781"/>
      <c r="E714" s="780"/>
      <c r="F714" s="780"/>
      <c r="G714" s="235" t="s">
        <v>101</v>
      </c>
      <c r="H714" s="236" t="s">
        <v>101</v>
      </c>
      <c r="I714" s="236" t="s">
        <v>102</v>
      </c>
      <c r="J714" s="245">
        <v>1</v>
      </c>
      <c r="K714" s="302">
        <v>45323</v>
      </c>
      <c r="L714" s="302">
        <v>45747</v>
      </c>
      <c r="M714" s="239">
        <f t="shared" si="22"/>
        <v>60.571428571428569</v>
      </c>
      <c r="N714" s="240">
        <v>1</v>
      </c>
      <c r="O714" s="264" t="s">
        <v>924</v>
      </c>
      <c r="P714" s="241">
        <f t="shared" si="23"/>
        <v>1</v>
      </c>
      <c r="Q714" s="242" t="str">
        <f>IF(ISNUMBER(P714),IF(P714=100%,"CUMPLIDA",IF(AND(ISNUMBER(L714),ISNUMBER([5]CGR!$P$4)), IF(L714&lt;[5]CGR!$P$4,"INCUMPLIDA","PROCESO"), "VERIFICAR FECHA")),"SIN VALOR AVANCE")</f>
        <v>CUMPLIDA</v>
      </c>
    </row>
    <row r="715" spans="1:17" ht="75.75" x14ac:dyDescent="0.2">
      <c r="A715" s="232" t="s">
        <v>19</v>
      </c>
      <c r="B715" s="233" t="s">
        <v>13</v>
      </c>
      <c r="C715" s="781"/>
      <c r="D715" s="781"/>
      <c r="E715" s="780"/>
      <c r="F715" s="780"/>
      <c r="G715" s="235" t="s">
        <v>238</v>
      </c>
      <c r="H715" s="236" t="s">
        <v>239</v>
      </c>
      <c r="I715" s="236" t="s">
        <v>240</v>
      </c>
      <c r="J715" s="245">
        <v>1</v>
      </c>
      <c r="K715" s="302">
        <v>45231</v>
      </c>
      <c r="L715" s="302">
        <v>45747</v>
      </c>
      <c r="M715" s="239">
        <f t="shared" si="22"/>
        <v>73.714285714285708</v>
      </c>
      <c r="N715" s="240">
        <v>1</v>
      </c>
      <c r="O715" s="264" t="s">
        <v>924</v>
      </c>
      <c r="P715" s="241">
        <f t="shared" si="23"/>
        <v>1</v>
      </c>
      <c r="Q715" s="242" t="str">
        <f>IF(ISNUMBER(P715),IF(P715=100%,"CUMPLIDA",IF(AND(ISNUMBER(L715),ISNUMBER([5]CGR!$P$4)), IF(L715&lt;[5]CGR!$P$4,"INCUMPLIDA","PROCESO"), "VERIFICAR FECHA")),"SIN VALOR AVANCE")</f>
        <v>CUMPLIDA</v>
      </c>
    </row>
    <row r="716" spans="1:17" ht="180.75" x14ac:dyDescent="0.2">
      <c r="A716" s="232" t="s">
        <v>19</v>
      </c>
      <c r="B716" s="233" t="s">
        <v>13</v>
      </c>
      <c r="C716" s="781"/>
      <c r="D716" s="781"/>
      <c r="E716" s="780"/>
      <c r="F716" s="780"/>
      <c r="G716" s="235" t="s">
        <v>104</v>
      </c>
      <c r="H716" s="236" t="s">
        <v>104</v>
      </c>
      <c r="I716" s="236" t="s">
        <v>248</v>
      </c>
      <c r="J716" s="245">
        <v>1</v>
      </c>
      <c r="K716" s="302">
        <v>45323</v>
      </c>
      <c r="L716" s="302">
        <v>45747</v>
      </c>
      <c r="M716" s="239">
        <f t="shared" si="22"/>
        <v>60.571428571428569</v>
      </c>
      <c r="N716" s="240">
        <v>1</v>
      </c>
      <c r="O716" s="264" t="s">
        <v>923</v>
      </c>
      <c r="P716" s="241">
        <f t="shared" si="23"/>
        <v>1</v>
      </c>
      <c r="Q716" s="242" t="str">
        <f>IF(ISNUMBER(P716),IF(P716=100%,"CUMPLIDA",IF(AND(ISNUMBER(L716),ISNUMBER([5]CGR!$P$4)), IF(L716&lt;[5]CGR!$P$4,"INCUMPLIDA","PROCESO"), "VERIFICAR FECHA")),"SIN VALOR AVANCE")</f>
        <v>CUMPLIDA</v>
      </c>
    </row>
    <row r="717" spans="1:17" ht="75.75" x14ac:dyDescent="0.2">
      <c r="A717" s="232" t="s">
        <v>19</v>
      </c>
      <c r="B717" s="233" t="s">
        <v>13</v>
      </c>
      <c r="C717" s="781"/>
      <c r="D717" s="781"/>
      <c r="E717" s="780"/>
      <c r="F717" s="780"/>
      <c r="G717" s="235" t="s">
        <v>830</v>
      </c>
      <c r="H717" s="236" t="s">
        <v>830</v>
      </c>
      <c r="I717" s="236" t="s">
        <v>107</v>
      </c>
      <c r="J717" s="245">
        <v>1</v>
      </c>
      <c r="K717" s="302">
        <v>45231</v>
      </c>
      <c r="L717" s="302">
        <v>45747</v>
      </c>
      <c r="M717" s="239">
        <f t="shared" si="22"/>
        <v>73.714285714285708</v>
      </c>
      <c r="N717" s="240">
        <v>1</v>
      </c>
      <c r="O717" s="264" t="s">
        <v>924</v>
      </c>
      <c r="P717" s="241">
        <f t="shared" si="23"/>
        <v>1</v>
      </c>
      <c r="Q717" s="242" t="str">
        <f>IF(ISNUMBER(P717),IF(P717=100%,"CUMPLIDA",IF(AND(ISNUMBER(L717),ISNUMBER([5]CGR!$P$4)), IF(L717&lt;[5]CGR!$P$4,"INCUMPLIDA","PROCESO"), "VERIFICAR FECHA")),"SIN VALOR AVANCE")</f>
        <v>CUMPLIDA</v>
      </c>
    </row>
    <row r="718" spans="1:17" ht="240.75" x14ac:dyDescent="0.2">
      <c r="A718" s="232" t="s">
        <v>19</v>
      </c>
      <c r="B718" s="233" t="s">
        <v>13</v>
      </c>
      <c r="C718" s="781"/>
      <c r="D718" s="781"/>
      <c r="E718" s="780"/>
      <c r="F718" s="780"/>
      <c r="G718" s="235" t="s">
        <v>831</v>
      </c>
      <c r="H718" s="236" t="s">
        <v>831</v>
      </c>
      <c r="I718" s="236" t="s">
        <v>524</v>
      </c>
      <c r="J718" s="245">
        <v>1</v>
      </c>
      <c r="K718" s="302">
        <v>45231</v>
      </c>
      <c r="L718" s="302">
        <v>45808</v>
      </c>
      <c r="M718" s="239">
        <f t="shared" si="22"/>
        <v>82.428571428571431</v>
      </c>
      <c r="N718" s="240">
        <v>1</v>
      </c>
      <c r="O718" s="264" t="s">
        <v>1034</v>
      </c>
      <c r="P718" s="241">
        <f t="shared" si="23"/>
        <v>1</v>
      </c>
      <c r="Q718" s="242" t="str">
        <f>IF(ISNUMBER(P718),IF(P718=100%,"CUMPLIDA",IF(AND(ISNUMBER(L718),ISNUMBER([5]CGR!$P$4)), IF(L718&lt;[5]CGR!$P$4,"INCUMPLIDA","PROCESO"), "VERIFICAR FECHA")),"SIN VALOR AVANCE")</f>
        <v>CUMPLIDA</v>
      </c>
    </row>
    <row r="719" spans="1:17" ht="180.75" x14ac:dyDescent="0.2">
      <c r="A719" s="232" t="s">
        <v>19</v>
      </c>
      <c r="B719" s="233" t="s">
        <v>13</v>
      </c>
      <c r="C719" s="781"/>
      <c r="D719" s="781"/>
      <c r="E719" s="780"/>
      <c r="F719" s="780"/>
      <c r="G719" s="235" t="s">
        <v>110</v>
      </c>
      <c r="H719" s="236" t="s">
        <v>111</v>
      </c>
      <c r="I719" s="236" t="s">
        <v>112</v>
      </c>
      <c r="J719" s="245">
        <v>10</v>
      </c>
      <c r="K719" s="302">
        <v>45809</v>
      </c>
      <c r="L719" s="302">
        <v>46568</v>
      </c>
      <c r="M719" s="239">
        <f t="shared" si="22"/>
        <v>108.42857142857143</v>
      </c>
      <c r="N719" s="240">
        <v>0</v>
      </c>
      <c r="O719" s="264" t="s">
        <v>867</v>
      </c>
      <c r="P719" s="241">
        <f t="shared" si="23"/>
        <v>0</v>
      </c>
      <c r="Q719" s="242" t="str">
        <f>IF(ISNUMBER(P719),IF(P719=100%,"CUMPLIDA",IF(AND(ISNUMBER(L719),ISNUMBER([5]CGR!$P$4)), IF(L719&lt;[5]CGR!$P$4,"INCUMPLIDA","PROCESO"), "VERIFICAR FECHA")),"SIN VALOR AVANCE")</f>
        <v>PROCESO</v>
      </c>
    </row>
    <row r="720" spans="1:17" ht="195.75" x14ac:dyDescent="0.2">
      <c r="A720" s="232" t="s">
        <v>19</v>
      </c>
      <c r="B720" s="233" t="s">
        <v>13</v>
      </c>
      <c r="C720" s="781"/>
      <c r="D720" s="781"/>
      <c r="E720" s="780"/>
      <c r="F720" s="780"/>
      <c r="G720" s="235" t="s">
        <v>114</v>
      </c>
      <c r="H720" s="236" t="s">
        <v>115</v>
      </c>
      <c r="I720" s="236" t="s">
        <v>116</v>
      </c>
      <c r="J720" s="245">
        <v>1</v>
      </c>
      <c r="K720" s="302">
        <v>45809</v>
      </c>
      <c r="L720" s="302">
        <v>46568</v>
      </c>
      <c r="M720" s="239">
        <f t="shared" si="22"/>
        <v>108.42857142857143</v>
      </c>
      <c r="N720" s="240">
        <v>0</v>
      </c>
      <c r="O720" s="264" t="s">
        <v>844</v>
      </c>
      <c r="P720" s="241">
        <f t="shared" si="23"/>
        <v>0</v>
      </c>
      <c r="Q720" s="242" t="str">
        <f>IF(ISNUMBER(P720),IF(P720=100%,"CUMPLIDA",IF(AND(ISNUMBER(L720),ISNUMBER([5]CGR!$P$4)), IF(L720&lt;[5]CGR!$P$4,"INCUMPLIDA","PROCESO"), "VERIFICAR FECHA")),"SIN VALOR AVANCE")</f>
        <v>PROCESO</v>
      </c>
    </row>
    <row r="721" spans="1:17" ht="345.75" x14ac:dyDescent="0.2">
      <c r="A721" s="232" t="s">
        <v>19</v>
      </c>
      <c r="B721" s="233" t="s">
        <v>13</v>
      </c>
      <c r="C721" s="781"/>
      <c r="D721" s="781"/>
      <c r="E721" s="780"/>
      <c r="F721" s="780"/>
      <c r="G721" s="235" t="s">
        <v>117</v>
      </c>
      <c r="H721" s="236" t="s">
        <v>118</v>
      </c>
      <c r="I721" s="236" t="s">
        <v>119</v>
      </c>
      <c r="J721" s="245">
        <v>2</v>
      </c>
      <c r="K721" s="302">
        <v>45809</v>
      </c>
      <c r="L721" s="302">
        <v>46568</v>
      </c>
      <c r="M721" s="239">
        <f t="shared" si="22"/>
        <v>108.42857142857143</v>
      </c>
      <c r="N721" s="240">
        <v>0</v>
      </c>
      <c r="O721" s="264" t="s">
        <v>834</v>
      </c>
      <c r="P721" s="241">
        <f t="shared" si="23"/>
        <v>0</v>
      </c>
      <c r="Q721" s="242" t="str">
        <f>IF(ISNUMBER(P721),IF(P721=100%,"CUMPLIDA",IF(AND(ISNUMBER(L721),ISNUMBER([5]CGR!$P$4)), IF(L721&lt;[5]CGR!$P$4,"INCUMPLIDA","PROCESO"), "VERIFICAR FECHA")),"SIN VALOR AVANCE")</f>
        <v>PROCESO</v>
      </c>
    </row>
    <row r="722" spans="1:17" ht="135.75" x14ac:dyDescent="0.2">
      <c r="A722" s="232" t="s">
        <v>19</v>
      </c>
      <c r="B722" s="233" t="s">
        <v>13</v>
      </c>
      <c r="C722" s="781" t="s">
        <v>1035</v>
      </c>
      <c r="D722" s="781" t="s">
        <v>820</v>
      </c>
      <c r="E722" s="780" t="s">
        <v>1036</v>
      </c>
      <c r="F722" s="780" t="s">
        <v>1037</v>
      </c>
      <c r="G722" s="780" t="s">
        <v>1031</v>
      </c>
      <c r="H722" s="291" t="s">
        <v>730</v>
      </c>
      <c r="I722" s="236" t="s">
        <v>731</v>
      </c>
      <c r="J722" s="237">
        <v>1</v>
      </c>
      <c r="K722" s="263">
        <v>44013</v>
      </c>
      <c r="L722" s="263">
        <v>44042</v>
      </c>
      <c r="M722" s="239">
        <f t="shared" si="22"/>
        <v>4.1428571428571432</v>
      </c>
      <c r="N722" s="240">
        <v>1</v>
      </c>
      <c r="O722" s="236" t="s">
        <v>1038</v>
      </c>
      <c r="P722" s="241">
        <f t="shared" si="23"/>
        <v>1</v>
      </c>
      <c r="Q722" s="242" t="str">
        <f>IF(ISNUMBER(P722),IF(P722=100%,"CUMPLIDA",IF(AND(ISNUMBER(L722),ISNUMBER([5]CGR!$P$4)), IF(L722&lt;[5]CGR!$P$4,"INCUMPLIDA","PROCESO"), "VERIFICAR FECHA")),"SIN VALOR AVANCE")</f>
        <v>CUMPLIDA</v>
      </c>
    </row>
    <row r="723" spans="1:17" ht="210.75" x14ac:dyDescent="0.2">
      <c r="A723" s="232" t="s">
        <v>19</v>
      </c>
      <c r="B723" s="233" t="s">
        <v>13</v>
      </c>
      <c r="C723" s="781"/>
      <c r="D723" s="781"/>
      <c r="E723" s="780"/>
      <c r="F723" s="780"/>
      <c r="G723" s="780"/>
      <c r="H723" s="291" t="s">
        <v>733</v>
      </c>
      <c r="I723" s="236" t="s">
        <v>164</v>
      </c>
      <c r="J723" s="237">
        <v>1</v>
      </c>
      <c r="K723" s="263">
        <v>44044</v>
      </c>
      <c r="L723" s="263">
        <v>44196</v>
      </c>
      <c r="M723" s="239">
        <f t="shared" ref="M723:M786" si="24">(L723-K723)/7</f>
        <v>21.714285714285715</v>
      </c>
      <c r="N723" s="240">
        <v>1</v>
      </c>
      <c r="O723" s="236" t="s">
        <v>1039</v>
      </c>
      <c r="P723" s="241">
        <f t="shared" si="23"/>
        <v>1</v>
      </c>
      <c r="Q723" s="242" t="str">
        <f>IF(ISNUMBER(P723),IF(P723=100%,"CUMPLIDA",IF(AND(ISNUMBER(L723),ISNUMBER([5]CGR!$P$4)), IF(L723&lt;[5]CGR!$P$4,"INCUMPLIDA","PROCESO"), "VERIFICAR FECHA")),"SIN VALOR AVANCE")</f>
        <v>CUMPLIDA</v>
      </c>
    </row>
    <row r="724" spans="1:17" ht="75.75" x14ac:dyDescent="0.2">
      <c r="A724" s="232" t="s">
        <v>19</v>
      </c>
      <c r="B724" s="233" t="s">
        <v>13</v>
      </c>
      <c r="C724" s="781"/>
      <c r="D724" s="781"/>
      <c r="E724" s="780"/>
      <c r="F724" s="780"/>
      <c r="G724" s="780"/>
      <c r="H724" s="291" t="s">
        <v>675</v>
      </c>
      <c r="I724" s="236" t="s">
        <v>676</v>
      </c>
      <c r="J724" s="237">
        <v>1</v>
      </c>
      <c r="K724" s="263">
        <v>45231</v>
      </c>
      <c r="L724" s="263">
        <v>45504</v>
      </c>
      <c r="M724" s="239">
        <f t="shared" si="24"/>
        <v>39</v>
      </c>
      <c r="N724" s="240">
        <v>1</v>
      </c>
      <c r="O724" s="264" t="s">
        <v>825</v>
      </c>
      <c r="P724" s="241">
        <f t="shared" si="23"/>
        <v>1</v>
      </c>
      <c r="Q724" s="242" t="str">
        <f>IF(ISNUMBER(P724),IF(P724=100%,"CUMPLIDA",IF(AND(ISNUMBER(L724),ISNUMBER([5]CGR!$P$4)), IF(L724&lt;[5]CGR!$P$4,"INCUMPLIDA","PROCESO"), "VERIFICAR FECHA")),"SIN VALOR AVANCE")</f>
        <v>CUMPLIDA</v>
      </c>
    </row>
    <row r="725" spans="1:17" ht="345.75" x14ac:dyDescent="0.2">
      <c r="A725" s="232" t="s">
        <v>19</v>
      </c>
      <c r="B725" s="233" t="s">
        <v>13</v>
      </c>
      <c r="C725" s="781"/>
      <c r="D725" s="781"/>
      <c r="E725" s="780"/>
      <c r="F725" s="780"/>
      <c r="G725" s="780"/>
      <c r="H725" s="291" t="s">
        <v>678</v>
      </c>
      <c r="I725" s="236" t="s">
        <v>679</v>
      </c>
      <c r="J725" s="237">
        <v>1</v>
      </c>
      <c r="K725" s="263">
        <v>45231</v>
      </c>
      <c r="L725" s="263">
        <v>45504</v>
      </c>
      <c r="M725" s="239">
        <f t="shared" si="24"/>
        <v>39</v>
      </c>
      <c r="N725" s="240">
        <v>1</v>
      </c>
      <c r="O725" s="264" t="s">
        <v>864</v>
      </c>
      <c r="P725" s="241">
        <f t="shared" si="23"/>
        <v>1</v>
      </c>
      <c r="Q725" s="242" t="str">
        <f>IF(ISNUMBER(P725),IF(P725=100%,"CUMPLIDA",IF(AND(ISNUMBER(L725),ISNUMBER([5]CGR!$P$4)), IF(L725&lt;[5]CGR!$P$4,"INCUMPLIDA","PROCESO"), "VERIFICAR FECHA")),"SIN VALOR AVANCE")</f>
        <v>CUMPLIDA</v>
      </c>
    </row>
    <row r="726" spans="1:17" ht="165.75" x14ac:dyDescent="0.2">
      <c r="A726" s="232" t="s">
        <v>19</v>
      </c>
      <c r="B726" s="233" t="s">
        <v>13</v>
      </c>
      <c r="C726" s="781"/>
      <c r="D726" s="781"/>
      <c r="E726" s="780"/>
      <c r="F726" s="780"/>
      <c r="G726" s="235" t="s">
        <v>97</v>
      </c>
      <c r="H726" s="236" t="s">
        <v>98</v>
      </c>
      <c r="I726" s="236" t="s">
        <v>99</v>
      </c>
      <c r="J726" s="245">
        <v>1</v>
      </c>
      <c r="K726" s="302">
        <v>45323</v>
      </c>
      <c r="L726" s="302">
        <v>45747</v>
      </c>
      <c r="M726" s="239">
        <f t="shared" si="24"/>
        <v>60.571428571428569</v>
      </c>
      <c r="N726" s="240">
        <v>1</v>
      </c>
      <c r="O726" s="264" t="s">
        <v>827</v>
      </c>
      <c r="P726" s="241">
        <f t="shared" si="23"/>
        <v>1</v>
      </c>
      <c r="Q726" s="242" t="str">
        <f>IF(ISNUMBER(P726),IF(P726=100%,"CUMPLIDA",IF(AND(ISNUMBER(L726),ISNUMBER([5]CGR!$P$4)), IF(L726&lt;[5]CGR!$P$4,"INCUMPLIDA","PROCESO"), "VERIFICAR FECHA")),"SIN VALOR AVANCE")</f>
        <v>CUMPLIDA</v>
      </c>
    </row>
    <row r="727" spans="1:17" ht="75.75" x14ac:dyDescent="0.2">
      <c r="A727" s="232" t="s">
        <v>19</v>
      </c>
      <c r="B727" s="233" t="s">
        <v>13</v>
      </c>
      <c r="C727" s="781"/>
      <c r="D727" s="781"/>
      <c r="E727" s="780"/>
      <c r="F727" s="780"/>
      <c r="G727" s="235" t="s">
        <v>101</v>
      </c>
      <c r="H727" s="236" t="s">
        <v>101</v>
      </c>
      <c r="I727" s="236" t="s">
        <v>102</v>
      </c>
      <c r="J727" s="245">
        <v>1</v>
      </c>
      <c r="K727" s="302">
        <v>45323</v>
      </c>
      <c r="L727" s="302">
        <v>45747</v>
      </c>
      <c r="M727" s="239">
        <f t="shared" si="24"/>
        <v>60.571428571428569</v>
      </c>
      <c r="N727" s="240">
        <v>1</v>
      </c>
      <c r="O727" s="264" t="s">
        <v>924</v>
      </c>
      <c r="P727" s="241">
        <f t="shared" si="23"/>
        <v>1</v>
      </c>
      <c r="Q727" s="242" t="str">
        <f>IF(ISNUMBER(P727),IF(P727=100%,"CUMPLIDA",IF(AND(ISNUMBER(L727),ISNUMBER([5]CGR!$P$4)), IF(L727&lt;[5]CGR!$P$4,"INCUMPLIDA","PROCESO"), "VERIFICAR FECHA")),"SIN VALOR AVANCE")</f>
        <v>CUMPLIDA</v>
      </c>
    </row>
    <row r="728" spans="1:17" ht="75.75" x14ac:dyDescent="0.2">
      <c r="A728" s="232" t="s">
        <v>19</v>
      </c>
      <c r="B728" s="233" t="s">
        <v>13</v>
      </c>
      <c r="C728" s="781"/>
      <c r="D728" s="781"/>
      <c r="E728" s="780"/>
      <c r="F728" s="780"/>
      <c r="G728" s="235" t="s">
        <v>238</v>
      </c>
      <c r="H728" s="236" t="s">
        <v>239</v>
      </c>
      <c r="I728" s="236" t="s">
        <v>240</v>
      </c>
      <c r="J728" s="245">
        <v>1</v>
      </c>
      <c r="K728" s="302">
        <v>45231</v>
      </c>
      <c r="L728" s="302">
        <v>45747</v>
      </c>
      <c r="M728" s="239">
        <f t="shared" si="24"/>
        <v>73.714285714285708</v>
      </c>
      <c r="N728" s="240">
        <v>1</v>
      </c>
      <c r="O728" s="264" t="s">
        <v>924</v>
      </c>
      <c r="P728" s="241">
        <f t="shared" si="23"/>
        <v>1</v>
      </c>
      <c r="Q728" s="242" t="str">
        <f>IF(ISNUMBER(P728),IF(P728=100%,"CUMPLIDA",IF(AND(ISNUMBER(L728),ISNUMBER([5]CGR!$P$4)), IF(L728&lt;[5]CGR!$P$4,"INCUMPLIDA","PROCESO"), "VERIFICAR FECHA")),"SIN VALOR AVANCE")</f>
        <v>CUMPLIDA</v>
      </c>
    </row>
    <row r="729" spans="1:17" ht="165.75" x14ac:dyDescent="0.2">
      <c r="A729" s="232" t="s">
        <v>19</v>
      </c>
      <c r="B729" s="233" t="s">
        <v>13</v>
      </c>
      <c r="C729" s="781"/>
      <c r="D729" s="781"/>
      <c r="E729" s="780"/>
      <c r="F729" s="780"/>
      <c r="G729" s="235" t="s">
        <v>104</v>
      </c>
      <c r="H729" s="236" t="s">
        <v>104</v>
      </c>
      <c r="I729" s="236" t="s">
        <v>248</v>
      </c>
      <c r="J729" s="245">
        <v>1</v>
      </c>
      <c r="K729" s="302">
        <v>45323</v>
      </c>
      <c r="L729" s="302">
        <v>45747</v>
      </c>
      <c r="M729" s="239">
        <f t="shared" si="24"/>
        <v>60.571428571428569</v>
      </c>
      <c r="N729" s="240">
        <v>1</v>
      </c>
      <c r="O729" s="264" t="s">
        <v>827</v>
      </c>
      <c r="P729" s="241">
        <f t="shared" si="23"/>
        <v>1</v>
      </c>
      <c r="Q729" s="242" t="str">
        <f>IF(ISNUMBER(P729),IF(P729=100%,"CUMPLIDA",IF(AND(ISNUMBER(L729),ISNUMBER([5]CGR!$P$4)), IF(L729&lt;[5]CGR!$P$4,"INCUMPLIDA","PROCESO"), "VERIFICAR FECHA")),"SIN VALOR AVANCE")</f>
        <v>CUMPLIDA</v>
      </c>
    </row>
    <row r="730" spans="1:17" ht="75.75" x14ac:dyDescent="0.2">
      <c r="A730" s="232" t="s">
        <v>19</v>
      </c>
      <c r="B730" s="233" t="s">
        <v>13</v>
      </c>
      <c r="C730" s="781"/>
      <c r="D730" s="781"/>
      <c r="E730" s="780"/>
      <c r="F730" s="780"/>
      <c r="G730" s="235" t="s">
        <v>830</v>
      </c>
      <c r="H730" s="236" t="s">
        <v>830</v>
      </c>
      <c r="I730" s="236" t="s">
        <v>107</v>
      </c>
      <c r="J730" s="245">
        <v>1</v>
      </c>
      <c r="K730" s="302">
        <v>45231</v>
      </c>
      <c r="L730" s="302">
        <v>45747</v>
      </c>
      <c r="M730" s="239">
        <f t="shared" si="24"/>
        <v>73.714285714285708</v>
      </c>
      <c r="N730" s="240">
        <v>1</v>
      </c>
      <c r="O730" s="264" t="s">
        <v>924</v>
      </c>
      <c r="P730" s="241">
        <f t="shared" si="23"/>
        <v>1</v>
      </c>
      <c r="Q730" s="242" t="str">
        <f>IF(ISNUMBER(P730),IF(P730=100%,"CUMPLIDA",IF(AND(ISNUMBER(L730),ISNUMBER([5]CGR!$P$4)), IF(L730&lt;[5]CGR!$P$4,"INCUMPLIDA","PROCESO"), "VERIFICAR FECHA")),"SIN VALOR AVANCE")</f>
        <v>CUMPLIDA</v>
      </c>
    </row>
    <row r="731" spans="1:17" ht="240.75" x14ac:dyDescent="0.2">
      <c r="A731" s="232" t="s">
        <v>19</v>
      </c>
      <c r="B731" s="233" t="s">
        <v>13</v>
      </c>
      <c r="C731" s="781"/>
      <c r="D731" s="781"/>
      <c r="E731" s="780"/>
      <c r="F731" s="780"/>
      <c r="G731" s="235" t="s">
        <v>831</v>
      </c>
      <c r="H731" s="236" t="s">
        <v>831</v>
      </c>
      <c r="I731" s="236" t="s">
        <v>524</v>
      </c>
      <c r="J731" s="245">
        <v>1</v>
      </c>
      <c r="K731" s="302">
        <v>45231</v>
      </c>
      <c r="L731" s="302">
        <v>45808</v>
      </c>
      <c r="M731" s="239">
        <f t="shared" si="24"/>
        <v>82.428571428571431</v>
      </c>
      <c r="N731" s="240">
        <v>1</v>
      </c>
      <c r="O731" s="264" t="s">
        <v>826</v>
      </c>
      <c r="P731" s="241">
        <f t="shared" si="23"/>
        <v>1</v>
      </c>
      <c r="Q731" s="242" t="str">
        <f>IF(ISNUMBER(P731),IF(P731=100%,"CUMPLIDA",IF(AND(ISNUMBER(L731),ISNUMBER([5]CGR!$P$4)), IF(L731&lt;[5]CGR!$P$4,"INCUMPLIDA","PROCESO"), "VERIFICAR FECHA")),"SIN VALOR AVANCE")</f>
        <v>CUMPLIDA</v>
      </c>
    </row>
    <row r="732" spans="1:17" ht="180.75" x14ac:dyDescent="0.2">
      <c r="A732" s="232" t="s">
        <v>19</v>
      </c>
      <c r="B732" s="233" t="s">
        <v>13</v>
      </c>
      <c r="C732" s="781"/>
      <c r="D732" s="781"/>
      <c r="E732" s="780"/>
      <c r="F732" s="780"/>
      <c r="G732" s="235" t="s">
        <v>110</v>
      </c>
      <c r="H732" s="236" t="s">
        <v>111</v>
      </c>
      <c r="I732" s="236" t="s">
        <v>112</v>
      </c>
      <c r="J732" s="245">
        <v>10</v>
      </c>
      <c r="K732" s="302">
        <v>45809</v>
      </c>
      <c r="L732" s="302">
        <v>46568</v>
      </c>
      <c r="M732" s="239">
        <f t="shared" si="24"/>
        <v>108.42857142857143</v>
      </c>
      <c r="N732" s="240">
        <v>0</v>
      </c>
      <c r="O732" s="264" t="s">
        <v>867</v>
      </c>
      <c r="P732" s="241">
        <f t="shared" si="23"/>
        <v>0</v>
      </c>
      <c r="Q732" s="242" t="str">
        <f>IF(ISNUMBER(P732),IF(P732=100%,"CUMPLIDA",IF(AND(ISNUMBER(L732),ISNUMBER([5]CGR!$P$4)), IF(L732&lt;[5]CGR!$P$4,"INCUMPLIDA","PROCESO"), "VERIFICAR FECHA")),"SIN VALOR AVANCE")</f>
        <v>PROCESO</v>
      </c>
    </row>
    <row r="733" spans="1:17" ht="180.75" x14ac:dyDescent="0.2">
      <c r="A733" s="232" t="s">
        <v>19</v>
      </c>
      <c r="B733" s="233" t="s">
        <v>13</v>
      </c>
      <c r="C733" s="781"/>
      <c r="D733" s="781"/>
      <c r="E733" s="780"/>
      <c r="F733" s="780"/>
      <c r="G733" s="235" t="s">
        <v>114</v>
      </c>
      <c r="H733" s="236" t="s">
        <v>115</v>
      </c>
      <c r="I733" s="236" t="s">
        <v>116</v>
      </c>
      <c r="J733" s="245">
        <v>1</v>
      </c>
      <c r="K733" s="302">
        <v>45809</v>
      </c>
      <c r="L733" s="302">
        <v>46568</v>
      </c>
      <c r="M733" s="239">
        <f t="shared" si="24"/>
        <v>108.42857142857143</v>
      </c>
      <c r="N733" s="240">
        <v>0</v>
      </c>
      <c r="O733" s="264" t="s">
        <v>833</v>
      </c>
      <c r="P733" s="241">
        <f t="shared" si="23"/>
        <v>0</v>
      </c>
      <c r="Q733" s="242" t="str">
        <f>IF(ISNUMBER(P733),IF(P733=100%,"CUMPLIDA",IF(AND(ISNUMBER(L733),ISNUMBER([5]CGR!$P$4)), IF(L733&lt;[5]CGR!$P$4,"INCUMPLIDA","PROCESO"), "VERIFICAR FECHA")),"SIN VALOR AVANCE")</f>
        <v>PROCESO</v>
      </c>
    </row>
    <row r="734" spans="1:17" ht="315.75" x14ac:dyDescent="0.2">
      <c r="A734" s="232" t="s">
        <v>19</v>
      </c>
      <c r="B734" s="233" t="s">
        <v>13</v>
      </c>
      <c r="C734" s="781"/>
      <c r="D734" s="781"/>
      <c r="E734" s="780"/>
      <c r="F734" s="780"/>
      <c r="G734" s="235" t="s">
        <v>117</v>
      </c>
      <c r="H734" s="236" t="s">
        <v>118</v>
      </c>
      <c r="I734" s="236" t="s">
        <v>119</v>
      </c>
      <c r="J734" s="245">
        <v>2</v>
      </c>
      <c r="K734" s="302">
        <v>45809</v>
      </c>
      <c r="L734" s="302">
        <v>46568</v>
      </c>
      <c r="M734" s="239">
        <f t="shared" si="24"/>
        <v>108.42857142857143</v>
      </c>
      <c r="N734" s="240">
        <v>0</v>
      </c>
      <c r="O734" s="264" t="s">
        <v>845</v>
      </c>
      <c r="P734" s="241">
        <f t="shared" si="23"/>
        <v>0</v>
      </c>
      <c r="Q734" s="242" t="str">
        <f>IF(ISNUMBER(P734),IF(P734=100%,"CUMPLIDA",IF(AND(ISNUMBER(L734),ISNUMBER([5]CGR!$P$4)), IF(L734&lt;[5]CGR!$P$4,"INCUMPLIDA","PROCESO"), "VERIFICAR FECHA")),"SIN VALOR AVANCE")</f>
        <v>PROCESO</v>
      </c>
    </row>
    <row r="735" spans="1:17" ht="135.75" customHeight="1" x14ac:dyDescent="0.2">
      <c r="A735" s="232" t="s">
        <v>19</v>
      </c>
      <c r="B735" s="233" t="s">
        <v>13</v>
      </c>
      <c r="C735" s="781" t="s">
        <v>1040</v>
      </c>
      <c r="D735" s="781" t="s">
        <v>776</v>
      </c>
      <c r="E735" s="780" t="s">
        <v>1041</v>
      </c>
      <c r="F735" s="780" t="s">
        <v>1042</v>
      </c>
      <c r="G735" s="780" t="s">
        <v>823</v>
      </c>
      <c r="H735" s="291" t="s">
        <v>675</v>
      </c>
      <c r="I735" s="236" t="s">
        <v>676</v>
      </c>
      <c r="J735" s="237">
        <v>1</v>
      </c>
      <c r="K735" s="263">
        <v>45231</v>
      </c>
      <c r="L735" s="263">
        <v>45504</v>
      </c>
      <c r="M735" s="239">
        <f t="shared" si="24"/>
        <v>39</v>
      </c>
      <c r="N735" s="240">
        <v>1</v>
      </c>
      <c r="O735" s="264" t="s">
        <v>825</v>
      </c>
      <c r="P735" s="241">
        <f t="shared" si="23"/>
        <v>1</v>
      </c>
      <c r="Q735" s="242" t="str">
        <f>IF(ISNUMBER(P735),IF(P735=100%,"CUMPLIDA",IF(AND(ISNUMBER(L735),ISNUMBER([5]CGR!$P$4)), IF(L735&lt;[5]CGR!$P$4,"INCUMPLIDA","PROCESO"), "VERIFICAR FECHA")),"SIN VALOR AVANCE")</f>
        <v>CUMPLIDA</v>
      </c>
    </row>
    <row r="736" spans="1:17" ht="345.75" x14ac:dyDescent="0.2">
      <c r="A736" s="232" t="s">
        <v>19</v>
      </c>
      <c r="B736" s="233" t="s">
        <v>13</v>
      </c>
      <c r="C736" s="781"/>
      <c r="D736" s="781"/>
      <c r="E736" s="780"/>
      <c r="F736" s="780"/>
      <c r="G736" s="780"/>
      <c r="H736" s="291" t="s">
        <v>678</v>
      </c>
      <c r="I736" s="236" t="s">
        <v>679</v>
      </c>
      <c r="J736" s="237">
        <v>1</v>
      </c>
      <c r="K736" s="263">
        <v>45231</v>
      </c>
      <c r="L736" s="263">
        <v>45504</v>
      </c>
      <c r="M736" s="239">
        <f t="shared" si="24"/>
        <v>39</v>
      </c>
      <c r="N736" s="240">
        <v>1</v>
      </c>
      <c r="O736" s="264" t="s">
        <v>864</v>
      </c>
      <c r="P736" s="241">
        <f t="shared" si="23"/>
        <v>1</v>
      </c>
      <c r="Q736" s="242" t="str">
        <f>IF(ISNUMBER(P736),IF(P736=100%,"CUMPLIDA",IF(AND(ISNUMBER(L736),ISNUMBER([5]CGR!$P$4)), IF(L736&lt;[5]CGR!$P$4,"INCUMPLIDA","PROCESO"), "VERIFICAR FECHA")),"SIN VALOR AVANCE")</f>
        <v>CUMPLIDA</v>
      </c>
    </row>
    <row r="737" spans="1:17" ht="195.75" x14ac:dyDescent="0.2">
      <c r="A737" s="232" t="s">
        <v>19</v>
      </c>
      <c r="B737" s="233" t="s">
        <v>13</v>
      </c>
      <c r="C737" s="781"/>
      <c r="D737" s="781"/>
      <c r="E737" s="780"/>
      <c r="F737" s="780"/>
      <c r="G737" s="235" t="s">
        <v>97</v>
      </c>
      <c r="H737" s="236" t="s">
        <v>98</v>
      </c>
      <c r="I737" s="236" t="s">
        <v>99</v>
      </c>
      <c r="J737" s="245">
        <v>1</v>
      </c>
      <c r="K737" s="302">
        <v>45323</v>
      </c>
      <c r="L737" s="302">
        <v>45747</v>
      </c>
      <c r="M737" s="239">
        <f t="shared" si="24"/>
        <v>60.571428571428569</v>
      </c>
      <c r="N737" s="240">
        <v>1</v>
      </c>
      <c r="O737" s="264" t="s">
        <v>866</v>
      </c>
      <c r="P737" s="241">
        <f t="shared" si="23"/>
        <v>1</v>
      </c>
      <c r="Q737" s="242" t="str">
        <f>IF(ISNUMBER(P737),IF(P737=100%,"CUMPLIDA",IF(AND(ISNUMBER(L737),ISNUMBER([5]CGR!$P$4)), IF(L737&lt;[5]CGR!$P$4,"INCUMPLIDA","PROCESO"), "VERIFICAR FECHA")),"SIN VALOR AVANCE")</f>
        <v>CUMPLIDA</v>
      </c>
    </row>
    <row r="738" spans="1:17" ht="105.75" x14ac:dyDescent="0.2">
      <c r="A738" s="232" t="s">
        <v>19</v>
      </c>
      <c r="B738" s="233" t="s">
        <v>13</v>
      </c>
      <c r="C738" s="781"/>
      <c r="D738" s="781"/>
      <c r="E738" s="780"/>
      <c r="F738" s="780"/>
      <c r="G738" s="235" t="s">
        <v>101</v>
      </c>
      <c r="H738" s="236" t="s">
        <v>101</v>
      </c>
      <c r="I738" s="236" t="s">
        <v>102</v>
      </c>
      <c r="J738" s="245">
        <v>1</v>
      </c>
      <c r="K738" s="302">
        <v>45323</v>
      </c>
      <c r="L738" s="302">
        <v>45747</v>
      </c>
      <c r="M738" s="239">
        <f t="shared" si="24"/>
        <v>60.571428571428569</v>
      </c>
      <c r="N738" s="240">
        <v>1</v>
      </c>
      <c r="O738" s="264" t="s">
        <v>881</v>
      </c>
      <c r="P738" s="241">
        <f t="shared" si="23"/>
        <v>1</v>
      </c>
      <c r="Q738" s="242" t="str">
        <f>IF(ISNUMBER(P738),IF(P738=100%,"CUMPLIDA",IF(AND(ISNUMBER(L738),ISNUMBER([5]CGR!$P$4)), IF(L738&lt;[5]CGR!$P$4,"INCUMPLIDA","PROCESO"), "VERIFICAR FECHA")),"SIN VALOR AVANCE")</f>
        <v>CUMPLIDA</v>
      </c>
    </row>
    <row r="739" spans="1:17" ht="105.75" x14ac:dyDescent="0.2">
      <c r="A739" s="232" t="s">
        <v>19</v>
      </c>
      <c r="B739" s="233" t="s">
        <v>13</v>
      </c>
      <c r="C739" s="781"/>
      <c r="D739" s="781"/>
      <c r="E739" s="780"/>
      <c r="F739" s="780"/>
      <c r="G739" s="235" t="s">
        <v>238</v>
      </c>
      <c r="H739" s="236" t="s">
        <v>239</v>
      </c>
      <c r="I739" s="236" t="s">
        <v>240</v>
      </c>
      <c r="J739" s="245">
        <v>1</v>
      </c>
      <c r="K739" s="302">
        <v>45231</v>
      </c>
      <c r="L739" s="302">
        <v>45747</v>
      </c>
      <c r="M739" s="239">
        <f t="shared" si="24"/>
        <v>73.714285714285708</v>
      </c>
      <c r="N739" s="240">
        <v>1</v>
      </c>
      <c r="O739" s="264" t="s">
        <v>881</v>
      </c>
      <c r="P739" s="241">
        <f t="shared" si="23"/>
        <v>1</v>
      </c>
      <c r="Q739" s="242" t="str">
        <f>IF(ISNUMBER(P739),IF(P739=100%,"CUMPLIDA",IF(AND(ISNUMBER(L739),ISNUMBER([5]CGR!$P$4)), IF(L739&lt;[5]CGR!$P$4,"INCUMPLIDA","PROCESO"), "VERIFICAR FECHA")),"SIN VALOR AVANCE")</f>
        <v>CUMPLIDA</v>
      </c>
    </row>
    <row r="740" spans="1:17" ht="195.75" x14ac:dyDescent="0.2">
      <c r="A740" s="232" t="s">
        <v>19</v>
      </c>
      <c r="B740" s="233" t="s">
        <v>13</v>
      </c>
      <c r="C740" s="781"/>
      <c r="D740" s="781"/>
      <c r="E740" s="780"/>
      <c r="F740" s="780"/>
      <c r="G740" s="235" t="s">
        <v>104</v>
      </c>
      <c r="H740" s="236" t="s">
        <v>104</v>
      </c>
      <c r="I740" s="236" t="s">
        <v>248</v>
      </c>
      <c r="J740" s="245">
        <v>1</v>
      </c>
      <c r="K740" s="302">
        <v>45323</v>
      </c>
      <c r="L740" s="302">
        <v>45747</v>
      </c>
      <c r="M740" s="239">
        <f t="shared" si="24"/>
        <v>60.571428571428569</v>
      </c>
      <c r="N740" s="240">
        <v>1</v>
      </c>
      <c r="O740" s="264" t="s">
        <v>866</v>
      </c>
      <c r="P740" s="241">
        <f t="shared" si="23"/>
        <v>1</v>
      </c>
      <c r="Q740" s="242" t="str">
        <f>IF(ISNUMBER(P740),IF(P740=100%,"CUMPLIDA",IF(AND(ISNUMBER(L740),ISNUMBER([5]CGR!$P$4)), IF(L740&lt;[5]CGR!$P$4,"INCUMPLIDA","PROCESO"), "VERIFICAR FECHA")),"SIN VALOR AVANCE")</f>
        <v>CUMPLIDA</v>
      </c>
    </row>
    <row r="741" spans="1:17" ht="105.75" x14ac:dyDescent="0.2">
      <c r="A741" s="232" t="s">
        <v>19</v>
      </c>
      <c r="B741" s="233" t="s">
        <v>13</v>
      </c>
      <c r="C741" s="781"/>
      <c r="D741" s="781"/>
      <c r="E741" s="780"/>
      <c r="F741" s="780"/>
      <c r="G741" s="235" t="s">
        <v>830</v>
      </c>
      <c r="H741" s="236" t="s">
        <v>830</v>
      </c>
      <c r="I741" s="236" t="s">
        <v>107</v>
      </c>
      <c r="J741" s="245">
        <v>1</v>
      </c>
      <c r="K741" s="302">
        <v>45231</v>
      </c>
      <c r="L741" s="302">
        <v>45747</v>
      </c>
      <c r="M741" s="239">
        <f t="shared" si="24"/>
        <v>73.714285714285708</v>
      </c>
      <c r="N741" s="240">
        <v>1</v>
      </c>
      <c r="O741" s="264" t="s">
        <v>881</v>
      </c>
      <c r="P741" s="241">
        <f t="shared" si="23"/>
        <v>1</v>
      </c>
      <c r="Q741" s="242" t="str">
        <f>IF(ISNUMBER(P741),IF(P741=100%,"CUMPLIDA",IF(AND(ISNUMBER(L741),ISNUMBER([5]CGR!$P$4)), IF(L741&lt;[5]CGR!$P$4,"INCUMPLIDA","PROCESO"), "VERIFICAR FECHA")),"SIN VALOR AVANCE")</f>
        <v>CUMPLIDA</v>
      </c>
    </row>
    <row r="742" spans="1:17" ht="270.75" x14ac:dyDescent="0.2">
      <c r="A742" s="232" t="s">
        <v>19</v>
      </c>
      <c r="B742" s="233" t="s">
        <v>13</v>
      </c>
      <c r="C742" s="781"/>
      <c r="D742" s="781"/>
      <c r="E742" s="780"/>
      <c r="F742" s="780"/>
      <c r="G742" s="235" t="s">
        <v>831</v>
      </c>
      <c r="H742" s="236" t="s">
        <v>831</v>
      </c>
      <c r="I742" s="236" t="s">
        <v>524</v>
      </c>
      <c r="J742" s="245">
        <v>1</v>
      </c>
      <c r="K742" s="302">
        <v>45231</v>
      </c>
      <c r="L742" s="302">
        <v>45808</v>
      </c>
      <c r="M742" s="239">
        <f t="shared" si="24"/>
        <v>82.428571428571431</v>
      </c>
      <c r="N742" s="240">
        <v>1</v>
      </c>
      <c r="O742" s="264" t="s">
        <v>842</v>
      </c>
      <c r="P742" s="241">
        <f t="shared" si="23"/>
        <v>1</v>
      </c>
      <c r="Q742" s="242" t="str">
        <f>IF(ISNUMBER(P742),IF(P742=100%,"CUMPLIDA",IF(AND(ISNUMBER(L742),ISNUMBER([5]CGR!$P$4)), IF(L742&lt;[5]CGR!$P$4,"INCUMPLIDA","PROCESO"), "VERIFICAR FECHA")),"SIN VALOR AVANCE")</f>
        <v>CUMPLIDA</v>
      </c>
    </row>
    <row r="743" spans="1:17" ht="180.75" x14ac:dyDescent="0.2">
      <c r="A743" s="232" t="s">
        <v>19</v>
      </c>
      <c r="B743" s="233" t="s">
        <v>13</v>
      </c>
      <c r="C743" s="781"/>
      <c r="D743" s="781"/>
      <c r="E743" s="780"/>
      <c r="F743" s="780"/>
      <c r="G743" s="235" t="s">
        <v>110</v>
      </c>
      <c r="H743" s="236" t="s">
        <v>111</v>
      </c>
      <c r="I743" s="236" t="s">
        <v>112</v>
      </c>
      <c r="J743" s="245">
        <v>10</v>
      </c>
      <c r="K743" s="302">
        <v>45809</v>
      </c>
      <c r="L743" s="302">
        <v>46568</v>
      </c>
      <c r="M743" s="239">
        <f t="shared" si="24"/>
        <v>108.42857142857143</v>
      </c>
      <c r="N743" s="240">
        <v>0</v>
      </c>
      <c r="O743" s="264" t="s">
        <v>867</v>
      </c>
      <c r="P743" s="241">
        <f t="shared" si="23"/>
        <v>0</v>
      </c>
      <c r="Q743" s="242" t="str">
        <f>IF(ISNUMBER(P743),IF(P743=100%,"CUMPLIDA",IF(AND(ISNUMBER(L743),ISNUMBER([5]CGR!$P$4)), IF(L743&lt;[5]CGR!$P$4,"INCUMPLIDA","PROCESO"), "VERIFICAR FECHA")),"SIN VALOR AVANCE")</f>
        <v>PROCESO</v>
      </c>
    </row>
    <row r="744" spans="1:17" ht="180.75" x14ac:dyDescent="0.2">
      <c r="A744" s="232" t="s">
        <v>19</v>
      </c>
      <c r="B744" s="233" t="s">
        <v>13</v>
      </c>
      <c r="C744" s="781"/>
      <c r="D744" s="781"/>
      <c r="E744" s="780"/>
      <c r="F744" s="780"/>
      <c r="G744" s="235" t="s">
        <v>114</v>
      </c>
      <c r="H744" s="236" t="s">
        <v>115</v>
      </c>
      <c r="I744" s="236" t="s">
        <v>116</v>
      </c>
      <c r="J744" s="245">
        <v>1</v>
      </c>
      <c r="K744" s="302">
        <v>45809</v>
      </c>
      <c r="L744" s="302">
        <v>46568</v>
      </c>
      <c r="M744" s="239">
        <f t="shared" si="24"/>
        <v>108.42857142857143</v>
      </c>
      <c r="N744" s="240">
        <v>0</v>
      </c>
      <c r="O744" s="264" t="s">
        <v>874</v>
      </c>
      <c r="P744" s="241">
        <f t="shared" si="23"/>
        <v>0</v>
      </c>
      <c r="Q744" s="242" t="str">
        <f>IF(ISNUMBER(P744),IF(P744=100%,"CUMPLIDA",IF(AND(ISNUMBER(L744),ISNUMBER([5]CGR!$P$4)), IF(L744&lt;[5]CGR!$P$4,"INCUMPLIDA","PROCESO"), "VERIFICAR FECHA")),"SIN VALOR AVANCE")</f>
        <v>PROCESO</v>
      </c>
    </row>
    <row r="745" spans="1:17" ht="315.75" x14ac:dyDescent="0.2">
      <c r="A745" s="232" t="s">
        <v>19</v>
      </c>
      <c r="B745" s="233" t="s">
        <v>13</v>
      </c>
      <c r="C745" s="781"/>
      <c r="D745" s="781"/>
      <c r="E745" s="780"/>
      <c r="F745" s="780"/>
      <c r="G745" s="235" t="s">
        <v>117</v>
      </c>
      <c r="H745" s="236" t="s">
        <v>118</v>
      </c>
      <c r="I745" s="236" t="s">
        <v>119</v>
      </c>
      <c r="J745" s="245">
        <v>2</v>
      </c>
      <c r="K745" s="302">
        <v>45809</v>
      </c>
      <c r="L745" s="302">
        <v>46568</v>
      </c>
      <c r="M745" s="239">
        <f t="shared" si="24"/>
        <v>108.42857142857143</v>
      </c>
      <c r="N745" s="240">
        <v>0</v>
      </c>
      <c r="O745" s="264" t="s">
        <v>845</v>
      </c>
      <c r="P745" s="241">
        <f t="shared" si="23"/>
        <v>0</v>
      </c>
      <c r="Q745" s="242" t="str">
        <f>IF(ISNUMBER(P745),IF(P745=100%,"CUMPLIDA",IF(AND(ISNUMBER(L745),ISNUMBER([5]CGR!$P$4)), IF(L745&lt;[5]CGR!$P$4,"INCUMPLIDA","PROCESO"), "VERIFICAR FECHA")),"SIN VALOR AVANCE")</f>
        <v>PROCESO</v>
      </c>
    </row>
    <row r="746" spans="1:17" ht="135.75" customHeight="1" x14ac:dyDescent="0.2">
      <c r="A746" s="232" t="s">
        <v>19</v>
      </c>
      <c r="B746" s="233" t="s">
        <v>13</v>
      </c>
      <c r="C746" s="781" t="s">
        <v>1043</v>
      </c>
      <c r="D746" s="781" t="s">
        <v>776</v>
      </c>
      <c r="E746" s="780" t="s">
        <v>1044</v>
      </c>
      <c r="F746" s="780" t="s">
        <v>1045</v>
      </c>
      <c r="G746" s="780" t="s">
        <v>823</v>
      </c>
      <c r="H746" s="291" t="s">
        <v>675</v>
      </c>
      <c r="I746" s="236" t="s">
        <v>676</v>
      </c>
      <c r="J746" s="237">
        <v>1</v>
      </c>
      <c r="K746" s="263">
        <v>45231</v>
      </c>
      <c r="L746" s="263">
        <v>45504</v>
      </c>
      <c r="M746" s="239">
        <f t="shared" si="24"/>
        <v>39</v>
      </c>
      <c r="N746" s="240">
        <v>1</v>
      </c>
      <c r="O746" s="264" t="s">
        <v>825</v>
      </c>
      <c r="P746" s="241">
        <f t="shared" si="23"/>
        <v>1</v>
      </c>
      <c r="Q746" s="242" t="str">
        <f>IF(ISNUMBER(P746),IF(P746=100%,"CUMPLIDA",IF(AND(ISNUMBER(L746),ISNUMBER([5]CGR!$P$4)), IF(L746&lt;[5]CGR!$P$4,"INCUMPLIDA","PROCESO"), "VERIFICAR FECHA")),"SIN VALOR AVANCE")</f>
        <v>CUMPLIDA</v>
      </c>
    </row>
    <row r="747" spans="1:17" ht="345.75" x14ac:dyDescent="0.2">
      <c r="A747" s="232" t="s">
        <v>19</v>
      </c>
      <c r="B747" s="233" t="s">
        <v>13</v>
      </c>
      <c r="C747" s="781"/>
      <c r="D747" s="781"/>
      <c r="E747" s="780"/>
      <c r="F747" s="780"/>
      <c r="G747" s="780"/>
      <c r="H747" s="291" t="s">
        <v>678</v>
      </c>
      <c r="I747" s="236" t="s">
        <v>679</v>
      </c>
      <c r="J747" s="237">
        <v>1</v>
      </c>
      <c r="K747" s="263">
        <v>45231</v>
      </c>
      <c r="L747" s="263">
        <v>45504</v>
      </c>
      <c r="M747" s="239">
        <f t="shared" si="24"/>
        <v>39</v>
      </c>
      <c r="N747" s="240">
        <v>1</v>
      </c>
      <c r="O747" s="264" t="s">
        <v>864</v>
      </c>
      <c r="P747" s="241">
        <f t="shared" si="23"/>
        <v>1</v>
      </c>
      <c r="Q747" s="242" t="str">
        <f>IF(ISNUMBER(P747),IF(P747=100%,"CUMPLIDA",IF(AND(ISNUMBER(L747),ISNUMBER([5]CGR!$P$4)), IF(L747&lt;[5]CGR!$P$4,"INCUMPLIDA","PROCESO"), "VERIFICAR FECHA")),"SIN VALOR AVANCE")</f>
        <v>CUMPLIDA</v>
      </c>
    </row>
    <row r="748" spans="1:17" ht="180.75" x14ac:dyDescent="0.2">
      <c r="A748" s="232" t="s">
        <v>19</v>
      </c>
      <c r="B748" s="233" t="s">
        <v>13</v>
      </c>
      <c r="C748" s="781"/>
      <c r="D748" s="781"/>
      <c r="E748" s="780"/>
      <c r="F748" s="780"/>
      <c r="G748" s="235" t="s">
        <v>97</v>
      </c>
      <c r="H748" s="236" t="s">
        <v>98</v>
      </c>
      <c r="I748" s="236" t="s">
        <v>99</v>
      </c>
      <c r="J748" s="245">
        <v>1</v>
      </c>
      <c r="K748" s="302">
        <v>45323</v>
      </c>
      <c r="L748" s="302">
        <v>45747</v>
      </c>
      <c r="M748" s="239">
        <f t="shared" si="24"/>
        <v>60.571428571428569</v>
      </c>
      <c r="N748" s="240">
        <v>1</v>
      </c>
      <c r="O748" s="264" t="s">
        <v>865</v>
      </c>
      <c r="P748" s="241">
        <f t="shared" si="23"/>
        <v>1</v>
      </c>
      <c r="Q748" s="242" t="str">
        <f>IF(ISNUMBER(P748),IF(P748=100%,"CUMPLIDA",IF(AND(ISNUMBER(L748),ISNUMBER([5]CGR!$P$4)), IF(L748&lt;[5]CGR!$P$4,"INCUMPLIDA","PROCESO"), "VERIFICAR FECHA")),"SIN VALOR AVANCE")</f>
        <v>CUMPLIDA</v>
      </c>
    </row>
    <row r="749" spans="1:17" ht="90.75" x14ac:dyDescent="0.2">
      <c r="A749" s="232" t="s">
        <v>19</v>
      </c>
      <c r="B749" s="233" t="s">
        <v>13</v>
      </c>
      <c r="C749" s="781"/>
      <c r="D749" s="781"/>
      <c r="E749" s="780"/>
      <c r="F749" s="780"/>
      <c r="G749" s="235" t="s">
        <v>101</v>
      </c>
      <c r="H749" s="236" t="s">
        <v>101</v>
      </c>
      <c r="I749" s="236" t="s">
        <v>102</v>
      </c>
      <c r="J749" s="245">
        <v>1</v>
      </c>
      <c r="K749" s="302">
        <v>45323</v>
      </c>
      <c r="L749" s="302">
        <v>45747</v>
      </c>
      <c r="M749" s="239">
        <f t="shared" si="24"/>
        <v>60.571428571428569</v>
      </c>
      <c r="N749" s="240">
        <v>1</v>
      </c>
      <c r="O749" s="264" t="s">
        <v>888</v>
      </c>
      <c r="P749" s="241">
        <f t="shared" si="23"/>
        <v>1</v>
      </c>
      <c r="Q749" s="242" t="str">
        <f>IF(ISNUMBER(P749),IF(P749=100%,"CUMPLIDA",IF(AND(ISNUMBER(L749),ISNUMBER([5]CGR!$P$4)), IF(L749&lt;[5]CGR!$P$4,"INCUMPLIDA","PROCESO"), "VERIFICAR FECHA")),"SIN VALOR AVANCE")</f>
        <v>CUMPLIDA</v>
      </c>
    </row>
    <row r="750" spans="1:17" ht="90.75" x14ac:dyDescent="0.2">
      <c r="A750" s="232" t="s">
        <v>19</v>
      </c>
      <c r="B750" s="233" t="s">
        <v>13</v>
      </c>
      <c r="C750" s="781"/>
      <c r="D750" s="781"/>
      <c r="E750" s="780"/>
      <c r="F750" s="780"/>
      <c r="G750" s="235" t="s">
        <v>238</v>
      </c>
      <c r="H750" s="236" t="s">
        <v>239</v>
      </c>
      <c r="I750" s="236" t="s">
        <v>240</v>
      </c>
      <c r="J750" s="245">
        <v>1</v>
      </c>
      <c r="K750" s="302">
        <v>45231</v>
      </c>
      <c r="L750" s="302">
        <v>45747</v>
      </c>
      <c r="M750" s="239">
        <f t="shared" si="24"/>
        <v>73.714285714285708</v>
      </c>
      <c r="N750" s="240">
        <v>1</v>
      </c>
      <c r="O750" s="264" t="s">
        <v>888</v>
      </c>
      <c r="P750" s="241">
        <f t="shared" si="23"/>
        <v>1</v>
      </c>
      <c r="Q750" s="242" t="str">
        <f>IF(ISNUMBER(P750),IF(P750=100%,"CUMPLIDA",IF(AND(ISNUMBER(L750),ISNUMBER([5]CGR!$P$4)), IF(L750&lt;[5]CGR!$P$4,"INCUMPLIDA","PROCESO"), "VERIFICAR FECHA")),"SIN VALOR AVANCE")</f>
        <v>CUMPLIDA</v>
      </c>
    </row>
    <row r="751" spans="1:17" ht="180.75" x14ac:dyDescent="0.2">
      <c r="A751" s="232" t="s">
        <v>19</v>
      </c>
      <c r="B751" s="233" t="s">
        <v>13</v>
      </c>
      <c r="C751" s="781"/>
      <c r="D751" s="781"/>
      <c r="E751" s="780"/>
      <c r="F751" s="780"/>
      <c r="G751" s="235" t="s">
        <v>104</v>
      </c>
      <c r="H751" s="236" t="s">
        <v>104</v>
      </c>
      <c r="I751" s="236" t="s">
        <v>248</v>
      </c>
      <c r="J751" s="245">
        <v>1</v>
      </c>
      <c r="K751" s="302">
        <v>45323</v>
      </c>
      <c r="L751" s="302">
        <v>45747</v>
      </c>
      <c r="M751" s="239">
        <f t="shared" si="24"/>
        <v>60.571428571428569</v>
      </c>
      <c r="N751" s="240">
        <v>1</v>
      </c>
      <c r="O751" s="264" t="s">
        <v>865</v>
      </c>
      <c r="P751" s="241">
        <f t="shared" si="23"/>
        <v>1</v>
      </c>
      <c r="Q751" s="242" t="str">
        <f>IF(ISNUMBER(P751),IF(P751=100%,"CUMPLIDA",IF(AND(ISNUMBER(L751),ISNUMBER([5]CGR!$P$4)), IF(L751&lt;[5]CGR!$P$4,"INCUMPLIDA","PROCESO"), "VERIFICAR FECHA")),"SIN VALOR AVANCE")</f>
        <v>CUMPLIDA</v>
      </c>
    </row>
    <row r="752" spans="1:17" ht="90.75" x14ac:dyDescent="0.2">
      <c r="A752" s="232" t="s">
        <v>19</v>
      </c>
      <c r="B752" s="233" t="s">
        <v>13</v>
      </c>
      <c r="C752" s="781"/>
      <c r="D752" s="781"/>
      <c r="E752" s="780"/>
      <c r="F752" s="780"/>
      <c r="G752" s="235" t="s">
        <v>830</v>
      </c>
      <c r="H752" s="236" t="s">
        <v>830</v>
      </c>
      <c r="I752" s="236" t="s">
        <v>107</v>
      </c>
      <c r="J752" s="245">
        <v>1</v>
      </c>
      <c r="K752" s="302">
        <v>45231</v>
      </c>
      <c r="L752" s="302">
        <v>45747</v>
      </c>
      <c r="M752" s="239">
        <f t="shared" si="24"/>
        <v>73.714285714285708</v>
      </c>
      <c r="N752" s="240">
        <v>1</v>
      </c>
      <c r="O752" s="264" t="s">
        <v>888</v>
      </c>
      <c r="P752" s="241">
        <f t="shared" si="23"/>
        <v>1</v>
      </c>
      <c r="Q752" s="242" t="str">
        <f>IF(ISNUMBER(P752),IF(P752=100%,"CUMPLIDA",IF(AND(ISNUMBER(L752),ISNUMBER([5]CGR!$P$4)), IF(L752&lt;[5]CGR!$P$4,"INCUMPLIDA","PROCESO"), "VERIFICAR FECHA")),"SIN VALOR AVANCE")</f>
        <v>CUMPLIDA</v>
      </c>
    </row>
    <row r="753" spans="1:17" ht="240.75" x14ac:dyDescent="0.2">
      <c r="A753" s="232" t="s">
        <v>19</v>
      </c>
      <c r="B753" s="233" t="s">
        <v>13</v>
      </c>
      <c r="C753" s="781"/>
      <c r="D753" s="781"/>
      <c r="E753" s="780"/>
      <c r="F753" s="780"/>
      <c r="G753" s="235" t="s">
        <v>831</v>
      </c>
      <c r="H753" s="236" t="s">
        <v>831</v>
      </c>
      <c r="I753" s="236" t="s">
        <v>524</v>
      </c>
      <c r="J753" s="245">
        <v>1</v>
      </c>
      <c r="K753" s="302">
        <v>45231</v>
      </c>
      <c r="L753" s="302">
        <v>45808</v>
      </c>
      <c r="M753" s="239">
        <f t="shared" si="24"/>
        <v>82.428571428571431</v>
      </c>
      <c r="N753" s="240">
        <v>1</v>
      </c>
      <c r="O753" s="264" t="s">
        <v>1034</v>
      </c>
      <c r="P753" s="241">
        <f t="shared" si="23"/>
        <v>1</v>
      </c>
      <c r="Q753" s="242" t="str">
        <f>IF(ISNUMBER(P753),IF(P753=100%,"CUMPLIDA",IF(AND(ISNUMBER(L753),ISNUMBER([5]CGR!$P$4)), IF(L753&lt;[5]CGR!$P$4,"INCUMPLIDA","PROCESO"), "VERIFICAR FECHA")),"SIN VALOR AVANCE")</f>
        <v>CUMPLIDA</v>
      </c>
    </row>
    <row r="754" spans="1:17" ht="180.75" x14ac:dyDescent="0.2">
      <c r="A754" s="232" t="s">
        <v>19</v>
      </c>
      <c r="B754" s="233" t="s">
        <v>13</v>
      </c>
      <c r="C754" s="781"/>
      <c r="D754" s="781"/>
      <c r="E754" s="780"/>
      <c r="F754" s="780"/>
      <c r="G754" s="235" t="s">
        <v>110</v>
      </c>
      <c r="H754" s="236" t="s">
        <v>111</v>
      </c>
      <c r="I754" s="236" t="s">
        <v>112</v>
      </c>
      <c r="J754" s="245">
        <v>10</v>
      </c>
      <c r="K754" s="302">
        <v>45809</v>
      </c>
      <c r="L754" s="302">
        <v>46568</v>
      </c>
      <c r="M754" s="239">
        <f t="shared" si="24"/>
        <v>108.42857142857143</v>
      </c>
      <c r="N754" s="240">
        <v>0</v>
      </c>
      <c r="O754" s="264" t="s">
        <v>867</v>
      </c>
      <c r="P754" s="241">
        <f t="shared" si="23"/>
        <v>0</v>
      </c>
      <c r="Q754" s="242" t="str">
        <f>IF(ISNUMBER(P754),IF(P754=100%,"CUMPLIDA",IF(AND(ISNUMBER(L754),ISNUMBER([5]CGR!$P$4)), IF(L754&lt;[5]CGR!$P$4,"INCUMPLIDA","PROCESO"), "VERIFICAR FECHA")),"SIN VALOR AVANCE")</f>
        <v>PROCESO</v>
      </c>
    </row>
    <row r="755" spans="1:17" ht="195.75" x14ac:dyDescent="0.2">
      <c r="A755" s="232" t="s">
        <v>19</v>
      </c>
      <c r="B755" s="233" t="s">
        <v>13</v>
      </c>
      <c r="C755" s="781"/>
      <c r="D755" s="781"/>
      <c r="E755" s="780"/>
      <c r="F755" s="780"/>
      <c r="G755" s="235" t="s">
        <v>114</v>
      </c>
      <c r="H755" s="236" t="s">
        <v>115</v>
      </c>
      <c r="I755" s="236" t="s">
        <v>116</v>
      </c>
      <c r="J755" s="245">
        <v>1</v>
      </c>
      <c r="K755" s="302">
        <v>45809</v>
      </c>
      <c r="L755" s="302">
        <v>46568</v>
      </c>
      <c r="M755" s="239">
        <f t="shared" si="24"/>
        <v>108.42857142857143</v>
      </c>
      <c r="N755" s="240">
        <v>0</v>
      </c>
      <c r="O755" s="264" t="s">
        <v>844</v>
      </c>
      <c r="P755" s="241">
        <f t="shared" si="23"/>
        <v>0</v>
      </c>
      <c r="Q755" s="242" t="str">
        <f>IF(ISNUMBER(P755),IF(P755=100%,"CUMPLIDA",IF(AND(ISNUMBER(L755),ISNUMBER([5]CGR!$P$4)), IF(L755&lt;[5]CGR!$P$4,"INCUMPLIDA","PROCESO"), "VERIFICAR FECHA")),"SIN VALOR AVANCE")</f>
        <v>PROCESO</v>
      </c>
    </row>
    <row r="756" spans="1:17" ht="315.75" x14ac:dyDescent="0.2">
      <c r="A756" s="232" t="s">
        <v>19</v>
      </c>
      <c r="B756" s="233" t="s">
        <v>13</v>
      </c>
      <c r="C756" s="781"/>
      <c r="D756" s="781" t="s">
        <v>776</v>
      </c>
      <c r="E756" s="780" t="s">
        <v>1044</v>
      </c>
      <c r="F756" s="780" t="s">
        <v>1045</v>
      </c>
      <c r="G756" s="235" t="s">
        <v>117</v>
      </c>
      <c r="H756" s="236" t="s">
        <v>118</v>
      </c>
      <c r="I756" s="236" t="s">
        <v>119</v>
      </c>
      <c r="J756" s="245">
        <v>2</v>
      </c>
      <c r="K756" s="302">
        <v>45809</v>
      </c>
      <c r="L756" s="302">
        <v>46568</v>
      </c>
      <c r="M756" s="239">
        <f t="shared" si="24"/>
        <v>108.42857142857143</v>
      </c>
      <c r="N756" s="240">
        <v>0</v>
      </c>
      <c r="O756" s="264" t="s">
        <v>845</v>
      </c>
      <c r="P756" s="241">
        <f t="shared" si="23"/>
        <v>0</v>
      </c>
      <c r="Q756" s="242" t="str">
        <f>IF(ISNUMBER(P756),IF(P756=100%,"CUMPLIDA",IF(AND(ISNUMBER(L756),ISNUMBER([5]CGR!$P$4)), IF(L756&lt;[5]CGR!$P$4,"INCUMPLIDA","PROCESO"), "VERIFICAR FECHA")),"SIN VALOR AVANCE")</f>
        <v>PROCESO</v>
      </c>
    </row>
    <row r="757" spans="1:17" ht="135.75" customHeight="1" x14ac:dyDescent="0.2">
      <c r="A757" s="232" t="s">
        <v>19</v>
      </c>
      <c r="B757" s="233" t="s">
        <v>13</v>
      </c>
      <c r="C757" s="781" t="s">
        <v>1046</v>
      </c>
      <c r="D757" s="781" t="s">
        <v>776</v>
      </c>
      <c r="E757" s="780" t="s">
        <v>1047</v>
      </c>
      <c r="F757" s="780" t="s">
        <v>1048</v>
      </c>
      <c r="G757" s="780" t="s">
        <v>823</v>
      </c>
      <c r="H757" s="291" t="s">
        <v>675</v>
      </c>
      <c r="I757" s="236" t="s">
        <v>676</v>
      </c>
      <c r="J757" s="237">
        <v>1</v>
      </c>
      <c r="K757" s="263">
        <v>45231</v>
      </c>
      <c r="L757" s="263">
        <v>45504</v>
      </c>
      <c r="M757" s="239">
        <f t="shared" si="24"/>
        <v>39</v>
      </c>
      <c r="N757" s="240">
        <v>1</v>
      </c>
      <c r="O757" s="264" t="s">
        <v>825</v>
      </c>
      <c r="P757" s="241">
        <f t="shared" si="23"/>
        <v>1</v>
      </c>
      <c r="Q757" s="242" t="str">
        <f>IF(ISNUMBER(P757),IF(P757=100%,"CUMPLIDA",IF(AND(ISNUMBER(L757),ISNUMBER([5]CGR!$P$4)), IF(L757&lt;[5]CGR!$P$4,"INCUMPLIDA","PROCESO"), "VERIFICAR FECHA")),"SIN VALOR AVANCE")</f>
        <v>CUMPLIDA</v>
      </c>
    </row>
    <row r="758" spans="1:17" ht="345.75" x14ac:dyDescent="0.2">
      <c r="A758" s="232" t="s">
        <v>19</v>
      </c>
      <c r="B758" s="233" t="s">
        <v>13</v>
      </c>
      <c r="C758" s="781"/>
      <c r="D758" s="781"/>
      <c r="E758" s="780"/>
      <c r="F758" s="780"/>
      <c r="G758" s="780"/>
      <c r="H758" s="291" t="s">
        <v>678</v>
      </c>
      <c r="I758" s="236" t="s">
        <v>679</v>
      </c>
      <c r="J758" s="237">
        <v>1</v>
      </c>
      <c r="K758" s="263">
        <v>45231</v>
      </c>
      <c r="L758" s="263">
        <v>45504</v>
      </c>
      <c r="M758" s="239">
        <f t="shared" si="24"/>
        <v>39</v>
      </c>
      <c r="N758" s="240">
        <v>1</v>
      </c>
      <c r="O758" s="264" t="s">
        <v>864</v>
      </c>
      <c r="P758" s="241">
        <f t="shared" si="23"/>
        <v>1</v>
      </c>
      <c r="Q758" s="242" t="str">
        <f>IF(ISNUMBER(P758),IF(P758=100%,"CUMPLIDA",IF(AND(ISNUMBER(L758),ISNUMBER([5]CGR!$P$4)), IF(L758&lt;[5]CGR!$P$4,"INCUMPLIDA","PROCESO"), "VERIFICAR FECHA")),"SIN VALOR AVANCE")</f>
        <v>CUMPLIDA</v>
      </c>
    </row>
    <row r="759" spans="1:17" ht="180.75" x14ac:dyDescent="0.2">
      <c r="A759" s="232" t="s">
        <v>19</v>
      </c>
      <c r="B759" s="233" t="s">
        <v>13</v>
      </c>
      <c r="C759" s="781"/>
      <c r="D759" s="781"/>
      <c r="E759" s="780"/>
      <c r="F759" s="780"/>
      <c r="G759" s="235" t="s">
        <v>97</v>
      </c>
      <c r="H759" s="236" t="s">
        <v>98</v>
      </c>
      <c r="I759" s="236" t="s">
        <v>99</v>
      </c>
      <c r="J759" s="245">
        <v>1</v>
      </c>
      <c r="K759" s="302">
        <v>45323</v>
      </c>
      <c r="L759" s="302">
        <v>45747</v>
      </c>
      <c r="M759" s="239">
        <f t="shared" si="24"/>
        <v>60.571428571428569</v>
      </c>
      <c r="N759" s="240">
        <v>1</v>
      </c>
      <c r="O759" s="264" t="s">
        <v>865</v>
      </c>
      <c r="P759" s="241">
        <f t="shared" si="23"/>
        <v>1</v>
      </c>
      <c r="Q759" s="242" t="str">
        <f>IF(ISNUMBER(P759),IF(P759=100%,"CUMPLIDA",IF(AND(ISNUMBER(L759),ISNUMBER([5]CGR!$P$4)), IF(L759&lt;[5]CGR!$P$4,"INCUMPLIDA","PROCESO"), "VERIFICAR FECHA")),"SIN VALOR AVANCE")</f>
        <v>CUMPLIDA</v>
      </c>
    </row>
    <row r="760" spans="1:17" ht="75.75" x14ac:dyDescent="0.2">
      <c r="A760" s="232" t="s">
        <v>19</v>
      </c>
      <c r="B760" s="233" t="s">
        <v>13</v>
      </c>
      <c r="C760" s="781"/>
      <c r="D760" s="781"/>
      <c r="E760" s="780"/>
      <c r="F760" s="780"/>
      <c r="G760" s="235" t="s">
        <v>101</v>
      </c>
      <c r="H760" s="236" t="s">
        <v>101</v>
      </c>
      <c r="I760" s="236" t="s">
        <v>102</v>
      </c>
      <c r="J760" s="245">
        <v>1</v>
      </c>
      <c r="K760" s="302">
        <v>45323</v>
      </c>
      <c r="L760" s="302">
        <v>45747</v>
      </c>
      <c r="M760" s="239">
        <f t="shared" si="24"/>
        <v>60.571428571428569</v>
      </c>
      <c r="N760" s="240">
        <v>1</v>
      </c>
      <c r="O760" s="264" t="s">
        <v>942</v>
      </c>
      <c r="P760" s="241">
        <f t="shared" si="23"/>
        <v>1</v>
      </c>
      <c r="Q760" s="242" t="str">
        <f>IF(ISNUMBER(P760),IF(P760=100%,"CUMPLIDA",IF(AND(ISNUMBER(L760),ISNUMBER([5]CGR!$P$4)), IF(L760&lt;[5]CGR!$P$4,"INCUMPLIDA","PROCESO"), "VERIFICAR FECHA")),"SIN VALOR AVANCE")</f>
        <v>CUMPLIDA</v>
      </c>
    </row>
    <row r="761" spans="1:17" ht="75.75" x14ac:dyDescent="0.2">
      <c r="A761" s="232" t="s">
        <v>19</v>
      </c>
      <c r="B761" s="233" t="s">
        <v>13</v>
      </c>
      <c r="C761" s="781"/>
      <c r="D761" s="781"/>
      <c r="E761" s="780"/>
      <c r="F761" s="780"/>
      <c r="G761" s="235" t="s">
        <v>238</v>
      </c>
      <c r="H761" s="236" t="s">
        <v>239</v>
      </c>
      <c r="I761" s="236" t="s">
        <v>240</v>
      </c>
      <c r="J761" s="245">
        <v>1</v>
      </c>
      <c r="K761" s="302">
        <v>45231</v>
      </c>
      <c r="L761" s="302">
        <v>45747</v>
      </c>
      <c r="M761" s="239">
        <f t="shared" si="24"/>
        <v>73.714285714285708</v>
      </c>
      <c r="N761" s="240">
        <v>1</v>
      </c>
      <c r="O761" s="264" t="s">
        <v>942</v>
      </c>
      <c r="P761" s="241">
        <f t="shared" si="23"/>
        <v>1</v>
      </c>
      <c r="Q761" s="242" t="str">
        <f>IF(ISNUMBER(P761),IF(P761=100%,"CUMPLIDA",IF(AND(ISNUMBER(L761),ISNUMBER([5]CGR!$P$4)), IF(L761&lt;[5]CGR!$P$4,"INCUMPLIDA","PROCESO"), "VERIFICAR FECHA")),"SIN VALOR AVANCE")</f>
        <v>CUMPLIDA</v>
      </c>
    </row>
    <row r="762" spans="1:17" ht="180.75" x14ac:dyDescent="0.2">
      <c r="A762" s="232" t="s">
        <v>19</v>
      </c>
      <c r="B762" s="233" t="s">
        <v>13</v>
      </c>
      <c r="C762" s="781"/>
      <c r="D762" s="781"/>
      <c r="E762" s="780"/>
      <c r="F762" s="780"/>
      <c r="G762" s="235" t="s">
        <v>104</v>
      </c>
      <c r="H762" s="236" t="s">
        <v>104</v>
      </c>
      <c r="I762" s="236" t="s">
        <v>248</v>
      </c>
      <c r="J762" s="245">
        <v>1</v>
      </c>
      <c r="K762" s="302">
        <v>45323</v>
      </c>
      <c r="L762" s="302">
        <v>45747</v>
      </c>
      <c r="M762" s="239">
        <f t="shared" si="24"/>
        <v>60.571428571428569</v>
      </c>
      <c r="N762" s="240">
        <v>1</v>
      </c>
      <c r="O762" s="264" t="s">
        <v>865</v>
      </c>
      <c r="P762" s="241">
        <f t="shared" si="23"/>
        <v>1</v>
      </c>
      <c r="Q762" s="242" t="str">
        <f>IF(ISNUMBER(P762),IF(P762=100%,"CUMPLIDA",IF(AND(ISNUMBER(L762),ISNUMBER([5]CGR!$P$4)), IF(L762&lt;[5]CGR!$P$4,"INCUMPLIDA","PROCESO"), "VERIFICAR FECHA")),"SIN VALOR AVANCE")</f>
        <v>CUMPLIDA</v>
      </c>
    </row>
    <row r="763" spans="1:17" ht="75.75" x14ac:dyDescent="0.2">
      <c r="A763" s="232" t="s">
        <v>19</v>
      </c>
      <c r="B763" s="233" t="s">
        <v>13</v>
      </c>
      <c r="C763" s="781"/>
      <c r="D763" s="781"/>
      <c r="E763" s="780"/>
      <c r="F763" s="780"/>
      <c r="G763" s="235" t="s">
        <v>830</v>
      </c>
      <c r="H763" s="236" t="s">
        <v>830</v>
      </c>
      <c r="I763" s="236" t="s">
        <v>107</v>
      </c>
      <c r="J763" s="245">
        <v>1</v>
      </c>
      <c r="K763" s="302">
        <v>45231</v>
      </c>
      <c r="L763" s="302">
        <v>45747</v>
      </c>
      <c r="M763" s="239">
        <f t="shared" si="24"/>
        <v>73.714285714285708</v>
      </c>
      <c r="N763" s="240">
        <v>1</v>
      </c>
      <c r="O763" s="264" t="s">
        <v>942</v>
      </c>
      <c r="P763" s="241">
        <f t="shared" ref="P763:P826" si="25">N763/J763</f>
        <v>1</v>
      </c>
      <c r="Q763" s="242" t="str">
        <f>IF(ISNUMBER(P763),IF(P763=100%,"CUMPLIDA",IF(AND(ISNUMBER(L763),ISNUMBER([5]CGR!$P$4)), IF(L763&lt;[5]CGR!$P$4,"INCUMPLIDA","PROCESO"), "VERIFICAR FECHA")),"SIN VALOR AVANCE")</f>
        <v>CUMPLIDA</v>
      </c>
    </row>
    <row r="764" spans="1:17" ht="255.75" x14ac:dyDescent="0.2">
      <c r="A764" s="232" t="s">
        <v>19</v>
      </c>
      <c r="B764" s="233" t="s">
        <v>13</v>
      </c>
      <c r="C764" s="781"/>
      <c r="D764" s="781"/>
      <c r="E764" s="780"/>
      <c r="F764" s="780"/>
      <c r="G764" s="235" t="s">
        <v>831</v>
      </c>
      <c r="H764" s="236" t="s">
        <v>831</v>
      </c>
      <c r="I764" s="236" t="s">
        <v>524</v>
      </c>
      <c r="J764" s="245">
        <v>1</v>
      </c>
      <c r="K764" s="302">
        <v>45231</v>
      </c>
      <c r="L764" s="302">
        <v>45808</v>
      </c>
      <c r="M764" s="239">
        <f t="shared" si="24"/>
        <v>82.428571428571431</v>
      </c>
      <c r="N764" s="240">
        <v>1</v>
      </c>
      <c r="O764" s="264" t="s">
        <v>873</v>
      </c>
      <c r="P764" s="241">
        <f t="shared" si="25"/>
        <v>1</v>
      </c>
      <c r="Q764" s="242" t="str">
        <f>IF(ISNUMBER(P764),IF(P764=100%,"CUMPLIDA",IF(AND(ISNUMBER(L764),ISNUMBER([5]CGR!$P$4)), IF(L764&lt;[5]CGR!$P$4,"INCUMPLIDA","PROCESO"), "VERIFICAR FECHA")),"SIN VALOR AVANCE")</f>
        <v>CUMPLIDA</v>
      </c>
    </row>
    <row r="765" spans="1:17" ht="210.75" x14ac:dyDescent="0.2">
      <c r="A765" s="232" t="s">
        <v>19</v>
      </c>
      <c r="B765" s="233" t="s">
        <v>13</v>
      </c>
      <c r="C765" s="781"/>
      <c r="D765" s="781"/>
      <c r="E765" s="780"/>
      <c r="F765" s="780"/>
      <c r="G765" s="235" t="s">
        <v>110</v>
      </c>
      <c r="H765" s="236" t="s">
        <v>111</v>
      </c>
      <c r="I765" s="236" t="s">
        <v>112</v>
      </c>
      <c r="J765" s="245">
        <v>10</v>
      </c>
      <c r="K765" s="302">
        <v>45809</v>
      </c>
      <c r="L765" s="302">
        <v>46568</v>
      </c>
      <c r="M765" s="239">
        <f t="shared" si="24"/>
        <v>108.42857142857143</v>
      </c>
      <c r="N765" s="240">
        <v>0</v>
      </c>
      <c r="O765" s="264" t="s">
        <v>1049</v>
      </c>
      <c r="P765" s="241">
        <f t="shared" si="25"/>
        <v>0</v>
      </c>
      <c r="Q765" s="242" t="str">
        <f>IF(ISNUMBER(P765),IF(P765=100%,"CUMPLIDA",IF(AND(ISNUMBER(L765),ISNUMBER([5]CGR!$P$4)), IF(L765&lt;[5]CGR!$P$4,"INCUMPLIDA","PROCESO"), "VERIFICAR FECHA")),"SIN VALOR AVANCE")</f>
        <v>PROCESO</v>
      </c>
    </row>
    <row r="766" spans="1:17" ht="180.75" x14ac:dyDescent="0.2">
      <c r="A766" s="232" t="s">
        <v>19</v>
      </c>
      <c r="B766" s="233" t="s">
        <v>13</v>
      </c>
      <c r="C766" s="781"/>
      <c r="D766" s="781"/>
      <c r="E766" s="780"/>
      <c r="F766" s="780"/>
      <c r="G766" s="235" t="s">
        <v>114</v>
      </c>
      <c r="H766" s="236" t="s">
        <v>115</v>
      </c>
      <c r="I766" s="236" t="s">
        <v>116</v>
      </c>
      <c r="J766" s="245">
        <v>1</v>
      </c>
      <c r="K766" s="302">
        <v>45809</v>
      </c>
      <c r="L766" s="302">
        <v>46568</v>
      </c>
      <c r="M766" s="239">
        <f t="shared" si="24"/>
        <v>108.42857142857143</v>
      </c>
      <c r="N766" s="240">
        <v>0</v>
      </c>
      <c r="O766" s="264" t="s">
        <v>1050</v>
      </c>
      <c r="P766" s="241">
        <f t="shared" si="25"/>
        <v>0</v>
      </c>
      <c r="Q766" s="242" t="str">
        <f>IF(ISNUMBER(P766),IF(P766=100%,"CUMPLIDA",IF(AND(ISNUMBER(L766),ISNUMBER([5]CGR!$P$4)), IF(L766&lt;[5]CGR!$P$4,"INCUMPLIDA","PROCESO"), "VERIFICAR FECHA")),"SIN VALOR AVANCE")</f>
        <v>PROCESO</v>
      </c>
    </row>
    <row r="767" spans="1:17" ht="315.75" x14ac:dyDescent="0.2">
      <c r="A767" s="232" t="s">
        <v>19</v>
      </c>
      <c r="B767" s="233" t="s">
        <v>13</v>
      </c>
      <c r="C767" s="781"/>
      <c r="D767" s="781" t="s">
        <v>776</v>
      </c>
      <c r="E767" s="780" t="s">
        <v>1047</v>
      </c>
      <c r="F767" s="780" t="s">
        <v>1048</v>
      </c>
      <c r="G767" s="235" t="s">
        <v>117</v>
      </c>
      <c r="H767" s="236" t="s">
        <v>118</v>
      </c>
      <c r="I767" s="236" t="s">
        <v>119</v>
      </c>
      <c r="J767" s="245">
        <v>2</v>
      </c>
      <c r="K767" s="302">
        <v>45809</v>
      </c>
      <c r="L767" s="302">
        <v>46568</v>
      </c>
      <c r="M767" s="239">
        <f t="shared" si="24"/>
        <v>108.42857142857143</v>
      </c>
      <c r="N767" s="240">
        <v>0</v>
      </c>
      <c r="O767" s="264" t="s">
        <v>845</v>
      </c>
      <c r="P767" s="241">
        <f t="shared" si="25"/>
        <v>0</v>
      </c>
      <c r="Q767" s="242" t="str">
        <f>IF(ISNUMBER(P767),IF(P767=100%,"CUMPLIDA",IF(AND(ISNUMBER(L767),ISNUMBER([5]CGR!$P$4)), IF(L767&lt;[5]CGR!$P$4,"INCUMPLIDA","PROCESO"), "VERIFICAR FECHA")),"SIN VALOR AVANCE")</f>
        <v>PROCESO</v>
      </c>
    </row>
    <row r="768" spans="1:17" ht="120.75" customHeight="1" x14ac:dyDescent="0.2">
      <c r="A768" s="232" t="s">
        <v>19</v>
      </c>
      <c r="B768" s="233" t="s">
        <v>13</v>
      </c>
      <c r="C768" s="781" t="s">
        <v>1051</v>
      </c>
      <c r="D768" s="781" t="s">
        <v>776</v>
      </c>
      <c r="E768" s="780" t="s">
        <v>1052</v>
      </c>
      <c r="F768" s="780" t="s">
        <v>1053</v>
      </c>
      <c r="G768" s="235" t="s">
        <v>1054</v>
      </c>
      <c r="H768" s="236" t="s">
        <v>1055</v>
      </c>
      <c r="I768" s="236" t="s">
        <v>1056</v>
      </c>
      <c r="J768" s="237">
        <v>2</v>
      </c>
      <c r="K768" s="263">
        <v>44378</v>
      </c>
      <c r="L768" s="263">
        <v>44561</v>
      </c>
      <c r="M768" s="239">
        <f t="shared" si="24"/>
        <v>26.142857142857142</v>
      </c>
      <c r="N768" s="240">
        <v>2</v>
      </c>
      <c r="O768" s="236" t="s">
        <v>1057</v>
      </c>
      <c r="P768" s="241">
        <f t="shared" si="25"/>
        <v>1</v>
      </c>
      <c r="Q768" s="242" t="str">
        <f>IF(ISNUMBER(P768),IF(P768=100%,"CUMPLIDA",IF(AND(ISNUMBER(L768),ISNUMBER([5]CGR!$P$4)), IF(L768&lt;[5]CGR!$P$4,"INCUMPLIDA","PROCESO"), "VERIFICAR FECHA")),"SIN VALOR AVANCE")</f>
        <v>CUMPLIDA</v>
      </c>
    </row>
    <row r="769" spans="1:17" ht="255.75" x14ac:dyDescent="0.2">
      <c r="A769" s="232" t="s">
        <v>19</v>
      </c>
      <c r="B769" s="233" t="s">
        <v>13</v>
      </c>
      <c r="C769" s="781"/>
      <c r="D769" s="781" t="s">
        <v>776</v>
      </c>
      <c r="E769" s="780" t="s">
        <v>1052</v>
      </c>
      <c r="F769" s="780" t="s">
        <v>1053</v>
      </c>
      <c r="G769" s="235" t="s">
        <v>1054</v>
      </c>
      <c r="H769" s="236" t="s">
        <v>1058</v>
      </c>
      <c r="I769" s="236" t="s">
        <v>1059</v>
      </c>
      <c r="J769" s="237">
        <v>2</v>
      </c>
      <c r="K769" s="263">
        <v>45292</v>
      </c>
      <c r="L769" s="263">
        <v>46022</v>
      </c>
      <c r="M769" s="239">
        <f t="shared" si="24"/>
        <v>104.28571428571429</v>
      </c>
      <c r="N769" s="240">
        <v>0</v>
      </c>
      <c r="O769" s="264" t="s">
        <v>1060</v>
      </c>
      <c r="P769" s="241">
        <f t="shared" si="25"/>
        <v>0</v>
      </c>
      <c r="Q769" s="242" t="str">
        <f>IF(ISNUMBER(P769),IF(P769=100%,"CUMPLIDA",IF(AND(ISNUMBER(L769),ISNUMBER([5]CGR!$P$4)), IF(L769&lt;[5]CGR!$P$4,"INCUMPLIDA","PROCESO"), "VERIFICAR FECHA")),"SIN VALOR AVANCE")</f>
        <v>PROCESO</v>
      </c>
    </row>
    <row r="770" spans="1:17" ht="135.75" customHeight="1" x14ac:dyDescent="0.2">
      <c r="A770" s="232" t="s">
        <v>19</v>
      </c>
      <c r="B770" s="233" t="s">
        <v>13</v>
      </c>
      <c r="C770" s="781" t="s">
        <v>1061</v>
      </c>
      <c r="D770" s="781" t="s">
        <v>776</v>
      </c>
      <c r="E770" s="780" t="s">
        <v>1062</v>
      </c>
      <c r="F770" s="780" t="s">
        <v>1063</v>
      </c>
      <c r="G770" s="780" t="s">
        <v>823</v>
      </c>
      <c r="H770" s="291" t="s">
        <v>675</v>
      </c>
      <c r="I770" s="236" t="s">
        <v>676</v>
      </c>
      <c r="J770" s="237">
        <v>1</v>
      </c>
      <c r="K770" s="263">
        <v>45231</v>
      </c>
      <c r="L770" s="263">
        <v>45504</v>
      </c>
      <c r="M770" s="239">
        <f t="shared" si="24"/>
        <v>39</v>
      </c>
      <c r="N770" s="240">
        <v>1</v>
      </c>
      <c r="O770" s="264" t="s">
        <v>825</v>
      </c>
      <c r="P770" s="241">
        <f t="shared" si="25"/>
        <v>1</v>
      </c>
      <c r="Q770" s="242" t="str">
        <f>IF(ISNUMBER(P770),IF(P770=100%,"CUMPLIDA",IF(AND(ISNUMBER(L770),ISNUMBER([5]CGR!$P$4)), IF(L770&lt;[5]CGR!$P$4,"INCUMPLIDA","PROCESO"), "VERIFICAR FECHA")),"SIN VALOR AVANCE")</f>
        <v>CUMPLIDA</v>
      </c>
    </row>
    <row r="771" spans="1:17" ht="345.75" x14ac:dyDescent="0.2">
      <c r="A771" s="232" t="s">
        <v>19</v>
      </c>
      <c r="B771" s="233" t="s">
        <v>13</v>
      </c>
      <c r="C771" s="781"/>
      <c r="D771" s="781"/>
      <c r="E771" s="780"/>
      <c r="F771" s="780"/>
      <c r="G771" s="780"/>
      <c r="H771" s="291" t="s">
        <v>678</v>
      </c>
      <c r="I771" s="236" t="s">
        <v>679</v>
      </c>
      <c r="J771" s="237">
        <v>1</v>
      </c>
      <c r="K771" s="263">
        <v>45231</v>
      </c>
      <c r="L771" s="263">
        <v>45504</v>
      </c>
      <c r="M771" s="239">
        <f t="shared" si="24"/>
        <v>39</v>
      </c>
      <c r="N771" s="240">
        <v>1</v>
      </c>
      <c r="O771" s="264" t="s">
        <v>864</v>
      </c>
      <c r="P771" s="241">
        <f t="shared" si="25"/>
        <v>1</v>
      </c>
      <c r="Q771" s="242" t="str">
        <f>IF(ISNUMBER(P771),IF(P771=100%,"CUMPLIDA",IF(AND(ISNUMBER(L771),ISNUMBER([5]CGR!$P$4)), IF(L771&lt;[5]CGR!$P$4,"INCUMPLIDA","PROCESO"), "VERIFICAR FECHA")),"SIN VALOR AVANCE")</f>
        <v>CUMPLIDA</v>
      </c>
    </row>
    <row r="772" spans="1:17" ht="180.75" x14ac:dyDescent="0.2">
      <c r="A772" s="232" t="s">
        <v>19</v>
      </c>
      <c r="B772" s="233" t="s">
        <v>13</v>
      </c>
      <c r="C772" s="781"/>
      <c r="D772" s="781"/>
      <c r="E772" s="780"/>
      <c r="F772" s="780"/>
      <c r="G772" s="235" t="s">
        <v>97</v>
      </c>
      <c r="H772" s="236" t="s">
        <v>98</v>
      </c>
      <c r="I772" s="236" t="s">
        <v>99</v>
      </c>
      <c r="J772" s="245">
        <v>1</v>
      </c>
      <c r="K772" s="302">
        <v>45323</v>
      </c>
      <c r="L772" s="302">
        <v>45747</v>
      </c>
      <c r="M772" s="239">
        <f t="shared" si="24"/>
        <v>60.571428571428569</v>
      </c>
      <c r="N772" s="240">
        <v>1</v>
      </c>
      <c r="O772" s="264" t="s">
        <v>865</v>
      </c>
      <c r="P772" s="241">
        <f t="shared" si="25"/>
        <v>1</v>
      </c>
      <c r="Q772" s="242" t="str">
        <f>IF(ISNUMBER(P772),IF(P772=100%,"CUMPLIDA",IF(AND(ISNUMBER(L772),ISNUMBER([5]CGR!$P$4)), IF(L772&lt;[5]CGR!$P$4,"INCUMPLIDA","PROCESO"), "VERIFICAR FECHA")),"SIN VALOR AVANCE")</f>
        <v>CUMPLIDA</v>
      </c>
    </row>
    <row r="773" spans="1:17" ht="90.75" x14ac:dyDescent="0.2">
      <c r="A773" s="232" t="s">
        <v>19</v>
      </c>
      <c r="B773" s="233" t="s">
        <v>13</v>
      </c>
      <c r="C773" s="781"/>
      <c r="D773" s="781"/>
      <c r="E773" s="780"/>
      <c r="F773" s="780"/>
      <c r="G773" s="235" t="s">
        <v>101</v>
      </c>
      <c r="H773" s="236" t="s">
        <v>101</v>
      </c>
      <c r="I773" s="236" t="s">
        <v>102</v>
      </c>
      <c r="J773" s="245">
        <v>1</v>
      </c>
      <c r="K773" s="302">
        <v>45323</v>
      </c>
      <c r="L773" s="302">
        <v>45747</v>
      </c>
      <c r="M773" s="239">
        <f t="shared" si="24"/>
        <v>60.571428571428569</v>
      </c>
      <c r="N773" s="240">
        <v>1</v>
      </c>
      <c r="O773" s="264" t="s">
        <v>888</v>
      </c>
      <c r="P773" s="241">
        <f t="shared" si="25"/>
        <v>1</v>
      </c>
      <c r="Q773" s="242" t="str">
        <f>IF(ISNUMBER(P773),IF(P773=100%,"CUMPLIDA",IF(AND(ISNUMBER(L773),ISNUMBER([5]CGR!$P$4)), IF(L773&lt;[5]CGR!$P$4,"INCUMPLIDA","PROCESO"), "VERIFICAR FECHA")),"SIN VALOR AVANCE")</f>
        <v>CUMPLIDA</v>
      </c>
    </row>
    <row r="774" spans="1:17" ht="90.75" x14ac:dyDescent="0.2">
      <c r="A774" s="232" t="s">
        <v>19</v>
      </c>
      <c r="B774" s="233" t="s">
        <v>13</v>
      </c>
      <c r="C774" s="781"/>
      <c r="D774" s="781"/>
      <c r="E774" s="780"/>
      <c r="F774" s="780"/>
      <c r="G774" s="235" t="s">
        <v>238</v>
      </c>
      <c r="H774" s="236" t="s">
        <v>239</v>
      </c>
      <c r="I774" s="236" t="s">
        <v>240</v>
      </c>
      <c r="J774" s="245">
        <v>1</v>
      </c>
      <c r="K774" s="302">
        <v>45231</v>
      </c>
      <c r="L774" s="302">
        <v>45747</v>
      </c>
      <c r="M774" s="239">
        <f t="shared" si="24"/>
        <v>73.714285714285708</v>
      </c>
      <c r="N774" s="240">
        <v>1</v>
      </c>
      <c r="O774" s="264" t="s">
        <v>888</v>
      </c>
      <c r="P774" s="241">
        <f t="shared" si="25"/>
        <v>1</v>
      </c>
      <c r="Q774" s="242" t="str">
        <f>IF(ISNUMBER(P774),IF(P774=100%,"CUMPLIDA",IF(AND(ISNUMBER(L774),ISNUMBER([5]CGR!$P$4)), IF(L774&lt;[5]CGR!$P$4,"INCUMPLIDA","PROCESO"), "VERIFICAR FECHA")),"SIN VALOR AVANCE")</f>
        <v>CUMPLIDA</v>
      </c>
    </row>
    <row r="775" spans="1:17" ht="180.75" x14ac:dyDescent="0.2">
      <c r="A775" s="232" t="s">
        <v>19</v>
      </c>
      <c r="B775" s="233" t="s">
        <v>13</v>
      </c>
      <c r="C775" s="781"/>
      <c r="D775" s="781"/>
      <c r="E775" s="780"/>
      <c r="F775" s="780"/>
      <c r="G775" s="235" t="s">
        <v>104</v>
      </c>
      <c r="H775" s="236" t="s">
        <v>104</v>
      </c>
      <c r="I775" s="236" t="s">
        <v>248</v>
      </c>
      <c r="J775" s="245">
        <v>1</v>
      </c>
      <c r="K775" s="302">
        <v>45323</v>
      </c>
      <c r="L775" s="302">
        <v>45747</v>
      </c>
      <c r="M775" s="239">
        <f t="shared" si="24"/>
        <v>60.571428571428569</v>
      </c>
      <c r="N775" s="240">
        <v>1</v>
      </c>
      <c r="O775" s="264" t="s">
        <v>865</v>
      </c>
      <c r="P775" s="241">
        <f t="shared" si="25"/>
        <v>1</v>
      </c>
      <c r="Q775" s="242" t="str">
        <f>IF(ISNUMBER(P775),IF(P775=100%,"CUMPLIDA",IF(AND(ISNUMBER(L775),ISNUMBER([5]CGR!$P$4)), IF(L775&lt;[5]CGR!$P$4,"INCUMPLIDA","PROCESO"), "VERIFICAR FECHA")),"SIN VALOR AVANCE")</f>
        <v>CUMPLIDA</v>
      </c>
    </row>
    <row r="776" spans="1:17" ht="90.75" x14ac:dyDescent="0.2">
      <c r="A776" s="232" t="s">
        <v>19</v>
      </c>
      <c r="B776" s="233" t="s">
        <v>13</v>
      </c>
      <c r="C776" s="781"/>
      <c r="D776" s="781"/>
      <c r="E776" s="780"/>
      <c r="F776" s="780"/>
      <c r="G776" s="235" t="s">
        <v>830</v>
      </c>
      <c r="H776" s="236" t="s">
        <v>830</v>
      </c>
      <c r="I776" s="236" t="s">
        <v>107</v>
      </c>
      <c r="J776" s="245">
        <v>1</v>
      </c>
      <c r="K776" s="302">
        <v>45231</v>
      </c>
      <c r="L776" s="302">
        <v>45747</v>
      </c>
      <c r="M776" s="239">
        <f t="shared" si="24"/>
        <v>73.714285714285708</v>
      </c>
      <c r="N776" s="240">
        <v>1</v>
      </c>
      <c r="O776" s="264" t="s">
        <v>888</v>
      </c>
      <c r="P776" s="241">
        <f t="shared" si="25"/>
        <v>1</v>
      </c>
      <c r="Q776" s="242" t="str">
        <f>IF(ISNUMBER(P776),IF(P776=100%,"CUMPLIDA",IF(AND(ISNUMBER(L776),ISNUMBER([5]CGR!$P$4)), IF(L776&lt;[5]CGR!$P$4,"INCUMPLIDA","PROCESO"), "VERIFICAR FECHA")),"SIN VALOR AVANCE")</f>
        <v>CUMPLIDA</v>
      </c>
    </row>
    <row r="777" spans="1:17" ht="270.75" x14ac:dyDescent="0.2">
      <c r="A777" s="232" t="s">
        <v>19</v>
      </c>
      <c r="B777" s="233" t="s">
        <v>13</v>
      </c>
      <c r="C777" s="781"/>
      <c r="D777" s="781"/>
      <c r="E777" s="780"/>
      <c r="F777" s="780"/>
      <c r="G777" s="235" t="s">
        <v>831</v>
      </c>
      <c r="H777" s="236" t="s">
        <v>831</v>
      </c>
      <c r="I777" s="236" t="s">
        <v>524</v>
      </c>
      <c r="J777" s="245">
        <v>1</v>
      </c>
      <c r="K777" s="302">
        <v>45231</v>
      </c>
      <c r="L777" s="302">
        <v>45808</v>
      </c>
      <c r="M777" s="239">
        <f t="shared" si="24"/>
        <v>82.428571428571431</v>
      </c>
      <c r="N777" s="240">
        <v>1</v>
      </c>
      <c r="O777" s="264" t="s">
        <v>842</v>
      </c>
      <c r="P777" s="241">
        <f t="shared" si="25"/>
        <v>1</v>
      </c>
      <c r="Q777" s="242" t="str">
        <f>IF(ISNUMBER(P777),IF(P777=100%,"CUMPLIDA",IF(AND(ISNUMBER(L777),ISNUMBER([5]CGR!$P$4)), IF(L777&lt;[5]CGR!$P$4,"INCUMPLIDA","PROCESO"), "VERIFICAR FECHA")),"SIN VALOR AVANCE")</f>
        <v>CUMPLIDA</v>
      </c>
    </row>
    <row r="778" spans="1:17" ht="180.75" x14ac:dyDescent="0.2">
      <c r="A778" s="232" t="s">
        <v>19</v>
      </c>
      <c r="B778" s="233" t="s">
        <v>13</v>
      </c>
      <c r="C778" s="781"/>
      <c r="D778" s="781"/>
      <c r="E778" s="780"/>
      <c r="F778" s="780"/>
      <c r="G778" s="235" t="s">
        <v>110</v>
      </c>
      <c r="H778" s="236" t="s">
        <v>111</v>
      </c>
      <c r="I778" s="236" t="s">
        <v>112</v>
      </c>
      <c r="J778" s="245">
        <v>10</v>
      </c>
      <c r="K778" s="302">
        <v>45809</v>
      </c>
      <c r="L778" s="302">
        <v>46568</v>
      </c>
      <c r="M778" s="239">
        <f t="shared" si="24"/>
        <v>108.42857142857143</v>
      </c>
      <c r="N778" s="240">
        <v>0</v>
      </c>
      <c r="O778" s="264" t="s">
        <v>867</v>
      </c>
      <c r="P778" s="241">
        <f t="shared" si="25"/>
        <v>0</v>
      </c>
      <c r="Q778" s="242" t="str">
        <f>IF(ISNUMBER(P778),IF(P778=100%,"CUMPLIDA",IF(AND(ISNUMBER(L778),ISNUMBER([5]CGR!$P$4)), IF(L778&lt;[5]CGR!$P$4,"INCUMPLIDA","PROCESO"), "VERIFICAR FECHA")),"SIN VALOR AVANCE")</f>
        <v>PROCESO</v>
      </c>
    </row>
    <row r="779" spans="1:17" ht="195.75" x14ac:dyDescent="0.2">
      <c r="A779" s="232" t="s">
        <v>19</v>
      </c>
      <c r="B779" s="233" t="s">
        <v>13</v>
      </c>
      <c r="C779" s="781"/>
      <c r="D779" s="781"/>
      <c r="E779" s="780"/>
      <c r="F779" s="780"/>
      <c r="G779" s="235" t="s">
        <v>114</v>
      </c>
      <c r="H779" s="236" t="s">
        <v>115</v>
      </c>
      <c r="I779" s="236" t="s">
        <v>116</v>
      </c>
      <c r="J779" s="245">
        <v>1</v>
      </c>
      <c r="K779" s="302">
        <v>45809</v>
      </c>
      <c r="L779" s="302">
        <v>46568</v>
      </c>
      <c r="M779" s="239">
        <f t="shared" si="24"/>
        <v>108.42857142857143</v>
      </c>
      <c r="N779" s="240">
        <v>0</v>
      </c>
      <c r="O779" s="264" t="s">
        <v>844</v>
      </c>
      <c r="P779" s="241">
        <f t="shared" si="25"/>
        <v>0</v>
      </c>
      <c r="Q779" s="242" t="str">
        <f>IF(ISNUMBER(P779),IF(P779=100%,"CUMPLIDA",IF(AND(ISNUMBER(L779),ISNUMBER([5]CGR!$P$4)), IF(L779&lt;[5]CGR!$P$4,"INCUMPLIDA","PROCESO"), "VERIFICAR FECHA")),"SIN VALOR AVANCE")</f>
        <v>PROCESO</v>
      </c>
    </row>
    <row r="780" spans="1:17" ht="315.75" x14ac:dyDescent="0.2">
      <c r="A780" s="232" t="s">
        <v>19</v>
      </c>
      <c r="B780" s="233" t="s">
        <v>13</v>
      </c>
      <c r="C780" s="781"/>
      <c r="D780" s="781" t="s">
        <v>776</v>
      </c>
      <c r="E780" s="780" t="s">
        <v>1062</v>
      </c>
      <c r="F780" s="780" t="s">
        <v>1063</v>
      </c>
      <c r="G780" s="235" t="s">
        <v>117</v>
      </c>
      <c r="H780" s="236" t="s">
        <v>118</v>
      </c>
      <c r="I780" s="236" t="s">
        <v>119</v>
      </c>
      <c r="J780" s="245">
        <v>2</v>
      </c>
      <c r="K780" s="302">
        <v>45809</v>
      </c>
      <c r="L780" s="302">
        <v>46568</v>
      </c>
      <c r="M780" s="239">
        <f t="shared" si="24"/>
        <v>108.42857142857143</v>
      </c>
      <c r="N780" s="240">
        <v>0</v>
      </c>
      <c r="O780" s="264" t="s">
        <v>845</v>
      </c>
      <c r="P780" s="241">
        <f t="shared" si="25"/>
        <v>0</v>
      </c>
      <c r="Q780" s="242" t="str">
        <f>IF(ISNUMBER(P780),IF(P780=100%,"CUMPLIDA",IF(AND(ISNUMBER(L780),ISNUMBER([5]CGR!$P$4)), IF(L780&lt;[5]CGR!$P$4,"INCUMPLIDA","PROCESO"), "VERIFICAR FECHA")),"SIN VALOR AVANCE")</f>
        <v>PROCESO</v>
      </c>
    </row>
    <row r="781" spans="1:17" ht="225.75" x14ac:dyDescent="0.2">
      <c r="A781" s="232" t="s">
        <v>19</v>
      </c>
      <c r="B781" s="233" t="s">
        <v>13</v>
      </c>
      <c r="C781" s="781" t="s">
        <v>1064</v>
      </c>
      <c r="D781" s="781" t="s">
        <v>1065</v>
      </c>
      <c r="E781" s="790" t="s">
        <v>1066</v>
      </c>
      <c r="F781" s="780" t="s">
        <v>1067</v>
      </c>
      <c r="G781" s="780" t="s">
        <v>1068</v>
      </c>
      <c r="H781" s="236" t="s">
        <v>1069</v>
      </c>
      <c r="I781" s="236" t="s">
        <v>1070</v>
      </c>
      <c r="J781" s="237">
        <v>1</v>
      </c>
      <c r="K781" s="263">
        <v>44743</v>
      </c>
      <c r="L781" s="263">
        <v>44834</v>
      </c>
      <c r="M781" s="239">
        <f t="shared" si="24"/>
        <v>13</v>
      </c>
      <c r="N781" s="240">
        <v>1</v>
      </c>
      <c r="O781" s="236" t="s">
        <v>1071</v>
      </c>
      <c r="P781" s="241">
        <f t="shared" si="25"/>
        <v>1</v>
      </c>
      <c r="Q781" s="242" t="str">
        <f>IF(ISNUMBER(P781),IF(P781=100%,"CUMPLIDA",IF(AND(ISNUMBER(L781),ISNUMBER([5]CGR!$P$4)), IF(L781&lt;[5]CGR!$P$4,"INCUMPLIDA","PROCESO"), "VERIFICAR FECHA")),"SIN VALOR AVANCE")</f>
        <v>CUMPLIDA</v>
      </c>
    </row>
    <row r="782" spans="1:17" ht="375.75" x14ac:dyDescent="0.2">
      <c r="A782" s="232" t="s">
        <v>19</v>
      </c>
      <c r="B782" s="233" t="s">
        <v>13</v>
      </c>
      <c r="C782" s="781"/>
      <c r="D782" s="781"/>
      <c r="E782" s="790"/>
      <c r="F782" s="780"/>
      <c r="G782" s="780"/>
      <c r="H782" s="236" t="s">
        <v>1072</v>
      </c>
      <c r="I782" s="236" t="s">
        <v>1073</v>
      </c>
      <c r="J782" s="243">
        <v>1</v>
      </c>
      <c r="K782" s="263">
        <v>45078</v>
      </c>
      <c r="L782" s="263">
        <v>46081</v>
      </c>
      <c r="M782" s="239">
        <f t="shared" si="24"/>
        <v>143.28571428571428</v>
      </c>
      <c r="N782" s="244">
        <v>0.6</v>
      </c>
      <c r="O782" s="306" t="s">
        <v>1074</v>
      </c>
      <c r="P782" s="241">
        <f t="shared" si="25"/>
        <v>0.6</v>
      </c>
      <c r="Q782" s="242" t="str">
        <f>IF(ISNUMBER(P782),IF(P782=100%,"CUMPLIDA",IF(AND(ISNUMBER(L782),ISNUMBER([5]CGR!$P$4)), IF(L782&lt;[5]CGR!$P$4,"INCUMPLIDA","PROCESO"), "VERIFICAR FECHA")),"SIN VALOR AVANCE")</f>
        <v>PROCESO</v>
      </c>
    </row>
    <row r="783" spans="1:17" ht="135.75" customHeight="1" x14ac:dyDescent="0.2">
      <c r="A783" s="232" t="s">
        <v>19</v>
      </c>
      <c r="B783" s="233" t="s">
        <v>13</v>
      </c>
      <c r="C783" s="781" t="s">
        <v>1064</v>
      </c>
      <c r="D783" s="781" t="s">
        <v>1075</v>
      </c>
      <c r="E783" s="780" t="s">
        <v>1076</v>
      </c>
      <c r="F783" s="790" t="s">
        <v>1077</v>
      </c>
      <c r="G783" s="780" t="s">
        <v>823</v>
      </c>
      <c r="H783" s="291" t="s">
        <v>675</v>
      </c>
      <c r="I783" s="236" t="s">
        <v>676</v>
      </c>
      <c r="J783" s="237">
        <v>1</v>
      </c>
      <c r="K783" s="263">
        <v>45231</v>
      </c>
      <c r="L783" s="263">
        <v>45504</v>
      </c>
      <c r="M783" s="239">
        <f t="shared" si="24"/>
        <v>39</v>
      </c>
      <c r="N783" s="240">
        <v>1</v>
      </c>
      <c r="O783" s="264" t="s">
        <v>825</v>
      </c>
      <c r="P783" s="241">
        <f t="shared" si="25"/>
        <v>1</v>
      </c>
      <c r="Q783" s="242" t="str">
        <f>IF(ISNUMBER(P783),IF(P783=100%,"CUMPLIDA",IF(AND(ISNUMBER(L783),ISNUMBER([5]CGR!$P$4)), IF(L783&lt;[5]CGR!$P$4,"INCUMPLIDA","PROCESO"), "VERIFICAR FECHA")),"SIN VALOR AVANCE")</f>
        <v>CUMPLIDA</v>
      </c>
    </row>
    <row r="784" spans="1:17" ht="345.75" x14ac:dyDescent="0.2">
      <c r="A784" s="232" t="s">
        <v>19</v>
      </c>
      <c r="B784" s="233" t="s">
        <v>13</v>
      </c>
      <c r="C784" s="781"/>
      <c r="D784" s="781"/>
      <c r="E784" s="780"/>
      <c r="F784" s="790"/>
      <c r="G784" s="780"/>
      <c r="H784" s="291" t="s">
        <v>678</v>
      </c>
      <c r="I784" s="236" t="s">
        <v>679</v>
      </c>
      <c r="J784" s="237">
        <v>1</v>
      </c>
      <c r="K784" s="263">
        <v>45231</v>
      </c>
      <c r="L784" s="263">
        <v>45504</v>
      </c>
      <c r="M784" s="239">
        <f t="shared" si="24"/>
        <v>39</v>
      </c>
      <c r="N784" s="240">
        <v>1</v>
      </c>
      <c r="O784" s="264" t="s">
        <v>864</v>
      </c>
      <c r="P784" s="241">
        <f t="shared" si="25"/>
        <v>1</v>
      </c>
      <c r="Q784" s="242" t="str">
        <f>IF(ISNUMBER(P784),IF(P784=100%,"CUMPLIDA",IF(AND(ISNUMBER(L784),ISNUMBER([5]CGR!$P$4)), IF(L784&lt;[5]CGR!$P$4,"INCUMPLIDA","PROCESO"), "VERIFICAR FECHA")),"SIN VALOR AVANCE")</f>
        <v>CUMPLIDA</v>
      </c>
    </row>
    <row r="785" spans="1:17" ht="180.75" x14ac:dyDescent="0.2">
      <c r="A785" s="232" t="s">
        <v>19</v>
      </c>
      <c r="B785" s="233" t="s">
        <v>13</v>
      </c>
      <c r="C785" s="781"/>
      <c r="D785" s="781"/>
      <c r="E785" s="780"/>
      <c r="F785" s="790"/>
      <c r="G785" s="235" t="s">
        <v>97</v>
      </c>
      <c r="H785" s="236" t="s">
        <v>98</v>
      </c>
      <c r="I785" s="236" t="s">
        <v>99</v>
      </c>
      <c r="J785" s="245">
        <v>1</v>
      </c>
      <c r="K785" s="302">
        <v>45323</v>
      </c>
      <c r="L785" s="302">
        <v>45747</v>
      </c>
      <c r="M785" s="239">
        <f t="shared" si="24"/>
        <v>60.571428571428569</v>
      </c>
      <c r="N785" s="240">
        <v>1</v>
      </c>
      <c r="O785" s="264" t="s">
        <v>865</v>
      </c>
      <c r="P785" s="241">
        <f t="shared" si="25"/>
        <v>1</v>
      </c>
      <c r="Q785" s="242" t="str">
        <f>IF(ISNUMBER(P785),IF(P785=100%,"CUMPLIDA",IF(AND(ISNUMBER(L785),ISNUMBER([5]CGR!$P$4)), IF(L785&lt;[5]CGR!$P$4,"INCUMPLIDA","PROCESO"), "VERIFICAR FECHA")),"SIN VALOR AVANCE")</f>
        <v>CUMPLIDA</v>
      </c>
    </row>
    <row r="786" spans="1:17" ht="90.75" x14ac:dyDescent="0.2">
      <c r="A786" s="232" t="s">
        <v>19</v>
      </c>
      <c r="B786" s="233" t="s">
        <v>13</v>
      </c>
      <c r="C786" s="781"/>
      <c r="D786" s="781"/>
      <c r="E786" s="780"/>
      <c r="F786" s="790"/>
      <c r="G786" s="235" t="s">
        <v>101</v>
      </c>
      <c r="H786" s="236" t="s">
        <v>101</v>
      </c>
      <c r="I786" s="236" t="s">
        <v>102</v>
      </c>
      <c r="J786" s="245">
        <v>1</v>
      </c>
      <c r="K786" s="302">
        <v>45323</v>
      </c>
      <c r="L786" s="302">
        <v>45747</v>
      </c>
      <c r="M786" s="239">
        <f t="shared" si="24"/>
        <v>60.571428571428569</v>
      </c>
      <c r="N786" s="240">
        <v>1</v>
      </c>
      <c r="O786" s="264" t="s">
        <v>888</v>
      </c>
      <c r="P786" s="241">
        <f t="shared" si="25"/>
        <v>1</v>
      </c>
      <c r="Q786" s="242" t="str">
        <f>IF(ISNUMBER(P786),IF(P786=100%,"CUMPLIDA",IF(AND(ISNUMBER(L786),ISNUMBER([5]CGR!$P$4)), IF(L786&lt;[5]CGR!$P$4,"INCUMPLIDA","PROCESO"), "VERIFICAR FECHA")),"SIN VALOR AVANCE")</f>
        <v>CUMPLIDA</v>
      </c>
    </row>
    <row r="787" spans="1:17" ht="90.75" x14ac:dyDescent="0.2">
      <c r="A787" s="232" t="s">
        <v>19</v>
      </c>
      <c r="B787" s="233" t="s">
        <v>13</v>
      </c>
      <c r="C787" s="781"/>
      <c r="D787" s="781"/>
      <c r="E787" s="780"/>
      <c r="F787" s="790"/>
      <c r="G787" s="235" t="s">
        <v>238</v>
      </c>
      <c r="H787" s="236" t="s">
        <v>239</v>
      </c>
      <c r="I787" s="236" t="s">
        <v>240</v>
      </c>
      <c r="J787" s="245">
        <v>1</v>
      </c>
      <c r="K787" s="302">
        <v>45231</v>
      </c>
      <c r="L787" s="302">
        <v>45747</v>
      </c>
      <c r="M787" s="239">
        <f t="shared" ref="M787:M850" si="26">(L787-K787)/7</f>
        <v>73.714285714285708</v>
      </c>
      <c r="N787" s="240">
        <v>1</v>
      </c>
      <c r="O787" s="264" t="s">
        <v>888</v>
      </c>
      <c r="P787" s="241">
        <f t="shared" si="25"/>
        <v>1</v>
      </c>
      <c r="Q787" s="242" t="str">
        <f>IF(ISNUMBER(P787),IF(P787=100%,"CUMPLIDA",IF(AND(ISNUMBER(L787),ISNUMBER([5]CGR!$P$4)), IF(L787&lt;[5]CGR!$P$4,"INCUMPLIDA","PROCESO"), "VERIFICAR FECHA")),"SIN VALOR AVANCE")</f>
        <v>CUMPLIDA</v>
      </c>
    </row>
    <row r="788" spans="1:17" ht="180.75" x14ac:dyDescent="0.2">
      <c r="A788" s="232" t="s">
        <v>19</v>
      </c>
      <c r="B788" s="233" t="s">
        <v>13</v>
      </c>
      <c r="C788" s="781"/>
      <c r="D788" s="781"/>
      <c r="E788" s="780"/>
      <c r="F788" s="790"/>
      <c r="G788" s="235" t="s">
        <v>104</v>
      </c>
      <c r="H788" s="236" t="s">
        <v>104</v>
      </c>
      <c r="I788" s="236" t="s">
        <v>248</v>
      </c>
      <c r="J788" s="245">
        <v>1</v>
      </c>
      <c r="K788" s="302">
        <v>45323</v>
      </c>
      <c r="L788" s="302">
        <v>45747</v>
      </c>
      <c r="M788" s="239">
        <f t="shared" si="26"/>
        <v>60.571428571428569</v>
      </c>
      <c r="N788" s="240">
        <v>1</v>
      </c>
      <c r="O788" s="264" t="s">
        <v>865</v>
      </c>
      <c r="P788" s="241">
        <f t="shared" si="25"/>
        <v>1</v>
      </c>
      <c r="Q788" s="242" t="str">
        <f>IF(ISNUMBER(P788),IF(P788=100%,"CUMPLIDA",IF(AND(ISNUMBER(L788),ISNUMBER([5]CGR!$P$4)), IF(L788&lt;[5]CGR!$P$4,"INCUMPLIDA","PROCESO"), "VERIFICAR FECHA")),"SIN VALOR AVANCE")</f>
        <v>CUMPLIDA</v>
      </c>
    </row>
    <row r="789" spans="1:17" ht="90.75" x14ac:dyDescent="0.2">
      <c r="A789" s="232" t="s">
        <v>19</v>
      </c>
      <c r="B789" s="233" t="s">
        <v>13</v>
      </c>
      <c r="C789" s="781"/>
      <c r="D789" s="781"/>
      <c r="E789" s="780"/>
      <c r="F789" s="790"/>
      <c r="G789" s="235" t="s">
        <v>830</v>
      </c>
      <c r="H789" s="236" t="s">
        <v>830</v>
      </c>
      <c r="I789" s="236" t="s">
        <v>107</v>
      </c>
      <c r="J789" s="245">
        <v>1</v>
      </c>
      <c r="K789" s="302">
        <v>45231</v>
      </c>
      <c r="L789" s="302">
        <v>45747</v>
      </c>
      <c r="M789" s="239">
        <f t="shared" si="26"/>
        <v>73.714285714285708</v>
      </c>
      <c r="N789" s="240">
        <v>1</v>
      </c>
      <c r="O789" s="264" t="s">
        <v>888</v>
      </c>
      <c r="P789" s="241">
        <f t="shared" si="25"/>
        <v>1</v>
      </c>
      <c r="Q789" s="242" t="str">
        <f>IF(ISNUMBER(P789),IF(P789=100%,"CUMPLIDA",IF(AND(ISNUMBER(L789),ISNUMBER([5]CGR!$P$4)), IF(L789&lt;[5]CGR!$P$4,"INCUMPLIDA","PROCESO"), "VERIFICAR FECHA")),"SIN VALOR AVANCE")</f>
        <v>CUMPLIDA</v>
      </c>
    </row>
    <row r="790" spans="1:17" ht="240.75" x14ac:dyDescent="0.2">
      <c r="A790" s="232" t="s">
        <v>19</v>
      </c>
      <c r="B790" s="233" t="s">
        <v>13</v>
      </c>
      <c r="C790" s="781"/>
      <c r="D790" s="781"/>
      <c r="E790" s="780"/>
      <c r="F790" s="790"/>
      <c r="G790" s="235" t="s">
        <v>831</v>
      </c>
      <c r="H790" s="236" t="s">
        <v>831</v>
      </c>
      <c r="I790" s="236" t="s">
        <v>524</v>
      </c>
      <c r="J790" s="245">
        <v>1</v>
      </c>
      <c r="K790" s="302">
        <v>45231</v>
      </c>
      <c r="L790" s="302">
        <v>45808</v>
      </c>
      <c r="M790" s="239">
        <f t="shared" si="26"/>
        <v>82.428571428571431</v>
      </c>
      <c r="N790" s="240">
        <v>1</v>
      </c>
      <c r="O790" s="264" t="s">
        <v>826</v>
      </c>
      <c r="P790" s="241">
        <f t="shared" si="25"/>
        <v>1</v>
      </c>
      <c r="Q790" s="242" t="str">
        <f>IF(ISNUMBER(P790),IF(P790=100%,"CUMPLIDA",IF(AND(ISNUMBER(L790),ISNUMBER([5]CGR!$P$4)), IF(L790&lt;[5]CGR!$P$4,"INCUMPLIDA","PROCESO"), "VERIFICAR FECHA")),"SIN VALOR AVANCE")</f>
        <v>CUMPLIDA</v>
      </c>
    </row>
    <row r="791" spans="1:17" ht="180.75" x14ac:dyDescent="0.2">
      <c r="A791" s="232" t="s">
        <v>19</v>
      </c>
      <c r="B791" s="233" t="s">
        <v>13</v>
      </c>
      <c r="C791" s="781"/>
      <c r="D791" s="781"/>
      <c r="E791" s="780"/>
      <c r="F791" s="790"/>
      <c r="G791" s="235" t="s">
        <v>110</v>
      </c>
      <c r="H791" s="236" t="s">
        <v>111</v>
      </c>
      <c r="I791" s="236" t="s">
        <v>112</v>
      </c>
      <c r="J791" s="245">
        <v>7</v>
      </c>
      <c r="K791" s="302">
        <v>46024</v>
      </c>
      <c r="L791" s="302">
        <v>46660</v>
      </c>
      <c r="M791" s="239">
        <f t="shared" si="26"/>
        <v>90.857142857142861</v>
      </c>
      <c r="N791" s="240">
        <v>0</v>
      </c>
      <c r="O791" s="264" t="s">
        <v>867</v>
      </c>
      <c r="P791" s="241">
        <f t="shared" si="25"/>
        <v>0</v>
      </c>
      <c r="Q791" s="242" t="str">
        <f>IF(ISNUMBER(P791),IF(P791=100%,"CUMPLIDA",IF(AND(ISNUMBER(L791),ISNUMBER([5]CGR!$P$4)), IF(L791&lt;[5]CGR!$P$4,"INCUMPLIDA","PROCESO"), "VERIFICAR FECHA")),"SIN VALOR AVANCE")</f>
        <v>PROCESO</v>
      </c>
    </row>
    <row r="792" spans="1:17" ht="165.75" x14ac:dyDescent="0.2">
      <c r="A792" s="232" t="s">
        <v>19</v>
      </c>
      <c r="B792" s="233" t="s">
        <v>13</v>
      </c>
      <c r="C792" s="781"/>
      <c r="D792" s="781"/>
      <c r="E792" s="780"/>
      <c r="F792" s="790"/>
      <c r="G792" s="235" t="s">
        <v>114</v>
      </c>
      <c r="H792" s="236" t="s">
        <v>115</v>
      </c>
      <c r="I792" s="236" t="s">
        <v>116</v>
      </c>
      <c r="J792" s="245">
        <v>1</v>
      </c>
      <c r="K792" s="302">
        <v>46024</v>
      </c>
      <c r="L792" s="302">
        <v>46660</v>
      </c>
      <c r="M792" s="239">
        <f t="shared" si="26"/>
        <v>90.857142857142861</v>
      </c>
      <c r="N792" s="240">
        <v>0</v>
      </c>
      <c r="O792" s="264" t="s">
        <v>936</v>
      </c>
      <c r="P792" s="241">
        <f t="shared" si="25"/>
        <v>0</v>
      </c>
      <c r="Q792" s="242" t="str">
        <f>IF(ISNUMBER(P792),IF(P792=100%,"CUMPLIDA",IF(AND(ISNUMBER(L792),ISNUMBER([5]CGR!$P$4)), IF(L792&lt;[5]CGR!$P$4,"INCUMPLIDA","PROCESO"), "VERIFICAR FECHA")),"SIN VALOR AVANCE")</f>
        <v>PROCESO</v>
      </c>
    </row>
    <row r="793" spans="1:17" ht="315.75" x14ac:dyDescent="0.2">
      <c r="A793" s="232" t="s">
        <v>19</v>
      </c>
      <c r="B793" s="233" t="s">
        <v>13</v>
      </c>
      <c r="C793" s="781"/>
      <c r="D793" s="781"/>
      <c r="E793" s="780"/>
      <c r="F793" s="790"/>
      <c r="G793" s="235" t="s">
        <v>117</v>
      </c>
      <c r="H793" s="236" t="s">
        <v>118</v>
      </c>
      <c r="I793" s="236" t="s">
        <v>119</v>
      </c>
      <c r="J793" s="245">
        <v>2</v>
      </c>
      <c r="K793" s="302">
        <v>46024</v>
      </c>
      <c r="L793" s="302">
        <v>46660</v>
      </c>
      <c r="M793" s="239">
        <f t="shared" si="26"/>
        <v>90.857142857142861</v>
      </c>
      <c r="N793" s="240">
        <v>0</v>
      </c>
      <c r="O793" s="264" t="s">
        <v>845</v>
      </c>
      <c r="P793" s="241">
        <f t="shared" si="25"/>
        <v>0</v>
      </c>
      <c r="Q793" s="242" t="str">
        <f>IF(ISNUMBER(P793),IF(P793=100%,"CUMPLIDA",IF(AND(ISNUMBER(L793),ISNUMBER([5]CGR!$P$4)), IF(L793&lt;[5]CGR!$P$4,"INCUMPLIDA","PROCESO"), "VERIFICAR FECHA")),"SIN VALOR AVANCE")</f>
        <v>PROCESO</v>
      </c>
    </row>
    <row r="794" spans="1:17" ht="375.75" x14ac:dyDescent="0.2">
      <c r="A794" s="232" t="s">
        <v>19</v>
      </c>
      <c r="B794" s="233" t="s">
        <v>13</v>
      </c>
      <c r="C794" s="234" t="s">
        <v>1064</v>
      </c>
      <c r="D794" s="234" t="s">
        <v>1065</v>
      </c>
      <c r="E794" s="305" t="s">
        <v>1078</v>
      </c>
      <c r="F794" s="305" t="s">
        <v>1079</v>
      </c>
      <c r="G794" s="305" t="s">
        <v>1080</v>
      </c>
      <c r="H794" s="307" t="s">
        <v>1081</v>
      </c>
      <c r="I794" s="236" t="s">
        <v>1082</v>
      </c>
      <c r="J794" s="245">
        <v>1</v>
      </c>
      <c r="K794" s="263">
        <v>45078</v>
      </c>
      <c r="L794" s="263">
        <v>45716</v>
      </c>
      <c r="M794" s="239">
        <f t="shared" si="26"/>
        <v>91.142857142857139</v>
      </c>
      <c r="N794" s="240">
        <v>1</v>
      </c>
      <c r="O794" s="236" t="s">
        <v>1083</v>
      </c>
      <c r="P794" s="241">
        <f t="shared" si="25"/>
        <v>1</v>
      </c>
      <c r="Q794" s="242" t="str">
        <f>IF(ISNUMBER(P794),IF(P794=100%,"CUMPLIDA",IF(AND(ISNUMBER(L794),ISNUMBER([5]CGR!$P$4)), IF(L794&lt;[5]CGR!$P$4,"INCUMPLIDA","PROCESO"), "VERIFICAR FECHA")),"SIN VALOR AVANCE")</f>
        <v>CUMPLIDA</v>
      </c>
    </row>
    <row r="795" spans="1:17" ht="165.75" customHeight="1" x14ac:dyDescent="0.2">
      <c r="A795" s="232" t="s">
        <v>19</v>
      </c>
      <c r="B795" s="233" t="s">
        <v>13</v>
      </c>
      <c r="C795" s="781" t="s">
        <v>1084</v>
      </c>
      <c r="D795" s="781" t="s">
        <v>1085</v>
      </c>
      <c r="E795" s="780" t="s">
        <v>1086</v>
      </c>
      <c r="F795" s="780" t="s">
        <v>1087</v>
      </c>
      <c r="G795" s="235" t="s">
        <v>1088</v>
      </c>
      <c r="H795" s="236" t="s">
        <v>1089</v>
      </c>
      <c r="I795" s="236" t="s">
        <v>1090</v>
      </c>
      <c r="J795" s="245">
        <v>3</v>
      </c>
      <c r="K795" s="263">
        <v>44958</v>
      </c>
      <c r="L795" s="263">
        <v>45016</v>
      </c>
      <c r="M795" s="239">
        <f t="shared" si="26"/>
        <v>8.2857142857142865</v>
      </c>
      <c r="N795" s="240">
        <v>3</v>
      </c>
      <c r="O795" s="236" t="s">
        <v>1091</v>
      </c>
      <c r="P795" s="241">
        <f t="shared" si="25"/>
        <v>1</v>
      </c>
      <c r="Q795" s="242" t="str">
        <f>IF(ISNUMBER(P795),IF(P795=100%,"CUMPLIDA",IF(AND(ISNUMBER(L795),ISNUMBER([5]CGR!$P$4)), IF(L795&lt;[5]CGR!$P$4,"INCUMPLIDA","PROCESO"), "VERIFICAR FECHA")),"SIN VALOR AVANCE")</f>
        <v>CUMPLIDA</v>
      </c>
    </row>
    <row r="796" spans="1:17" ht="195.75" x14ac:dyDescent="0.2">
      <c r="A796" s="232" t="s">
        <v>19</v>
      </c>
      <c r="B796" s="233" t="s">
        <v>13</v>
      </c>
      <c r="C796" s="781" t="s">
        <v>1084</v>
      </c>
      <c r="D796" s="781" t="s">
        <v>1085</v>
      </c>
      <c r="E796" s="780"/>
      <c r="F796" s="780" t="s">
        <v>1087</v>
      </c>
      <c r="G796" s="235" t="s">
        <v>1092</v>
      </c>
      <c r="H796" s="236" t="s">
        <v>1093</v>
      </c>
      <c r="I796" s="236" t="s">
        <v>1094</v>
      </c>
      <c r="J796" s="245">
        <v>3</v>
      </c>
      <c r="K796" s="263">
        <v>44958</v>
      </c>
      <c r="L796" s="263">
        <v>45323</v>
      </c>
      <c r="M796" s="239">
        <f t="shared" si="26"/>
        <v>52.142857142857146</v>
      </c>
      <c r="N796" s="240">
        <v>3</v>
      </c>
      <c r="O796" s="236" t="s">
        <v>1095</v>
      </c>
      <c r="P796" s="241">
        <f t="shared" si="25"/>
        <v>1</v>
      </c>
      <c r="Q796" s="242" t="str">
        <f>IF(ISNUMBER(P796),IF(P796=100%,"CUMPLIDA",IF(AND(ISNUMBER(L796),ISNUMBER([5]CGR!$P$4)), IF(L796&lt;[5]CGR!$P$4,"INCUMPLIDA","PROCESO"), "VERIFICAR FECHA")),"SIN VALOR AVANCE")</f>
        <v>CUMPLIDA</v>
      </c>
    </row>
    <row r="797" spans="1:17" ht="75.75" x14ac:dyDescent="0.2">
      <c r="A797" s="232" t="s">
        <v>19</v>
      </c>
      <c r="B797" s="233" t="s">
        <v>13</v>
      </c>
      <c r="C797" s="781"/>
      <c r="D797" s="781"/>
      <c r="E797" s="780"/>
      <c r="F797" s="780" t="s">
        <v>1087</v>
      </c>
      <c r="G797" s="780" t="s">
        <v>1096</v>
      </c>
      <c r="H797" s="291" t="s">
        <v>675</v>
      </c>
      <c r="I797" s="236" t="s">
        <v>676</v>
      </c>
      <c r="J797" s="245">
        <v>1</v>
      </c>
      <c r="K797" s="263">
        <v>45231</v>
      </c>
      <c r="L797" s="263">
        <v>45504</v>
      </c>
      <c r="M797" s="239">
        <f t="shared" si="26"/>
        <v>39</v>
      </c>
      <c r="N797" s="240">
        <v>1</v>
      </c>
      <c r="O797" s="264" t="s">
        <v>825</v>
      </c>
      <c r="P797" s="241">
        <f t="shared" si="25"/>
        <v>1</v>
      </c>
      <c r="Q797" s="242" t="str">
        <f>IF(ISNUMBER(P797),IF(P797=100%,"CUMPLIDA",IF(AND(ISNUMBER(L797),ISNUMBER([5]CGR!$P$4)), IF(L797&lt;[5]CGR!$P$4,"INCUMPLIDA","PROCESO"), "VERIFICAR FECHA")),"SIN VALOR AVANCE")</f>
        <v>CUMPLIDA</v>
      </c>
    </row>
    <row r="798" spans="1:17" ht="225.75" x14ac:dyDescent="0.2">
      <c r="A798" s="232" t="s">
        <v>19</v>
      </c>
      <c r="B798" s="233" t="s">
        <v>13</v>
      </c>
      <c r="C798" s="781"/>
      <c r="D798" s="781"/>
      <c r="E798" s="780"/>
      <c r="F798" s="780" t="s">
        <v>1087</v>
      </c>
      <c r="G798" s="780"/>
      <c r="H798" s="291" t="s">
        <v>678</v>
      </c>
      <c r="I798" s="236" t="s">
        <v>679</v>
      </c>
      <c r="J798" s="245">
        <v>1</v>
      </c>
      <c r="K798" s="263">
        <v>45231</v>
      </c>
      <c r="L798" s="263">
        <v>45504</v>
      </c>
      <c r="M798" s="239">
        <f t="shared" si="26"/>
        <v>39</v>
      </c>
      <c r="N798" s="240">
        <v>1</v>
      </c>
      <c r="O798" s="264" t="s">
        <v>1097</v>
      </c>
      <c r="P798" s="241">
        <f t="shared" si="25"/>
        <v>1</v>
      </c>
      <c r="Q798" s="242" t="str">
        <f>IF(ISNUMBER(P798),IF(P798=100%,"CUMPLIDA",IF(AND(ISNUMBER(L798),ISNUMBER([5]CGR!$P$4)), IF(L798&lt;[5]CGR!$P$4,"INCUMPLIDA","PROCESO"), "VERIFICAR FECHA")),"SIN VALOR AVANCE")</f>
        <v>CUMPLIDA</v>
      </c>
    </row>
    <row r="799" spans="1:17" ht="150.75" x14ac:dyDescent="0.2">
      <c r="A799" s="232" t="s">
        <v>19</v>
      </c>
      <c r="B799" s="233" t="s">
        <v>13</v>
      </c>
      <c r="C799" s="781"/>
      <c r="D799" s="781"/>
      <c r="E799" s="780"/>
      <c r="F799" s="780" t="s">
        <v>1087</v>
      </c>
      <c r="G799" s="235" t="s">
        <v>97</v>
      </c>
      <c r="H799" s="236" t="s">
        <v>98</v>
      </c>
      <c r="I799" s="236" t="s">
        <v>99</v>
      </c>
      <c r="J799" s="245">
        <v>1</v>
      </c>
      <c r="K799" s="302">
        <v>45323</v>
      </c>
      <c r="L799" s="302">
        <v>45747</v>
      </c>
      <c r="M799" s="239">
        <f t="shared" si="26"/>
        <v>60.571428571428569</v>
      </c>
      <c r="N799" s="240">
        <v>1</v>
      </c>
      <c r="O799" s="264" t="s">
        <v>1098</v>
      </c>
      <c r="P799" s="241">
        <f t="shared" si="25"/>
        <v>1</v>
      </c>
      <c r="Q799" s="242" t="str">
        <f>IF(ISNUMBER(P799),IF(P799=100%,"CUMPLIDA",IF(AND(ISNUMBER(L799),ISNUMBER([5]CGR!$P$4)), IF(L799&lt;[5]CGR!$P$4,"INCUMPLIDA","PROCESO"), "VERIFICAR FECHA")),"SIN VALOR AVANCE")</f>
        <v>CUMPLIDA</v>
      </c>
    </row>
    <row r="800" spans="1:17" ht="75.75" x14ac:dyDescent="0.2">
      <c r="A800" s="232" t="s">
        <v>19</v>
      </c>
      <c r="B800" s="233" t="s">
        <v>13</v>
      </c>
      <c r="C800" s="781" t="s">
        <v>1084</v>
      </c>
      <c r="D800" s="781" t="s">
        <v>1085</v>
      </c>
      <c r="E800" s="780"/>
      <c r="F800" s="780" t="s">
        <v>1087</v>
      </c>
      <c r="G800" s="235" t="s">
        <v>101</v>
      </c>
      <c r="H800" s="236" t="s">
        <v>101</v>
      </c>
      <c r="I800" s="236" t="s">
        <v>102</v>
      </c>
      <c r="J800" s="245">
        <v>1</v>
      </c>
      <c r="K800" s="302">
        <v>45323</v>
      </c>
      <c r="L800" s="302">
        <v>45747</v>
      </c>
      <c r="M800" s="239">
        <f t="shared" si="26"/>
        <v>60.571428571428569</v>
      </c>
      <c r="N800" s="240">
        <v>1</v>
      </c>
      <c r="O800" s="264" t="s">
        <v>924</v>
      </c>
      <c r="P800" s="241">
        <f t="shared" si="25"/>
        <v>1</v>
      </c>
      <c r="Q800" s="242" t="str">
        <f>IF(ISNUMBER(P800),IF(P800=100%,"CUMPLIDA",IF(AND(ISNUMBER(L800),ISNUMBER([5]CGR!$P$4)), IF(L800&lt;[5]CGR!$P$4,"INCUMPLIDA","PROCESO"), "VERIFICAR FECHA")),"SIN VALOR AVANCE")</f>
        <v>CUMPLIDA</v>
      </c>
    </row>
    <row r="801" spans="1:17" ht="75.75" x14ac:dyDescent="0.2">
      <c r="A801" s="232" t="s">
        <v>19</v>
      </c>
      <c r="B801" s="233" t="s">
        <v>13</v>
      </c>
      <c r="C801" s="781" t="s">
        <v>1084</v>
      </c>
      <c r="D801" s="781" t="s">
        <v>1085</v>
      </c>
      <c r="E801" s="780"/>
      <c r="F801" s="780" t="s">
        <v>1087</v>
      </c>
      <c r="G801" s="235" t="s">
        <v>238</v>
      </c>
      <c r="H801" s="236" t="s">
        <v>239</v>
      </c>
      <c r="I801" s="236" t="s">
        <v>240</v>
      </c>
      <c r="J801" s="245">
        <v>1</v>
      </c>
      <c r="K801" s="302">
        <v>45231</v>
      </c>
      <c r="L801" s="302">
        <v>45747</v>
      </c>
      <c r="M801" s="239">
        <f t="shared" si="26"/>
        <v>73.714285714285708</v>
      </c>
      <c r="N801" s="240">
        <v>1</v>
      </c>
      <c r="O801" s="264" t="s">
        <v>924</v>
      </c>
      <c r="P801" s="241">
        <f t="shared" si="25"/>
        <v>1</v>
      </c>
      <c r="Q801" s="242" t="str">
        <f>IF(ISNUMBER(P801),IF(P801=100%,"CUMPLIDA",IF(AND(ISNUMBER(L801),ISNUMBER([5]CGR!$P$4)), IF(L801&lt;[5]CGR!$P$4,"INCUMPLIDA","PROCESO"), "VERIFICAR FECHA")),"SIN VALOR AVANCE")</f>
        <v>CUMPLIDA</v>
      </c>
    </row>
    <row r="802" spans="1:17" ht="150.75" x14ac:dyDescent="0.2">
      <c r="A802" s="232" t="s">
        <v>19</v>
      </c>
      <c r="B802" s="233" t="s">
        <v>13</v>
      </c>
      <c r="C802" s="781"/>
      <c r="D802" s="781"/>
      <c r="E802" s="780"/>
      <c r="F802" s="780" t="s">
        <v>1087</v>
      </c>
      <c r="G802" s="235" t="s">
        <v>104</v>
      </c>
      <c r="H802" s="236" t="s">
        <v>104</v>
      </c>
      <c r="I802" s="236" t="s">
        <v>248</v>
      </c>
      <c r="J802" s="245">
        <v>1</v>
      </c>
      <c r="K802" s="302">
        <v>45323</v>
      </c>
      <c r="L802" s="302">
        <v>45747</v>
      </c>
      <c r="M802" s="239">
        <f t="shared" si="26"/>
        <v>60.571428571428569</v>
      </c>
      <c r="N802" s="240">
        <v>1</v>
      </c>
      <c r="O802" s="264" t="s">
        <v>1098</v>
      </c>
      <c r="P802" s="241">
        <f t="shared" si="25"/>
        <v>1</v>
      </c>
      <c r="Q802" s="242" t="str">
        <f>IF(ISNUMBER(P802),IF(P802=100%,"CUMPLIDA",IF(AND(ISNUMBER(L802),ISNUMBER([5]CGR!$P$4)), IF(L802&lt;[5]CGR!$P$4,"INCUMPLIDA","PROCESO"), "VERIFICAR FECHA")),"SIN VALOR AVANCE")</f>
        <v>CUMPLIDA</v>
      </c>
    </row>
    <row r="803" spans="1:17" ht="75.75" x14ac:dyDescent="0.2">
      <c r="A803" s="232" t="s">
        <v>19</v>
      </c>
      <c r="B803" s="233" t="s">
        <v>13</v>
      </c>
      <c r="C803" s="781"/>
      <c r="D803" s="781"/>
      <c r="E803" s="780"/>
      <c r="F803" s="780" t="s">
        <v>1087</v>
      </c>
      <c r="G803" s="235" t="s">
        <v>830</v>
      </c>
      <c r="H803" s="236" t="s">
        <v>830</v>
      </c>
      <c r="I803" s="236" t="s">
        <v>107</v>
      </c>
      <c r="J803" s="245">
        <v>1</v>
      </c>
      <c r="K803" s="302">
        <v>45231</v>
      </c>
      <c r="L803" s="302">
        <v>45747</v>
      </c>
      <c r="M803" s="239">
        <f t="shared" si="26"/>
        <v>73.714285714285708</v>
      </c>
      <c r="N803" s="240">
        <v>1</v>
      </c>
      <c r="O803" s="264" t="s">
        <v>924</v>
      </c>
      <c r="P803" s="241">
        <f t="shared" si="25"/>
        <v>1</v>
      </c>
      <c r="Q803" s="242" t="str">
        <f>IF(ISNUMBER(P803),IF(P803=100%,"CUMPLIDA",IF(AND(ISNUMBER(L803),ISNUMBER([5]CGR!$P$4)), IF(L803&lt;[5]CGR!$P$4,"INCUMPLIDA","PROCESO"), "VERIFICAR FECHA")),"SIN VALOR AVANCE")</f>
        <v>CUMPLIDA</v>
      </c>
    </row>
    <row r="804" spans="1:17" ht="225.75" x14ac:dyDescent="0.2">
      <c r="A804" s="232" t="s">
        <v>19</v>
      </c>
      <c r="B804" s="233" t="s">
        <v>13</v>
      </c>
      <c r="C804" s="781"/>
      <c r="D804" s="781"/>
      <c r="E804" s="780"/>
      <c r="F804" s="780" t="s">
        <v>1087</v>
      </c>
      <c r="G804" s="235" t="s">
        <v>831</v>
      </c>
      <c r="H804" s="236" t="s">
        <v>831</v>
      </c>
      <c r="I804" s="236" t="s">
        <v>524</v>
      </c>
      <c r="J804" s="245">
        <v>1</v>
      </c>
      <c r="K804" s="302">
        <v>45231</v>
      </c>
      <c r="L804" s="302">
        <v>45808</v>
      </c>
      <c r="M804" s="239">
        <f t="shared" si="26"/>
        <v>82.428571428571431</v>
      </c>
      <c r="N804" s="240">
        <v>1</v>
      </c>
      <c r="O804" s="264" t="s">
        <v>1097</v>
      </c>
      <c r="P804" s="241">
        <f t="shared" si="25"/>
        <v>1</v>
      </c>
      <c r="Q804" s="242" t="str">
        <f>IF(ISNUMBER(P804),IF(P804=100%,"CUMPLIDA",IF(AND(ISNUMBER(L804),ISNUMBER([5]CGR!$P$4)), IF(L804&lt;[5]CGR!$P$4,"INCUMPLIDA","PROCESO"), "VERIFICAR FECHA")),"SIN VALOR AVANCE")</f>
        <v>CUMPLIDA</v>
      </c>
    </row>
    <row r="805" spans="1:17" ht="75.75" x14ac:dyDescent="0.2">
      <c r="A805" s="232" t="s">
        <v>19</v>
      </c>
      <c r="B805" s="233" t="s">
        <v>13</v>
      </c>
      <c r="C805" s="781"/>
      <c r="D805" s="781"/>
      <c r="E805" s="780"/>
      <c r="F805" s="780" t="s">
        <v>1087</v>
      </c>
      <c r="G805" s="235" t="s">
        <v>110</v>
      </c>
      <c r="H805" s="236" t="s">
        <v>111</v>
      </c>
      <c r="I805" s="236" t="s">
        <v>112</v>
      </c>
      <c r="J805" s="245">
        <v>7</v>
      </c>
      <c r="K805" s="302">
        <v>46024</v>
      </c>
      <c r="L805" s="302">
        <v>46660</v>
      </c>
      <c r="M805" s="239">
        <f t="shared" si="26"/>
        <v>90.857142857142861</v>
      </c>
      <c r="N805" s="240">
        <v>0</v>
      </c>
      <c r="O805" s="264" t="s">
        <v>924</v>
      </c>
      <c r="P805" s="241">
        <f t="shared" si="25"/>
        <v>0</v>
      </c>
      <c r="Q805" s="242" t="str">
        <f>IF(ISNUMBER(P805),IF(P805=100%,"CUMPLIDA",IF(AND(ISNUMBER(L805),ISNUMBER([5]CGR!$P$4)), IF(L805&lt;[5]CGR!$P$4,"INCUMPLIDA","PROCESO"), "VERIFICAR FECHA")),"SIN VALOR AVANCE")</f>
        <v>PROCESO</v>
      </c>
    </row>
    <row r="806" spans="1:17" ht="150.75" x14ac:dyDescent="0.2">
      <c r="A806" s="232" t="s">
        <v>19</v>
      </c>
      <c r="B806" s="233" t="s">
        <v>13</v>
      </c>
      <c r="C806" s="781"/>
      <c r="D806" s="781"/>
      <c r="E806" s="780"/>
      <c r="F806" s="780" t="s">
        <v>1087</v>
      </c>
      <c r="G806" s="235" t="s">
        <v>114</v>
      </c>
      <c r="H806" s="236" t="s">
        <v>115</v>
      </c>
      <c r="I806" s="236" t="s">
        <v>116</v>
      </c>
      <c r="J806" s="245">
        <v>1</v>
      </c>
      <c r="K806" s="302">
        <v>46024</v>
      </c>
      <c r="L806" s="302">
        <v>46660</v>
      </c>
      <c r="M806" s="239">
        <f t="shared" si="26"/>
        <v>90.857142857142861</v>
      </c>
      <c r="N806" s="240">
        <v>0</v>
      </c>
      <c r="O806" s="264" t="s">
        <v>1098</v>
      </c>
      <c r="P806" s="241">
        <f t="shared" si="25"/>
        <v>0</v>
      </c>
      <c r="Q806" s="242" t="str">
        <f>IF(ISNUMBER(P806),IF(P806=100%,"CUMPLIDA",IF(AND(ISNUMBER(L806),ISNUMBER([5]CGR!$P$4)), IF(L806&lt;[5]CGR!$P$4,"INCUMPLIDA","PROCESO"), "VERIFICAR FECHA")),"SIN VALOR AVANCE")</f>
        <v>PROCESO</v>
      </c>
    </row>
    <row r="807" spans="1:17" ht="225.75" x14ac:dyDescent="0.2">
      <c r="A807" s="232" t="s">
        <v>19</v>
      </c>
      <c r="B807" s="233" t="s">
        <v>13</v>
      </c>
      <c r="C807" s="781" t="s">
        <v>1084</v>
      </c>
      <c r="D807" s="781" t="s">
        <v>1085</v>
      </c>
      <c r="E807" s="780"/>
      <c r="F807" s="780" t="s">
        <v>1087</v>
      </c>
      <c r="G807" s="235" t="s">
        <v>117</v>
      </c>
      <c r="H807" s="236" t="s">
        <v>118</v>
      </c>
      <c r="I807" s="236" t="s">
        <v>119</v>
      </c>
      <c r="J807" s="245">
        <v>2</v>
      </c>
      <c r="K807" s="302">
        <v>46024</v>
      </c>
      <c r="L807" s="302">
        <v>46660</v>
      </c>
      <c r="M807" s="239">
        <f t="shared" si="26"/>
        <v>90.857142857142861</v>
      </c>
      <c r="N807" s="240">
        <v>0</v>
      </c>
      <c r="O807" s="264" t="s">
        <v>1097</v>
      </c>
      <c r="P807" s="241">
        <f t="shared" si="25"/>
        <v>0</v>
      </c>
      <c r="Q807" s="242" t="str">
        <f>IF(ISNUMBER(P807),IF(P807=100%,"CUMPLIDA",IF(AND(ISNUMBER(L807),ISNUMBER([5]CGR!$P$4)), IF(L807&lt;[5]CGR!$P$4,"INCUMPLIDA","PROCESO"), "VERIFICAR FECHA")),"SIN VALOR AVANCE")</f>
        <v>PROCESO</v>
      </c>
    </row>
    <row r="808" spans="1:17" ht="105.75" x14ac:dyDescent="0.2">
      <c r="A808" s="232" t="s">
        <v>19</v>
      </c>
      <c r="B808" s="233" t="s">
        <v>13</v>
      </c>
      <c r="C808" s="781" t="s">
        <v>1084</v>
      </c>
      <c r="D808" s="781" t="s">
        <v>1085</v>
      </c>
      <c r="E808" s="780"/>
      <c r="F808" s="780" t="s">
        <v>1087</v>
      </c>
      <c r="G808" s="235" t="s">
        <v>1099</v>
      </c>
      <c r="H808" s="236" t="s">
        <v>1100</v>
      </c>
      <c r="I808" s="236" t="s">
        <v>1101</v>
      </c>
      <c r="J808" s="237">
        <v>1</v>
      </c>
      <c r="K808" s="263">
        <v>44927</v>
      </c>
      <c r="L808" s="263">
        <v>45016</v>
      </c>
      <c r="M808" s="239">
        <f t="shared" si="26"/>
        <v>12.714285714285714</v>
      </c>
      <c r="N808" s="240">
        <v>1</v>
      </c>
      <c r="O808" s="236" t="s">
        <v>1102</v>
      </c>
      <c r="P808" s="241">
        <f t="shared" si="25"/>
        <v>1</v>
      </c>
      <c r="Q808" s="242" t="str">
        <f>IF(ISNUMBER(P808),IF(P808=100%,"CUMPLIDA",IF(AND(ISNUMBER(L808),ISNUMBER([5]CGR!$P$4)), IF(L808&lt;[5]CGR!$P$4,"INCUMPLIDA","PROCESO"), "VERIFICAR FECHA")),"SIN VALOR AVANCE")</f>
        <v>CUMPLIDA</v>
      </c>
    </row>
    <row r="809" spans="1:17" ht="165.75" x14ac:dyDescent="0.2">
      <c r="A809" s="232" t="s">
        <v>19</v>
      </c>
      <c r="B809" s="233" t="s">
        <v>13</v>
      </c>
      <c r="C809" s="781" t="s">
        <v>1084</v>
      </c>
      <c r="D809" s="781" t="s">
        <v>1085</v>
      </c>
      <c r="E809" s="780"/>
      <c r="F809" s="780" t="s">
        <v>1087</v>
      </c>
      <c r="G809" s="235" t="s">
        <v>1099</v>
      </c>
      <c r="H809" s="236" t="s">
        <v>1103</v>
      </c>
      <c r="I809" s="236" t="s">
        <v>731</v>
      </c>
      <c r="J809" s="237">
        <v>1</v>
      </c>
      <c r="K809" s="263">
        <v>45017</v>
      </c>
      <c r="L809" s="263">
        <v>45138</v>
      </c>
      <c r="M809" s="239">
        <f t="shared" si="26"/>
        <v>17.285714285714285</v>
      </c>
      <c r="N809" s="240">
        <v>1</v>
      </c>
      <c r="O809" s="236" t="s">
        <v>1104</v>
      </c>
      <c r="P809" s="241">
        <f t="shared" si="25"/>
        <v>1</v>
      </c>
      <c r="Q809" s="242" t="str">
        <f>IF(ISNUMBER(P809),IF(P809=100%,"CUMPLIDA",IF(AND(ISNUMBER(L809),ISNUMBER([5]CGR!$P$4)), IF(L809&lt;[5]CGR!$P$4,"INCUMPLIDA","PROCESO"), "VERIFICAR FECHA")),"SIN VALOR AVANCE")</f>
        <v>CUMPLIDA</v>
      </c>
    </row>
    <row r="810" spans="1:17" ht="105.75" x14ac:dyDescent="0.2">
      <c r="A810" s="232" t="s">
        <v>19</v>
      </c>
      <c r="B810" s="233" t="s">
        <v>13</v>
      </c>
      <c r="C810" s="781" t="s">
        <v>1084</v>
      </c>
      <c r="D810" s="781" t="s">
        <v>1085</v>
      </c>
      <c r="E810" s="780"/>
      <c r="F810" s="780" t="s">
        <v>1087</v>
      </c>
      <c r="G810" s="235" t="s">
        <v>1105</v>
      </c>
      <c r="H810" s="236" t="s">
        <v>1106</v>
      </c>
      <c r="I810" s="236" t="s">
        <v>731</v>
      </c>
      <c r="J810" s="237">
        <v>12</v>
      </c>
      <c r="K810" s="263">
        <v>44958</v>
      </c>
      <c r="L810" s="263">
        <v>45323</v>
      </c>
      <c r="M810" s="239">
        <f t="shared" si="26"/>
        <v>52.142857142857146</v>
      </c>
      <c r="N810" s="240">
        <v>12</v>
      </c>
      <c r="O810" s="236" t="s">
        <v>1107</v>
      </c>
      <c r="P810" s="241">
        <f t="shared" si="25"/>
        <v>1</v>
      </c>
      <c r="Q810" s="242" t="str">
        <f>IF(ISNUMBER(P810),IF(P810=100%,"CUMPLIDA",IF(AND(ISNUMBER(L810),ISNUMBER([5]CGR!$P$4)), IF(L810&lt;[5]CGR!$P$4,"INCUMPLIDA","PROCESO"), "VERIFICAR FECHA")),"SIN VALOR AVANCE")</f>
        <v>CUMPLIDA</v>
      </c>
    </row>
    <row r="811" spans="1:17" ht="105.75" x14ac:dyDescent="0.2">
      <c r="A811" s="232" t="s">
        <v>19</v>
      </c>
      <c r="B811" s="233" t="s">
        <v>13</v>
      </c>
      <c r="C811" s="781" t="s">
        <v>1084</v>
      </c>
      <c r="D811" s="781" t="s">
        <v>1085</v>
      </c>
      <c r="E811" s="780"/>
      <c r="F811" s="780" t="s">
        <v>1087</v>
      </c>
      <c r="G811" s="235" t="s">
        <v>1108</v>
      </c>
      <c r="H811" s="236" t="s">
        <v>1109</v>
      </c>
      <c r="I811" s="236" t="s">
        <v>731</v>
      </c>
      <c r="J811" s="237">
        <v>4</v>
      </c>
      <c r="K811" s="263">
        <v>44958</v>
      </c>
      <c r="L811" s="263">
        <v>45323</v>
      </c>
      <c r="M811" s="239">
        <f t="shared" si="26"/>
        <v>52.142857142857146</v>
      </c>
      <c r="N811" s="240">
        <v>4</v>
      </c>
      <c r="O811" s="236" t="s">
        <v>1107</v>
      </c>
      <c r="P811" s="241">
        <f t="shared" si="25"/>
        <v>1</v>
      </c>
      <c r="Q811" s="242" t="str">
        <f>IF(ISNUMBER(P811),IF(P811=100%,"CUMPLIDA",IF(AND(ISNUMBER(L811),ISNUMBER([5]CGR!$P$4)), IF(L811&lt;[5]CGR!$P$4,"INCUMPLIDA","PROCESO"), "VERIFICAR FECHA")),"SIN VALOR AVANCE")</f>
        <v>CUMPLIDA</v>
      </c>
    </row>
    <row r="812" spans="1:17" ht="105.75" x14ac:dyDescent="0.2">
      <c r="A812" s="232" t="s">
        <v>19</v>
      </c>
      <c r="B812" s="233" t="s">
        <v>13</v>
      </c>
      <c r="C812" s="781" t="s">
        <v>1084</v>
      </c>
      <c r="D812" s="781" t="s">
        <v>1085</v>
      </c>
      <c r="E812" s="780"/>
      <c r="F812" s="780" t="s">
        <v>1087</v>
      </c>
      <c r="G812" s="235" t="s">
        <v>1110</v>
      </c>
      <c r="H812" s="236" t="s">
        <v>1111</v>
      </c>
      <c r="I812" s="236" t="s">
        <v>731</v>
      </c>
      <c r="J812" s="237">
        <v>1</v>
      </c>
      <c r="K812" s="263">
        <v>44958</v>
      </c>
      <c r="L812" s="263">
        <v>44985</v>
      </c>
      <c r="M812" s="239">
        <f t="shared" si="26"/>
        <v>3.8571428571428572</v>
      </c>
      <c r="N812" s="240">
        <v>1</v>
      </c>
      <c r="O812" s="236" t="s">
        <v>1107</v>
      </c>
      <c r="P812" s="241">
        <f t="shared" si="25"/>
        <v>1</v>
      </c>
      <c r="Q812" s="242" t="str">
        <f>IF(ISNUMBER(P812),IF(P812=100%,"CUMPLIDA",IF(AND(ISNUMBER(L812),ISNUMBER([5]CGR!$P$4)), IF(L812&lt;[5]CGR!$P$4,"INCUMPLIDA","PROCESO"), "VERIFICAR FECHA")),"SIN VALOR AVANCE")</f>
        <v>CUMPLIDA</v>
      </c>
    </row>
    <row r="813" spans="1:17" ht="255.75" customHeight="1" x14ac:dyDescent="0.2">
      <c r="A813" s="232" t="s">
        <v>19</v>
      </c>
      <c r="B813" s="233" t="s">
        <v>13</v>
      </c>
      <c r="C813" s="781" t="s">
        <v>1084</v>
      </c>
      <c r="D813" s="781" t="s">
        <v>1085</v>
      </c>
      <c r="E813" s="780" t="s">
        <v>1112</v>
      </c>
      <c r="F813" s="780" t="s">
        <v>1113</v>
      </c>
      <c r="G813" s="235" t="s">
        <v>1092</v>
      </c>
      <c r="H813" s="236" t="s">
        <v>1093</v>
      </c>
      <c r="I813" s="236" t="s">
        <v>1094</v>
      </c>
      <c r="J813" s="237">
        <v>3</v>
      </c>
      <c r="K813" s="263">
        <v>44958</v>
      </c>
      <c r="L813" s="263">
        <v>45323</v>
      </c>
      <c r="M813" s="239">
        <f t="shared" si="26"/>
        <v>52.142857142857146</v>
      </c>
      <c r="N813" s="240">
        <v>3</v>
      </c>
      <c r="O813" s="236" t="s">
        <v>1114</v>
      </c>
      <c r="P813" s="241">
        <f t="shared" si="25"/>
        <v>1</v>
      </c>
      <c r="Q813" s="242" t="str">
        <f>IF(ISNUMBER(P813),IF(P813=100%,"CUMPLIDA",IF(AND(ISNUMBER(L813),ISNUMBER([5]CGR!$P$4)), IF(L813&lt;[5]CGR!$P$4,"INCUMPLIDA","PROCESO"), "VERIFICAR FECHA")),"SIN VALOR AVANCE")</f>
        <v>CUMPLIDA</v>
      </c>
    </row>
    <row r="814" spans="1:17" ht="75.75" x14ac:dyDescent="0.2">
      <c r="A814" s="232" t="s">
        <v>19</v>
      </c>
      <c r="B814" s="233" t="s">
        <v>13</v>
      </c>
      <c r="C814" s="781"/>
      <c r="D814" s="781"/>
      <c r="E814" s="780"/>
      <c r="F814" s="780" t="s">
        <v>1113</v>
      </c>
      <c r="G814" s="780" t="s">
        <v>1096</v>
      </c>
      <c r="H814" s="291" t="s">
        <v>675</v>
      </c>
      <c r="I814" s="236" t="s">
        <v>676</v>
      </c>
      <c r="J814" s="237">
        <v>1</v>
      </c>
      <c r="K814" s="263">
        <v>45231</v>
      </c>
      <c r="L814" s="263">
        <v>45504</v>
      </c>
      <c r="M814" s="239">
        <f t="shared" si="26"/>
        <v>39</v>
      </c>
      <c r="N814" s="240">
        <v>1</v>
      </c>
      <c r="O814" s="264" t="s">
        <v>825</v>
      </c>
      <c r="P814" s="241">
        <f t="shared" si="25"/>
        <v>1</v>
      </c>
      <c r="Q814" s="242" t="str">
        <f>IF(ISNUMBER(P814),IF(P814=100%,"CUMPLIDA",IF(AND(ISNUMBER(L814),ISNUMBER([5]CGR!$P$4)), IF(L814&lt;[5]CGR!$P$4,"INCUMPLIDA","PROCESO"), "VERIFICAR FECHA")),"SIN VALOR AVANCE")</f>
        <v>CUMPLIDA</v>
      </c>
    </row>
    <row r="815" spans="1:17" ht="225.75" x14ac:dyDescent="0.2">
      <c r="A815" s="232" t="s">
        <v>19</v>
      </c>
      <c r="B815" s="233" t="s">
        <v>13</v>
      </c>
      <c r="C815" s="781"/>
      <c r="D815" s="781"/>
      <c r="E815" s="780"/>
      <c r="F815" s="780" t="s">
        <v>1113</v>
      </c>
      <c r="G815" s="780"/>
      <c r="H815" s="291" t="s">
        <v>678</v>
      </c>
      <c r="I815" s="236" t="s">
        <v>679</v>
      </c>
      <c r="J815" s="237">
        <v>1</v>
      </c>
      <c r="K815" s="263">
        <v>45231</v>
      </c>
      <c r="L815" s="263">
        <v>45504</v>
      </c>
      <c r="M815" s="239">
        <f t="shared" si="26"/>
        <v>39</v>
      </c>
      <c r="N815" s="240">
        <v>1</v>
      </c>
      <c r="O815" s="264" t="s">
        <v>1097</v>
      </c>
      <c r="P815" s="241">
        <f t="shared" si="25"/>
        <v>1</v>
      </c>
      <c r="Q815" s="242" t="str">
        <f>IF(ISNUMBER(P815),IF(P815=100%,"CUMPLIDA",IF(AND(ISNUMBER(L815),ISNUMBER([5]CGR!$P$4)), IF(L815&lt;[5]CGR!$P$4,"INCUMPLIDA","PROCESO"), "VERIFICAR FECHA")),"SIN VALOR AVANCE")</f>
        <v>CUMPLIDA</v>
      </c>
    </row>
    <row r="816" spans="1:17" ht="150.75" x14ac:dyDescent="0.2">
      <c r="A816" s="232" t="s">
        <v>19</v>
      </c>
      <c r="B816" s="233" t="s">
        <v>13</v>
      </c>
      <c r="C816" s="781"/>
      <c r="D816" s="781"/>
      <c r="E816" s="780"/>
      <c r="F816" s="780" t="s">
        <v>1113</v>
      </c>
      <c r="G816" s="235" t="s">
        <v>97</v>
      </c>
      <c r="H816" s="236" t="s">
        <v>98</v>
      </c>
      <c r="I816" s="236" t="s">
        <v>99</v>
      </c>
      <c r="J816" s="245">
        <v>1</v>
      </c>
      <c r="K816" s="302">
        <v>45323</v>
      </c>
      <c r="L816" s="302">
        <v>45747</v>
      </c>
      <c r="M816" s="239">
        <f t="shared" si="26"/>
        <v>60.571428571428569</v>
      </c>
      <c r="N816" s="240">
        <v>1</v>
      </c>
      <c r="O816" s="264" t="s">
        <v>1098</v>
      </c>
      <c r="P816" s="241">
        <f t="shared" si="25"/>
        <v>1</v>
      </c>
      <c r="Q816" s="242" t="str">
        <f>IF(ISNUMBER(P816),IF(P816=100%,"CUMPLIDA",IF(AND(ISNUMBER(L816),ISNUMBER([5]CGR!$P$4)), IF(L816&lt;[5]CGR!$P$4,"INCUMPLIDA","PROCESO"), "VERIFICAR FECHA")),"SIN VALOR AVANCE")</f>
        <v>CUMPLIDA</v>
      </c>
    </row>
    <row r="817" spans="1:17" ht="75.75" x14ac:dyDescent="0.2">
      <c r="A817" s="232" t="s">
        <v>19</v>
      </c>
      <c r="B817" s="233" t="s">
        <v>13</v>
      </c>
      <c r="C817" s="781"/>
      <c r="D817" s="781"/>
      <c r="E817" s="780"/>
      <c r="F817" s="780" t="s">
        <v>1113</v>
      </c>
      <c r="G817" s="235" t="s">
        <v>101</v>
      </c>
      <c r="H817" s="236" t="s">
        <v>101</v>
      </c>
      <c r="I817" s="236" t="s">
        <v>102</v>
      </c>
      <c r="J817" s="245">
        <v>1</v>
      </c>
      <c r="K817" s="302">
        <v>45323</v>
      </c>
      <c r="L817" s="302">
        <v>45747</v>
      </c>
      <c r="M817" s="239">
        <f t="shared" si="26"/>
        <v>60.571428571428569</v>
      </c>
      <c r="N817" s="240">
        <v>1</v>
      </c>
      <c r="O817" s="264" t="s">
        <v>924</v>
      </c>
      <c r="P817" s="241">
        <f t="shared" si="25"/>
        <v>1</v>
      </c>
      <c r="Q817" s="242" t="str">
        <f>IF(ISNUMBER(P817),IF(P817=100%,"CUMPLIDA",IF(AND(ISNUMBER(L817),ISNUMBER([5]CGR!$P$4)), IF(L817&lt;[5]CGR!$P$4,"INCUMPLIDA","PROCESO"), "VERIFICAR FECHA")),"SIN VALOR AVANCE")</f>
        <v>CUMPLIDA</v>
      </c>
    </row>
    <row r="818" spans="1:17" ht="75.75" x14ac:dyDescent="0.2">
      <c r="A818" s="232" t="s">
        <v>19</v>
      </c>
      <c r="B818" s="233" t="s">
        <v>13</v>
      </c>
      <c r="C818" s="781"/>
      <c r="D818" s="781"/>
      <c r="E818" s="780"/>
      <c r="F818" s="780" t="s">
        <v>1113</v>
      </c>
      <c r="G818" s="235" t="s">
        <v>238</v>
      </c>
      <c r="H818" s="236" t="s">
        <v>239</v>
      </c>
      <c r="I818" s="236" t="s">
        <v>240</v>
      </c>
      <c r="J818" s="245">
        <v>1</v>
      </c>
      <c r="K818" s="302">
        <v>45231</v>
      </c>
      <c r="L818" s="302">
        <v>45747</v>
      </c>
      <c r="M818" s="239">
        <f t="shared" si="26"/>
        <v>73.714285714285708</v>
      </c>
      <c r="N818" s="240">
        <v>1</v>
      </c>
      <c r="O818" s="264" t="s">
        <v>924</v>
      </c>
      <c r="P818" s="241">
        <f t="shared" si="25"/>
        <v>1</v>
      </c>
      <c r="Q818" s="242" t="str">
        <f>IF(ISNUMBER(P818),IF(P818=100%,"CUMPLIDA",IF(AND(ISNUMBER(L818),ISNUMBER([5]CGR!$P$4)), IF(L818&lt;[5]CGR!$P$4,"INCUMPLIDA","PROCESO"), "VERIFICAR FECHA")),"SIN VALOR AVANCE")</f>
        <v>CUMPLIDA</v>
      </c>
    </row>
    <row r="819" spans="1:17" ht="150.75" x14ac:dyDescent="0.2">
      <c r="A819" s="232" t="s">
        <v>19</v>
      </c>
      <c r="B819" s="233" t="s">
        <v>13</v>
      </c>
      <c r="C819" s="781"/>
      <c r="D819" s="781"/>
      <c r="E819" s="780"/>
      <c r="F819" s="780" t="s">
        <v>1113</v>
      </c>
      <c r="G819" s="235" t="s">
        <v>104</v>
      </c>
      <c r="H819" s="236" t="s">
        <v>104</v>
      </c>
      <c r="I819" s="236" t="s">
        <v>248</v>
      </c>
      <c r="J819" s="245">
        <v>1</v>
      </c>
      <c r="K819" s="302">
        <v>45323</v>
      </c>
      <c r="L819" s="302">
        <v>45747</v>
      </c>
      <c r="M819" s="239">
        <f t="shared" si="26"/>
        <v>60.571428571428569</v>
      </c>
      <c r="N819" s="240">
        <v>1</v>
      </c>
      <c r="O819" s="264" t="s">
        <v>1098</v>
      </c>
      <c r="P819" s="241">
        <f t="shared" si="25"/>
        <v>1</v>
      </c>
      <c r="Q819" s="242" t="str">
        <f>IF(ISNUMBER(P819),IF(P819=100%,"CUMPLIDA",IF(AND(ISNUMBER(L819),ISNUMBER([5]CGR!$P$4)), IF(L819&lt;[5]CGR!$P$4,"INCUMPLIDA","PROCESO"), "VERIFICAR FECHA")),"SIN VALOR AVANCE")</f>
        <v>CUMPLIDA</v>
      </c>
    </row>
    <row r="820" spans="1:17" ht="75.75" x14ac:dyDescent="0.2">
      <c r="A820" s="232" t="s">
        <v>19</v>
      </c>
      <c r="B820" s="233" t="s">
        <v>13</v>
      </c>
      <c r="C820" s="781"/>
      <c r="D820" s="781"/>
      <c r="E820" s="780"/>
      <c r="F820" s="780" t="s">
        <v>1113</v>
      </c>
      <c r="G820" s="235" t="s">
        <v>830</v>
      </c>
      <c r="H820" s="236" t="s">
        <v>830</v>
      </c>
      <c r="I820" s="236" t="s">
        <v>107</v>
      </c>
      <c r="J820" s="245">
        <v>1</v>
      </c>
      <c r="K820" s="302">
        <v>45231</v>
      </c>
      <c r="L820" s="302">
        <v>45747</v>
      </c>
      <c r="M820" s="239">
        <f t="shared" si="26"/>
        <v>73.714285714285708</v>
      </c>
      <c r="N820" s="240">
        <v>1</v>
      </c>
      <c r="O820" s="264" t="s">
        <v>924</v>
      </c>
      <c r="P820" s="241">
        <f t="shared" si="25"/>
        <v>1</v>
      </c>
      <c r="Q820" s="242" t="str">
        <f>IF(ISNUMBER(P820),IF(P820=100%,"CUMPLIDA",IF(AND(ISNUMBER(L820),ISNUMBER([5]CGR!$P$4)), IF(L820&lt;[5]CGR!$P$4,"INCUMPLIDA","PROCESO"), "VERIFICAR FECHA")),"SIN VALOR AVANCE")</f>
        <v>CUMPLIDA</v>
      </c>
    </row>
    <row r="821" spans="1:17" ht="225.75" x14ac:dyDescent="0.2">
      <c r="A821" s="232" t="s">
        <v>19</v>
      </c>
      <c r="B821" s="233" t="s">
        <v>13</v>
      </c>
      <c r="C821" s="781"/>
      <c r="D821" s="781"/>
      <c r="E821" s="780"/>
      <c r="F821" s="780" t="s">
        <v>1113</v>
      </c>
      <c r="G821" s="235" t="s">
        <v>831</v>
      </c>
      <c r="H821" s="236" t="s">
        <v>831</v>
      </c>
      <c r="I821" s="236" t="s">
        <v>524</v>
      </c>
      <c r="J821" s="245">
        <v>1</v>
      </c>
      <c r="K821" s="302">
        <v>45231</v>
      </c>
      <c r="L821" s="302">
        <v>45808</v>
      </c>
      <c r="M821" s="239">
        <f t="shared" si="26"/>
        <v>82.428571428571431</v>
      </c>
      <c r="N821" s="240">
        <v>1</v>
      </c>
      <c r="O821" s="264" t="s">
        <v>1097</v>
      </c>
      <c r="P821" s="241">
        <f t="shared" si="25"/>
        <v>1</v>
      </c>
      <c r="Q821" s="242" t="str">
        <f>IF(ISNUMBER(P821),IF(P821=100%,"CUMPLIDA",IF(AND(ISNUMBER(L821),ISNUMBER([5]CGR!$P$4)), IF(L821&lt;[5]CGR!$P$4,"INCUMPLIDA","PROCESO"), "VERIFICAR FECHA")),"SIN VALOR AVANCE")</f>
        <v>CUMPLIDA</v>
      </c>
    </row>
    <row r="822" spans="1:17" ht="75.75" x14ac:dyDescent="0.2">
      <c r="A822" s="232" t="s">
        <v>19</v>
      </c>
      <c r="B822" s="233" t="s">
        <v>13</v>
      </c>
      <c r="C822" s="781" t="s">
        <v>1084</v>
      </c>
      <c r="D822" s="781" t="s">
        <v>1085</v>
      </c>
      <c r="E822" s="780"/>
      <c r="F822" s="780" t="s">
        <v>1113</v>
      </c>
      <c r="G822" s="235" t="s">
        <v>110</v>
      </c>
      <c r="H822" s="236" t="s">
        <v>111</v>
      </c>
      <c r="I822" s="236" t="s">
        <v>112</v>
      </c>
      <c r="J822" s="245">
        <v>7</v>
      </c>
      <c r="K822" s="302">
        <v>46024</v>
      </c>
      <c r="L822" s="302">
        <v>46660</v>
      </c>
      <c r="M822" s="239">
        <f t="shared" si="26"/>
        <v>90.857142857142861</v>
      </c>
      <c r="N822" s="240">
        <v>0</v>
      </c>
      <c r="O822" s="264" t="s">
        <v>924</v>
      </c>
      <c r="P822" s="241">
        <f t="shared" si="25"/>
        <v>0</v>
      </c>
      <c r="Q822" s="242" t="str">
        <f>IF(ISNUMBER(P822),IF(P822=100%,"CUMPLIDA",IF(AND(ISNUMBER(L822),ISNUMBER([5]CGR!$P$4)), IF(L822&lt;[5]CGR!$P$4,"INCUMPLIDA","PROCESO"), "VERIFICAR FECHA")),"SIN VALOR AVANCE")</f>
        <v>PROCESO</v>
      </c>
    </row>
    <row r="823" spans="1:17" ht="150.75" x14ac:dyDescent="0.2">
      <c r="A823" s="232" t="s">
        <v>19</v>
      </c>
      <c r="B823" s="233" t="s">
        <v>13</v>
      </c>
      <c r="C823" s="781" t="s">
        <v>1084</v>
      </c>
      <c r="D823" s="781" t="s">
        <v>1085</v>
      </c>
      <c r="E823" s="780"/>
      <c r="F823" s="780" t="s">
        <v>1113</v>
      </c>
      <c r="G823" s="235" t="s">
        <v>114</v>
      </c>
      <c r="H823" s="236" t="s">
        <v>115</v>
      </c>
      <c r="I823" s="236" t="s">
        <v>116</v>
      </c>
      <c r="J823" s="245">
        <v>1</v>
      </c>
      <c r="K823" s="302">
        <v>46024</v>
      </c>
      <c r="L823" s="302">
        <v>46660</v>
      </c>
      <c r="M823" s="239">
        <f t="shared" si="26"/>
        <v>90.857142857142861</v>
      </c>
      <c r="N823" s="240">
        <v>0</v>
      </c>
      <c r="O823" s="264" t="s">
        <v>1098</v>
      </c>
      <c r="P823" s="241">
        <f t="shared" si="25"/>
        <v>0</v>
      </c>
      <c r="Q823" s="242" t="str">
        <f>IF(ISNUMBER(P823),IF(P823=100%,"CUMPLIDA",IF(AND(ISNUMBER(L823),ISNUMBER([5]CGR!$P$4)), IF(L823&lt;[5]CGR!$P$4,"INCUMPLIDA","PROCESO"), "VERIFICAR FECHA")),"SIN VALOR AVANCE")</f>
        <v>PROCESO</v>
      </c>
    </row>
    <row r="824" spans="1:17" ht="225.75" x14ac:dyDescent="0.2">
      <c r="A824" s="232" t="s">
        <v>19</v>
      </c>
      <c r="B824" s="233" t="s">
        <v>13</v>
      </c>
      <c r="C824" s="781" t="s">
        <v>1084</v>
      </c>
      <c r="D824" s="781" t="s">
        <v>1085</v>
      </c>
      <c r="E824" s="780"/>
      <c r="F824" s="780" t="s">
        <v>1113</v>
      </c>
      <c r="G824" s="235" t="s">
        <v>117</v>
      </c>
      <c r="H824" s="236" t="s">
        <v>118</v>
      </c>
      <c r="I824" s="236" t="s">
        <v>119</v>
      </c>
      <c r="J824" s="245">
        <v>2</v>
      </c>
      <c r="K824" s="302">
        <v>46024</v>
      </c>
      <c r="L824" s="302">
        <v>46660</v>
      </c>
      <c r="M824" s="239">
        <f t="shared" si="26"/>
        <v>90.857142857142861</v>
      </c>
      <c r="N824" s="240">
        <v>0</v>
      </c>
      <c r="O824" s="264" t="s">
        <v>1097</v>
      </c>
      <c r="P824" s="241">
        <f t="shared" si="25"/>
        <v>0</v>
      </c>
      <c r="Q824" s="242" t="str">
        <f>IF(ISNUMBER(P824),IF(P824=100%,"CUMPLIDA",IF(AND(ISNUMBER(L824),ISNUMBER([5]CGR!$P$4)), IF(L824&lt;[5]CGR!$P$4,"INCUMPLIDA","PROCESO"), "VERIFICAR FECHA")),"SIN VALOR AVANCE")</f>
        <v>PROCESO</v>
      </c>
    </row>
    <row r="825" spans="1:17" ht="105.75" x14ac:dyDescent="0.2">
      <c r="A825" s="232" t="s">
        <v>19</v>
      </c>
      <c r="B825" s="233" t="s">
        <v>13</v>
      </c>
      <c r="C825" s="781" t="s">
        <v>1084</v>
      </c>
      <c r="D825" s="781" t="s">
        <v>1085</v>
      </c>
      <c r="E825" s="780"/>
      <c r="F825" s="780" t="s">
        <v>1113</v>
      </c>
      <c r="G825" s="235" t="s">
        <v>1115</v>
      </c>
      <c r="H825" s="236" t="s">
        <v>1116</v>
      </c>
      <c r="I825" s="236" t="s">
        <v>731</v>
      </c>
      <c r="J825" s="237">
        <v>12</v>
      </c>
      <c r="K825" s="263">
        <v>44958</v>
      </c>
      <c r="L825" s="263">
        <v>45323</v>
      </c>
      <c r="M825" s="239">
        <f t="shared" si="26"/>
        <v>52.142857142857146</v>
      </c>
      <c r="N825" s="240">
        <v>12</v>
      </c>
      <c r="O825" s="236" t="s">
        <v>1107</v>
      </c>
      <c r="P825" s="241">
        <f t="shared" si="25"/>
        <v>1</v>
      </c>
      <c r="Q825" s="242" t="str">
        <f>IF(ISNUMBER(P825),IF(P825=100%,"CUMPLIDA",IF(AND(ISNUMBER(L825),ISNUMBER([5]CGR!$P$4)), IF(L825&lt;[5]CGR!$P$4,"INCUMPLIDA","PROCESO"), "VERIFICAR FECHA")),"SIN VALOR AVANCE")</f>
        <v>CUMPLIDA</v>
      </c>
    </row>
    <row r="826" spans="1:17" ht="105.75" x14ac:dyDescent="0.2">
      <c r="A826" s="232" t="s">
        <v>19</v>
      </c>
      <c r="B826" s="233" t="s">
        <v>13</v>
      </c>
      <c r="C826" s="781" t="s">
        <v>1084</v>
      </c>
      <c r="D826" s="781" t="s">
        <v>1085</v>
      </c>
      <c r="E826" s="780"/>
      <c r="F826" s="780" t="s">
        <v>1113</v>
      </c>
      <c r="G826" s="235" t="s">
        <v>1117</v>
      </c>
      <c r="H826" s="236" t="s">
        <v>1118</v>
      </c>
      <c r="I826" s="236" t="s">
        <v>731</v>
      </c>
      <c r="J826" s="237">
        <v>4</v>
      </c>
      <c r="K826" s="263">
        <v>44958</v>
      </c>
      <c r="L826" s="263">
        <v>45323</v>
      </c>
      <c r="M826" s="239">
        <f t="shared" si="26"/>
        <v>52.142857142857146</v>
      </c>
      <c r="N826" s="240">
        <v>4</v>
      </c>
      <c r="O826" s="236" t="s">
        <v>1107</v>
      </c>
      <c r="P826" s="241">
        <f t="shared" si="25"/>
        <v>1</v>
      </c>
      <c r="Q826" s="242" t="str">
        <f>IF(ISNUMBER(P826),IF(P826=100%,"CUMPLIDA",IF(AND(ISNUMBER(L826),ISNUMBER([5]CGR!$P$4)), IF(L826&lt;[5]CGR!$P$4,"INCUMPLIDA","PROCESO"), "VERIFICAR FECHA")),"SIN VALOR AVANCE")</f>
        <v>CUMPLIDA</v>
      </c>
    </row>
    <row r="827" spans="1:17" ht="105.75" x14ac:dyDescent="0.2">
      <c r="A827" s="232" t="s">
        <v>19</v>
      </c>
      <c r="B827" s="233" t="s">
        <v>13</v>
      </c>
      <c r="C827" s="781" t="s">
        <v>1084</v>
      </c>
      <c r="D827" s="781" t="s">
        <v>1085</v>
      </c>
      <c r="E827" s="780"/>
      <c r="F827" s="780" t="s">
        <v>1113</v>
      </c>
      <c r="G827" s="235" t="s">
        <v>1110</v>
      </c>
      <c r="H827" s="236" t="s">
        <v>1111</v>
      </c>
      <c r="I827" s="236" t="s">
        <v>731</v>
      </c>
      <c r="J827" s="237">
        <v>1</v>
      </c>
      <c r="K827" s="263">
        <v>44958</v>
      </c>
      <c r="L827" s="263">
        <v>44985</v>
      </c>
      <c r="M827" s="239">
        <f t="shared" si="26"/>
        <v>3.8571428571428572</v>
      </c>
      <c r="N827" s="240">
        <v>1</v>
      </c>
      <c r="O827" s="236" t="s">
        <v>1107</v>
      </c>
      <c r="P827" s="241">
        <f t="shared" ref="P827:P890" si="27">N827/J827</f>
        <v>1</v>
      </c>
      <c r="Q827" s="242" t="str">
        <f>IF(ISNUMBER(P827),IF(P827=100%,"CUMPLIDA",IF(AND(ISNUMBER(L827),ISNUMBER([5]CGR!$P$4)), IF(L827&lt;[5]CGR!$P$4,"INCUMPLIDA","PROCESO"), "VERIFICAR FECHA")),"SIN VALOR AVANCE")</f>
        <v>CUMPLIDA</v>
      </c>
    </row>
    <row r="828" spans="1:17" ht="135.75" customHeight="1" x14ac:dyDescent="0.2">
      <c r="A828" s="232" t="s">
        <v>19</v>
      </c>
      <c r="B828" s="233" t="s">
        <v>13</v>
      </c>
      <c r="C828" s="781" t="s">
        <v>1084</v>
      </c>
      <c r="D828" s="781" t="s">
        <v>1085</v>
      </c>
      <c r="E828" s="780" t="s">
        <v>1119</v>
      </c>
      <c r="F828" s="780" t="s">
        <v>1120</v>
      </c>
      <c r="G828" s="780" t="s">
        <v>1096</v>
      </c>
      <c r="H828" s="291" t="s">
        <v>675</v>
      </c>
      <c r="I828" s="236" t="s">
        <v>676</v>
      </c>
      <c r="J828" s="237">
        <v>1</v>
      </c>
      <c r="K828" s="263">
        <v>45231</v>
      </c>
      <c r="L828" s="263">
        <v>45504</v>
      </c>
      <c r="M828" s="239">
        <f t="shared" si="26"/>
        <v>39</v>
      </c>
      <c r="N828" s="240">
        <v>1</v>
      </c>
      <c r="O828" s="264" t="s">
        <v>825</v>
      </c>
      <c r="P828" s="241">
        <f t="shared" si="27"/>
        <v>1</v>
      </c>
      <c r="Q828" s="242" t="str">
        <f>IF(ISNUMBER(P828),IF(P828=100%,"CUMPLIDA",IF(AND(ISNUMBER(L828),ISNUMBER([5]CGR!$P$4)), IF(L828&lt;[5]CGR!$P$4,"INCUMPLIDA","PROCESO"), "VERIFICAR FECHA")),"SIN VALOR AVANCE")</f>
        <v>CUMPLIDA</v>
      </c>
    </row>
    <row r="829" spans="1:17" ht="225.75" x14ac:dyDescent="0.2">
      <c r="A829" s="232" t="s">
        <v>19</v>
      </c>
      <c r="B829" s="233" t="s">
        <v>13</v>
      </c>
      <c r="C829" s="781"/>
      <c r="D829" s="781"/>
      <c r="E829" s="780"/>
      <c r="F829" s="780" t="s">
        <v>1120</v>
      </c>
      <c r="G829" s="780"/>
      <c r="H829" s="291" t="s">
        <v>678</v>
      </c>
      <c r="I829" s="236" t="s">
        <v>679</v>
      </c>
      <c r="J829" s="237">
        <v>1</v>
      </c>
      <c r="K829" s="263">
        <v>45231</v>
      </c>
      <c r="L829" s="263">
        <v>45504</v>
      </c>
      <c r="M829" s="239">
        <f t="shared" si="26"/>
        <v>39</v>
      </c>
      <c r="N829" s="240">
        <v>1</v>
      </c>
      <c r="O829" s="264" t="s">
        <v>1097</v>
      </c>
      <c r="P829" s="241">
        <f t="shared" si="27"/>
        <v>1</v>
      </c>
      <c r="Q829" s="242" t="str">
        <f>IF(ISNUMBER(P829),IF(P829=100%,"CUMPLIDA",IF(AND(ISNUMBER(L829),ISNUMBER([5]CGR!$P$4)), IF(L829&lt;[5]CGR!$P$4,"INCUMPLIDA","PROCESO"), "VERIFICAR FECHA")),"SIN VALOR AVANCE")</f>
        <v>CUMPLIDA</v>
      </c>
    </row>
    <row r="830" spans="1:17" ht="195.75" customHeight="1" x14ac:dyDescent="0.2">
      <c r="A830" s="232" t="s">
        <v>19</v>
      </c>
      <c r="B830" s="233" t="s">
        <v>13</v>
      </c>
      <c r="C830" s="781"/>
      <c r="D830" s="781"/>
      <c r="E830" s="780"/>
      <c r="F830" s="780" t="s">
        <v>1120</v>
      </c>
      <c r="G830" s="235" t="s">
        <v>97</v>
      </c>
      <c r="H830" s="236" t="s">
        <v>98</v>
      </c>
      <c r="I830" s="236" t="s">
        <v>99</v>
      </c>
      <c r="J830" s="245">
        <v>1</v>
      </c>
      <c r="K830" s="302">
        <v>45323</v>
      </c>
      <c r="L830" s="302">
        <v>45747</v>
      </c>
      <c r="M830" s="239">
        <f t="shared" si="26"/>
        <v>60.571428571428569</v>
      </c>
      <c r="N830" s="240">
        <v>1</v>
      </c>
      <c r="O830" s="264" t="s">
        <v>1098</v>
      </c>
      <c r="P830" s="241">
        <f t="shared" si="27"/>
        <v>1</v>
      </c>
      <c r="Q830" s="242" t="str">
        <f>IF(ISNUMBER(P830),IF(P830=100%,"CUMPLIDA",IF(AND(ISNUMBER(L830),ISNUMBER([5]CGR!$P$4)), IF(L830&lt;[5]CGR!$P$4,"INCUMPLIDA","PROCESO"), "VERIFICAR FECHA")),"SIN VALOR AVANCE")</f>
        <v>CUMPLIDA</v>
      </c>
    </row>
    <row r="831" spans="1:17" ht="135.75" customHeight="1" x14ac:dyDescent="0.2">
      <c r="A831" s="232" t="s">
        <v>19</v>
      </c>
      <c r="B831" s="233" t="s">
        <v>13</v>
      </c>
      <c r="C831" s="781"/>
      <c r="D831" s="781"/>
      <c r="E831" s="780"/>
      <c r="F831" s="780" t="s">
        <v>1120</v>
      </c>
      <c r="G831" s="235" t="s">
        <v>101</v>
      </c>
      <c r="H831" s="236" t="s">
        <v>101</v>
      </c>
      <c r="I831" s="236" t="s">
        <v>102</v>
      </c>
      <c r="J831" s="245">
        <v>1</v>
      </c>
      <c r="K831" s="302">
        <v>45323</v>
      </c>
      <c r="L831" s="302">
        <v>45747</v>
      </c>
      <c r="M831" s="239">
        <f t="shared" si="26"/>
        <v>60.571428571428569</v>
      </c>
      <c r="N831" s="240">
        <v>1</v>
      </c>
      <c r="O831" s="264" t="s">
        <v>924</v>
      </c>
      <c r="P831" s="241">
        <f t="shared" si="27"/>
        <v>1</v>
      </c>
      <c r="Q831" s="242" t="str">
        <f>IF(ISNUMBER(P831),IF(P831=100%,"CUMPLIDA",IF(AND(ISNUMBER(L831),ISNUMBER([5]CGR!$P$4)), IF(L831&lt;[5]CGR!$P$4,"INCUMPLIDA","PROCESO"), "VERIFICAR FECHA")),"SIN VALOR AVANCE")</f>
        <v>CUMPLIDA</v>
      </c>
    </row>
    <row r="832" spans="1:17" ht="135.75" customHeight="1" x14ac:dyDescent="0.2">
      <c r="A832" s="232" t="s">
        <v>19</v>
      </c>
      <c r="B832" s="233" t="s">
        <v>13</v>
      </c>
      <c r="C832" s="781" t="s">
        <v>1084</v>
      </c>
      <c r="D832" s="781" t="s">
        <v>1085</v>
      </c>
      <c r="E832" s="780"/>
      <c r="F832" s="780" t="s">
        <v>1120</v>
      </c>
      <c r="G832" s="235" t="s">
        <v>238</v>
      </c>
      <c r="H832" s="236" t="s">
        <v>239</v>
      </c>
      <c r="I832" s="236" t="s">
        <v>240</v>
      </c>
      <c r="J832" s="245">
        <v>1</v>
      </c>
      <c r="K832" s="302">
        <v>45231</v>
      </c>
      <c r="L832" s="302">
        <v>45747</v>
      </c>
      <c r="M832" s="239">
        <f t="shared" si="26"/>
        <v>73.714285714285708</v>
      </c>
      <c r="N832" s="240">
        <v>1</v>
      </c>
      <c r="O832" s="264" t="s">
        <v>924</v>
      </c>
      <c r="P832" s="241">
        <f t="shared" si="27"/>
        <v>1</v>
      </c>
      <c r="Q832" s="242" t="str">
        <f>IF(ISNUMBER(P832),IF(P832=100%,"CUMPLIDA",IF(AND(ISNUMBER(L832),ISNUMBER([5]CGR!$P$4)), IF(L832&lt;[5]CGR!$P$4,"INCUMPLIDA","PROCESO"), "VERIFICAR FECHA")),"SIN VALOR AVANCE")</f>
        <v>CUMPLIDA</v>
      </c>
    </row>
    <row r="833" spans="1:17" ht="195.75" customHeight="1" x14ac:dyDescent="0.2">
      <c r="A833" s="232" t="s">
        <v>19</v>
      </c>
      <c r="B833" s="233" t="s">
        <v>13</v>
      </c>
      <c r="C833" s="781"/>
      <c r="D833" s="781"/>
      <c r="E833" s="780"/>
      <c r="F833" s="780" t="s">
        <v>1120</v>
      </c>
      <c r="G833" s="235" t="s">
        <v>104</v>
      </c>
      <c r="H833" s="236" t="s">
        <v>104</v>
      </c>
      <c r="I833" s="236" t="s">
        <v>248</v>
      </c>
      <c r="J833" s="245">
        <v>1</v>
      </c>
      <c r="K833" s="302">
        <v>45323</v>
      </c>
      <c r="L833" s="302">
        <v>45747</v>
      </c>
      <c r="M833" s="239">
        <f t="shared" si="26"/>
        <v>60.571428571428569</v>
      </c>
      <c r="N833" s="240">
        <v>1</v>
      </c>
      <c r="O833" s="264" t="s">
        <v>1098</v>
      </c>
      <c r="P833" s="241">
        <f t="shared" si="27"/>
        <v>1</v>
      </c>
      <c r="Q833" s="242" t="str">
        <f>IF(ISNUMBER(P833),IF(P833=100%,"CUMPLIDA",IF(AND(ISNUMBER(L833),ISNUMBER([5]CGR!$P$4)), IF(L833&lt;[5]CGR!$P$4,"INCUMPLIDA","PROCESO"), "VERIFICAR FECHA")),"SIN VALOR AVANCE")</f>
        <v>CUMPLIDA</v>
      </c>
    </row>
    <row r="834" spans="1:17" ht="135.75" customHeight="1" x14ac:dyDescent="0.2">
      <c r="A834" s="232" t="s">
        <v>19</v>
      </c>
      <c r="B834" s="233" t="s">
        <v>13</v>
      </c>
      <c r="C834" s="781"/>
      <c r="D834" s="781"/>
      <c r="E834" s="780"/>
      <c r="F834" s="780" t="s">
        <v>1120</v>
      </c>
      <c r="G834" s="235" t="s">
        <v>830</v>
      </c>
      <c r="H834" s="236" t="s">
        <v>830</v>
      </c>
      <c r="I834" s="236" t="s">
        <v>107</v>
      </c>
      <c r="J834" s="245">
        <v>1</v>
      </c>
      <c r="K834" s="302">
        <v>45231</v>
      </c>
      <c r="L834" s="302">
        <v>45747</v>
      </c>
      <c r="M834" s="239">
        <f t="shared" si="26"/>
        <v>73.714285714285708</v>
      </c>
      <c r="N834" s="240">
        <v>1</v>
      </c>
      <c r="O834" s="264" t="s">
        <v>924</v>
      </c>
      <c r="P834" s="241">
        <f t="shared" si="27"/>
        <v>1</v>
      </c>
      <c r="Q834" s="242" t="str">
        <f>IF(ISNUMBER(P834),IF(P834=100%,"CUMPLIDA",IF(AND(ISNUMBER(L834),ISNUMBER([5]CGR!$P$4)), IF(L834&lt;[5]CGR!$P$4,"INCUMPLIDA","PROCESO"), "VERIFICAR FECHA")),"SIN VALOR AVANCE")</f>
        <v>CUMPLIDA</v>
      </c>
    </row>
    <row r="835" spans="1:17" ht="225.75" x14ac:dyDescent="0.2">
      <c r="A835" s="232" t="s">
        <v>19</v>
      </c>
      <c r="B835" s="233" t="s">
        <v>13</v>
      </c>
      <c r="C835" s="781"/>
      <c r="D835" s="781"/>
      <c r="E835" s="780"/>
      <c r="F835" s="780" t="s">
        <v>1120</v>
      </c>
      <c r="G835" s="235" t="s">
        <v>831</v>
      </c>
      <c r="H835" s="236" t="s">
        <v>831</v>
      </c>
      <c r="I835" s="236" t="s">
        <v>524</v>
      </c>
      <c r="J835" s="245">
        <v>1</v>
      </c>
      <c r="K835" s="302">
        <v>45231</v>
      </c>
      <c r="L835" s="302">
        <v>45808</v>
      </c>
      <c r="M835" s="239">
        <f t="shared" si="26"/>
        <v>82.428571428571431</v>
      </c>
      <c r="N835" s="240">
        <v>1</v>
      </c>
      <c r="O835" s="264" t="s">
        <v>1097</v>
      </c>
      <c r="P835" s="241">
        <f t="shared" si="27"/>
        <v>1</v>
      </c>
      <c r="Q835" s="242" t="str">
        <f>IF(ISNUMBER(P835),IF(P835=100%,"CUMPLIDA",IF(AND(ISNUMBER(L835),ISNUMBER([5]CGR!$P$4)), IF(L835&lt;[5]CGR!$P$4,"INCUMPLIDA","PROCESO"), "VERIFICAR FECHA")),"SIN VALOR AVANCE")</f>
        <v>CUMPLIDA</v>
      </c>
    </row>
    <row r="836" spans="1:17" ht="135.75" customHeight="1" x14ac:dyDescent="0.2">
      <c r="A836" s="232" t="s">
        <v>19</v>
      </c>
      <c r="B836" s="233" t="s">
        <v>13</v>
      </c>
      <c r="C836" s="781"/>
      <c r="D836" s="781"/>
      <c r="E836" s="780"/>
      <c r="F836" s="780" t="s">
        <v>1120</v>
      </c>
      <c r="G836" s="235" t="s">
        <v>110</v>
      </c>
      <c r="H836" s="236" t="s">
        <v>111</v>
      </c>
      <c r="I836" s="236" t="s">
        <v>112</v>
      </c>
      <c r="J836" s="245">
        <v>12</v>
      </c>
      <c r="K836" s="302">
        <v>46024</v>
      </c>
      <c r="L836" s="302">
        <v>47118</v>
      </c>
      <c r="M836" s="239">
        <f t="shared" si="26"/>
        <v>156.28571428571428</v>
      </c>
      <c r="N836" s="240">
        <v>0</v>
      </c>
      <c r="O836" s="264" t="s">
        <v>924</v>
      </c>
      <c r="P836" s="241">
        <f t="shared" si="27"/>
        <v>0</v>
      </c>
      <c r="Q836" s="242" t="str">
        <f>IF(ISNUMBER(P836),IF(P836=100%,"CUMPLIDA",IF(AND(ISNUMBER(L836),ISNUMBER([5]CGR!$P$4)), IF(L836&lt;[5]CGR!$P$4,"INCUMPLIDA","PROCESO"), "VERIFICAR FECHA")),"SIN VALOR AVANCE")</f>
        <v>PROCESO</v>
      </c>
    </row>
    <row r="837" spans="1:17" ht="180.75" customHeight="1" x14ac:dyDescent="0.2">
      <c r="A837" s="232" t="s">
        <v>19</v>
      </c>
      <c r="B837" s="233" t="s">
        <v>13</v>
      </c>
      <c r="C837" s="781"/>
      <c r="D837" s="781"/>
      <c r="E837" s="780"/>
      <c r="F837" s="780" t="s">
        <v>1120</v>
      </c>
      <c r="G837" s="235" t="s">
        <v>114</v>
      </c>
      <c r="H837" s="236" t="s">
        <v>115</v>
      </c>
      <c r="I837" s="236" t="s">
        <v>116</v>
      </c>
      <c r="J837" s="245">
        <v>1</v>
      </c>
      <c r="K837" s="302">
        <v>46024</v>
      </c>
      <c r="L837" s="302">
        <v>47118</v>
      </c>
      <c r="M837" s="239">
        <f t="shared" si="26"/>
        <v>156.28571428571428</v>
      </c>
      <c r="N837" s="240">
        <v>0</v>
      </c>
      <c r="O837" s="264" t="s">
        <v>1121</v>
      </c>
      <c r="P837" s="241">
        <f t="shared" si="27"/>
        <v>0</v>
      </c>
      <c r="Q837" s="242" t="str">
        <f>IF(ISNUMBER(P837),IF(P837=100%,"CUMPLIDA",IF(AND(ISNUMBER(L837),ISNUMBER([5]CGR!$P$4)), IF(L837&lt;[5]CGR!$P$4,"INCUMPLIDA","PROCESO"), "VERIFICAR FECHA")),"SIN VALOR AVANCE")</f>
        <v>PROCESO</v>
      </c>
    </row>
    <row r="838" spans="1:17" ht="225.75" x14ac:dyDescent="0.2">
      <c r="A838" s="232" t="s">
        <v>19</v>
      </c>
      <c r="B838" s="233" t="s">
        <v>13</v>
      </c>
      <c r="C838" s="781" t="s">
        <v>1084</v>
      </c>
      <c r="D838" s="781" t="s">
        <v>1085</v>
      </c>
      <c r="E838" s="780"/>
      <c r="F838" s="780" t="s">
        <v>1120</v>
      </c>
      <c r="G838" s="235" t="s">
        <v>117</v>
      </c>
      <c r="H838" s="236" t="s">
        <v>118</v>
      </c>
      <c r="I838" s="236" t="s">
        <v>119</v>
      </c>
      <c r="J838" s="245">
        <v>2</v>
      </c>
      <c r="K838" s="302">
        <v>46024</v>
      </c>
      <c r="L838" s="302">
        <v>47118</v>
      </c>
      <c r="M838" s="239">
        <f t="shared" si="26"/>
        <v>156.28571428571428</v>
      </c>
      <c r="N838" s="240">
        <v>0</v>
      </c>
      <c r="O838" s="264" t="s">
        <v>1097</v>
      </c>
      <c r="P838" s="241">
        <f t="shared" si="27"/>
        <v>0</v>
      </c>
      <c r="Q838" s="242" t="str">
        <f>IF(ISNUMBER(P838),IF(P838=100%,"CUMPLIDA",IF(AND(ISNUMBER(L838),ISNUMBER([5]CGR!$P$4)), IF(L838&lt;[5]CGR!$P$4,"INCUMPLIDA","PROCESO"), "VERIFICAR FECHA")),"SIN VALOR AVANCE")</f>
        <v>PROCESO</v>
      </c>
    </row>
    <row r="839" spans="1:17" ht="150.75" customHeight="1" x14ac:dyDescent="0.2">
      <c r="A839" s="232" t="s">
        <v>19</v>
      </c>
      <c r="B839" s="233" t="s">
        <v>13</v>
      </c>
      <c r="C839" s="781" t="s">
        <v>1084</v>
      </c>
      <c r="D839" s="781" t="s">
        <v>1085</v>
      </c>
      <c r="E839" s="780"/>
      <c r="F839" s="780" t="s">
        <v>1120</v>
      </c>
      <c r="G839" s="235" t="s">
        <v>1122</v>
      </c>
      <c r="H839" s="236" t="s">
        <v>1123</v>
      </c>
      <c r="I839" s="236" t="s">
        <v>1124</v>
      </c>
      <c r="J839" s="237">
        <v>6</v>
      </c>
      <c r="K839" s="263">
        <v>44927</v>
      </c>
      <c r="L839" s="263">
        <v>45565</v>
      </c>
      <c r="M839" s="239">
        <f t="shared" si="26"/>
        <v>91.142857142857139</v>
      </c>
      <c r="N839" s="240">
        <v>6</v>
      </c>
      <c r="O839" s="236" t="s">
        <v>1125</v>
      </c>
      <c r="P839" s="241">
        <f t="shared" si="27"/>
        <v>1</v>
      </c>
      <c r="Q839" s="242" t="str">
        <f>IF(ISNUMBER(P839),IF(P839=100%,"CUMPLIDA",IF(AND(ISNUMBER(L839),ISNUMBER([5]CGR!$P$4)), IF(L839&lt;[5]CGR!$P$4,"INCUMPLIDA","PROCESO"), "VERIFICAR FECHA")),"SIN VALOR AVANCE")</f>
        <v>CUMPLIDA</v>
      </c>
    </row>
    <row r="840" spans="1:17" ht="150.75" customHeight="1" x14ac:dyDescent="0.2">
      <c r="A840" s="232" t="s">
        <v>19</v>
      </c>
      <c r="B840" s="233" t="s">
        <v>13</v>
      </c>
      <c r="C840" s="781" t="s">
        <v>1084</v>
      </c>
      <c r="D840" s="781" t="s">
        <v>1085</v>
      </c>
      <c r="E840" s="780"/>
      <c r="F840" s="780" t="s">
        <v>1120</v>
      </c>
      <c r="G840" s="235" t="s">
        <v>1126</v>
      </c>
      <c r="H840" s="236" t="s">
        <v>1127</v>
      </c>
      <c r="I840" s="236" t="s">
        <v>1128</v>
      </c>
      <c r="J840" s="237">
        <v>1</v>
      </c>
      <c r="K840" s="263">
        <v>44927</v>
      </c>
      <c r="L840" s="263">
        <v>44972</v>
      </c>
      <c r="M840" s="239">
        <f t="shared" si="26"/>
        <v>6.4285714285714288</v>
      </c>
      <c r="N840" s="240">
        <v>1</v>
      </c>
      <c r="O840" s="236" t="s">
        <v>1129</v>
      </c>
      <c r="P840" s="241">
        <f t="shared" si="27"/>
        <v>1</v>
      </c>
      <c r="Q840" s="242" t="str">
        <f>IF(ISNUMBER(P840),IF(P840=100%,"CUMPLIDA",IF(AND(ISNUMBER(L840),ISNUMBER([5]CGR!$P$4)), IF(L840&lt;[5]CGR!$P$4,"INCUMPLIDA","PROCESO"), "VERIFICAR FECHA")),"SIN VALOR AVANCE")</f>
        <v>CUMPLIDA</v>
      </c>
    </row>
    <row r="841" spans="1:17" ht="210.75" x14ac:dyDescent="0.2">
      <c r="A841" s="232" t="s">
        <v>19</v>
      </c>
      <c r="B841" s="233" t="s">
        <v>13</v>
      </c>
      <c r="C841" s="781" t="s">
        <v>1084</v>
      </c>
      <c r="D841" s="781" t="s">
        <v>1085</v>
      </c>
      <c r="E841" s="780"/>
      <c r="F841" s="780" t="s">
        <v>1120</v>
      </c>
      <c r="G841" s="235" t="s">
        <v>1126</v>
      </c>
      <c r="H841" s="236" t="s">
        <v>1130</v>
      </c>
      <c r="I841" s="236" t="s">
        <v>1131</v>
      </c>
      <c r="J841" s="237">
        <v>1</v>
      </c>
      <c r="K841" s="263">
        <v>44973</v>
      </c>
      <c r="L841" s="263">
        <v>45000</v>
      </c>
      <c r="M841" s="239">
        <f t="shared" si="26"/>
        <v>3.8571428571428572</v>
      </c>
      <c r="N841" s="240">
        <v>1</v>
      </c>
      <c r="O841" s="236" t="s">
        <v>1132</v>
      </c>
      <c r="P841" s="241">
        <f t="shared" si="27"/>
        <v>1</v>
      </c>
      <c r="Q841" s="242" t="str">
        <f>IF(ISNUMBER(P841),IF(P841=100%,"CUMPLIDA",IF(AND(ISNUMBER(L841),ISNUMBER([5]CGR!$P$4)), IF(L841&lt;[5]CGR!$P$4,"INCUMPLIDA","PROCESO"), "VERIFICAR FECHA")),"SIN VALOR AVANCE")</f>
        <v>CUMPLIDA</v>
      </c>
    </row>
    <row r="842" spans="1:17" ht="210.75" x14ac:dyDescent="0.2">
      <c r="A842" s="232" t="s">
        <v>19</v>
      </c>
      <c r="B842" s="233" t="s">
        <v>13</v>
      </c>
      <c r="C842" s="781" t="s">
        <v>1084</v>
      </c>
      <c r="D842" s="781" t="s">
        <v>1085</v>
      </c>
      <c r="E842" s="780"/>
      <c r="F842" s="780" t="s">
        <v>1120</v>
      </c>
      <c r="G842" s="235" t="s">
        <v>1126</v>
      </c>
      <c r="H842" s="236" t="s">
        <v>1133</v>
      </c>
      <c r="I842" s="236" t="s">
        <v>1134</v>
      </c>
      <c r="J842" s="237">
        <v>1</v>
      </c>
      <c r="K842" s="263">
        <v>45001</v>
      </c>
      <c r="L842" s="263">
        <v>45412</v>
      </c>
      <c r="M842" s="239">
        <f t="shared" si="26"/>
        <v>58.714285714285715</v>
      </c>
      <c r="N842" s="240">
        <v>1</v>
      </c>
      <c r="O842" s="236" t="s">
        <v>1132</v>
      </c>
      <c r="P842" s="241">
        <f t="shared" si="27"/>
        <v>1</v>
      </c>
      <c r="Q842" s="242" t="str">
        <f>IF(ISNUMBER(P842),IF(P842=100%,"CUMPLIDA",IF(AND(ISNUMBER(L842),ISNUMBER([5]CGR!$P$4)), IF(L842&lt;[5]CGR!$P$4,"INCUMPLIDA","PROCESO"), "VERIFICAR FECHA")),"SIN VALOR AVANCE")</f>
        <v>CUMPLIDA</v>
      </c>
    </row>
    <row r="843" spans="1:17" ht="255.75" customHeight="1" x14ac:dyDescent="0.2">
      <c r="A843" s="232" t="s">
        <v>19</v>
      </c>
      <c r="B843" s="233" t="s">
        <v>13</v>
      </c>
      <c r="C843" s="781" t="s">
        <v>1084</v>
      </c>
      <c r="D843" s="781" t="s">
        <v>1085</v>
      </c>
      <c r="E843" s="780" t="s">
        <v>1135</v>
      </c>
      <c r="F843" s="780" t="s">
        <v>1136</v>
      </c>
      <c r="G843" s="235" t="s">
        <v>1137</v>
      </c>
      <c r="H843" s="236" t="s">
        <v>1093</v>
      </c>
      <c r="I843" s="236" t="s">
        <v>1094</v>
      </c>
      <c r="J843" s="237">
        <v>3</v>
      </c>
      <c r="K843" s="263">
        <v>44958</v>
      </c>
      <c r="L843" s="263">
        <v>45323</v>
      </c>
      <c r="M843" s="239">
        <f t="shared" si="26"/>
        <v>52.142857142857146</v>
      </c>
      <c r="N843" s="240">
        <v>3</v>
      </c>
      <c r="O843" s="236" t="s">
        <v>1138</v>
      </c>
      <c r="P843" s="241">
        <f t="shared" si="27"/>
        <v>1</v>
      </c>
      <c r="Q843" s="242" t="str">
        <f>IF(ISNUMBER(P843),IF(P843=100%,"CUMPLIDA",IF(AND(ISNUMBER(L843),ISNUMBER([5]CGR!$P$4)), IF(L843&lt;[5]CGR!$P$4,"INCUMPLIDA","PROCESO"), "VERIFICAR FECHA")),"SIN VALOR AVANCE")</f>
        <v>CUMPLIDA</v>
      </c>
    </row>
    <row r="844" spans="1:17" ht="75.75" x14ac:dyDescent="0.2">
      <c r="A844" s="232" t="s">
        <v>19</v>
      </c>
      <c r="B844" s="233" t="s">
        <v>13</v>
      </c>
      <c r="C844" s="781"/>
      <c r="D844" s="781"/>
      <c r="E844" s="780"/>
      <c r="F844" s="780" t="s">
        <v>1136</v>
      </c>
      <c r="G844" s="235" t="s">
        <v>1096</v>
      </c>
      <c r="H844" s="291" t="s">
        <v>675</v>
      </c>
      <c r="I844" s="236" t="s">
        <v>676</v>
      </c>
      <c r="J844" s="237">
        <v>1</v>
      </c>
      <c r="K844" s="263">
        <v>45231</v>
      </c>
      <c r="L844" s="263">
        <v>45504</v>
      </c>
      <c r="M844" s="239">
        <f t="shared" si="26"/>
        <v>39</v>
      </c>
      <c r="N844" s="240">
        <v>1</v>
      </c>
      <c r="O844" s="264" t="s">
        <v>825</v>
      </c>
      <c r="P844" s="241">
        <f t="shared" si="27"/>
        <v>1</v>
      </c>
      <c r="Q844" s="242" t="str">
        <f>IF(ISNUMBER(P844),IF(P844=100%,"CUMPLIDA",IF(AND(ISNUMBER(L844),ISNUMBER([5]CGR!$P$4)), IF(L844&lt;[5]CGR!$P$4,"INCUMPLIDA","PROCESO"), "VERIFICAR FECHA")),"SIN VALOR AVANCE")</f>
        <v>CUMPLIDA</v>
      </c>
    </row>
    <row r="845" spans="1:17" ht="225.75" x14ac:dyDescent="0.2">
      <c r="A845" s="232" t="s">
        <v>19</v>
      </c>
      <c r="B845" s="233" t="s">
        <v>13</v>
      </c>
      <c r="C845" s="781"/>
      <c r="D845" s="781"/>
      <c r="E845" s="780"/>
      <c r="F845" s="780" t="s">
        <v>1136</v>
      </c>
      <c r="G845" s="235" t="s">
        <v>1096</v>
      </c>
      <c r="H845" s="291" t="s">
        <v>678</v>
      </c>
      <c r="I845" s="236" t="s">
        <v>679</v>
      </c>
      <c r="J845" s="237">
        <v>1</v>
      </c>
      <c r="K845" s="263">
        <v>45231</v>
      </c>
      <c r="L845" s="263">
        <v>45504</v>
      </c>
      <c r="M845" s="239">
        <f t="shared" si="26"/>
        <v>39</v>
      </c>
      <c r="N845" s="240">
        <v>1</v>
      </c>
      <c r="O845" s="264" t="s">
        <v>1097</v>
      </c>
      <c r="P845" s="241">
        <f t="shared" si="27"/>
        <v>1</v>
      </c>
      <c r="Q845" s="242" t="str">
        <f>IF(ISNUMBER(P845),IF(P845=100%,"CUMPLIDA",IF(AND(ISNUMBER(L845),ISNUMBER([5]CGR!$P$4)), IF(L845&lt;[5]CGR!$P$4,"INCUMPLIDA","PROCESO"), "VERIFICAR FECHA")),"SIN VALOR AVANCE")</f>
        <v>CUMPLIDA</v>
      </c>
    </row>
    <row r="846" spans="1:17" ht="165.75" x14ac:dyDescent="0.2">
      <c r="A846" s="232" t="s">
        <v>19</v>
      </c>
      <c r="B846" s="233" t="s">
        <v>13</v>
      </c>
      <c r="C846" s="781"/>
      <c r="D846" s="781"/>
      <c r="E846" s="780"/>
      <c r="F846" s="780" t="s">
        <v>1136</v>
      </c>
      <c r="G846" s="235" t="s">
        <v>97</v>
      </c>
      <c r="H846" s="236" t="s">
        <v>98</v>
      </c>
      <c r="I846" s="236" t="s">
        <v>99</v>
      </c>
      <c r="J846" s="245">
        <v>1</v>
      </c>
      <c r="K846" s="302">
        <v>45323</v>
      </c>
      <c r="L846" s="302">
        <v>45747</v>
      </c>
      <c r="M846" s="239">
        <f t="shared" si="26"/>
        <v>60.571428571428569</v>
      </c>
      <c r="N846" s="240">
        <v>1</v>
      </c>
      <c r="O846" s="264" t="s">
        <v>1139</v>
      </c>
      <c r="P846" s="241">
        <f t="shared" si="27"/>
        <v>1</v>
      </c>
      <c r="Q846" s="242" t="str">
        <f>IF(ISNUMBER(P846),IF(P846=100%,"CUMPLIDA",IF(AND(ISNUMBER(L846),ISNUMBER([5]CGR!$P$4)), IF(L846&lt;[5]CGR!$P$4,"INCUMPLIDA","PROCESO"), "VERIFICAR FECHA")),"SIN VALOR AVANCE")</f>
        <v>CUMPLIDA</v>
      </c>
    </row>
    <row r="847" spans="1:17" ht="75.75" x14ac:dyDescent="0.2">
      <c r="A847" s="232" t="s">
        <v>19</v>
      </c>
      <c r="B847" s="233" t="s">
        <v>13</v>
      </c>
      <c r="C847" s="781" t="s">
        <v>1084</v>
      </c>
      <c r="D847" s="781" t="s">
        <v>1085</v>
      </c>
      <c r="E847" s="780"/>
      <c r="F847" s="780" t="s">
        <v>1136</v>
      </c>
      <c r="G847" s="235" t="s">
        <v>101</v>
      </c>
      <c r="H847" s="236" t="s">
        <v>101</v>
      </c>
      <c r="I847" s="236" t="s">
        <v>102</v>
      </c>
      <c r="J847" s="245">
        <v>1</v>
      </c>
      <c r="K847" s="302">
        <v>45323</v>
      </c>
      <c r="L847" s="302">
        <v>45747</v>
      </c>
      <c r="M847" s="239">
        <f t="shared" si="26"/>
        <v>60.571428571428569</v>
      </c>
      <c r="N847" s="240">
        <v>1</v>
      </c>
      <c r="O847" s="264" t="s">
        <v>924</v>
      </c>
      <c r="P847" s="241">
        <f t="shared" si="27"/>
        <v>1</v>
      </c>
      <c r="Q847" s="242" t="str">
        <f>IF(ISNUMBER(P847),IF(P847=100%,"CUMPLIDA",IF(AND(ISNUMBER(L847),ISNUMBER([5]CGR!$P$4)), IF(L847&lt;[5]CGR!$P$4,"INCUMPLIDA","PROCESO"), "VERIFICAR FECHA")),"SIN VALOR AVANCE")</f>
        <v>CUMPLIDA</v>
      </c>
    </row>
    <row r="848" spans="1:17" ht="75.75" x14ac:dyDescent="0.2">
      <c r="A848" s="232" t="s">
        <v>19</v>
      </c>
      <c r="B848" s="233" t="s">
        <v>13</v>
      </c>
      <c r="C848" s="781"/>
      <c r="D848" s="781"/>
      <c r="E848" s="780"/>
      <c r="F848" s="780" t="s">
        <v>1136</v>
      </c>
      <c r="G848" s="235" t="s">
        <v>238</v>
      </c>
      <c r="H848" s="236" t="s">
        <v>239</v>
      </c>
      <c r="I848" s="236" t="s">
        <v>240</v>
      </c>
      <c r="J848" s="245">
        <v>1</v>
      </c>
      <c r="K848" s="302">
        <v>45231</v>
      </c>
      <c r="L848" s="302">
        <v>45747</v>
      </c>
      <c r="M848" s="239">
        <f t="shared" si="26"/>
        <v>73.714285714285708</v>
      </c>
      <c r="N848" s="240">
        <v>1</v>
      </c>
      <c r="O848" s="264" t="s">
        <v>924</v>
      </c>
      <c r="P848" s="241">
        <f t="shared" si="27"/>
        <v>1</v>
      </c>
      <c r="Q848" s="242" t="str">
        <f>IF(ISNUMBER(P848),IF(P848=100%,"CUMPLIDA",IF(AND(ISNUMBER(L848),ISNUMBER([5]CGR!$P$4)), IF(L848&lt;[5]CGR!$P$4,"INCUMPLIDA","PROCESO"), "VERIFICAR FECHA")),"SIN VALOR AVANCE")</f>
        <v>CUMPLIDA</v>
      </c>
    </row>
    <row r="849" spans="1:17" ht="165.75" x14ac:dyDescent="0.2">
      <c r="A849" s="232" t="s">
        <v>19</v>
      </c>
      <c r="B849" s="233" t="s">
        <v>13</v>
      </c>
      <c r="C849" s="781"/>
      <c r="D849" s="781"/>
      <c r="E849" s="780"/>
      <c r="F849" s="780" t="s">
        <v>1136</v>
      </c>
      <c r="G849" s="235" t="s">
        <v>104</v>
      </c>
      <c r="H849" s="236" t="s">
        <v>104</v>
      </c>
      <c r="I849" s="236" t="s">
        <v>248</v>
      </c>
      <c r="J849" s="245">
        <v>1</v>
      </c>
      <c r="K849" s="302">
        <v>45323</v>
      </c>
      <c r="L849" s="302">
        <v>45747</v>
      </c>
      <c r="M849" s="239">
        <f t="shared" si="26"/>
        <v>60.571428571428569</v>
      </c>
      <c r="N849" s="240">
        <v>1</v>
      </c>
      <c r="O849" s="264" t="s">
        <v>1139</v>
      </c>
      <c r="P849" s="241">
        <f t="shared" si="27"/>
        <v>1</v>
      </c>
      <c r="Q849" s="242" t="str">
        <f>IF(ISNUMBER(P849),IF(P849=100%,"CUMPLIDA",IF(AND(ISNUMBER(L849),ISNUMBER([5]CGR!$P$4)), IF(L849&lt;[5]CGR!$P$4,"INCUMPLIDA","PROCESO"), "VERIFICAR FECHA")),"SIN VALOR AVANCE")</f>
        <v>CUMPLIDA</v>
      </c>
    </row>
    <row r="850" spans="1:17" ht="75.75" x14ac:dyDescent="0.2">
      <c r="A850" s="232" t="s">
        <v>19</v>
      </c>
      <c r="B850" s="233" t="s">
        <v>13</v>
      </c>
      <c r="C850" s="781"/>
      <c r="D850" s="781"/>
      <c r="E850" s="780"/>
      <c r="F850" s="780" t="s">
        <v>1136</v>
      </c>
      <c r="G850" s="235" t="s">
        <v>830</v>
      </c>
      <c r="H850" s="236" t="s">
        <v>830</v>
      </c>
      <c r="I850" s="236" t="s">
        <v>107</v>
      </c>
      <c r="J850" s="245">
        <v>1</v>
      </c>
      <c r="K850" s="302">
        <v>45231</v>
      </c>
      <c r="L850" s="302">
        <v>45747</v>
      </c>
      <c r="M850" s="239">
        <f t="shared" si="26"/>
        <v>73.714285714285708</v>
      </c>
      <c r="N850" s="240">
        <v>1</v>
      </c>
      <c r="O850" s="264" t="s">
        <v>924</v>
      </c>
      <c r="P850" s="241">
        <f t="shared" si="27"/>
        <v>1</v>
      </c>
      <c r="Q850" s="242" t="str">
        <f>IF(ISNUMBER(P850),IF(P850=100%,"CUMPLIDA",IF(AND(ISNUMBER(L850),ISNUMBER([5]CGR!$P$4)), IF(L850&lt;[5]CGR!$P$4,"INCUMPLIDA","PROCESO"), "VERIFICAR FECHA")),"SIN VALOR AVANCE")</f>
        <v>CUMPLIDA</v>
      </c>
    </row>
    <row r="851" spans="1:17" ht="225.75" x14ac:dyDescent="0.2">
      <c r="A851" s="232" t="s">
        <v>19</v>
      </c>
      <c r="B851" s="233" t="s">
        <v>13</v>
      </c>
      <c r="C851" s="781"/>
      <c r="D851" s="781"/>
      <c r="E851" s="780"/>
      <c r="F851" s="780" t="s">
        <v>1136</v>
      </c>
      <c r="G851" s="235" t="s">
        <v>831</v>
      </c>
      <c r="H851" s="236" t="s">
        <v>831</v>
      </c>
      <c r="I851" s="236" t="s">
        <v>524</v>
      </c>
      <c r="J851" s="245">
        <v>1</v>
      </c>
      <c r="K851" s="302">
        <v>45231</v>
      </c>
      <c r="L851" s="302">
        <v>45808</v>
      </c>
      <c r="M851" s="239">
        <f t="shared" ref="M851:M914" si="28">(L851-K851)/7</f>
        <v>82.428571428571431</v>
      </c>
      <c r="N851" s="240">
        <v>1</v>
      </c>
      <c r="O851" s="264" t="s">
        <v>1097</v>
      </c>
      <c r="P851" s="241">
        <f t="shared" si="27"/>
        <v>1</v>
      </c>
      <c r="Q851" s="242" t="str">
        <f>IF(ISNUMBER(P851),IF(P851=100%,"CUMPLIDA",IF(AND(ISNUMBER(L851),ISNUMBER([5]CGR!$P$4)), IF(L851&lt;[5]CGR!$P$4,"INCUMPLIDA","PROCESO"), "VERIFICAR FECHA")),"SIN VALOR AVANCE")</f>
        <v>CUMPLIDA</v>
      </c>
    </row>
    <row r="852" spans="1:17" ht="75.75" x14ac:dyDescent="0.2">
      <c r="A852" s="232" t="s">
        <v>19</v>
      </c>
      <c r="B852" s="233" t="s">
        <v>13</v>
      </c>
      <c r="C852" s="781"/>
      <c r="D852" s="781"/>
      <c r="E852" s="780"/>
      <c r="F852" s="780" t="s">
        <v>1136</v>
      </c>
      <c r="G852" s="235" t="s">
        <v>110</v>
      </c>
      <c r="H852" s="236" t="s">
        <v>111</v>
      </c>
      <c r="I852" s="236" t="s">
        <v>112</v>
      </c>
      <c r="J852" s="245">
        <v>12</v>
      </c>
      <c r="K852" s="302">
        <v>46024</v>
      </c>
      <c r="L852" s="302">
        <v>47118</v>
      </c>
      <c r="M852" s="239">
        <f t="shared" si="28"/>
        <v>156.28571428571428</v>
      </c>
      <c r="N852" s="240">
        <v>0</v>
      </c>
      <c r="O852" s="264" t="s">
        <v>924</v>
      </c>
      <c r="P852" s="241">
        <f t="shared" si="27"/>
        <v>0</v>
      </c>
      <c r="Q852" s="242" t="str">
        <f>IF(ISNUMBER(P852),IF(P852=100%,"CUMPLIDA",IF(AND(ISNUMBER(L852),ISNUMBER([5]CGR!$P$4)), IF(L852&lt;[5]CGR!$P$4,"INCUMPLIDA","PROCESO"), "VERIFICAR FECHA")),"SIN VALOR AVANCE")</f>
        <v>PROCESO</v>
      </c>
    </row>
    <row r="853" spans="1:17" ht="165.75" x14ac:dyDescent="0.2">
      <c r="A853" s="232" t="s">
        <v>19</v>
      </c>
      <c r="B853" s="233" t="s">
        <v>13</v>
      </c>
      <c r="C853" s="781" t="s">
        <v>1084</v>
      </c>
      <c r="D853" s="781" t="s">
        <v>1085</v>
      </c>
      <c r="E853" s="780"/>
      <c r="F853" s="780" t="s">
        <v>1136</v>
      </c>
      <c r="G853" s="235" t="s">
        <v>114</v>
      </c>
      <c r="H853" s="236" t="s">
        <v>115</v>
      </c>
      <c r="I853" s="236" t="s">
        <v>116</v>
      </c>
      <c r="J853" s="245">
        <v>1</v>
      </c>
      <c r="K853" s="302">
        <v>46024</v>
      </c>
      <c r="L853" s="302">
        <v>47118</v>
      </c>
      <c r="M853" s="239">
        <f t="shared" si="28"/>
        <v>156.28571428571428</v>
      </c>
      <c r="N853" s="240">
        <v>0</v>
      </c>
      <c r="O853" s="264" t="s">
        <v>1139</v>
      </c>
      <c r="P853" s="241">
        <f t="shared" si="27"/>
        <v>0</v>
      </c>
      <c r="Q853" s="242" t="str">
        <f>IF(ISNUMBER(P853),IF(P853=100%,"CUMPLIDA",IF(AND(ISNUMBER(L853),ISNUMBER([5]CGR!$P$4)), IF(L853&lt;[5]CGR!$P$4,"INCUMPLIDA","PROCESO"), "VERIFICAR FECHA")),"SIN VALOR AVANCE")</f>
        <v>PROCESO</v>
      </c>
    </row>
    <row r="854" spans="1:17" ht="225.75" x14ac:dyDescent="0.2">
      <c r="A854" s="232" t="s">
        <v>19</v>
      </c>
      <c r="B854" s="233" t="s">
        <v>13</v>
      </c>
      <c r="C854" s="781" t="s">
        <v>1084</v>
      </c>
      <c r="D854" s="781" t="s">
        <v>1085</v>
      </c>
      <c r="E854" s="780"/>
      <c r="F854" s="780" t="s">
        <v>1136</v>
      </c>
      <c r="G854" s="235" t="s">
        <v>117</v>
      </c>
      <c r="H854" s="236" t="s">
        <v>118</v>
      </c>
      <c r="I854" s="236" t="s">
        <v>119</v>
      </c>
      <c r="J854" s="245">
        <v>2</v>
      </c>
      <c r="K854" s="302">
        <v>46024</v>
      </c>
      <c r="L854" s="302">
        <v>47118</v>
      </c>
      <c r="M854" s="239">
        <f t="shared" si="28"/>
        <v>156.28571428571428</v>
      </c>
      <c r="N854" s="240">
        <v>0</v>
      </c>
      <c r="O854" s="264" t="s">
        <v>1097</v>
      </c>
      <c r="P854" s="241">
        <f t="shared" si="27"/>
        <v>0</v>
      </c>
      <c r="Q854" s="242" t="str">
        <f>IF(ISNUMBER(P854),IF(P854=100%,"CUMPLIDA",IF(AND(ISNUMBER(L854),ISNUMBER([5]CGR!$P$4)), IF(L854&lt;[5]CGR!$P$4,"INCUMPLIDA","PROCESO"), "VERIFICAR FECHA")),"SIN VALOR AVANCE")</f>
        <v>PROCESO</v>
      </c>
    </row>
    <row r="855" spans="1:17" ht="105.75" x14ac:dyDescent="0.2">
      <c r="A855" s="232" t="s">
        <v>19</v>
      </c>
      <c r="B855" s="233" t="s">
        <v>13</v>
      </c>
      <c r="C855" s="781" t="s">
        <v>1084</v>
      </c>
      <c r="D855" s="781" t="s">
        <v>1085</v>
      </c>
      <c r="E855" s="780"/>
      <c r="F855" s="780" t="s">
        <v>1136</v>
      </c>
      <c r="G855" s="235" t="s">
        <v>1099</v>
      </c>
      <c r="H855" s="236" t="s">
        <v>1100</v>
      </c>
      <c r="I855" s="236" t="s">
        <v>1101</v>
      </c>
      <c r="J855" s="237">
        <v>1</v>
      </c>
      <c r="K855" s="263">
        <v>44927</v>
      </c>
      <c r="L855" s="263">
        <v>45016</v>
      </c>
      <c r="M855" s="239">
        <f t="shared" si="28"/>
        <v>12.714285714285714</v>
      </c>
      <c r="N855" s="240">
        <v>1</v>
      </c>
      <c r="O855" s="236" t="s">
        <v>1102</v>
      </c>
      <c r="P855" s="241">
        <f t="shared" si="27"/>
        <v>1</v>
      </c>
      <c r="Q855" s="242" t="str">
        <f>IF(ISNUMBER(P855),IF(P855=100%,"CUMPLIDA",IF(AND(ISNUMBER(L855),ISNUMBER([5]CGR!$P$4)), IF(L855&lt;[5]CGR!$P$4,"INCUMPLIDA","PROCESO"), "VERIFICAR FECHA")),"SIN VALOR AVANCE")</f>
        <v>CUMPLIDA</v>
      </c>
    </row>
    <row r="856" spans="1:17" ht="165.75" x14ac:dyDescent="0.2">
      <c r="A856" s="232" t="s">
        <v>19</v>
      </c>
      <c r="B856" s="233" t="s">
        <v>13</v>
      </c>
      <c r="C856" s="781" t="s">
        <v>1084</v>
      </c>
      <c r="D856" s="781" t="s">
        <v>1085</v>
      </c>
      <c r="E856" s="780"/>
      <c r="F856" s="780" t="s">
        <v>1136</v>
      </c>
      <c r="G856" s="235" t="s">
        <v>1099</v>
      </c>
      <c r="H856" s="236" t="s">
        <v>1140</v>
      </c>
      <c r="I856" s="236" t="s">
        <v>731</v>
      </c>
      <c r="J856" s="237">
        <v>1</v>
      </c>
      <c r="K856" s="263">
        <v>45017</v>
      </c>
      <c r="L856" s="263">
        <v>45138</v>
      </c>
      <c r="M856" s="239">
        <f t="shared" si="28"/>
        <v>17.285714285714285</v>
      </c>
      <c r="N856" s="240">
        <v>1</v>
      </c>
      <c r="O856" s="236" t="s">
        <v>1141</v>
      </c>
      <c r="P856" s="241">
        <f t="shared" si="27"/>
        <v>1</v>
      </c>
      <c r="Q856" s="242" t="str">
        <f>IF(ISNUMBER(P856),IF(P856=100%,"CUMPLIDA",IF(AND(ISNUMBER(L856),ISNUMBER([5]CGR!$P$4)), IF(L856&lt;[5]CGR!$P$4,"INCUMPLIDA","PROCESO"), "VERIFICAR FECHA")),"SIN VALOR AVANCE")</f>
        <v>CUMPLIDA</v>
      </c>
    </row>
    <row r="857" spans="1:17" ht="105.75" x14ac:dyDescent="0.2">
      <c r="A857" s="232" t="s">
        <v>19</v>
      </c>
      <c r="B857" s="233" t="s">
        <v>13</v>
      </c>
      <c r="C857" s="781" t="s">
        <v>1084</v>
      </c>
      <c r="D857" s="781" t="s">
        <v>1085</v>
      </c>
      <c r="E857" s="780"/>
      <c r="F857" s="780" t="s">
        <v>1136</v>
      </c>
      <c r="G857" s="235" t="s">
        <v>1142</v>
      </c>
      <c r="H857" s="236" t="s">
        <v>1143</v>
      </c>
      <c r="I857" s="236" t="s">
        <v>731</v>
      </c>
      <c r="J857" s="237">
        <v>12</v>
      </c>
      <c r="K857" s="263">
        <v>44958</v>
      </c>
      <c r="L857" s="263">
        <v>45323</v>
      </c>
      <c r="M857" s="239">
        <f t="shared" si="28"/>
        <v>52.142857142857146</v>
      </c>
      <c r="N857" s="240">
        <v>12</v>
      </c>
      <c r="O857" s="236" t="s">
        <v>1144</v>
      </c>
      <c r="P857" s="241">
        <f t="shared" si="27"/>
        <v>1</v>
      </c>
      <c r="Q857" s="242" t="str">
        <f>IF(ISNUMBER(P857),IF(P857=100%,"CUMPLIDA",IF(AND(ISNUMBER(L857),ISNUMBER([5]CGR!$P$4)), IF(L857&lt;[5]CGR!$P$4,"INCUMPLIDA","PROCESO"), "VERIFICAR FECHA")),"SIN VALOR AVANCE")</f>
        <v>CUMPLIDA</v>
      </c>
    </row>
    <row r="858" spans="1:17" ht="105.75" x14ac:dyDescent="0.2">
      <c r="A858" s="232" t="s">
        <v>19</v>
      </c>
      <c r="B858" s="233" t="s">
        <v>13</v>
      </c>
      <c r="C858" s="781" t="s">
        <v>1084</v>
      </c>
      <c r="D858" s="781" t="s">
        <v>1085</v>
      </c>
      <c r="E858" s="780"/>
      <c r="F858" s="780" t="s">
        <v>1136</v>
      </c>
      <c r="G858" s="235" t="s">
        <v>1145</v>
      </c>
      <c r="H858" s="236" t="s">
        <v>1146</v>
      </c>
      <c r="I858" s="236" t="s">
        <v>731</v>
      </c>
      <c r="J858" s="237">
        <v>4</v>
      </c>
      <c r="K858" s="263">
        <v>44958</v>
      </c>
      <c r="L858" s="263">
        <v>45323</v>
      </c>
      <c r="M858" s="239">
        <f t="shared" si="28"/>
        <v>52.142857142857146</v>
      </c>
      <c r="N858" s="240">
        <v>4</v>
      </c>
      <c r="O858" s="236" t="s">
        <v>1107</v>
      </c>
      <c r="P858" s="241">
        <f t="shared" si="27"/>
        <v>1</v>
      </c>
      <c r="Q858" s="242" t="str">
        <f>IF(ISNUMBER(P858),IF(P858=100%,"CUMPLIDA",IF(AND(ISNUMBER(L858),ISNUMBER([5]CGR!$P$4)), IF(L858&lt;[5]CGR!$P$4,"INCUMPLIDA","PROCESO"), "VERIFICAR FECHA")),"SIN VALOR AVANCE")</f>
        <v>CUMPLIDA</v>
      </c>
    </row>
    <row r="859" spans="1:17" ht="105.75" x14ac:dyDescent="0.2">
      <c r="A859" s="232" t="s">
        <v>19</v>
      </c>
      <c r="B859" s="233" t="s">
        <v>13</v>
      </c>
      <c r="C859" s="781" t="s">
        <v>1084</v>
      </c>
      <c r="D859" s="781" t="s">
        <v>1085</v>
      </c>
      <c r="E859" s="780"/>
      <c r="F859" s="780" t="s">
        <v>1136</v>
      </c>
      <c r="G859" s="235" t="s">
        <v>1110</v>
      </c>
      <c r="H859" s="236" t="s">
        <v>1111</v>
      </c>
      <c r="I859" s="236" t="s">
        <v>731</v>
      </c>
      <c r="J859" s="237">
        <v>1</v>
      </c>
      <c r="K859" s="263">
        <v>44958</v>
      </c>
      <c r="L859" s="263">
        <v>44985</v>
      </c>
      <c r="M859" s="239">
        <f t="shared" si="28"/>
        <v>3.8571428571428572</v>
      </c>
      <c r="N859" s="240">
        <v>1</v>
      </c>
      <c r="O859" s="236" t="s">
        <v>1107</v>
      </c>
      <c r="P859" s="241">
        <f t="shared" si="27"/>
        <v>1</v>
      </c>
      <c r="Q859" s="242" t="str">
        <f>IF(ISNUMBER(P859),IF(P859=100%,"CUMPLIDA",IF(AND(ISNUMBER(L859),ISNUMBER([5]CGR!$P$4)), IF(L859&lt;[5]CGR!$P$4,"INCUMPLIDA","PROCESO"), "VERIFICAR FECHA")),"SIN VALOR AVANCE")</f>
        <v>CUMPLIDA</v>
      </c>
    </row>
    <row r="860" spans="1:17" ht="255.75" customHeight="1" x14ac:dyDescent="0.2">
      <c r="A860" s="232" t="s">
        <v>19</v>
      </c>
      <c r="B860" s="233" t="s">
        <v>13</v>
      </c>
      <c r="C860" s="781" t="s">
        <v>1084</v>
      </c>
      <c r="D860" s="781" t="s">
        <v>1085</v>
      </c>
      <c r="E860" s="780" t="s">
        <v>1147</v>
      </c>
      <c r="F860" s="780" t="s">
        <v>1148</v>
      </c>
      <c r="G860" s="235" t="s">
        <v>1137</v>
      </c>
      <c r="H860" s="236" t="s">
        <v>1093</v>
      </c>
      <c r="I860" s="236" t="s">
        <v>1094</v>
      </c>
      <c r="J860" s="237">
        <v>3</v>
      </c>
      <c r="K860" s="263">
        <v>44958</v>
      </c>
      <c r="L860" s="263">
        <v>45323</v>
      </c>
      <c r="M860" s="239">
        <f t="shared" si="28"/>
        <v>52.142857142857146</v>
      </c>
      <c r="N860" s="240">
        <v>3</v>
      </c>
      <c r="O860" s="236" t="s">
        <v>1149</v>
      </c>
      <c r="P860" s="241">
        <f t="shared" si="27"/>
        <v>1</v>
      </c>
      <c r="Q860" s="242" t="str">
        <f>IF(ISNUMBER(P860),IF(P860=100%,"CUMPLIDA",IF(AND(ISNUMBER(L860),ISNUMBER([5]CGR!$P$4)), IF(L860&lt;[5]CGR!$P$4,"INCUMPLIDA","PROCESO"), "VERIFICAR FECHA")),"SIN VALOR AVANCE")</f>
        <v>CUMPLIDA</v>
      </c>
    </row>
    <row r="861" spans="1:17" ht="75.75" x14ac:dyDescent="0.2">
      <c r="A861" s="232" t="s">
        <v>19</v>
      </c>
      <c r="B861" s="233" t="s">
        <v>13</v>
      </c>
      <c r="C861" s="781"/>
      <c r="D861" s="781"/>
      <c r="E861" s="780"/>
      <c r="F861" s="780" t="s">
        <v>1148</v>
      </c>
      <c r="G861" s="780" t="s">
        <v>1096</v>
      </c>
      <c r="H861" s="291" t="s">
        <v>675</v>
      </c>
      <c r="I861" s="236" t="s">
        <v>676</v>
      </c>
      <c r="J861" s="237">
        <v>1</v>
      </c>
      <c r="K861" s="263">
        <v>45231</v>
      </c>
      <c r="L861" s="263">
        <v>45504</v>
      </c>
      <c r="M861" s="239">
        <f t="shared" si="28"/>
        <v>39</v>
      </c>
      <c r="N861" s="240">
        <v>1</v>
      </c>
      <c r="O861" s="264" t="s">
        <v>825</v>
      </c>
      <c r="P861" s="241">
        <f t="shared" si="27"/>
        <v>1</v>
      </c>
      <c r="Q861" s="242" t="str">
        <f>IF(ISNUMBER(P861),IF(P861=100%,"CUMPLIDA",IF(AND(ISNUMBER(L861),ISNUMBER([5]CGR!$P$4)), IF(L861&lt;[5]CGR!$P$4,"INCUMPLIDA","PROCESO"), "VERIFICAR FECHA")),"SIN VALOR AVANCE")</f>
        <v>CUMPLIDA</v>
      </c>
    </row>
    <row r="862" spans="1:17" ht="225.75" x14ac:dyDescent="0.2">
      <c r="A862" s="232" t="s">
        <v>19</v>
      </c>
      <c r="B862" s="233" t="s">
        <v>13</v>
      </c>
      <c r="C862" s="781"/>
      <c r="D862" s="781"/>
      <c r="E862" s="780"/>
      <c r="F862" s="780" t="s">
        <v>1148</v>
      </c>
      <c r="G862" s="780"/>
      <c r="H862" s="291" t="s">
        <v>678</v>
      </c>
      <c r="I862" s="236" t="s">
        <v>679</v>
      </c>
      <c r="J862" s="237">
        <v>1</v>
      </c>
      <c r="K862" s="263">
        <v>45231</v>
      </c>
      <c r="L862" s="263">
        <v>45504</v>
      </c>
      <c r="M862" s="239">
        <f t="shared" si="28"/>
        <v>39</v>
      </c>
      <c r="N862" s="240">
        <v>1</v>
      </c>
      <c r="O862" s="264" t="s">
        <v>1097</v>
      </c>
      <c r="P862" s="241">
        <f t="shared" si="27"/>
        <v>1</v>
      </c>
      <c r="Q862" s="242" t="str">
        <f>IF(ISNUMBER(P862),IF(P862=100%,"CUMPLIDA",IF(AND(ISNUMBER(L862),ISNUMBER([5]CGR!$P$4)), IF(L862&lt;[5]CGR!$P$4,"INCUMPLIDA","PROCESO"), "VERIFICAR FECHA")),"SIN VALOR AVANCE")</f>
        <v>CUMPLIDA</v>
      </c>
    </row>
    <row r="863" spans="1:17" ht="150.75" x14ac:dyDescent="0.2">
      <c r="A863" s="232" t="s">
        <v>19</v>
      </c>
      <c r="B863" s="233" t="s">
        <v>13</v>
      </c>
      <c r="C863" s="781"/>
      <c r="D863" s="781"/>
      <c r="E863" s="780"/>
      <c r="F863" s="780" t="s">
        <v>1148</v>
      </c>
      <c r="G863" s="235" t="s">
        <v>97</v>
      </c>
      <c r="H863" s="236" t="s">
        <v>98</v>
      </c>
      <c r="I863" s="236" t="s">
        <v>99</v>
      </c>
      <c r="J863" s="245">
        <v>1</v>
      </c>
      <c r="K863" s="302">
        <v>45323</v>
      </c>
      <c r="L863" s="302">
        <v>45747</v>
      </c>
      <c r="M863" s="239">
        <f t="shared" si="28"/>
        <v>60.571428571428569</v>
      </c>
      <c r="N863" s="240">
        <v>1</v>
      </c>
      <c r="O863" s="264" t="s">
        <v>1098</v>
      </c>
      <c r="P863" s="241">
        <f t="shared" si="27"/>
        <v>1</v>
      </c>
      <c r="Q863" s="242" t="str">
        <f>IF(ISNUMBER(P863),IF(P863=100%,"CUMPLIDA",IF(AND(ISNUMBER(L863),ISNUMBER([5]CGR!$P$4)), IF(L863&lt;[5]CGR!$P$4,"INCUMPLIDA","PROCESO"), "VERIFICAR FECHA")),"SIN VALOR AVANCE")</f>
        <v>CUMPLIDA</v>
      </c>
    </row>
    <row r="864" spans="1:17" ht="75.75" x14ac:dyDescent="0.2">
      <c r="A864" s="232" t="s">
        <v>19</v>
      </c>
      <c r="B864" s="233" t="s">
        <v>13</v>
      </c>
      <c r="C864" s="781" t="s">
        <v>1084</v>
      </c>
      <c r="D864" s="781" t="s">
        <v>1085</v>
      </c>
      <c r="E864" s="780"/>
      <c r="F864" s="780" t="s">
        <v>1148</v>
      </c>
      <c r="G864" s="235" t="s">
        <v>101</v>
      </c>
      <c r="H864" s="236" t="s">
        <v>101</v>
      </c>
      <c r="I864" s="236" t="s">
        <v>102</v>
      </c>
      <c r="J864" s="245">
        <v>1</v>
      </c>
      <c r="K864" s="302">
        <v>45323</v>
      </c>
      <c r="L864" s="302">
        <v>45747</v>
      </c>
      <c r="M864" s="239">
        <f t="shared" si="28"/>
        <v>60.571428571428569</v>
      </c>
      <c r="N864" s="240">
        <v>1</v>
      </c>
      <c r="O864" s="264" t="s">
        <v>924</v>
      </c>
      <c r="P864" s="241">
        <f t="shared" si="27"/>
        <v>1</v>
      </c>
      <c r="Q864" s="242" t="str">
        <f>IF(ISNUMBER(P864),IF(P864=100%,"CUMPLIDA",IF(AND(ISNUMBER(L864),ISNUMBER([5]CGR!$P$4)), IF(L864&lt;[5]CGR!$P$4,"INCUMPLIDA","PROCESO"), "VERIFICAR FECHA")),"SIN VALOR AVANCE")</f>
        <v>CUMPLIDA</v>
      </c>
    </row>
    <row r="865" spans="1:17" ht="75.75" x14ac:dyDescent="0.2">
      <c r="A865" s="232" t="s">
        <v>19</v>
      </c>
      <c r="B865" s="233" t="s">
        <v>13</v>
      </c>
      <c r="C865" s="781"/>
      <c r="D865" s="781"/>
      <c r="E865" s="780"/>
      <c r="F865" s="780" t="s">
        <v>1148</v>
      </c>
      <c r="G865" s="235" t="s">
        <v>238</v>
      </c>
      <c r="H865" s="236" t="s">
        <v>239</v>
      </c>
      <c r="I865" s="236" t="s">
        <v>240</v>
      </c>
      <c r="J865" s="245">
        <v>1</v>
      </c>
      <c r="K865" s="302">
        <v>45231</v>
      </c>
      <c r="L865" s="302">
        <v>45747</v>
      </c>
      <c r="M865" s="239">
        <f t="shared" si="28"/>
        <v>73.714285714285708</v>
      </c>
      <c r="N865" s="240">
        <v>1</v>
      </c>
      <c r="O865" s="264" t="s">
        <v>924</v>
      </c>
      <c r="P865" s="241">
        <f t="shared" si="27"/>
        <v>1</v>
      </c>
      <c r="Q865" s="242" t="str">
        <f>IF(ISNUMBER(P865),IF(P865=100%,"CUMPLIDA",IF(AND(ISNUMBER(L865),ISNUMBER([5]CGR!$P$4)), IF(L865&lt;[5]CGR!$P$4,"INCUMPLIDA","PROCESO"), "VERIFICAR FECHA")),"SIN VALOR AVANCE")</f>
        <v>CUMPLIDA</v>
      </c>
    </row>
    <row r="866" spans="1:17" ht="150.75" x14ac:dyDescent="0.2">
      <c r="A866" s="232" t="s">
        <v>19</v>
      </c>
      <c r="B866" s="233" t="s">
        <v>13</v>
      </c>
      <c r="C866" s="781"/>
      <c r="D866" s="781"/>
      <c r="E866" s="780"/>
      <c r="F866" s="780" t="s">
        <v>1148</v>
      </c>
      <c r="G866" s="235" t="s">
        <v>104</v>
      </c>
      <c r="H866" s="236" t="s">
        <v>104</v>
      </c>
      <c r="I866" s="236" t="s">
        <v>248</v>
      </c>
      <c r="J866" s="245">
        <v>1</v>
      </c>
      <c r="K866" s="302">
        <v>45323</v>
      </c>
      <c r="L866" s="302">
        <v>45747</v>
      </c>
      <c r="M866" s="239">
        <f t="shared" si="28"/>
        <v>60.571428571428569</v>
      </c>
      <c r="N866" s="240">
        <v>1</v>
      </c>
      <c r="O866" s="264" t="s">
        <v>1098</v>
      </c>
      <c r="P866" s="241">
        <f t="shared" si="27"/>
        <v>1</v>
      </c>
      <c r="Q866" s="242" t="str">
        <f>IF(ISNUMBER(P866),IF(P866=100%,"CUMPLIDA",IF(AND(ISNUMBER(L866),ISNUMBER([5]CGR!$P$4)), IF(L866&lt;[5]CGR!$P$4,"INCUMPLIDA","PROCESO"), "VERIFICAR FECHA")),"SIN VALOR AVANCE")</f>
        <v>CUMPLIDA</v>
      </c>
    </row>
    <row r="867" spans="1:17" ht="75.75" x14ac:dyDescent="0.2">
      <c r="A867" s="232" t="s">
        <v>19</v>
      </c>
      <c r="B867" s="233" t="s">
        <v>13</v>
      </c>
      <c r="C867" s="781"/>
      <c r="D867" s="781"/>
      <c r="E867" s="780"/>
      <c r="F867" s="780" t="s">
        <v>1148</v>
      </c>
      <c r="G867" s="235" t="s">
        <v>830</v>
      </c>
      <c r="H867" s="236" t="s">
        <v>830</v>
      </c>
      <c r="I867" s="236" t="s">
        <v>107</v>
      </c>
      <c r="J867" s="245">
        <v>1</v>
      </c>
      <c r="K867" s="302">
        <v>45231</v>
      </c>
      <c r="L867" s="302">
        <v>45747</v>
      </c>
      <c r="M867" s="239">
        <f t="shared" si="28"/>
        <v>73.714285714285708</v>
      </c>
      <c r="N867" s="240">
        <v>1</v>
      </c>
      <c r="O867" s="264" t="s">
        <v>924</v>
      </c>
      <c r="P867" s="241">
        <f t="shared" si="27"/>
        <v>1</v>
      </c>
      <c r="Q867" s="242" t="str">
        <f>IF(ISNUMBER(P867),IF(P867=100%,"CUMPLIDA",IF(AND(ISNUMBER(L867),ISNUMBER([5]CGR!$P$4)), IF(L867&lt;[5]CGR!$P$4,"INCUMPLIDA","PROCESO"), "VERIFICAR FECHA")),"SIN VALOR AVANCE")</f>
        <v>CUMPLIDA</v>
      </c>
    </row>
    <row r="868" spans="1:17" ht="225.75" x14ac:dyDescent="0.2">
      <c r="A868" s="232" t="s">
        <v>19</v>
      </c>
      <c r="B868" s="233" t="s">
        <v>13</v>
      </c>
      <c r="C868" s="781"/>
      <c r="D868" s="781"/>
      <c r="E868" s="780"/>
      <c r="F868" s="780" t="s">
        <v>1148</v>
      </c>
      <c r="G868" s="235" t="s">
        <v>831</v>
      </c>
      <c r="H868" s="236" t="s">
        <v>831</v>
      </c>
      <c r="I868" s="236" t="s">
        <v>524</v>
      </c>
      <c r="J868" s="245">
        <v>1</v>
      </c>
      <c r="K868" s="302">
        <v>45231</v>
      </c>
      <c r="L868" s="302">
        <v>45808</v>
      </c>
      <c r="M868" s="239">
        <f t="shared" si="28"/>
        <v>82.428571428571431</v>
      </c>
      <c r="N868" s="240">
        <v>1</v>
      </c>
      <c r="O868" s="264" t="s">
        <v>1097</v>
      </c>
      <c r="P868" s="241">
        <f t="shared" si="27"/>
        <v>1</v>
      </c>
      <c r="Q868" s="242" t="str">
        <f>IF(ISNUMBER(P868),IF(P868=100%,"CUMPLIDA",IF(AND(ISNUMBER(L868),ISNUMBER([5]CGR!$P$4)), IF(L868&lt;[5]CGR!$P$4,"INCUMPLIDA","PROCESO"), "VERIFICAR FECHA")),"SIN VALOR AVANCE")</f>
        <v>CUMPLIDA</v>
      </c>
    </row>
    <row r="869" spans="1:17" ht="75.75" x14ac:dyDescent="0.2">
      <c r="A869" s="232" t="s">
        <v>19</v>
      </c>
      <c r="B869" s="233" t="s">
        <v>13</v>
      </c>
      <c r="C869" s="781"/>
      <c r="D869" s="781"/>
      <c r="E869" s="780"/>
      <c r="F869" s="780" t="s">
        <v>1148</v>
      </c>
      <c r="G869" s="235" t="s">
        <v>110</v>
      </c>
      <c r="H869" s="236" t="s">
        <v>111</v>
      </c>
      <c r="I869" s="236" t="s">
        <v>112</v>
      </c>
      <c r="J869" s="245">
        <v>12</v>
      </c>
      <c r="K869" s="302">
        <v>46024</v>
      </c>
      <c r="L869" s="302">
        <v>47118</v>
      </c>
      <c r="M869" s="239">
        <f t="shared" si="28"/>
        <v>156.28571428571428</v>
      </c>
      <c r="N869" s="240">
        <v>0</v>
      </c>
      <c r="O869" s="264" t="s">
        <v>924</v>
      </c>
      <c r="P869" s="241">
        <f t="shared" si="27"/>
        <v>0</v>
      </c>
      <c r="Q869" s="242" t="str">
        <f>IF(ISNUMBER(P869),IF(P869=100%,"CUMPLIDA",IF(AND(ISNUMBER(L869),ISNUMBER([5]CGR!$P$4)), IF(L869&lt;[5]CGR!$P$4,"INCUMPLIDA","PROCESO"), "VERIFICAR FECHA")),"SIN VALOR AVANCE")</f>
        <v>PROCESO</v>
      </c>
    </row>
    <row r="870" spans="1:17" ht="150.75" x14ac:dyDescent="0.2">
      <c r="A870" s="232" t="s">
        <v>19</v>
      </c>
      <c r="B870" s="233" t="s">
        <v>13</v>
      </c>
      <c r="C870" s="781" t="s">
        <v>1084</v>
      </c>
      <c r="D870" s="781" t="s">
        <v>1085</v>
      </c>
      <c r="E870" s="780"/>
      <c r="F870" s="780" t="s">
        <v>1148</v>
      </c>
      <c r="G870" s="235" t="s">
        <v>114</v>
      </c>
      <c r="H870" s="236" t="s">
        <v>115</v>
      </c>
      <c r="I870" s="236" t="s">
        <v>116</v>
      </c>
      <c r="J870" s="245">
        <v>1</v>
      </c>
      <c r="K870" s="302">
        <v>46024</v>
      </c>
      <c r="L870" s="302">
        <v>47118</v>
      </c>
      <c r="M870" s="239">
        <f t="shared" si="28"/>
        <v>156.28571428571428</v>
      </c>
      <c r="N870" s="240">
        <v>0</v>
      </c>
      <c r="O870" s="264" t="s">
        <v>1098</v>
      </c>
      <c r="P870" s="241">
        <f t="shared" si="27"/>
        <v>0</v>
      </c>
      <c r="Q870" s="242" t="str">
        <f>IF(ISNUMBER(P870),IF(P870=100%,"CUMPLIDA",IF(AND(ISNUMBER(L870),ISNUMBER([5]CGR!$P$4)), IF(L870&lt;[5]CGR!$P$4,"INCUMPLIDA","PROCESO"), "VERIFICAR FECHA")),"SIN VALOR AVANCE")</f>
        <v>PROCESO</v>
      </c>
    </row>
    <row r="871" spans="1:17" ht="225.75" x14ac:dyDescent="0.2">
      <c r="A871" s="232" t="s">
        <v>19</v>
      </c>
      <c r="B871" s="233" t="s">
        <v>13</v>
      </c>
      <c r="C871" s="781" t="s">
        <v>1084</v>
      </c>
      <c r="D871" s="781" t="s">
        <v>1085</v>
      </c>
      <c r="E871" s="780"/>
      <c r="F871" s="780"/>
      <c r="G871" s="235" t="s">
        <v>117</v>
      </c>
      <c r="H871" s="236" t="s">
        <v>118</v>
      </c>
      <c r="I871" s="236" t="s">
        <v>119</v>
      </c>
      <c r="J871" s="245">
        <v>2</v>
      </c>
      <c r="K871" s="302">
        <v>46024</v>
      </c>
      <c r="L871" s="302">
        <v>47118</v>
      </c>
      <c r="M871" s="239">
        <f t="shared" si="28"/>
        <v>156.28571428571428</v>
      </c>
      <c r="N871" s="240">
        <v>0</v>
      </c>
      <c r="O871" s="264" t="s">
        <v>1097</v>
      </c>
      <c r="P871" s="241">
        <f t="shared" si="27"/>
        <v>0</v>
      </c>
      <c r="Q871" s="242" t="str">
        <f>IF(ISNUMBER(P871),IF(P871=100%,"CUMPLIDA",IF(AND(ISNUMBER(L871),ISNUMBER([5]CGR!$P$4)), IF(L871&lt;[5]CGR!$P$4,"INCUMPLIDA","PROCESO"), "VERIFICAR FECHA")),"SIN VALOR AVANCE")</f>
        <v>PROCESO</v>
      </c>
    </row>
    <row r="872" spans="1:17" ht="105.75" x14ac:dyDescent="0.2">
      <c r="A872" s="232" t="s">
        <v>19</v>
      </c>
      <c r="B872" s="233" t="s">
        <v>13</v>
      </c>
      <c r="C872" s="781" t="s">
        <v>1084</v>
      </c>
      <c r="D872" s="781" t="s">
        <v>1085</v>
      </c>
      <c r="E872" s="780"/>
      <c r="F872" s="780"/>
      <c r="G872" s="235" t="s">
        <v>1099</v>
      </c>
      <c r="H872" s="236" t="s">
        <v>1100</v>
      </c>
      <c r="I872" s="236" t="s">
        <v>1101</v>
      </c>
      <c r="J872" s="237">
        <v>1</v>
      </c>
      <c r="K872" s="263">
        <v>44927</v>
      </c>
      <c r="L872" s="263">
        <v>45016</v>
      </c>
      <c r="M872" s="239">
        <f t="shared" si="28"/>
        <v>12.714285714285714</v>
      </c>
      <c r="N872" s="240">
        <v>1</v>
      </c>
      <c r="O872" s="236" t="s">
        <v>1102</v>
      </c>
      <c r="P872" s="241">
        <f t="shared" si="27"/>
        <v>1</v>
      </c>
      <c r="Q872" s="242" t="str">
        <f>IF(ISNUMBER(P872),IF(P872=100%,"CUMPLIDA",IF(AND(ISNUMBER(L872),ISNUMBER([5]CGR!$P$4)), IF(L872&lt;[5]CGR!$P$4,"INCUMPLIDA","PROCESO"), "VERIFICAR FECHA")),"SIN VALOR AVANCE")</f>
        <v>CUMPLIDA</v>
      </c>
    </row>
    <row r="873" spans="1:17" ht="165.75" x14ac:dyDescent="0.2">
      <c r="A873" s="232" t="s">
        <v>19</v>
      </c>
      <c r="B873" s="233" t="s">
        <v>13</v>
      </c>
      <c r="C873" s="781" t="s">
        <v>1084</v>
      </c>
      <c r="D873" s="781" t="s">
        <v>1085</v>
      </c>
      <c r="E873" s="780"/>
      <c r="F873" s="780" t="s">
        <v>1148</v>
      </c>
      <c r="G873" s="235" t="s">
        <v>1099</v>
      </c>
      <c r="H873" s="236" t="s">
        <v>1140</v>
      </c>
      <c r="I873" s="236" t="s">
        <v>731</v>
      </c>
      <c r="J873" s="237">
        <v>1</v>
      </c>
      <c r="K873" s="263">
        <v>45017</v>
      </c>
      <c r="L873" s="263">
        <v>45138</v>
      </c>
      <c r="M873" s="239">
        <f t="shared" si="28"/>
        <v>17.285714285714285</v>
      </c>
      <c r="N873" s="240">
        <v>1</v>
      </c>
      <c r="O873" s="236" t="s">
        <v>1150</v>
      </c>
      <c r="P873" s="241">
        <f t="shared" si="27"/>
        <v>1</v>
      </c>
      <c r="Q873" s="242" t="str">
        <f>IF(ISNUMBER(P873),IF(P873=100%,"CUMPLIDA",IF(AND(ISNUMBER(L873),ISNUMBER([5]CGR!$P$4)), IF(L873&lt;[5]CGR!$P$4,"INCUMPLIDA","PROCESO"), "VERIFICAR FECHA")),"SIN VALOR AVANCE")</f>
        <v>CUMPLIDA</v>
      </c>
    </row>
    <row r="874" spans="1:17" ht="90.75" x14ac:dyDescent="0.2">
      <c r="A874" s="232" t="s">
        <v>19</v>
      </c>
      <c r="B874" s="233" t="s">
        <v>13</v>
      </c>
      <c r="C874" s="781" t="s">
        <v>1084</v>
      </c>
      <c r="D874" s="781" t="s">
        <v>1085</v>
      </c>
      <c r="E874" s="780"/>
      <c r="F874" s="780" t="s">
        <v>1148</v>
      </c>
      <c r="G874" s="235" t="s">
        <v>1151</v>
      </c>
      <c r="H874" s="236" t="s">
        <v>1152</v>
      </c>
      <c r="I874" s="236" t="s">
        <v>1090</v>
      </c>
      <c r="J874" s="237">
        <v>1</v>
      </c>
      <c r="K874" s="263">
        <v>44958</v>
      </c>
      <c r="L874" s="263">
        <v>44985</v>
      </c>
      <c r="M874" s="239">
        <f t="shared" si="28"/>
        <v>3.8571428571428572</v>
      </c>
      <c r="N874" s="240">
        <v>1</v>
      </c>
      <c r="O874" s="236" t="s">
        <v>1153</v>
      </c>
      <c r="P874" s="241">
        <f t="shared" si="27"/>
        <v>1</v>
      </c>
      <c r="Q874" s="242" t="str">
        <f>IF(ISNUMBER(P874),IF(P874=100%,"CUMPLIDA",IF(AND(ISNUMBER(L874),ISNUMBER([5]CGR!$P$4)), IF(L874&lt;[5]CGR!$P$4,"INCUMPLIDA","PROCESO"), "VERIFICAR FECHA")),"SIN VALOR AVANCE")</f>
        <v>CUMPLIDA</v>
      </c>
    </row>
    <row r="875" spans="1:17" ht="105.75" x14ac:dyDescent="0.2">
      <c r="A875" s="232" t="s">
        <v>19</v>
      </c>
      <c r="B875" s="233" t="s">
        <v>13</v>
      </c>
      <c r="C875" s="781" t="s">
        <v>1084</v>
      </c>
      <c r="D875" s="781" t="s">
        <v>1085</v>
      </c>
      <c r="E875" s="780"/>
      <c r="F875" s="780" t="s">
        <v>1148</v>
      </c>
      <c r="G875" s="235" t="s">
        <v>1154</v>
      </c>
      <c r="H875" s="236" t="s">
        <v>1155</v>
      </c>
      <c r="I875" s="236" t="s">
        <v>731</v>
      </c>
      <c r="J875" s="237">
        <v>1</v>
      </c>
      <c r="K875" s="263">
        <v>44958</v>
      </c>
      <c r="L875" s="263">
        <v>44985</v>
      </c>
      <c r="M875" s="239">
        <f t="shared" si="28"/>
        <v>3.8571428571428572</v>
      </c>
      <c r="N875" s="240">
        <v>1</v>
      </c>
      <c r="O875" s="236" t="s">
        <v>1156</v>
      </c>
      <c r="P875" s="241">
        <f t="shared" si="27"/>
        <v>1</v>
      </c>
      <c r="Q875" s="242" t="str">
        <f>IF(ISNUMBER(P875),IF(P875=100%,"CUMPLIDA",IF(AND(ISNUMBER(L875),ISNUMBER([5]CGR!$P$4)), IF(L875&lt;[5]CGR!$P$4,"INCUMPLIDA","PROCESO"), "VERIFICAR FECHA")),"SIN VALOR AVANCE")</f>
        <v>CUMPLIDA</v>
      </c>
    </row>
    <row r="876" spans="1:17" ht="105.75" x14ac:dyDescent="0.2">
      <c r="A876" s="232" t="s">
        <v>19</v>
      </c>
      <c r="B876" s="233" t="s">
        <v>13</v>
      </c>
      <c r="C876" s="781" t="s">
        <v>1084</v>
      </c>
      <c r="D876" s="781" t="s">
        <v>1085</v>
      </c>
      <c r="E876" s="780"/>
      <c r="F876" s="780" t="s">
        <v>1148</v>
      </c>
      <c r="G876" s="235" t="s">
        <v>1157</v>
      </c>
      <c r="H876" s="236" t="s">
        <v>1158</v>
      </c>
      <c r="I876" s="236" t="s">
        <v>731</v>
      </c>
      <c r="J876" s="237">
        <v>12</v>
      </c>
      <c r="K876" s="263">
        <v>44958</v>
      </c>
      <c r="L876" s="263">
        <v>45323</v>
      </c>
      <c r="M876" s="239">
        <f t="shared" si="28"/>
        <v>52.142857142857146</v>
      </c>
      <c r="N876" s="240">
        <v>12</v>
      </c>
      <c r="O876" s="236" t="s">
        <v>1144</v>
      </c>
      <c r="P876" s="241">
        <f t="shared" si="27"/>
        <v>1</v>
      </c>
      <c r="Q876" s="242" t="str">
        <f>IF(ISNUMBER(P876),IF(P876=100%,"CUMPLIDA",IF(AND(ISNUMBER(L876),ISNUMBER([5]CGR!$P$4)), IF(L876&lt;[5]CGR!$P$4,"INCUMPLIDA","PROCESO"), "VERIFICAR FECHA")),"SIN VALOR AVANCE")</f>
        <v>CUMPLIDA</v>
      </c>
    </row>
    <row r="877" spans="1:17" ht="105.75" x14ac:dyDescent="0.2">
      <c r="A877" s="232" t="s">
        <v>19</v>
      </c>
      <c r="B877" s="233" t="s">
        <v>13</v>
      </c>
      <c r="C877" s="781" t="s">
        <v>1084</v>
      </c>
      <c r="D877" s="781" t="s">
        <v>1085</v>
      </c>
      <c r="E877" s="780"/>
      <c r="F877" s="780" t="s">
        <v>1148</v>
      </c>
      <c r="G877" s="235" t="s">
        <v>1159</v>
      </c>
      <c r="H877" s="236" t="s">
        <v>1160</v>
      </c>
      <c r="I877" s="236" t="s">
        <v>731</v>
      </c>
      <c r="J877" s="237">
        <v>4</v>
      </c>
      <c r="K877" s="263">
        <v>44958</v>
      </c>
      <c r="L877" s="263">
        <v>45323</v>
      </c>
      <c r="M877" s="239">
        <f t="shared" si="28"/>
        <v>52.142857142857146</v>
      </c>
      <c r="N877" s="240">
        <v>4</v>
      </c>
      <c r="O877" s="236" t="s">
        <v>1107</v>
      </c>
      <c r="P877" s="241">
        <f t="shared" si="27"/>
        <v>1</v>
      </c>
      <c r="Q877" s="242" t="str">
        <f>IF(ISNUMBER(P877),IF(P877=100%,"CUMPLIDA",IF(AND(ISNUMBER(L877),ISNUMBER([5]CGR!$P$4)), IF(L877&lt;[5]CGR!$P$4,"INCUMPLIDA","PROCESO"), "VERIFICAR FECHA")),"SIN VALOR AVANCE")</f>
        <v>CUMPLIDA</v>
      </c>
    </row>
    <row r="878" spans="1:17" ht="105.75" x14ac:dyDescent="0.2">
      <c r="A878" s="232" t="s">
        <v>19</v>
      </c>
      <c r="B878" s="233" t="s">
        <v>13</v>
      </c>
      <c r="C878" s="781" t="s">
        <v>1084</v>
      </c>
      <c r="D878" s="781" t="s">
        <v>1085</v>
      </c>
      <c r="E878" s="780"/>
      <c r="F878" s="780" t="s">
        <v>1148</v>
      </c>
      <c r="G878" s="235" t="s">
        <v>1110</v>
      </c>
      <c r="H878" s="236" t="s">
        <v>1111</v>
      </c>
      <c r="I878" s="236" t="s">
        <v>731</v>
      </c>
      <c r="J878" s="237">
        <v>1</v>
      </c>
      <c r="K878" s="263">
        <v>44958</v>
      </c>
      <c r="L878" s="263">
        <v>44985</v>
      </c>
      <c r="M878" s="239">
        <f t="shared" si="28"/>
        <v>3.8571428571428572</v>
      </c>
      <c r="N878" s="240">
        <v>1</v>
      </c>
      <c r="O878" s="236" t="s">
        <v>1144</v>
      </c>
      <c r="P878" s="241">
        <f t="shared" si="27"/>
        <v>1</v>
      </c>
      <c r="Q878" s="242" t="str">
        <f>IF(ISNUMBER(P878),IF(P878=100%,"CUMPLIDA",IF(AND(ISNUMBER(L878),ISNUMBER([5]CGR!$P$4)), IF(L878&lt;[5]CGR!$P$4,"INCUMPLIDA","PROCESO"), "VERIFICAR FECHA")),"SIN VALOR AVANCE")</f>
        <v>CUMPLIDA</v>
      </c>
    </row>
    <row r="879" spans="1:17" ht="255.75" customHeight="1" x14ac:dyDescent="0.2">
      <c r="A879" s="232" t="s">
        <v>19</v>
      </c>
      <c r="B879" s="233" t="s">
        <v>13</v>
      </c>
      <c r="C879" s="781" t="s">
        <v>1084</v>
      </c>
      <c r="D879" s="781" t="s">
        <v>1085</v>
      </c>
      <c r="E879" s="780" t="s">
        <v>1161</v>
      </c>
      <c r="F879" s="780" t="s">
        <v>1162</v>
      </c>
      <c r="G879" s="235" t="s">
        <v>1137</v>
      </c>
      <c r="H879" s="236" t="s">
        <v>1093</v>
      </c>
      <c r="I879" s="236" t="s">
        <v>1094</v>
      </c>
      <c r="J879" s="237">
        <v>3</v>
      </c>
      <c r="K879" s="263">
        <v>44958</v>
      </c>
      <c r="L879" s="263">
        <v>45323</v>
      </c>
      <c r="M879" s="239">
        <f t="shared" si="28"/>
        <v>52.142857142857146</v>
      </c>
      <c r="N879" s="240">
        <v>3</v>
      </c>
      <c r="O879" s="236" t="s">
        <v>1163</v>
      </c>
      <c r="P879" s="241">
        <f t="shared" si="27"/>
        <v>1</v>
      </c>
      <c r="Q879" s="242" t="str">
        <f>IF(ISNUMBER(P879),IF(P879=100%,"CUMPLIDA",IF(AND(ISNUMBER(L879),ISNUMBER([5]CGR!$P$4)), IF(L879&lt;[5]CGR!$P$4,"INCUMPLIDA","PROCESO"), "VERIFICAR FECHA")),"SIN VALOR AVANCE")</f>
        <v>CUMPLIDA</v>
      </c>
    </row>
    <row r="880" spans="1:17" ht="75.75" x14ac:dyDescent="0.2">
      <c r="A880" s="232" t="s">
        <v>19</v>
      </c>
      <c r="B880" s="233" t="s">
        <v>13</v>
      </c>
      <c r="C880" s="781"/>
      <c r="D880" s="781"/>
      <c r="E880" s="780"/>
      <c r="F880" s="780" t="s">
        <v>1162</v>
      </c>
      <c r="G880" s="780" t="s">
        <v>1096</v>
      </c>
      <c r="H880" s="291" t="s">
        <v>675</v>
      </c>
      <c r="I880" s="236" t="s">
        <v>676</v>
      </c>
      <c r="J880" s="237">
        <v>1</v>
      </c>
      <c r="K880" s="263">
        <v>45231</v>
      </c>
      <c r="L880" s="263">
        <v>45504</v>
      </c>
      <c r="M880" s="239">
        <f t="shared" si="28"/>
        <v>39</v>
      </c>
      <c r="N880" s="240">
        <v>1</v>
      </c>
      <c r="O880" s="264" t="s">
        <v>825</v>
      </c>
      <c r="P880" s="241">
        <f t="shared" si="27"/>
        <v>1</v>
      </c>
      <c r="Q880" s="242" t="str">
        <f>IF(ISNUMBER(P880),IF(P880=100%,"CUMPLIDA",IF(AND(ISNUMBER(L880),ISNUMBER([5]CGR!$P$4)), IF(L880&lt;[5]CGR!$P$4,"INCUMPLIDA","PROCESO"), "VERIFICAR FECHA")),"SIN VALOR AVANCE")</f>
        <v>CUMPLIDA</v>
      </c>
    </row>
    <row r="881" spans="1:17" ht="225.75" x14ac:dyDescent="0.2">
      <c r="A881" s="232" t="s">
        <v>19</v>
      </c>
      <c r="B881" s="233" t="s">
        <v>13</v>
      </c>
      <c r="C881" s="781"/>
      <c r="D881" s="781"/>
      <c r="E881" s="780"/>
      <c r="F881" s="780" t="s">
        <v>1162</v>
      </c>
      <c r="G881" s="780"/>
      <c r="H881" s="291" t="s">
        <v>678</v>
      </c>
      <c r="I881" s="236" t="s">
        <v>679</v>
      </c>
      <c r="J881" s="237">
        <v>1</v>
      </c>
      <c r="K881" s="263">
        <v>45231</v>
      </c>
      <c r="L881" s="263">
        <v>45504</v>
      </c>
      <c r="M881" s="239">
        <f t="shared" si="28"/>
        <v>39</v>
      </c>
      <c r="N881" s="240">
        <v>1</v>
      </c>
      <c r="O881" s="264" t="s">
        <v>1097</v>
      </c>
      <c r="P881" s="241">
        <f t="shared" si="27"/>
        <v>1</v>
      </c>
      <c r="Q881" s="242" t="str">
        <f>IF(ISNUMBER(P881),IF(P881=100%,"CUMPLIDA",IF(AND(ISNUMBER(L881),ISNUMBER([5]CGR!$P$4)), IF(L881&lt;[5]CGR!$P$4,"INCUMPLIDA","PROCESO"), "VERIFICAR FECHA")),"SIN VALOR AVANCE")</f>
        <v>CUMPLIDA</v>
      </c>
    </row>
    <row r="882" spans="1:17" ht="150.75" x14ac:dyDescent="0.2">
      <c r="A882" s="232" t="s">
        <v>19</v>
      </c>
      <c r="B882" s="233" t="s">
        <v>13</v>
      </c>
      <c r="C882" s="781"/>
      <c r="D882" s="781"/>
      <c r="E882" s="780"/>
      <c r="F882" s="780" t="s">
        <v>1162</v>
      </c>
      <c r="G882" s="235" t="s">
        <v>97</v>
      </c>
      <c r="H882" s="236" t="s">
        <v>98</v>
      </c>
      <c r="I882" s="236" t="s">
        <v>99</v>
      </c>
      <c r="J882" s="245">
        <v>1</v>
      </c>
      <c r="K882" s="302">
        <v>45323</v>
      </c>
      <c r="L882" s="302">
        <v>45747</v>
      </c>
      <c r="M882" s="239">
        <f t="shared" si="28"/>
        <v>60.571428571428569</v>
      </c>
      <c r="N882" s="240">
        <v>1</v>
      </c>
      <c r="O882" s="264" t="s">
        <v>1098</v>
      </c>
      <c r="P882" s="241">
        <f t="shared" si="27"/>
        <v>1</v>
      </c>
      <c r="Q882" s="242" t="str">
        <f>IF(ISNUMBER(P882),IF(P882=100%,"CUMPLIDA",IF(AND(ISNUMBER(L882),ISNUMBER([5]CGR!$P$4)), IF(L882&lt;[5]CGR!$P$4,"INCUMPLIDA","PROCESO"), "VERIFICAR FECHA")),"SIN VALOR AVANCE")</f>
        <v>CUMPLIDA</v>
      </c>
    </row>
    <row r="883" spans="1:17" ht="75.75" x14ac:dyDescent="0.2">
      <c r="A883" s="232" t="s">
        <v>19</v>
      </c>
      <c r="B883" s="233" t="s">
        <v>13</v>
      </c>
      <c r="C883" s="781" t="s">
        <v>1084</v>
      </c>
      <c r="D883" s="781" t="s">
        <v>1085</v>
      </c>
      <c r="E883" s="780"/>
      <c r="F883" s="780" t="s">
        <v>1162</v>
      </c>
      <c r="G883" s="235" t="s">
        <v>101</v>
      </c>
      <c r="H883" s="236" t="s">
        <v>101</v>
      </c>
      <c r="I883" s="236" t="s">
        <v>102</v>
      </c>
      <c r="J883" s="245">
        <v>1</v>
      </c>
      <c r="K883" s="302">
        <v>45323</v>
      </c>
      <c r="L883" s="302">
        <v>45747</v>
      </c>
      <c r="M883" s="239">
        <f t="shared" si="28"/>
        <v>60.571428571428569</v>
      </c>
      <c r="N883" s="240">
        <v>1</v>
      </c>
      <c r="O883" s="264" t="s">
        <v>924</v>
      </c>
      <c r="P883" s="241">
        <f t="shared" si="27"/>
        <v>1</v>
      </c>
      <c r="Q883" s="242" t="str">
        <f>IF(ISNUMBER(P883),IF(P883=100%,"CUMPLIDA",IF(AND(ISNUMBER(L883),ISNUMBER([5]CGR!$P$4)), IF(L883&lt;[5]CGR!$P$4,"INCUMPLIDA","PROCESO"), "VERIFICAR FECHA")),"SIN VALOR AVANCE")</f>
        <v>CUMPLIDA</v>
      </c>
    </row>
    <row r="884" spans="1:17" ht="75.75" x14ac:dyDescent="0.2">
      <c r="A884" s="232" t="s">
        <v>19</v>
      </c>
      <c r="B884" s="233" t="s">
        <v>13</v>
      </c>
      <c r="C884" s="781"/>
      <c r="D884" s="781"/>
      <c r="E884" s="780"/>
      <c r="F884" s="780" t="s">
        <v>1162</v>
      </c>
      <c r="G884" s="235" t="s">
        <v>238</v>
      </c>
      <c r="H884" s="236" t="s">
        <v>239</v>
      </c>
      <c r="I884" s="236" t="s">
        <v>240</v>
      </c>
      <c r="J884" s="245">
        <v>1</v>
      </c>
      <c r="K884" s="302">
        <v>45231</v>
      </c>
      <c r="L884" s="302">
        <v>45747</v>
      </c>
      <c r="M884" s="239">
        <f t="shared" si="28"/>
        <v>73.714285714285708</v>
      </c>
      <c r="N884" s="240">
        <v>1</v>
      </c>
      <c r="O884" s="264" t="s">
        <v>924</v>
      </c>
      <c r="P884" s="241">
        <f t="shared" si="27"/>
        <v>1</v>
      </c>
      <c r="Q884" s="242" t="str">
        <f>IF(ISNUMBER(P884),IF(P884=100%,"CUMPLIDA",IF(AND(ISNUMBER(L884),ISNUMBER([5]CGR!$P$4)), IF(L884&lt;[5]CGR!$P$4,"INCUMPLIDA","PROCESO"), "VERIFICAR FECHA")),"SIN VALOR AVANCE")</f>
        <v>CUMPLIDA</v>
      </c>
    </row>
    <row r="885" spans="1:17" ht="150.75" x14ac:dyDescent="0.2">
      <c r="A885" s="232" t="s">
        <v>19</v>
      </c>
      <c r="B885" s="233" t="s">
        <v>13</v>
      </c>
      <c r="C885" s="781"/>
      <c r="D885" s="781"/>
      <c r="E885" s="780"/>
      <c r="F885" s="780" t="s">
        <v>1162</v>
      </c>
      <c r="G885" s="235" t="s">
        <v>104</v>
      </c>
      <c r="H885" s="236" t="s">
        <v>104</v>
      </c>
      <c r="I885" s="236" t="s">
        <v>248</v>
      </c>
      <c r="J885" s="245">
        <v>1</v>
      </c>
      <c r="K885" s="302">
        <v>45323</v>
      </c>
      <c r="L885" s="302">
        <v>45747</v>
      </c>
      <c r="M885" s="239">
        <f t="shared" si="28"/>
        <v>60.571428571428569</v>
      </c>
      <c r="N885" s="240">
        <v>1</v>
      </c>
      <c r="O885" s="264" t="s">
        <v>1098</v>
      </c>
      <c r="P885" s="241">
        <f t="shared" si="27"/>
        <v>1</v>
      </c>
      <c r="Q885" s="242" t="str">
        <f>IF(ISNUMBER(P885),IF(P885=100%,"CUMPLIDA",IF(AND(ISNUMBER(L885),ISNUMBER([5]CGR!$P$4)), IF(L885&lt;[5]CGR!$P$4,"INCUMPLIDA","PROCESO"), "VERIFICAR FECHA")),"SIN VALOR AVANCE")</f>
        <v>CUMPLIDA</v>
      </c>
    </row>
    <row r="886" spans="1:17" ht="75.75" x14ac:dyDescent="0.2">
      <c r="A886" s="232" t="s">
        <v>19</v>
      </c>
      <c r="B886" s="233" t="s">
        <v>13</v>
      </c>
      <c r="C886" s="781"/>
      <c r="D886" s="781"/>
      <c r="E886" s="780"/>
      <c r="F886" s="780" t="s">
        <v>1162</v>
      </c>
      <c r="G886" s="235" t="s">
        <v>830</v>
      </c>
      <c r="H886" s="236" t="s">
        <v>830</v>
      </c>
      <c r="I886" s="236" t="s">
        <v>107</v>
      </c>
      <c r="J886" s="245">
        <v>1</v>
      </c>
      <c r="K886" s="302">
        <v>45231</v>
      </c>
      <c r="L886" s="302">
        <v>45747</v>
      </c>
      <c r="M886" s="239">
        <f t="shared" si="28"/>
        <v>73.714285714285708</v>
      </c>
      <c r="N886" s="240">
        <v>1</v>
      </c>
      <c r="O886" s="264" t="s">
        <v>924</v>
      </c>
      <c r="P886" s="241">
        <f t="shared" si="27"/>
        <v>1</v>
      </c>
      <c r="Q886" s="242" t="str">
        <f>IF(ISNUMBER(P886),IF(P886=100%,"CUMPLIDA",IF(AND(ISNUMBER(L886),ISNUMBER([5]CGR!$P$4)), IF(L886&lt;[5]CGR!$P$4,"INCUMPLIDA","PROCESO"), "VERIFICAR FECHA")),"SIN VALOR AVANCE")</f>
        <v>CUMPLIDA</v>
      </c>
    </row>
    <row r="887" spans="1:17" ht="225.75" x14ac:dyDescent="0.2">
      <c r="A887" s="232" t="s">
        <v>19</v>
      </c>
      <c r="B887" s="233" t="s">
        <v>13</v>
      </c>
      <c r="C887" s="781"/>
      <c r="D887" s="781"/>
      <c r="E887" s="780"/>
      <c r="F887" s="780" t="s">
        <v>1162</v>
      </c>
      <c r="G887" s="235" t="s">
        <v>831</v>
      </c>
      <c r="H887" s="236" t="s">
        <v>831</v>
      </c>
      <c r="I887" s="236" t="s">
        <v>524</v>
      </c>
      <c r="J887" s="245">
        <v>1</v>
      </c>
      <c r="K887" s="302">
        <v>45231</v>
      </c>
      <c r="L887" s="302">
        <v>45808</v>
      </c>
      <c r="M887" s="239">
        <f t="shared" si="28"/>
        <v>82.428571428571431</v>
      </c>
      <c r="N887" s="240">
        <v>1</v>
      </c>
      <c r="O887" s="264" t="s">
        <v>1097</v>
      </c>
      <c r="P887" s="241">
        <f t="shared" si="27"/>
        <v>1</v>
      </c>
      <c r="Q887" s="242" t="str">
        <f>IF(ISNUMBER(P887),IF(P887=100%,"CUMPLIDA",IF(AND(ISNUMBER(L887),ISNUMBER([5]CGR!$P$4)), IF(L887&lt;[5]CGR!$P$4,"INCUMPLIDA","PROCESO"), "VERIFICAR FECHA")),"SIN VALOR AVANCE")</f>
        <v>CUMPLIDA</v>
      </c>
    </row>
    <row r="888" spans="1:17" ht="75.75" x14ac:dyDescent="0.2">
      <c r="A888" s="232" t="s">
        <v>19</v>
      </c>
      <c r="B888" s="233" t="s">
        <v>13</v>
      </c>
      <c r="C888" s="781"/>
      <c r="D888" s="781"/>
      <c r="E888" s="780"/>
      <c r="F888" s="780" t="s">
        <v>1162</v>
      </c>
      <c r="G888" s="235" t="s">
        <v>110</v>
      </c>
      <c r="H888" s="236" t="s">
        <v>111</v>
      </c>
      <c r="I888" s="236" t="s">
        <v>112</v>
      </c>
      <c r="J888" s="245">
        <v>12</v>
      </c>
      <c r="K888" s="302">
        <v>46024</v>
      </c>
      <c r="L888" s="302">
        <v>47118</v>
      </c>
      <c r="M888" s="239">
        <f t="shared" si="28"/>
        <v>156.28571428571428</v>
      </c>
      <c r="N888" s="240">
        <v>0</v>
      </c>
      <c r="O888" s="264" t="s">
        <v>924</v>
      </c>
      <c r="P888" s="241">
        <f t="shared" si="27"/>
        <v>0</v>
      </c>
      <c r="Q888" s="242" t="str">
        <f>IF(ISNUMBER(P888),IF(P888=100%,"CUMPLIDA",IF(AND(ISNUMBER(L888),ISNUMBER([5]CGR!$P$4)), IF(L888&lt;[5]CGR!$P$4,"INCUMPLIDA","PROCESO"), "VERIFICAR FECHA")),"SIN VALOR AVANCE")</f>
        <v>PROCESO</v>
      </c>
    </row>
    <row r="889" spans="1:17" ht="150.75" x14ac:dyDescent="0.2">
      <c r="A889" s="232" t="s">
        <v>19</v>
      </c>
      <c r="B889" s="233" t="s">
        <v>13</v>
      </c>
      <c r="C889" s="781" t="s">
        <v>1084</v>
      </c>
      <c r="D889" s="781" t="s">
        <v>1085</v>
      </c>
      <c r="E889" s="780"/>
      <c r="F889" s="780" t="s">
        <v>1162</v>
      </c>
      <c r="G889" s="235" t="s">
        <v>114</v>
      </c>
      <c r="H889" s="236" t="s">
        <v>115</v>
      </c>
      <c r="I889" s="236" t="s">
        <v>116</v>
      </c>
      <c r="J889" s="245">
        <v>1</v>
      </c>
      <c r="K889" s="302">
        <v>46024</v>
      </c>
      <c r="L889" s="302">
        <v>47118</v>
      </c>
      <c r="M889" s="239">
        <f t="shared" si="28"/>
        <v>156.28571428571428</v>
      </c>
      <c r="N889" s="240">
        <v>0</v>
      </c>
      <c r="O889" s="264" t="s">
        <v>1098</v>
      </c>
      <c r="P889" s="241">
        <f t="shared" si="27"/>
        <v>0</v>
      </c>
      <c r="Q889" s="242" t="str">
        <f>IF(ISNUMBER(P889),IF(P889=100%,"CUMPLIDA",IF(AND(ISNUMBER(L889),ISNUMBER([5]CGR!$P$4)), IF(L889&lt;[5]CGR!$P$4,"INCUMPLIDA","PROCESO"), "VERIFICAR FECHA")),"SIN VALOR AVANCE")</f>
        <v>PROCESO</v>
      </c>
    </row>
    <row r="890" spans="1:17" ht="225.75" x14ac:dyDescent="0.2">
      <c r="A890" s="232" t="s">
        <v>19</v>
      </c>
      <c r="B890" s="233" t="s">
        <v>13</v>
      </c>
      <c r="C890" s="781" t="s">
        <v>1084</v>
      </c>
      <c r="D890" s="781" t="s">
        <v>1085</v>
      </c>
      <c r="E890" s="780"/>
      <c r="F890" s="780" t="s">
        <v>1162</v>
      </c>
      <c r="G890" s="235" t="s">
        <v>117</v>
      </c>
      <c r="H890" s="236" t="s">
        <v>118</v>
      </c>
      <c r="I890" s="236" t="s">
        <v>119</v>
      </c>
      <c r="J890" s="245">
        <v>2</v>
      </c>
      <c r="K890" s="302">
        <v>46024</v>
      </c>
      <c r="L890" s="302">
        <v>47118</v>
      </c>
      <c r="M890" s="239">
        <f t="shared" si="28"/>
        <v>156.28571428571428</v>
      </c>
      <c r="N890" s="240">
        <v>0</v>
      </c>
      <c r="O890" s="264" t="s">
        <v>1097</v>
      </c>
      <c r="P890" s="241">
        <f t="shared" si="27"/>
        <v>0</v>
      </c>
      <c r="Q890" s="242" t="str">
        <f>IF(ISNUMBER(P890),IF(P890=100%,"CUMPLIDA",IF(AND(ISNUMBER(L890),ISNUMBER([5]CGR!$P$4)), IF(L890&lt;[5]CGR!$P$4,"INCUMPLIDA","PROCESO"), "VERIFICAR FECHA")),"SIN VALOR AVANCE")</f>
        <v>PROCESO</v>
      </c>
    </row>
    <row r="891" spans="1:17" ht="105.75" x14ac:dyDescent="0.2">
      <c r="A891" s="232" t="s">
        <v>19</v>
      </c>
      <c r="B891" s="233" t="s">
        <v>13</v>
      </c>
      <c r="C891" s="781" t="s">
        <v>1084</v>
      </c>
      <c r="D891" s="781" t="s">
        <v>1085</v>
      </c>
      <c r="E891" s="780"/>
      <c r="F891" s="780" t="s">
        <v>1162</v>
      </c>
      <c r="G891" s="235" t="s">
        <v>1099</v>
      </c>
      <c r="H891" s="236" t="s">
        <v>1100</v>
      </c>
      <c r="I891" s="236" t="s">
        <v>1101</v>
      </c>
      <c r="J891" s="237">
        <v>1</v>
      </c>
      <c r="K891" s="263">
        <v>44927</v>
      </c>
      <c r="L891" s="263">
        <v>45016</v>
      </c>
      <c r="M891" s="239">
        <f t="shared" si="28"/>
        <v>12.714285714285714</v>
      </c>
      <c r="N891" s="240">
        <v>1</v>
      </c>
      <c r="O891" s="236" t="s">
        <v>1164</v>
      </c>
      <c r="P891" s="241">
        <f t="shared" ref="P891:P954" si="29">N891/J891</f>
        <v>1</v>
      </c>
      <c r="Q891" s="242" t="str">
        <f>IF(ISNUMBER(P891),IF(P891=100%,"CUMPLIDA",IF(AND(ISNUMBER(L891),ISNUMBER([5]CGR!$P$4)), IF(L891&lt;[5]CGR!$P$4,"INCUMPLIDA","PROCESO"), "VERIFICAR FECHA")),"SIN VALOR AVANCE")</f>
        <v>CUMPLIDA</v>
      </c>
    </row>
    <row r="892" spans="1:17" ht="165.75" x14ac:dyDescent="0.2">
      <c r="A892" s="232" t="s">
        <v>19</v>
      </c>
      <c r="B892" s="233" t="s">
        <v>13</v>
      </c>
      <c r="C892" s="781" t="s">
        <v>1084</v>
      </c>
      <c r="D892" s="781" t="s">
        <v>1085</v>
      </c>
      <c r="E892" s="780"/>
      <c r="F892" s="780" t="s">
        <v>1162</v>
      </c>
      <c r="G892" s="235" t="s">
        <v>1099</v>
      </c>
      <c r="H892" s="236" t="s">
        <v>1140</v>
      </c>
      <c r="I892" s="236" t="s">
        <v>731</v>
      </c>
      <c r="J892" s="237">
        <v>1</v>
      </c>
      <c r="K892" s="263">
        <v>45017</v>
      </c>
      <c r="L892" s="263">
        <v>45138</v>
      </c>
      <c r="M892" s="239">
        <f t="shared" si="28"/>
        <v>17.285714285714285</v>
      </c>
      <c r="N892" s="240">
        <v>1</v>
      </c>
      <c r="O892" s="236" t="s">
        <v>1165</v>
      </c>
      <c r="P892" s="241">
        <f t="shared" si="29"/>
        <v>1</v>
      </c>
      <c r="Q892" s="242" t="str">
        <f>IF(ISNUMBER(P892),IF(P892=100%,"CUMPLIDA",IF(AND(ISNUMBER(L892),ISNUMBER([5]CGR!$P$4)), IF(L892&lt;[5]CGR!$P$4,"INCUMPLIDA","PROCESO"), "VERIFICAR FECHA")),"SIN VALOR AVANCE")</f>
        <v>CUMPLIDA</v>
      </c>
    </row>
    <row r="893" spans="1:17" ht="105.75" x14ac:dyDescent="0.2">
      <c r="A893" s="232" t="s">
        <v>19</v>
      </c>
      <c r="B893" s="233" t="s">
        <v>13</v>
      </c>
      <c r="C893" s="781" t="s">
        <v>1084</v>
      </c>
      <c r="D893" s="781" t="s">
        <v>1085</v>
      </c>
      <c r="E893" s="780"/>
      <c r="F893" s="780" t="s">
        <v>1162</v>
      </c>
      <c r="G893" s="235" t="s">
        <v>1142</v>
      </c>
      <c r="H893" s="236" t="s">
        <v>1143</v>
      </c>
      <c r="I893" s="236" t="s">
        <v>731</v>
      </c>
      <c r="J893" s="237">
        <v>12</v>
      </c>
      <c r="K893" s="263">
        <v>44958</v>
      </c>
      <c r="L893" s="263">
        <v>45323</v>
      </c>
      <c r="M893" s="239">
        <f t="shared" si="28"/>
        <v>52.142857142857146</v>
      </c>
      <c r="N893" s="240">
        <v>12</v>
      </c>
      <c r="O893" s="236" t="s">
        <v>1107</v>
      </c>
      <c r="P893" s="241">
        <f t="shared" si="29"/>
        <v>1</v>
      </c>
      <c r="Q893" s="242" t="str">
        <f>IF(ISNUMBER(P893),IF(P893=100%,"CUMPLIDA",IF(AND(ISNUMBER(L893),ISNUMBER([5]CGR!$P$4)), IF(L893&lt;[5]CGR!$P$4,"INCUMPLIDA","PROCESO"), "VERIFICAR FECHA")),"SIN VALOR AVANCE")</f>
        <v>CUMPLIDA</v>
      </c>
    </row>
    <row r="894" spans="1:17" ht="105.75" x14ac:dyDescent="0.2">
      <c r="A894" s="232" t="s">
        <v>19</v>
      </c>
      <c r="B894" s="233" t="s">
        <v>13</v>
      </c>
      <c r="C894" s="781" t="s">
        <v>1084</v>
      </c>
      <c r="D894" s="781" t="s">
        <v>1085</v>
      </c>
      <c r="E894" s="780"/>
      <c r="F894" s="780" t="s">
        <v>1162</v>
      </c>
      <c r="G894" s="235" t="s">
        <v>1145</v>
      </c>
      <c r="H894" s="236" t="s">
        <v>1146</v>
      </c>
      <c r="I894" s="236" t="s">
        <v>731</v>
      </c>
      <c r="J894" s="237">
        <v>4</v>
      </c>
      <c r="K894" s="263">
        <v>44958</v>
      </c>
      <c r="L894" s="263">
        <v>45323</v>
      </c>
      <c r="M894" s="239">
        <f t="shared" si="28"/>
        <v>52.142857142857146</v>
      </c>
      <c r="N894" s="240">
        <v>4</v>
      </c>
      <c r="O894" s="236" t="s">
        <v>1144</v>
      </c>
      <c r="P894" s="241">
        <f t="shared" si="29"/>
        <v>1</v>
      </c>
      <c r="Q894" s="242" t="str">
        <f>IF(ISNUMBER(P894),IF(P894=100%,"CUMPLIDA",IF(AND(ISNUMBER(L894),ISNUMBER([5]CGR!$P$4)), IF(L894&lt;[5]CGR!$P$4,"INCUMPLIDA","PROCESO"), "VERIFICAR FECHA")),"SIN VALOR AVANCE")</f>
        <v>CUMPLIDA</v>
      </c>
    </row>
    <row r="895" spans="1:17" ht="105.75" x14ac:dyDescent="0.2">
      <c r="A895" s="232" t="s">
        <v>19</v>
      </c>
      <c r="B895" s="233" t="s">
        <v>13</v>
      </c>
      <c r="C895" s="781" t="s">
        <v>1084</v>
      </c>
      <c r="D895" s="781" t="s">
        <v>1085</v>
      </c>
      <c r="E895" s="780"/>
      <c r="F895" s="780" t="s">
        <v>1162</v>
      </c>
      <c r="G895" s="235" t="s">
        <v>1110</v>
      </c>
      <c r="H895" s="236" t="s">
        <v>1111</v>
      </c>
      <c r="I895" s="236" t="s">
        <v>731</v>
      </c>
      <c r="J895" s="237">
        <v>1</v>
      </c>
      <c r="K895" s="263">
        <v>44958</v>
      </c>
      <c r="L895" s="263">
        <v>44985</v>
      </c>
      <c r="M895" s="239">
        <f t="shared" si="28"/>
        <v>3.8571428571428572</v>
      </c>
      <c r="N895" s="240">
        <v>1</v>
      </c>
      <c r="O895" s="236" t="s">
        <v>1144</v>
      </c>
      <c r="P895" s="241">
        <f t="shared" si="29"/>
        <v>1</v>
      </c>
      <c r="Q895" s="242" t="str">
        <f>IF(ISNUMBER(P895),IF(P895=100%,"CUMPLIDA",IF(AND(ISNUMBER(L895),ISNUMBER([5]CGR!$P$4)), IF(L895&lt;[5]CGR!$P$4,"INCUMPLIDA","PROCESO"), "VERIFICAR FECHA")),"SIN VALOR AVANCE")</f>
        <v>CUMPLIDA</v>
      </c>
    </row>
    <row r="896" spans="1:17" ht="255.75" customHeight="1" x14ac:dyDescent="0.2">
      <c r="A896" s="232" t="s">
        <v>19</v>
      </c>
      <c r="B896" s="233" t="s">
        <v>13</v>
      </c>
      <c r="C896" s="781" t="s">
        <v>1084</v>
      </c>
      <c r="D896" s="781" t="s">
        <v>1085</v>
      </c>
      <c r="E896" s="780" t="s">
        <v>1166</v>
      </c>
      <c r="F896" s="780" t="s">
        <v>1167</v>
      </c>
      <c r="G896" s="235" t="s">
        <v>1137</v>
      </c>
      <c r="H896" s="236" t="s">
        <v>1093</v>
      </c>
      <c r="I896" s="236" t="s">
        <v>1094</v>
      </c>
      <c r="J896" s="237">
        <v>3</v>
      </c>
      <c r="K896" s="263">
        <v>44958</v>
      </c>
      <c r="L896" s="263">
        <v>45323</v>
      </c>
      <c r="M896" s="239">
        <f t="shared" si="28"/>
        <v>52.142857142857146</v>
      </c>
      <c r="N896" s="240">
        <v>3</v>
      </c>
      <c r="O896" s="236" t="s">
        <v>1168</v>
      </c>
      <c r="P896" s="241">
        <f t="shared" si="29"/>
        <v>1</v>
      </c>
      <c r="Q896" s="242" t="str">
        <f>IF(ISNUMBER(P896),IF(P896=100%,"CUMPLIDA",IF(AND(ISNUMBER(L896),ISNUMBER([5]CGR!$P$4)), IF(L896&lt;[5]CGR!$P$4,"INCUMPLIDA","PROCESO"), "VERIFICAR FECHA")),"SIN VALOR AVANCE")</f>
        <v>CUMPLIDA</v>
      </c>
    </row>
    <row r="897" spans="1:17" ht="75.75" x14ac:dyDescent="0.2">
      <c r="A897" s="232" t="s">
        <v>19</v>
      </c>
      <c r="B897" s="233" t="s">
        <v>13</v>
      </c>
      <c r="C897" s="781"/>
      <c r="D897" s="781"/>
      <c r="E897" s="780"/>
      <c r="F897" s="780" t="s">
        <v>1167</v>
      </c>
      <c r="G897" s="780" t="s">
        <v>1096</v>
      </c>
      <c r="H897" s="291" t="s">
        <v>675</v>
      </c>
      <c r="I897" s="236" t="s">
        <v>676</v>
      </c>
      <c r="J897" s="237">
        <v>1</v>
      </c>
      <c r="K897" s="263">
        <v>45231</v>
      </c>
      <c r="L897" s="263">
        <v>45504</v>
      </c>
      <c r="M897" s="239">
        <f t="shared" si="28"/>
        <v>39</v>
      </c>
      <c r="N897" s="240">
        <v>1</v>
      </c>
      <c r="O897" s="264" t="s">
        <v>825</v>
      </c>
      <c r="P897" s="241">
        <f t="shared" si="29"/>
        <v>1</v>
      </c>
      <c r="Q897" s="242" t="str">
        <f>IF(ISNUMBER(P897),IF(P897=100%,"CUMPLIDA",IF(AND(ISNUMBER(L897),ISNUMBER([5]CGR!$P$4)), IF(L897&lt;[5]CGR!$P$4,"INCUMPLIDA","PROCESO"), "VERIFICAR FECHA")),"SIN VALOR AVANCE")</f>
        <v>CUMPLIDA</v>
      </c>
    </row>
    <row r="898" spans="1:17" ht="225.75" x14ac:dyDescent="0.2">
      <c r="A898" s="232" t="s">
        <v>19</v>
      </c>
      <c r="B898" s="233" t="s">
        <v>13</v>
      </c>
      <c r="C898" s="781"/>
      <c r="D898" s="781"/>
      <c r="E898" s="780"/>
      <c r="F898" s="780" t="s">
        <v>1167</v>
      </c>
      <c r="G898" s="780"/>
      <c r="H898" s="291" t="s">
        <v>678</v>
      </c>
      <c r="I898" s="236" t="s">
        <v>679</v>
      </c>
      <c r="J898" s="237">
        <v>1</v>
      </c>
      <c r="K898" s="263">
        <v>45231</v>
      </c>
      <c r="L898" s="263">
        <v>45504</v>
      </c>
      <c r="M898" s="239">
        <f t="shared" si="28"/>
        <v>39</v>
      </c>
      <c r="N898" s="240">
        <v>1</v>
      </c>
      <c r="O898" s="264" t="s">
        <v>1097</v>
      </c>
      <c r="P898" s="241">
        <f t="shared" si="29"/>
        <v>1</v>
      </c>
      <c r="Q898" s="242" t="str">
        <f>IF(ISNUMBER(P898),IF(P898=100%,"CUMPLIDA",IF(AND(ISNUMBER(L898),ISNUMBER([5]CGR!$P$4)), IF(L898&lt;[5]CGR!$P$4,"INCUMPLIDA","PROCESO"), "VERIFICAR FECHA")),"SIN VALOR AVANCE")</f>
        <v>CUMPLIDA</v>
      </c>
    </row>
    <row r="899" spans="1:17" ht="165.75" x14ac:dyDescent="0.2">
      <c r="A899" s="232" t="s">
        <v>19</v>
      </c>
      <c r="B899" s="233" t="s">
        <v>13</v>
      </c>
      <c r="C899" s="781"/>
      <c r="D899" s="781"/>
      <c r="E899" s="780"/>
      <c r="F899" s="780" t="s">
        <v>1167</v>
      </c>
      <c r="G899" s="235" t="s">
        <v>97</v>
      </c>
      <c r="H899" s="236" t="s">
        <v>98</v>
      </c>
      <c r="I899" s="236" t="s">
        <v>99</v>
      </c>
      <c r="J899" s="245">
        <v>1</v>
      </c>
      <c r="K899" s="302">
        <v>45323</v>
      </c>
      <c r="L899" s="302">
        <v>45747</v>
      </c>
      <c r="M899" s="239">
        <f t="shared" si="28"/>
        <v>60.571428571428569</v>
      </c>
      <c r="N899" s="240">
        <v>1</v>
      </c>
      <c r="O899" s="264" t="s">
        <v>1139</v>
      </c>
      <c r="P899" s="241">
        <f t="shared" si="29"/>
        <v>1</v>
      </c>
      <c r="Q899" s="242" t="str">
        <f>IF(ISNUMBER(P899),IF(P899=100%,"CUMPLIDA",IF(AND(ISNUMBER(L899),ISNUMBER([5]CGR!$P$4)), IF(L899&lt;[5]CGR!$P$4,"INCUMPLIDA","PROCESO"), "VERIFICAR FECHA")),"SIN VALOR AVANCE")</f>
        <v>CUMPLIDA</v>
      </c>
    </row>
    <row r="900" spans="1:17" ht="75.75" x14ac:dyDescent="0.2">
      <c r="A900" s="232" t="s">
        <v>19</v>
      </c>
      <c r="B900" s="233" t="s">
        <v>13</v>
      </c>
      <c r="C900" s="781"/>
      <c r="D900" s="781"/>
      <c r="E900" s="780"/>
      <c r="F900" s="780" t="s">
        <v>1167</v>
      </c>
      <c r="G900" s="235" t="s">
        <v>101</v>
      </c>
      <c r="H900" s="236" t="s">
        <v>101</v>
      </c>
      <c r="I900" s="236" t="s">
        <v>102</v>
      </c>
      <c r="J900" s="245">
        <v>1</v>
      </c>
      <c r="K900" s="302">
        <v>45323</v>
      </c>
      <c r="L900" s="302">
        <v>45747</v>
      </c>
      <c r="M900" s="239">
        <f t="shared" si="28"/>
        <v>60.571428571428569</v>
      </c>
      <c r="N900" s="240">
        <v>1</v>
      </c>
      <c r="O900" s="264" t="s">
        <v>924</v>
      </c>
      <c r="P900" s="241">
        <f t="shared" si="29"/>
        <v>1</v>
      </c>
      <c r="Q900" s="242" t="str">
        <f>IF(ISNUMBER(P900),IF(P900=100%,"CUMPLIDA",IF(AND(ISNUMBER(L900),ISNUMBER([5]CGR!$P$4)), IF(L900&lt;[5]CGR!$P$4,"INCUMPLIDA","PROCESO"), "VERIFICAR FECHA")),"SIN VALOR AVANCE")</f>
        <v>CUMPLIDA</v>
      </c>
    </row>
    <row r="901" spans="1:17" ht="75.75" x14ac:dyDescent="0.2">
      <c r="A901" s="232" t="s">
        <v>19</v>
      </c>
      <c r="B901" s="233" t="s">
        <v>13</v>
      </c>
      <c r="C901" s="781"/>
      <c r="D901" s="781"/>
      <c r="E901" s="780"/>
      <c r="F901" s="780" t="s">
        <v>1167</v>
      </c>
      <c r="G901" s="235" t="s">
        <v>238</v>
      </c>
      <c r="H901" s="236" t="s">
        <v>239</v>
      </c>
      <c r="I901" s="236" t="s">
        <v>240</v>
      </c>
      <c r="J901" s="245">
        <v>1</v>
      </c>
      <c r="K901" s="302">
        <v>45231</v>
      </c>
      <c r="L901" s="302">
        <v>45747</v>
      </c>
      <c r="M901" s="239">
        <f t="shared" si="28"/>
        <v>73.714285714285708</v>
      </c>
      <c r="N901" s="240">
        <v>1</v>
      </c>
      <c r="O901" s="264" t="s">
        <v>924</v>
      </c>
      <c r="P901" s="241">
        <f t="shared" si="29"/>
        <v>1</v>
      </c>
      <c r="Q901" s="242" t="str">
        <f>IF(ISNUMBER(P901),IF(P901=100%,"CUMPLIDA",IF(AND(ISNUMBER(L901),ISNUMBER([5]CGR!$P$4)), IF(L901&lt;[5]CGR!$P$4,"INCUMPLIDA","PROCESO"), "VERIFICAR FECHA")),"SIN VALOR AVANCE")</f>
        <v>CUMPLIDA</v>
      </c>
    </row>
    <row r="902" spans="1:17" ht="165.75" x14ac:dyDescent="0.2">
      <c r="A902" s="232" t="s">
        <v>19</v>
      </c>
      <c r="B902" s="233" t="s">
        <v>13</v>
      </c>
      <c r="C902" s="781"/>
      <c r="D902" s="781"/>
      <c r="E902" s="780"/>
      <c r="F902" s="780" t="s">
        <v>1167</v>
      </c>
      <c r="G902" s="235" t="s">
        <v>104</v>
      </c>
      <c r="H902" s="236" t="s">
        <v>104</v>
      </c>
      <c r="I902" s="236" t="s">
        <v>248</v>
      </c>
      <c r="J902" s="245">
        <v>1</v>
      </c>
      <c r="K902" s="302">
        <v>45323</v>
      </c>
      <c r="L902" s="302">
        <v>45747</v>
      </c>
      <c r="M902" s="239">
        <f t="shared" si="28"/>
        <v>60.571428571428569</v>
      </c>
      <c r="N902" s="240">
        <v>1</v>
      </c>
      <c r="O902" s="264" t="s">
        <v>1139</v>
      </c>
      <c r="P902" s="241">
        <f t="shared" si="29"/>
        <v>1</v>
      </c>
      <c r="Q902" s="242" t="str">
        <f>IF(ISNUMBER(P902),IF(P902=100%,"CUMPLIDA",IF(AND(ISNUMBER(L902),ISNUMBER([5]CGR!$P$4)), IF(L902&lt;[5]CGR!$P$4,"INCUMPLIDA","PROCESO"), "VERIFICAR FECHA")),"SIN VALOR AVANCE")</f>
        <v>CUMPLIDA</v>
      </c>
    </row>
    <row r="903" spans="1:17" ht="75.75" x14ac:dyDescent="0.2">
      <c r="A903" s="232" t="s">
        <v>19</v>
      </c>
      <c r="B903" s="233" t="s">
        <v>13</v>
      </c>
      <c r="C903" s="781"/>
      <c r="D903" s="781"/>
      <c r="E903" s="780"/>
      <c r="F903" s="780" t="s">
        <v>1167</v>
      </c>
      <c r="G903" s="235" t="s">
        <v>830</v>
      </c>
      <c r="H903" s="236" t="s">
        <v>830</v>
      </c>
      <c r="I903" s="236" t="s">
        <v>107</v>
      </c>
      <c r="J903" s="245">
        <v>1</v>
      </c>
      <c r="K903" s="302">
        <v>45231</v>
      </c>
      <c r="L903" s="302">
        <v>45747</v>
      </c>
      <c r="M903" s="239">
        <f t="shared" si="28"/>
        <v>73.714285714285708</v>
      </c>
      <c r="N903" s="240">
        <v>1</v>
      </c>
      <c r="O903" s="264" t="s">
        <v>924</v>
      </c>
      <c r="P903" s="241">
        <f t="shared" si="29"/>
        <v>1</v>
      </c>
      <c r="Q903" s="242" t="str">
        <f>IF(ISNUMBER(P903),IF(P903=100%,"CUMPLIDA",IF(AND(ISNUMBER(L903),ISNUMBER([5]CGR!$P$4)), IF(L903&lt;[5]CGR!$P$4,"INCUMPLIDA","PROCESO"), "VERIFICAR FECHA")),"SIN VALOR AVANCE")</f>
        <v>CUMPLIDA</v>
      </c>
    </row>
    <row r="904" spans="1:17" ht="225.75" x14ac:dyDescent="0.2">
      <c r="A904" s="232" t="s">
        <v>19</v>
      </c>
      <c r="B904" s="233" t="s">
        <v>13</v>
      </c>
      <c r="C904" s="781"/>
      <c r="D904" s="781"/>
      <c r="E904" s="780"/>
      <c r="F904" s="780" t="s">
        <v>1167</v>
      </c>
      <c r="G904" s="235" t="s">
        <v>831</v>
      </c>
      <c r="H904" s="236" t="s">
        <v>831</v>
      </c>
      <c r="I904" s="236" t="s">
        <v>524</v>
      </c>
      <c r="J904" s="245">
        <v>1</v>
      </c>
      <c r="K904" s="302">
        <v>45231</v>
      </c>
      <c r="L904" s="302">
        <v>45808</v>
      </c>
      <c r="M904" s="239">
        <f t="shared" si="28"/>
        <v>82.428571428571431</v>
      </c>
      <c r="N904" s="240">
        <v>1</v>
      </c>
      <c r="O904" s="264" t="s">
        <v>1097</v>
      </c>
      <c r="P904" s="241">
        <f t="shared" si="29"/>
        <v>1</v>
      </c>
      <c r="Q904" s="242" t="str">
        <f>IF(ISNUMBER(P904),IF(P904=100%,"CUMPLIDA",IF(AND(ISNUMBER(L904),ISNUMBER([5]CGR!$P$4)), IF(L904&lt;[5]CGR!$P$4,"INCUMPLIDA","PROCESO"), "VERIFICAR FECHA")),"SIN VALOR AVANCE")</f>
        <v>CUMPLIDA</v>
      </c>
    </row>
    <row r="905" spans="1:17" ht="75.75" x14ac:dyDescent="0.2">
      <c r="A905" s="232" t="s">
        <v>19</v>
      </c>
      <c r="B905" s="233" t="s">
        <v>13</v>
      </c>
      <c r="C905" s="781" t="s">
        <v>1084</v>
      </c>
      <c r="D905" s="781" t="s">
        <v>1085</v>
      </c>
      <c r="E905" s="780"/>
      <c r="F905" s="780" t="s">
        <v>1167</v>
      </c>
      <c r="G905" s="235" t="s">
        <v>110</v>
      </c>
      <c r="H905" s="236" t="s">
        <v>111</v>
      </c>
      <c r="I905" s="236" t="s">
        <v>112</v>
      </c>
      <c r="J905" s="245">
        <v>12</v>
      </c>
      <c r="K905" s="302">
        <v>46024</v>
      </c>
      <c r="L905" s="302">
        <v>47118</v>
      </c>
      <c r="M905" s="239">
        <f t="shared" si="28"/>
        <v>156.28571428571428</v>
      </c>
      <c r="N905" s="240">
        <v>0</v>
      </c>
      <c r="O905" s="264" t="s">
        <v>924</v>
      </c>
      <c r="P905" s="241">
        <f t="shared" si="29"/>
        <v>0</v>
      </c>
      <c r="Q905" s="242" t="str">
        <f>IF(ISNUMBER(P905),IF(P905=100%,"CUMPLIDA",IF(AND(ISNUMBER(L905),ISNUMBER([5]CGR!$P$4)), IF(L905&lt;[5]CGR!$P$4,"INCUMPLIDA","PROCESO"), "VERIFICAR FECHA")),"SIN VALOR AVANCE")</f>
        <v>PROCESO</v>
      </c>
    </row>
    <row r="906" spans="1:17" ht="165.75" x14ac:dyDescent="0.2">
      <c r="A906" s="232" t="s">
        <v>19</v>
      </c>
      <c r="B906" s="233" t="s">
        <v>13</v>
      </c>
      <c r="C906" s="781" t="s">
        <v>1084</v>
      </c>
      <c r="D906" s="781" t="s">
        <v>1085</v>
      </c>
      <c r="E906" s="780"/>
      <c r="F906" s="780" t="s">
        <v>1167</v>
      </c>
      <c r="G906" s="235" t="s">
        <v>114</v>
      </c>
      <c r="H906" s="236" t="s">
        <v>115</v>
      </c>
      <c r="I906" s="236" t="s">
        <v>116</v>
      </c>
      <c r="J906" s="245">
        <v>1</v>
      </c>
      <c r="K906" s="302">
        <v>46024</v>
      </c>
      <c r="L906" s="302">
        <v>47118</v>
      </c>
      <c r="M906" s="239">
        <f t="shared" si="28"/>
        <v>156.28571428571428</v>
      </c>
      <c r="N906" s="240">
        <v>0</v>
      </c>
      <c r="O906" s="264" t="s">
        <v>1139</v>
      </c>
      <c r="P906" s="241">
        <f t="shared" si="29"/>
        <v>0</v>
      </c>
      <c r="Q906" s="242" t="str">
        <f>IF(ISNUMBER(P906),IF(P906=100%,"CUMPLIDA",IF(AND(ISNUMBER(L906),ISNUMBER([5]CGR!$P$4)), IF(L906&lt;[5]CGR!$P$4,"INCUMPLIDA","PROCESO"), "VERIFICAR FECHA")),"SIN VALOR AVANCE")</f>
        <v>PROCESO</v>
      </c>
    </row>
    <row r="907" spans="1:17" ht="225.75" x14ac:dyDescent="0.2">
      <c r="A907" s="232" t="s">
        <v>19</v>
      </c>
      <c r="B907" s="233" t="s">
        <v>13</v>
      </c>
      <c r="C907" s="781" t="s">
        <v>1084</v>
      </c>
      <c r="D907" s="781" t="s">
        <v>1085</v>
      </c>
      <c r="E907" s="780"/>
      <c r="F907" s="780" t="s">
        <v>1167</v>
      </c>
      <c r="G907" s="235" t="s">
        <v>117</v>
      </c>
      <c r="H907" s="236" t="s">
        <v>118</v>
      </c>
      <c r="I907" s="236" t="s">
        <v>119</v>
      </c>
      <c r="J907" s="245">
        <v>2</v>
      </c>
      <c r="K907" s="302">
        <v>46024</v>
      </c>
      <c r="L907" s="302">
        <v>47118</v>
      </c>
      <c r="M907" s="239">
        <f t="shared" si="28"/>
        <v>156.28571428571428</v>
      </c>
      <c r="N907" s="240">
        <v>0</v>
      </c>
      <c r="O907" s="264" t="s">
        <v>1097</v>
      </c>
      <c r="P907" s="241">
        <f t="shared" si="29"/>
        <v>0</v>
      </c>
      <c r="Q907" s="242" t="str">
        <f>IF(ISNUMBER(P907),IF(P907=100%,"CUMPLIDA",IF(AND(ISNUMBER(L907),ISNUMBER([5]CGR!$P$4)), IF(L907&lt;[5]CGR!$P$4,"INCUMPLIDA","PROCESO"), "VERIFICAR FECHA")),"SIN VALOR AVANCE")</f>
        <v>PROCESO</v>
      </c>
    </row>
    <row r="908" spans="1:17" ht="105.75" x14ac:dyDescent="0.2">
      <c r="A908" s="232" t="s">
        <v>19</v>
      </c>
      <c r="B908" s="233" t="s">
        <v>13</v>
      </c>
      <c r="C908" s="781" t="s">
        <v>1084</v>
      </c>
      <c r="D908" s="781" t="s">
        <v>1085</v>
      </c>
      <c r="E908" s="780"/>
      <c r="F908" s="780" t="s">
        <v>1167</v>
      </c>
      <c r="G908" s="235" t="s">
        <v>1169</v>
      </c>
      <c r="H908" s="236" t="s">
        <v>1100</v>
      </c>
      <c r="I908" s="236" t="s">
        <v>1101</v>
      </c>
      <c r="J908" s="237">
        <v>1</v>
      </c>
      <c r="K908" s="263">
        <v>44927</v>
      </c>
      <c r="L908" s="263">
        <v>45016</v>
      </c>
      <c r="M908" s="239">
        <f t="shared" si="28"/>
        <v>12.714285714285714</v>
      </c>
      <c r="N908" s="240">
        <v>1</v>
      </c>
      <c r="O908" s="236" t="s">
        <v>1107</v>
      </c>
      <c r="P908" s="241">
        <f t="shared" si="29"/>
        <v>1</v>
      </c>
      <c r="Q908" s="242" t="str">
        <f>IF(ISNUMBER(P908),IF(P908=100%,"CUMPLIDA",IF(AND(ISNUMBER(L908),ISNUMBER([5]CGR!$P$4)), IF(L908&lt;[5]CGR!$P$4,"INCUMPLIDA","PROCESO"), "VERIFICAR FECHA")),"SIN VALOR AVANCE")</f>
        <v>CUMPLIDA</v>
      </c>
    </row>
    <row r="909" spans="1:17" ht="165.75" x14ac:dyDescent="0.2">
      <c r="A909" s="232" t="s">
        <v>19</v>
      </c>
      <c r="B909" s="233" t="s">
        <v>13</v>
      </c>
      <c r="C909" s="781" t="s">
        <v>1084</v>
      </c>
      <c r="D909" s="781" t="s">
        <v>1085</v>
      </c>
      <c r="E909" s="780"/>
      <c r="F909" s="780" t="s">
        <v>1167</v>
      </c>
      <c r="G909" s="235" t="s">
        <v>1169</v>
      </c>
      <c r="H909" s="236" t="s">
        <v>1170</v>
      </c>
      <c r="I909" s="236" t="s">
        <v>731</v>
      </c>
      <c r="J909" s="237">
        <v>1</v>
      </c>
      <c r="K909" s="263">
        <v>45017</v>
      </c>
      <c r="L909" s="263">
        <v>45138</v>
      </c>
      <c r="M909" s="239">
        <f t="shared" si="28"/>
        <v>17.285714285714285</v>
      </c>
      <c r="N909" s="240">
        <v>1</v>
      </c>
      <c r="O909" s="236" t="s">
        <v>1171</v>
      </c>
      <c r="P909" s="241">
        <f t="shared" si="29"/>
        <v>1</v>
      </c>
      <c r="Q909" s="242" t="str">
        <f>IF(ISNUMBER(P909),IF(P909=100%,"CUMPLIDA",IF(AND(ISNUMBER(L909),ISNUMBER([5]CGR!$P$4)), IF(L909&lt;[5]CGR!$P$4,"INCUMPLIDA","PROCESO"), "VERIFICAR FECHA")),"SIN VALOR AVANCE")</f>
        <v>CUMPLIDA</v>
      </c>
    </row>
    <row r="910" spans="1:17" ht="105.75" x14ac:dyDescent="0.2">
      <c r="A910" s="232" t="s">
        <v>19</v>
      </c>
      <c r="B910" s="233" t="s">
        <v>13</v>
      </c>
      <c r="C910" s="781" t="s">
        <v>1084</v>
      </c>
      <c r="D910" s="781" t="s">
        <v>1085</v>
      </c>
      <c r="E910" s="780"/>
      <c r="F910" s="780" t="s">
        <v>1167</v>
      </c>
      <c r="G910" s="235" t="s">
        <v>1115</v>
      </c>
      <c r="H910" s="236" t="s">
        <v>1116</v>
      </c>
      <c r="I910" s="236" t="s">
        <v>731</v>
      </c>
      <c r="J910" s="237">
        <v>12</v>
      </c>
      <c r="K910" s="263">
        <v>44958</v>
      </c>
      <c r="L910" s="263">
        <v>45323</v>
      </c>
      <c r="M910" s="239">
        <f t="shared" si="28"/>
        <v>52.142857142857146</v>
      </c>
      <c r="N910" s="240">
        <v>12</v>
      </c>
      <c r="O910" s="236" t="s">
        <v>1172</v>
      </c>
      <c r="P910" s="241">
        <f t="shared" si="29"/>
        <v>1</v>
      </c>
      <c r="Q910" s="242" t="str">
        <f>IF(ISNUMBER(P910),IF(P910=100%,"CUMPLIDA",IF(AND(ISNUMBER(L910),ISNUMBER([5]CGR!$P$4)), IF(L910&lt;[5]CGR!$P$4,"INCUMPLIDA","PROCESO"), "VERIFICAR FECHA")),"SIN VALOR AVANCE")</f>
        <v>CUMPLIDA</v>
      </c>
    </row>
    <row r="911" spans="1:17" ht="255.75" customHeight="1" x14ac:dyDescent="0.2">
      <c r="A911" s="232" t="s">
        <v>19</v>
      </c>
      <c r="B911" s="233" t="s">
        <v>13</v>
      </c>
      <c r="C911" s="781" t="s">
        <v>1084</v>
      </c>
      <c r="D911" s="781" t="s">
        <v>1085</v>
      </c>
      <c r="E911" s="780" t="s">
        <v>1173</v>
      </c>
      <c r="F911" s="780" t="s">
        <v>1174</v>
      </c>
      <c r="G911" s="235" t="s">
        <v>1137</v>
      </c>
      <c r="H911" s="236" t="s">
        <v>1093</v>
      </c>
      <c r="I911" s="236" t="s">
        <v>1094</v>
      </c>
      <c r="J911" s="237">
        <v>3</v>
      </c>
      <c r="K911" s="263">
        <v>44958</v>
      </c>
      <c r="L911" s="263">
        <v>45323</v>
      </c>
      <c r="M911" s="239">
        <f t="shared" si="28"/>
        <v>52.142857142857146</v>
      </c>
      <c r="N911" s="240">
        <v>3</v>
      </c>
      <c r="O911" s="236" t="s">
        <v>1168</v>
      </c>
      <c r="P911" s="241">
        <f t="shared" si="29"/>
        <v>1</v>
      </c>
      <c r="Q911" s="242" t="str">
        <f>IF(ISNUMBER(P911),IF(P911=100%,"CUMPLIDA",IF(AND(ISNUMBER(L911),ISNUMBER([5]CGR!$P$4)), IF(L911&lt;[5]CGR!$P$4,"INCUMPLIDA","PROCESO"), "VERIFICAR FECHA")),"SIN VALOR AVANCE")</f>
        <v>CUMPLIDA</v>
      </c>
    </row>
    <row r="912" spans="1:17" ht="75.75" x14ac:dyDescent="0.2">
      <c r="A912" s="232" t="s">
        <v>19</v>
      </c>
      <c r="B912" s="233" t="s">
        <v>13</v>
      </c>
      <c r="C912" s="781"/>
      <c r="D912" s="781"/>
      <c r="E912" s="780"/>
      <c r="F912" s="780" t="s">
        <v>1174</v>
      </c>
      <c r="G912" s="780" t="s">
        <v>1096</v>
      </c>
      <c r="H912" s="291" t="s">
        <v>675</v>
      </c>
      <c r="I912" s="236" t="s">
        <v>676</v>
      </c>
      <c r="J912" s="237">
        <v>1</v>
      </c>
      <c r="K912" s="263">
        <v>45231</v>
      </c>
      <c r="L912" s="263">
        <v>45504</v>
      </c>
      <c r="M912" s="239">
        <f t="shared" si="28"/>
        <v>39</v>
      </c>
      <c r="N912" s="240">
        <v>1</v>
      </c>
      <c r="O912" s="264" t="s">
        <v>825</v>
      </c>
      <c r="P912" s="241">
        <f t="shared" si="29"/>
        <v>1</v>
      </c>
      <c r="Q912" s="242" t="str">
        <f>IF(ISNUMBER(P912),IF(P912=100%,"CUMPLIDA",IF(AND(ISNUMBER(L912),ISNUMBER([5]CGR!$P$4)), IF(L912&lt;[5]CGR!$P$4,"INCUMPLIDA","PROCESO"), "VERIFICAR FECHA")),"SIN VALOR AVANCE")</f>
        <v>CUMPLIDA</v>
      </c>
    </row>
    <row r="913" spans="1:17" ht="225.75" x14ac:dyDescent="0.2">
      <c r="A913" s="232" t="s">
        <v>19</v>
      </c>
      <c r="B913" s="233" t="s">
        <v>13</v>
      </c>
      <c r="C913" s="781"/>
      <c r="D913" s="781"/>
      <c r="E913" s="780"/>
      <c r="F913" s="780" t="s">
        <v>1174</v>
      </c>
      <c r="G913" s="780"/>
      <c r="H913" s="291" t="s">
        <v>678</v>
      </c>
      <c r="I913" s="236" t="s">
        <v>679</v>
      </c>
      <c r="J913" s="237">
        <v>1</v>
      </c>
      <c r="K913" s="263">
        <v>45231</v>
      </c>
      <c r="L913" s="263">
        <v>45504</v>
      </c>
      <c r="M913" s="239">
        <f t="shared" si="28"/>
        <v>39</v>
      </c>
      <c r="N913" s="240">
        <v>1</v>
      </c>
      <c r="O913" s="264" t="s">
        <v>1097</v>
      </c>
      <c r="P913" s="241">
        <f t="shared" si="29"/>
        <v>1</v>
      </c>
      <c r="Q913" s="242" t="str">
        <f>IF(ISNUMBER(P913),IF(P913=100%,"CUMPLIDA",IF(AND(ISNUMBER(L913),ISNUMBER([5]CGR!$P$4)), IF(L913&lt;[5]CGR!$P$4,"INCUMPLIDA","PROCESO"), "VERIFICAR FECHA")),"SIN VALOR AVANCE")</f>
        <v>CUMPLIDA</v>
      </c>
    </row>
    <row r="914" spans="1:17" ht="150.75" x14ac:dyDescent="0.2">
      <c r="A914" s="232" t="s">
        <v>19</v>
      </c>
      <c r="B914" s="233" t="s">
        <v>13</v>
      </c>
      <c r="C914" s="781"/>
      <c r="D914" s="781"/>
      <c r="E914" s="780"/>
      <c r="F914" s="780" t="s">
        <v>1174</v>
      </c>
      <c r="G914" s="235" t="s">
        <v>97</v>
      </c>
      <c r="H914" s="236" t="s">
        <v>98</v>
      </c>
      <c r="I914" s="236" t="s">
        <v>99</v>
      </c>
      <c r="J914" s="245">
        <v>1</v>
      </c>
      <c r="K914" s="302">
        <v>45323</v>
      </c>
      <c r="L914" s="302">
        <v>45747</v>
      </c>
      <c r="M914" s="239">
        <f t="shared" si="28"/>
        <v>60.571428571428569</v>
      </c>
      <c r="N914" s="240">
        <v>1</v>
      </c>
      <c r="O914" s="264" t="s">
        <v>1098</v>
      </c>
      <c r="P914" s="241">
        <f t="shared" si="29"/>
        <v>1</v>
      </c>
      <c r="Q914" s="242" t="str">
        <f>IF(ISNUMBER(P914),IF(P914=100%,"CUMPLIDA",IF(AND(ISNUMBER(L914),ISNUMBER([5]CGR!$P$4)), IF(L914&lt;[5]CGR!$P$4,"INCUMPLIDA","PROCESO"), "VERIFICAR FECHA")),"SIN VALOR AVANCE")</f>
        <v>CUMPLIDA</v>
      </c>
    </row>
    <row r="915" spans="1:17" ht="75.75" x14ac:dyDescent="0.2">
      <c r="A915" s="232" t="s">
        <v>19</v>
      </c>
      <c r="B915" s="233" t="s">
        <v>13</v>
      </c>
      <c r="C915" s="781"/>
      <c r="D915" s="781"/>
      <c r="E915" s="780"/>
      <c r="F915" s="780" t="s">
        <v>1174</v>
      </c>
      <c r="G915" s="235" t="s">
        <v>101</v>
      </c>
      <c r="H915" s="236" t="s">
        <v>101</v>
      </c>
      <c r="I915" s="236" t="s">
        <v>102</v>
      </c>
      <c r="J915" s="245">
        <v>1</v>
      </c>
      <c r="K915" s="302">
        <v>45323</v>
      </c>
      <c r="L915" s="302">
        <v>45747</v>
      </c>
      <c r="M915" s="239">
        <f t="shared" ref="M915:M978" si="30">(L915-K915)/7</f>
        <v>60.571428571428569</v>
      </c>
      <c r="N915" s="240">
        <v>1</v>
      </c>
      <c r="O915" s="264" t="s">
        <v>1175</v>
      </c>
      <c r="P915" s="241">
        <f t="shared" si="29"/>
        <v>1</v>
      </c>
      <c r="Q915" s="242" t="str">
        <f>IF(ISNUMBER(P915),IF(P915=100%,"CUMPLIDA",IF(AND(ISNUMBER(L915),ISNUMBER([5]CGR!$P$4)), IF(L915&lt;[5]CGR!$P$4,"INCUMPLIDA","PROCESO"), "VERIFICAR FECHA")),"SIN VALOR AVANCE")</f>
        <v>CUMPLIDA</v>
      </c>
    </row>
    <row r="916" spans="1:17" ht="75.75" x14ac:dyDescent="0.2">
      <c r="A916" s="232" t="s">
        <v>19</v>
      </c>
      <c r="B916" s="233" t="s">
        <v>13</v>
      </c>
      <c r="C916" s="781"/>
      <c r="D916" s="781"/>
      <c r="E916" s="780"/>
      <c r="F916" s="780" t="s">
        <v>1174</v>
      </c>
      <c r="G916" s="235" t="s">
        <v>238</v>
      </c>
      <c r="H916" s="236" t="s">
        <v>239</v>
      </c>
      <c r="I916" s="236" t="s">
        <v>240</v>
      </c>
      <c r="J916" s="245">
        <v>1</v>
      </c>
      <c r="K916" s="302">
        <v>45231</v>
      </c>
      <c r="L916" s="302">
        <v>45747</v>
      </c>
      <c r="M916" s="239">
        <f t="shared" si="30"/>
        <v>73.714285714285708</v>
      </c>
      <c r="N916" s="240">
        <v>1</v>
      </c>
      <c r="O916" s="264" t="s">
        <v>1175</v>
      </c>
      <c r="P916" s="241">
        <f t="shared" si="29"/>
        <v>1</v>
      </c>
      <c r="Q916" s="242" t="str">
        <f>IF(ISNUMBER(P916),IF(P916=100%,"CUMPLIDA",IF(AND(ISNUMBER(L916),ISNUMBER([5]CGR!$P$4)), IF(L916&lt;[5]CGR!$P$4,"INCUMPLIDA","PROCESO"), "VERIFICAR FECHA")),"SIN VALOR AVANCE")</f>
        <v>CUMPLIDA</v>
      </c>
    </row>
    <row r="917" spans="1:17" ht="150.75" x14ac:dyDescent="0.2">
      <c r="A917" s="232" t="s">
        <v>19</v>
      </c>
      <c r="B917" s="233" t="s">
        <v>13</v>
      </c>
      <c r="C917" s="781"/>
      <c r="D917" s="781"/>
      <c r="E917" s="780"/>
      <c r="F917" s="780" t="s">
        <v>1174</v>
      </c>
      <c r="G917" s="235" t="s">
        <v>104</v>
      </c>
      <c r="H917" s="236" t="s">
        <v>104</v>
      </c>
      <c r="I917" s="236" t="s">
        <v>248</v>
      </c>
      <c r="J917" s="245">
        <v>1</v>
      </c>
      <c r="K917" s="302">
        <v>45323</v>
      </c>
      <c r="L917" s="302">
        <v>45747</v>
      </c>
      <c r="M917" s="239">
        <f t="shared" si="30"/>
        <v>60.571428571428569</v>
      </c>
      <c r="N917" s="240">
        <v>1</v>
      </c>
      <c r="O917" s="264" t="s">
        <v>1098</v>
      </c>
      <c r="P917" s="241">
        <f t="shared" si="29"/>
        <v>1</v>
      </c>
      <c r="Q917" s="242" t="str">
        <f>IF(ISNUMBER(P917),IF(P917=100%,"CUMPLIDA",IF(AND(ISNUMBER(L917),ISNUMBER([5]CGR!$P$4)), IF(L917&lt;[5]CGR!$P$4,"INCUMPLIDA","PROCESO"), "VERIFICAR FECHA")),"SIN VALOR AVANCE")</f>
        <v>CUMPLIDA</v>
      </c>
    </row>
    <row r="918" spans="1:17" ht="75.75" x14ac:dyDescent="0.2">
      <c r="A918" s="232" t="s">
        <v>19</v>
      </c>
      <c r="B918" s="233" t="s">
        <v>13</v>
      </c>
      <c r="C918" s="781"/>
      <c r="D918" s="781"/>
      <c r="E918" s="780"/>
      <c r="F918" s="780" t="s">
        <v>1174</v>
      </c>
      <c r="G918" s="235" t="s">
        <v>830</v>
      </c>
      <c r="H918" s="236" t="s">
        <v>830</v>
      </c>
      <c r="I918" s="236" t="s">
        <v>107</v>
      </c>
      <c r="J918" s="245">
        <v>1</v>
      </c>
      <c r="K918" s="302">
        <v>45231</v>
      </c>
      <c r="L918" s="302">
        <v>45747</v>
      </c>
      <c r="M918" s="239">
        <f t="shared" si="30"/>
        <v>73.714285714285708</v>
      </c>
      <c r="N918" s="240">
        <v>1</v>
      </c>
      <c r="O918" s="264" t="s">
        <v>1175</v>
      </c>
      <c r="P918" s="241">
        <f t="shared" si="29"/>
        <v>1</v>
      </c>
      <c r="Q918" s="242" t="str">
        <f>IF(ISNUMBER(P918),IF(P918=100%,"CUMPLIDA",IF(AND(ISNUMBER(L918),ISNUMBER([5]CGR!$P$4)), IF(L918&lt;[5]CGR!$P$4,"INCUMPLIDA","PROCESO"), "VERIFICAR FECHA")),"SIN VALOR AVANCE")</f>
        <v>CUMPLIDA</v>
      </c>
    </row>
    <row r="919" spans="1:17" ht="225.75" x14ac:dyDescent="0.2">
      <c r="A919" s="232" t="s">
        <v>19</v>
      </c>
      <c r="B919" s="233" t="s">
        <v>13</v>
      </c>
      <c r="C919" s="781"/>
      <c r="D919" s="781"/>
      <c r="E919" s="780"/>
      <c r="F919" s="780" t="s">
        <v>1174</v>
      </c>
      <c r="G919" s="235" t="s">
        <v>831</v>
      </c>
      <c r="H919" s="236" t="s">
        <v>831</v>
      </c>
      <c r="I919" s="236" t="s">
        <v>524</v>
      </c>
      <c r="J919" s="245">
        <v>1</v>
      </c>
      <c r="K919" s="302">
        <v>45231</v>
      </c>
      <c r="L919" s="302">
        <v>45808</v>
      </c>
      <c r="M919" s="239">
        <f t="shared" si="30"/>
        <v>82.428571428571431</v>
      </c>
      <c r="N919" s="240">
        <v>1</v>
      </c>
      <c r="O919" s="264" t="s">
        <v>1097</v>
      </c>
      <c r="P919" s="241">
        <f t="shared" si="29"/>
        <v>1</v>
      </c>
      <c r="Q919" s="242" t="str">
        <f>IF(ISNUMBER(P919),IF(P919=100%,"CUMPLIDA",IF(AND(ISNUMBER(L919),ISNUMBER([5]CGR!$P$4)), IF(L919&lt;[5]CGR!$P$4,"INCUMPLIDA","PROCESO"), "VERIFICAR FECHA")),"SIN VALOR AVANCE")</f>
        <v>CUMPLIDA</v>
      </c>
    </row>
    <row r="920" spans="1:17" ht="75.75" x14ac:dyDescent="0.2">
      <c r="A920" s="232" t="s">
        <v>19</v>
      </c>
      <c r="B920" s="233" t="s">
        <v>13</v>
      </c>
      <c r="C920" s="781" t="s">
        <v>1084</v>
      </c>
      <c r="D920" s="781" t="s">
        <v>1085</v>
      </c>
      <c r="E920" s="780"/>
      <c r="F920" s="780" t="s">
        <v>1174</v>
      </c>
      <c r="G920" s="235" t="s">
        <v>110</v>
      </c>
      <c r="H920" s="236" t="s">
        <v>111</v>
      </c>
      <c r="I920" s="236" t="s">
        <v>112</v>
      </c>
      <c r="J920" s="245">
        <v>12</v>
      </c>
      <c r="K920" s="302">
        <v>46024</v>
      </c>
      <c r="L920" s="302">
        <v>47118</v>
      </c>
      <c r="M920" s="239">
        <f t="shared" si="30"/>
        <v>156.28571428571428</v>
      </c>
      <c r="N920" s="240">
        <v>0</v>
      </c>
      <c r="O920" s="264" t="s">
        <v>1175</v>
      </c>
      <c r="P920" s="241">
        <f t="shared" si="29"/>
        <v>0</v>
      </c>
      <c r="Q920" s="242" t="str">
        <f>IF(ISNUMBER(P920),IF(P920=100%,"CUMPLIDA",IF(AND(ISNUMBER(L920),ISNUMBER([5]CGR!$P$4)), IF(L920&lt;[5]CGR!$P$4,"INCUMPLIDA","PROCESO"), "VERIFICAR FECHA")),"SIN VALOR AVANCE")</f>
        <v>PROCESO</v>
      </c>
    </row>
    <row r="921" spans="1:17" ht="150.75" x14ac:dyDescent="0.2">
      <c r="A921" s="232" t="s">
        <v>19</v>
      </c>
      <c r="B921" s="233" t="s">
        <v>13</v>
      </c>
      <c r="C921" s="781" t="s">
        <v>1084</v>
      </c>
      <c r="D921" s="781" t="s">
        <v>1085</v>
      </c>
      <c r="E921" s="780"/>
      <c r="F921" s="780" t="s">
        <v>1174</v>
      </c>
      <c r="G921" s="235" t="s">
        <v>114</v>
      </c>
      <c r="H921" s="236" t="s">
        <v>115</v>
      </c>
      <c r="I921" s="236" t="s">
        <v>116</v>
      </c>
      <c r="J921" s="245">
        <v>1</v>
      </c>
      <c r="K921" s="302">
        <v>46024</v>
      </c>
      <c r="L921" s="302">
        <v>47118</v>
      </c>
      <c r="M921" s="239">
        <f t="shared" si="30"/>
        <v>156.28571428571428</v>
      </c>
      <c r="N921" s="240">
        <v>0</v>
      </c>
      <c r="O921" s="264" t="s">
        <v>1098</v>
      </c>
      <c r="P921" s="241">
        <f t="shared" si="29"/>
        <v>0</v>
      </c>
      <c r="Q921" s="242" t="str">
        <f>IF(ISNUMBER(P921),IF(P921=100%,"CUMPLIDA",IF(AND(ISNUMBER(L921),ISNUMBER([5]CGR!$P$4)), IF(L921&lt;[5]CGR!$P$4,"INCUMPLIDA","PROCESO"), "VERIFICAR FECHA")),"SIN VALOR AVANCE")</f>
        <v>PROCESO</v>
      </c>
    </row>
    <row r="922" spans="1:17" ht="225.75" x14ac:dyDescent="0.2">
      <c r="A922" s="232" t="s">
        <v>19</v>
      </c>
      <c r="B922" s="233" t="s">
        <v>13</v>
      </c>
      <c r="C922" s="781" t="s">
        <v>1084</v>
      </c>
      <c r="D922" s="781" t="s">
        <v>1085</v>
      </c>
      <c r="E922" s="780"/>
      <c r="F922" s="780" t="s">
        <v>1174</v>
      </c>
      <c r="G922" s="235" t="s">
        <v>117</v>
      </c>
      <c r="H922" s="236" t="s">
        <v>118</v>
      </c>
      <c r="I922" s="236" t="s">
        <v>119</v>
      </c>
      <c r="J922" s="245">
        <v>2</v>
      </c>
      <c r="K922" s="302">
        <v>46024</v>
      </c>
      <c r="L922" s="302">
        <v>47118</v>
      </c>
      <c r="M922" s="239">
        <f t="shared" si="30"/>
        <v>156.28571428571428</v>
      </c>
      <c r="N922" s="240">
        <v>0</v>
      </c>
      <c r="O922" s="264" t="s">
        <v>1097</v>
      </c>
      <c r="P922" s="241">
        <f t="shared" si="29"/>
        <v>0</v>
      </c>
      <c r="Q922" s="242" t="str">
        <f>IF(ISNUMBER(P922),IF(P922=100%,"CUMPLIDA",IF(AND(ISNUMBER(L922),ISNUMBER([5]CGR!$P$4)), IF(L922&lt;[5]CGR!$P$4,"INCUMPLIDA","PROCESO"), "VERIFICAR FECHA")),"SIN VALOR AVANCE")</f>
        <v>PROCESO</v>
      </c>
    </row>
    <row r="923" spans="1:17" ht="90.75" x14ac:dyDescent="0.2">
      <c r="A923" s="232" t="s">
        <v>19</v>
      </c>
      <c r="B923" s="233" t="s">
        <v>13</v>
      </c>
      <c r="C923" s="781" t="s">
        <v>1084</v>
      </c>
      <c r="D923" s="781" t="s">
        <v>1085</v>
      </c>
      <c r="E923" s="780"/>
      <c r="F923" s="780" t="s">
        <v>1174</v>
      </c>
      <c r="G923" s="235" t="s">
        <v>1169</v>
      </c>
      <c r="H923" s="236" t="s">
        <v>1100</v>
      </c>
      <c r="I923" s="236" t="s">
        <v>1101</v>
      </c>
      <c r="J923" s="237">
        <v>1</v>
      </c>
      <c r="K923" s="263">
        <v>44927</v>
      </c>
      <c r="L923" s="263">
        <v>45016</v>
      </c>
      <c r="M923" s="239">
        <f t="shared" si="30"/>
        <v>12.714285714285714</v>
      </c>
      <c r="N923" s="240">
        <v>1</v>
      </c>
      <c r="O923" s="236" t="s">
        <v>1176</v>
      </c>
      <c r="P923" s="241">
        <f t="shared" si="29"/>
        <v>1</v>
      </c>
      <c r="Q923" s="242" t="str">
        <f>IF(ISNUMBER(P923),IF(P923=100%,"CUMPLIDA",IF(AND(ISNUMBER(L923),ISNUMBER([5]CGR!$P$4)), IF(L923&lt;[5]CGR!$P$4,"INCUMPLIDA","PROCESO"), "VERIFICAR FECHA")),"SIN VALOR AVANCE")</f>
        <v>CUMPLIDA</v>
      </c>
    </row>
    <row r="924" spans="1:17" ht="165.75" x14ac:dyDescent="0.2">
      <c r="A924" s="232" t="s">
        <v>19</v>
      </c>
      <c r="B924" s="233" t="s">
        <v>13</v>
      </c>
      <c r="C924" s="781" t="s">
        <v>1084</v>
      </c>
      <c r="D924" s="781" t="s">
        <v>1085</v>
      </c>
      <c r="E924" s="780"/>
      <c r="F924" s="780" t="s">
        <v>1174</v>
      </c>
      <c r="G924" s="235" t="s">
        <v>1169</v>
      </c>
      <c r="H924" s="236" t="s">
        <v>1170</v>
      </c>
      <c r="I924" s="236" t="s">
        <v>731</v>
      </c>
      <c r="J924" s="237">
        <v>1</v>
      </c>
      <c r="K924" s="263">
        <v>45017</v>
      </c>
      <c r="L924" s="263">
        <v>45138</v>
      </c>
      <c r="M924" s="239">
        <f t="shared" si="30"/>
        <v>17.285714285714285</v>
      </c>
      <c r="N924" s="240">
        <v>1</v>
      </c>
      <c r="O924" s="236" t="s">
        <v>1177</v>
      </c>
      <c r="P924" s="241">
        <f t="shared" si="29"/>
        <v>1</v>
      </c>
      <c r="Q924" s="242" t="str">
        <f>IF(ISNUMBER(P924),IF(P924=100%,"CUMPLIDA",IF(AND(ISNUMBER(L924),ISNUMBER([5]CGR!$P$4)), IF(L924&lt;[5]CGR!$P$4,"INCUMPLIDA","PROCESO"), "VERIFICAR FECHA")),"SIN VALOR AVANCE")</f>
        <v>CUMPLIDA</v>
      </c>
    </row>
    <row r="925" spans="1:17" ht="105.75" x14ac:dyDescent="0.2">
      <c r="A925" s="232" t="s">
        <v>19</v>
      </c>
      <c r="B925" s="233" t="s">
        <v>13</v>
      </c>
      <c r="C925" s="781" t="s">
        <v>1084</v>
      </c>
      <c r="D925" s="781" t="s">
        <v>1085</v>
      </c>
      <c r="E925" s="780"/>
      <c r="F925" s="780" t="s">
        <v>1174</v>
      </c>
      <c r="G925" s="235" t="s">
        <v>1115</v>
      </c>
      <c r="H925" s="236" t="s">
        <v>1116</v>
      </c>
      <c r="I925" s="236" t="s">
        <v>1178</v>
      </c>
      <c r="J925" s="237">
        <v>12</v>
      </c>
      <c r="K925" s="263">
        <v>44958</v>
      </c>
      <c r="L925" s="263">
        <v>45323</v>
      </c>
      <c r="M925" s="239">
        <f t="shared" si="30"/>
        <v>52.142857142857146</v>
      </c>
      <c r="N925" s="240">
        <v>12</v>
      </c>
      <c r="O925" s="236" t="s">
        <v>1179</v>
      </c>
      <c r="P925" s="241">
        <f t="shared" si="29"/>
        <v>1</v>
      </c>
      <c r="Q925" s="242" t="str">
        <f>IF(ISNUMBER(P925),IF(P925=100%,"CUMPLIDA",IF(AND(ISNUMBER(L925),ISNUMBER([5]CGR!$P$4)), IF(L925&lt;[5]CGR!$P$4,"INCUMPLIDA","PROCESO"), "VERIFICAR FECHA")),"SIN VALOR AVANCE")</f>
        <v>CUMPLIDA</v>
      </c>
    </row>
    <row r="926" spans="1:17" ht="256.5" x14ac:dyDescent="0.2">
      <c r="A926" s="232" t="s">
        <v>19</v>
      </c>
      <c r="B926" s="233" t="s">
        <v>13</v>
      </c>
      <c r="C926" s="234" t="s">
        <v>1084</v>
      </c>
      <c r="D926" s="242" t="s">
        <v>1085</v>
      </c>
      <c r="E926" s="235" t="s">
        <v>1180</v>
      </c>
      <c r="F926" s="235" t="s">
        <v>1181</v>
      </c>
      <c r="G926" s="235" t="s">
        <v>1182</v>
      </c>
      <c r="H926" s="236" t="s">
        <v>1183</v>
      </c>
      <c r="I926" s="236" t="s">
        <v>1184</v>
      </c>
      <c r="J926" s="237">
        <v>3</v>
      </c>
      <c r="K926" s="263">
        <v>45474</v>
      </c>
      <c r="L926" s="263">
        <v>46022</v>
      </c>
      <c r="M926" s="239">
        <f t="shared" si="30"/>
        <v>78.285714285714292</v>
      </c>
      <c r="N926" s="240">
        <v>2</v>
      </c>
      <c r="O926" s="236" t="s">
        <v>1185</v>
      </c>
      <c r="P926" s="241">
        <f t="shared" si="29"/>
        <v>0.66666666666666663</v>
      </c>
      <c r="Q926" s="242" t="str">
        <f>IF(ISNUMBER(P926),IF(P926=100%,"CUMPLIDA",IF(AND(ISNUMBER(L926),ISNUMBER([5]CGR!$P$4)), IF(L926&lt;[5]CGR!$P$4,"INCUMPLIDA","PROCESO"), "VERIFICAR FECHA")),"SIN VALOR AVANCE")</f>
        <v>PROCESO</v>
      </c>
    </row>
    <row r="927" spans="1:17" ht="255.75" customHeight="1" x14ac:dyDescent="0.2">
      <c r="A927" s="232" t="s">
        <v>19</v>
      </c>
      <c r="B927" s="233" t="s">
        <v>13</v>
      </c>
      <c r="C927" s="781" t="s">
        <v>1084</v>
      </c>
      <c r="D927" s="781" t="s">
        <v>1085</v>
      </c>
      <c r="E927" s="780" t="s">
        <v>1186</v>
      </c>
      <c r="F927" s="780" t="s">
        <v>1187</v>
      </c>
      <c r="G927" s="235" t="s">
        <v>1137</v>
      </c>
      <c r="H927" s="236" t="s">
        <v>1093</v>
      </c>
      <c r="I927" s="236" t="s">
        <v>1094</v>
      </c>
      <c r="J927" s="237">
        <v>3</v>
      </c>
      <c r="K927" s="263">
        <v>44958</v>
      </c>
      <c r="L927" s="263">
        <v>45323</v>
      </c>
      <c r="M927" s="239">
        <f t="shared" si="30"/>
        <v>52.142857142857146</v>
      </c>
      <c r="N927" s="240">
        <v>3</v>
      </c>
      <c r="O927" s="236" t="s">
        <v>1188</v>
      </c>
      <c r="P927" s="241">
        <f t="shared" si="29"/>
        <v>1</v>
      </c>
      <c r="Q927" s="242" t="str">
        <f>IF(ISNUMBER(P927),IF(P927=100%,"CUMPLIDA",IF(AND(ISNUMBER(L927),ISNUMBER([5]CGR!$P$4)), IF(L927&lt;[5]CGR!$P$4,"INCUMPLIDA","PROCESO"), "VERIFICAR FECHA")),"SIN VALOR AVANCE")</f>
        <v>CUMPLIDA</v>
      </c>
    </row>
    <row r="928" spans="1:17" ht="75.75" x14ac:dyDescent="0.2">
      <c r="A928" s="232" t="s">
        <v>19</v>
      </c>
      <c r="B928" s="233" t="s">
        <v>13</v>
      </c>
      <c r="C928" s="781"/>
      <c r="D928" s="781"/>
      <c r="E928" s="780"/>
      <c r="F928" s="780" t="s">
        <v>1187</v>
      </c>
      <c r="G928" s="235" t="s">
        <v>1096</v>
      </c>
      <c r="H928" s="291" t="s">
        <v>675</v>
      </c>
      <c r="I928" s="236" t="s">
        <v>676</v>
      </c>
      <c r="J928" s="237">
        <v>1</v>
      </c>
      <c r="K928" s="263">
        <v>45231</v>
      </c>
      <c r="L928" s="263">
        <v>45504</v>
      </c>
      <c r="M928" s="239">
        <f t="shared" si="30"/>
        <v>39</v>
      </c>
      <c r="N928" s="240">
        <v>1</v>
      </c>
      <c r="O928" s="264" t="s">
        <v>825</v>
      </c>
      <c r="P928" s="241">
        <f t="shared" si="29"/>
        <v>1</v>
      </c>
      <c r="Q928" s="242" t="str">
        <f>IF(ISNUMBER(P928),IF(P928=100%,"CUMPLIDA",IF(AND(ISNUMBER(L928),ISNUMBER([5]CGR!$P$4)), IF(L928&lt;[5]CGR!$P$4,"INCUMPLIDA","PROCESO"), "VERIFICAR FECHA")),"SIN VALOR AVANCE")</f>
        <v>CUMPLIDA</v>
      </c>
    </row>
    <row r="929" spans="1:17" ht="225.75" x14ac:dyDescent="0.2">
      <c r="A929" s="232" t="s">
        <v>19</v>
      </c>
      <c r="B929" s="233" t="s">
        <v>13</v>
      </c>
      <c r="C929" s="781"/>
      <c r="D929" s="781"/>
      <c r="E929" s="780"/>
      <c r="F929" s="780" t="s">
        <v>1187</v>
      </c>
      <c r="G929" s="235" t="s">
        <v>1096</v>
      </c>
      <c r="H929" s="291" t="s">
        <v>678</v>
      </c>
      <c r="I929" s="236" t="s">
        <v>679</v>
      </c>
      <c r="J929" s="237">
        <v>1</v>
      </c>
      <c r="K929" s="263">
        <v>45231</v>
      </c>
      <c r="L929" s="263">
        <v>45504</v>
      </c>
      <c r="M929" s="239">
        <f t="shared" si="30"/>
        <v>39</v>
      </c>
      <c r="N929" s="240">
        <v>1</v>
      </c>
      <c r="O929" s="264" t="s">
        <v>1097</v>
      </c>
      <c r="P929" s="241">
        <f t="shared" si="29"/>
        <v>1</v>
      </c>
      <c r="Q929" s="242" t="str">
        <f>IF(ISNUMBER(P929),IF(P929=100%,"CUMPLIDA",IF(AND(ISNUMBER(L929),ISNUMBER([5]CGR!$P$4)), IF(L929&lt;[5]CGR!$P$4,"INCUMPLIDA","PROCESO"), "VERIFICAR FECHA")),"SIN VALOR AVANCE")</f>
        <v>CUMPLIDA</v>
      </c>
    </row>
    <row r="930" spans="1:17" ht="165.75" x14ac:dyDescent="0.2">
      <c r="A930" s="232" t="s">
        <v>19</v>
      </c>
      <c r="B930" s="233" t="s">
        <v>13</v>
      </c>
      <c r="C930" s="781"/>
      <c r="D930" s="781"/>
      <c r="E930" s="780"/>
      <c r="F930" s="780" t="s">
        <v>1187</v>
      </c>
      <c r="G930" s="235" t="s">
        <v>97</v>
      </c>
      <c r="H930" s="236" t="s">
        <v>98</v>
      </c>
      <c r="I930" s="236" t="s">
        <v>99</v>
      </c>
      <c r="J930" s="245">
        <v>1</v>
      </c>
      <c r="K930" s="302">
        <v>45323</v>
      </c>
      <c r="L930" s="302">
        <v>45747</v>
      </c>
      <c r="M930" s="239">
        <f t="shared" si="30"/>
        <v>60.571428571428569</v>
      </c>
      <c r="N930" s="240">
        <v>1</v>
      </c>
      <c r="O930" s="264" t="s">
        <v>1139</v>
      </c>
      <c r="P930" s="241">
        <f t="shared" si="29"/>
        <v>1</v>
      </c>
      <c r="Q930" s="242" t="str">
        <f>IF(ISNUMBER(P930),IF(P930=100%,"CUMPLIDA",IF(AND(ISNUMBER(L930),ISNUMBER([5]CGR!$P$4)), IF(L930&lt;[5]CGR!$P$4,"INCUMPLIDA","PROCESO"), "VERIFICAR FECHA")),"SIN VALOR AVANCE")</f>
        <v>CUMPLIDA</v>
      </c>
    </row>
    <row r="931" spans="1:17" ht="75.75" x14ac:dyDescent="0.2">
      <c r="A931" s="232" t="s">
        <v>19</v>
      </c>
      <c r="B931" s="233" t="s">
        <v>13</v>
      </c>
      <c r="C931" s="781"/>
      <c r="D931" s="781"/>
      <c r="E931" s="780"/>
      <c r="F931" s="780" t="s">
        <v>1187</v>
      </c>
      <c r="G931" s="235" t="s">
        <v>101</v>
      </c>
      <c r="H931" s="236" t="s">
        <v>101</v>
      </c>
      <c r="I931" s="236" t="s">
        <v>102</v>
      </c>
      <c r="J931" s="245">
        <v>1</v>
      </c>
      <c r="K931" s="302">
        <v>45323</v>
      </c>
      <c r="L931" s="302">
        <v>45747</v>
      </c>
      <c r="M931" s="239">
        <f t="shared" si="30"/>
        <v>60.571428571428569</v>
      </c>
      <c r="N931" s="240">
        <v>1</v>
      </c>
      <c r="O931" s="264" t="s">
        <v>924</v>
      </c>
      <c r="P931" s="241">
        <f t="shared" si="29"/>
        <v>1</v>
      </c>
      <c r="Q931" s="242" t="str">
        <f>IF(ISNUMBER(P931),IF(P931=100%,"CUMPLIDA",IF(AND(ISNUMBER(L931),ISNUMBER([5]CGR!$P$4)), IF(L931&lt;[5]CGR!$P$4,"INCUMPLIDA","PROCESO"), "VERIFICAR FECHA")),"SIN VALOR AVANCE")</f>
        <v>CUMPLIDA</v>
      </c>
    </row>
    <row r="932" spans="1:17" ht="75.75" x14ac:dyDescent="0.2">
      <c r="A932" s="232" t="s">
        <v>19</v>
      </c>
      <c r="B932" s="233" t="s">
        <v>13</v>
      </c>
      <c r="C932" s="781"/>
      <c r="D932" s="781"/>
      <c r="E932" s="780"/>
      <c r="F932" s="780" t="s">
        <v>1187</v>
      </c>
      <c r="G932" s="235" t="s">
        <v>238</v>
      </c>
      <c r="H932" s="236" t="s">
        <v>239</v>
      </c>
      <c r="I932" s="236" t="s">
        <v>240</v>
      </c>
      <c r="J932" s="245">
        <v>1</v>
      </c>
      <c r="K932" s="302">
        <v>45231</v>
      </c>
      <c r="L932" s="302">
        <v>45747</v>
      </c>
      <c r="M932" s="239">
        <f t="shared" si="30"/>
        <v>73.714285714285708</v>
      </c>
      <c r="N932" s="240">
        <v>1</v>
      </c>
      <c r="O932" s="264" t="s">
        <v>924</v>
      </c>
      <c r="P932" s="241">
        <f t="shared" si="29"/>
        <v>1</v>
      </c>
      <c r="Q932" s="242" t="str">
        <f>IF(ISNUMBER(P932),IF(P932=100%,"CUMPLIDA",IF(AND(ISNUMBER(L932),ISNUMBER([5]CGR!$P$4)), IF(L932&lt;[5]CGR!$P$4,"INCUMPLIDA","PROCESO"), "VERIFICAR FECHA")),"SIN VALOR AVANCE")</f>
        <v>CUMPLIDA</v>
      </c>
    </row>
    <row r="933" spans="1:17" ht="165.75" x14ac:dyDescent="0.2">
      <c r="A933" s="232" t="s">
        <v>19</v>
      </c>
      <c r="B933" s="233" t="s">
        <v>13</v>
      </c>
      <c r="C933" s="781"/>
      <c r="D933" s="781"/>
      <c r="E933" s="780"/>
      <c r="F933" s="780" t="s">
        <v>1187</v>
      </c>
      <c r="G933" s="235" t="s">
        <v>104</v>
      </c>
      <c r="H933" s="236" t="s">
        <v>104</v>
      </c>
      <c r="I933" s="236" t="s">
        <v>248</v>
      </c>
      <c r="J933" s="245">
        <v>1</v>
      </c>
      <c r="K933" s="302">
        <v>45323</v>
      </c>
      <c r="L933" s="302">
        <v>45747</v>
      </c>
      <c r="M933" s="239">
        <f t="shared" si="30"/>
        <v>60.571428571428569</v>
      </c>
      <c r="N933" s="240">
        <v>1</v>
      </c>
      <c r="O933" s="264" t="s">
        <v>1139</v>
      </c>
      <c r="P933" s="241">
        <f t="shared" si="29"/>
        <v>1</v>
      </c>
      <c r="Q933" s="242" t="str">
        <f>IF(ISNUMBER(P933),IF(P933=100%,"CUMPLIDA",IF(AND(ISNUMBER(L933),ISNUMBER([5]CGR!$P$4)), IF(L933&lt;[5]CGR!$P$4,"INCUMPLIDA","PROCESO"), "VERIFICAR FECHA")),"SIN VALOR AVANCE")</f>
        <v>CUMPLIDA</v>
      </c>
    </row>
    <row r="934" spans="1:17" ht="75.75" x14ac:dyDescent="0.2">
      <c r="A934" s="232" t="s">
        <v>19</v>
      </c>
      <c r="B934" s="233" t="s">
        <v>13</v>
      </c>
      <c r="C934" s="781"/>
      <c r="D934" s="781"/>
      <c r="E934" s="780"/>
      <c r="F934" s="780" t="s">
        <v>1187</v>
      </c>
      <c r="G934" s="235" t="s">
        <v>830</v>
      </c>
      <c r="H934" s="236" t="s">
        <v>830</v>
      </c>
      <c r="I934" s="236" t="s">
        <v>107</v>
      </c>
      <c r="J934" s="245">
        <v>1</v>
      </c>
      <c r="K934" s="302">
        <v>45231</v>
      </c>
      <c r="L934" s="302">
        <v>45747</v>
      </c>
      <c r="M934" s="239">
        <f t="shared" si="30"/>
        <v>73.714285714285708</v>
      </c>
      <c r="N934" s="240">
        <v>1</v>
      </c>
      <c r="O934" s="264" t="s">
        <v>924</v>
      </c>
      <c r="P934" s="241">
        <f t="shared" si="29"/>
        <v>1</v>
      </c>
      <c r="Q934" s="242" t="str">
        <f>IF(ISNUMBER(P934),IF(P934=100%,"CUMPLIDA",IF(AND(ISNUMBER(L934),ISNUMBER([5]CGR!$P$4)), IF(L934&lt;[5]CGR!$P$4,"INCUMPLIDA","PROCESO"), "VERIFICAR FECHA")),"SIN VALOR AVANCE")</f>
        <v>CUMPLIDA</v>
      </c>
    </row>
    <row r="935" spans="1:17" ht="225.75" x14ac:dyDescent="0.2">
      <c r="A935" s="232" t="s">
        <v>19</v>
      </c>
      <c r="B935" s="233" t="s">
        <v>13</v>
      </c>
      <c r="C935" s="781"/>
      <c r="D935" s="781"/>
      <c r="E935" s="780"/>
      <c r="F935" s="780" t="s">
        <v>1187</v>
      </c>
      <c r="G935" s="235" t="s">
        <v>831</v>
      </c>
      <c r="H935" s="236" t="s">
        <v>831</v>
      </c>
      <c r="I935" s="236" t="s">
        <v>524</v>
      </c>
      <c r="J935" s="245">
        <v>1</v>
      </c>
      <c r="K935" s="302">
        <v>45231</v>
      </c>
      <c r="L935" s="302">
        <v>45808</v>
      </c>
      <c r="M935" s="239">
        <f t="shared" si="30"/>
        <v>82.428571428571431</v>
      </c>
      <c r="N935" s="240">
        <v>1</v>
      </c>
      <c r="O935" s="264" t="s">
        <v>1097</v>
      </c>
      <c r="P935" s="241">
        <f t="shared" si="29"/>
        <v>1</v>
      </c>
      <c r="Q935" s="242" t="str">
        <f>IF(ISNUMBER(P935),IF(P935=100%,"CUMPLIDA",IF(AND(ISNUMBER(L935),ISNUMBER([5]CGR!$P$4)), IF(L935&lt;[5]CGR!$P$4,"INCUMPLIDA","PROCESO"), "VERIFICAR FECHA")),"SIN VALOR AVANCE")</f>
        <v>CUMPLIDA</v>
      </c>
    </row>
    <row r="936" spans="1:17" ht="75.75" x14ac:dyDescent="0.2">
      <c r="A936" s="232" t="s">
        <v>19</v>
      </c>
      <c r="B936" s="233" t="s">
        <v>13</v>
      </c>
      <c r="C936" s="781" t="s">
        <v>1084</v>
      </c>
      <c r="D936" s="781" t="s">
        <v>1085</v>
      </c>
      <c r="E936" s="780"/>
      <c r="F936" s="780" t="s">
        <v>1187</v>
      </c>
      <c r="G936" s="235" t="s">
        <v>110</v>
      </c>
      <c r="H936" s="236" t="s">
        <v>111</v>
      </c>
      <c r="I936" s="236" t="s">
        <v>112</v>
      </c>
      <c r="J936" s="245">
        <v>12</v>
      </c>
      <c r="K936" s="302">
        <v>46024</v>
      </c>
      <c r="L936" s="302">
        <v>47118</v>
      </c>
      <c r="M936" s="239">
        <f t="shared" si="30"/>
        <v>156.28571428571428</v>
      </c>
      <c r="N936" s="240">
        <v>0</v>
      </c>
      <c r="O936" s="264" t="s">
        <v>924</v>
      </c>
      <c r="P936" s="241">
        <f t="shared" si="29"/>
        <v>0</v>
      </c>
      <c r="Q936" s="242" t="str">
        <f>IF(ISNUMBER(P936),IF(P936=100%,"CUMPLIDA",IF(AND(ISNUMBER(L936),ISNUMBER([5]CGR!$P$4)), IF(L936&lt;[5]CGR!$P$4,"INCUMPLIDA","PROCESO"), "VERIFICAR FECHA")),"SIN VALOR AVANCE")</f>
        <v>PROCESO</v>
      </c>
    </row>
    <row r="937" spans="1:17" ht="165.75" x14ac:dyDescent="0.2">
      <c r="A937" s="232" t="s">
        <v>19</v>
      </c>
      <c r="B937" s="233" t="s">
        <v>13</v>
      </c>
      <c r="C937" s="781" t="s">
        <v>1084</v>
      </c>
      <c r="D937" s="781" t="s">
        <v>1085</v>
      </c>
      <c r="E937" s="780"/>
      <c r="F937" s="780" t="s">
        <v>1187</v>
      </c>
      <c r="G937" s="235" t="s">
        <v>114</v>
      </c>
      <c r="H937" s="236" t="s">
        <v>115</v>
      </c>
      <c r="I937" s="236" t="s">
        <v>116</v>
      </c>
      <c r="J937" s="245">
        <v>1</v>
      </c>
      <c r="K937" s="302">
        <v>46024</v>
      </c>
      <c r="L937" s="302">
        <v>47118</v>
      </c>
      <c r="M937" s="239">
        <f t="shared" si="30"/>
        <v>156.28571428571428</v>
      </c>
      <c r="N937" s="240">
        <v>0</v>
      </c>
      <c r="O937" s="264" t="s">
        <v>1139</v>
      </c>
      <c r="P937" s="241">
        <f t="shared" si="29"/>
        <v>0</v>
      </c>
      <c r="Q937" s="242" t="str">
        <f>IF(ISNUMBER(P937),IF(P937=100%,"CUMPLIDA",IF(AND(ISNUMBER(L937),ISNUMBER([5]CGR!$P$4)), IF(L937&lt;[5]CGR!$P$4,"INCUMPLIDA","PROCESO"), "VERIFICAR FECHA")),"SIN VALOR AVANCE")</f>
        <v>PROCESO</v>
      </c>
    </row>
    <row r="938" spans="1:17" ht="225.75" x14ac:dyDescent="0.2">
      <c r="A938" s="232" t="s">
        <v>19</v>
      </c>
      <c r="B938" s="233" t="s">
        <v>13</v>
      </c>
      <c r="C938" s="781" t="s">
        <v>1084</v>
      </c>
      <c r="D938" s="781" t="s">
        <v>1085</v>
      </c>
      <c r="E938" s="780"/>
      <c r="F938" s="780" t="s">
        <v>1187</v>
      </c>
      <c r="G938" s="235" t="s">
        <v>117</v>
      </c>
      <c r="H938" s="236" t="s">
        <v>118</v>
      </c>
      <c r="I938" s="236" t="s">
        <v>119</v>
      </c>
      <c r="J938" s="245">
        <v>2</v>
      </c>
      <c r="K938" s="302">
        <v>46024</v>
      </c>
      <c r="L938" s="302">
        <v>47118</v>
      </c>
      <c r="M938" s="239">
        <f t="shared" si="30"/>
        <v>156.28571428571428</v>
      </c>
      <c r="N938" s="240">
        <v>0</v>
      </c>
      <c r="O938" s="264" t="s">
        <v>1097</v>
      </c>
      <c r="P938" s="241">
        <f t="shared" si="29"/>
        <v>0</v>
      </c>
      <c r="Q938" s="242" t="str">
        <f>IF(ISNUMBER(P938),IF(P938=100%,"CUMPLIDA",IF(AND(ISNUMBER(L938),ISNUMBER([5]CGR!$P$4)), IF(L938&lt;[5]CGR!$P$4,"INCUMPLIDA","PROCESO"), "VERIFICAR FECHA")),"SIN VALOR AVANCE")</f>
        <v>PROCESO</v>
      </c>
    </row>
    <row r="939" spans="1:17" ht="105.75" x14ac:dyDescent="0.2">
      <c r="A939" s="232" t="s">
        <v>19</v>
      </c>
      <c r="B939" s="233" t="s">
        <v>13</v>
      </c>
      <c r="C939" s="781" t="s">
        <v>1084</v>
      </c>
      <c r="D939" s="781" t="s">
        <v>1085</v>
      </c>
      <c r="E939" s="780"/>
      <c r="F939" s="780" t="s">
        <v>1187</v>
      </c>
      <c r="G939" s="235" t="s">
        <v>1099</v>
      </c>
      <c r="H939" s="236" t="s">
        <v>1100</v>
      </c>
      <c r="I939" s="236" t="s">
        <v>1101</v>
      </c>
      <c r="J939" s="237">
        <v>1</v>
      </c>
      <c r="K939" s="263">
        <v>44927</v>
      </c>
      <c r="L939" s="263">
        <v>45016</v>
      </c>
      <c r="M939" s="239">
        <f t="shared" si="30"/>
        <v>12.714285714285714</v>
      </c>
      <c r="N939" s="240">
        <v>1</v>
      </c>
      <c r="O939" s="236" t="s">
        <v>1144</v>
      </c>
      <c r="P939" s="241">
        <f t="shared" si="29"/>
        <v>1</v>
      </c>
      <c r="Q939" s="242" t="str">
        <f>IF(ISNUMBER(P939),IF(P939=100%,"CUMPLIDA",IF(AND(ISNUMBER(L939),ISNUMBER([5]CGR!$P$4)), IF(L939&lt;[5]CGR!$P$4,"INCUMPLIDA","PROCESO"), "VERIFICAR FECHA")),"SIN VALOR AVANCE")</f>
        <v>CUMPLIDA</v>
      </c>
    </row>
    <row r="940" spans="1:17" ht="165.75" x14ac:dyDescent="0.2">
      <c r="A940" s="232" t="s">
        <v>19</v>
      </c>
      <c r="B940" s="233" t="s">
        <v>13</v>
      </c>
      <c r="C940" s="781" t="s">
        <v>1084</v>
      </c>
      <c r="D940" s="781" t="s">
        <v>1085</v>
      </c>
      <c r="E940" s="780"/>
      <c r="F940" s="780" t="s">
        <v>1187</v>
      </c>
      <c r="G940" s="235" t="s">
        <v>1099</v>
      </c>
      <c r="H940" s="236" t="s">
        <v>1140</v>
      </c>
      <c r="I940" s="236" t="s">
        <v>731</v>
      </c>
      <c r="J940" s="237">
        <v>1</v>
      </c>
      <c r="K940" s="263">
        <v>45017</v>
      </c>
      <c r="L940" s="263">
        <v>45138</v>
      </c>
      <c r="M940" s="239">
        <f t="shared" si="30"/>
        <v>17.285714285714285</v>
      </c>
      <c r="N940" s="240">
        <v>1</v>
      </c>
      <c r="O940" s="236" t="s">
        <v>1189</v>
      </c>
      <c r="P940" s="241">
        <f t="shared" si="29"/>
        <v>1</v>
      </c>
      <c r="Q940" s="242" t="str">
        <f>IF(ISNUMBER(P940),IF(P940=100%,"CUMPLIDA",IF(AND(ISNUMBER(L940),ISNUMBER([5]CGR!$P$4)), IF(L940&lt;[5]CGR!$P$4,"INCUMPLIDA","PROCESO"), "VERIFICAR FECHA")),"SIN VALOR AVANCE")</f>
        <v>CUMPLIDA</v>
      </c>
    </row>
    <row r="941" spans="1:17" ht="105.75" x14ac:dyDescent="0.2">
      <c r="A941" s="232" t="s">
        <v>19</v>
      </c>
      <c r="B941" s="233" t="s">
        <v>13</v>
      </c>
      <c r="C941" s="781" t="s">
        <v>1084</v>
      </c>
      <c r="D941" s="781" t="s">
        <v>1085</v>
      </c>
      <c r="E941" s="780"/>
      <c r="F941" s="780" t="s">
        <v>1187</v>
      </c>
      <c r="G941" s="235" t="s">
        <v>1190</v>
      </c>
      <c r="H941" s="236" t="s">
        <v>1191</v>
      </c>
      <c r="I941" s="236" t="s">
        <v>731</v>
      </c>
      <c r="J941" s="237">
        <v>12</v>
      </c>
      <c r="K941" s="263">
        <v>44958</v>
      </c>
      <c r="L941" s="263">
        <v>45323</v>
      </c>
      <c r="M941" s="239">
        <f t="shared" si="30"/>
        <v>52.142857142857146</v>
      </c>
      <c r="N941" s="240">
        <v>12</v>
      </c>
      <c r="O941" s="236" t="s">
        <v>1144</v>
      </c>
      <c r="P941" s="241">
        <f t="shared" si="29"/>
        <v>1</v>
      </c>
      <c r="Q941" s="242" t="str">
        <f>IF(ISNUMBER(P941),IF(P941=100%,"CUMPLIDA",IF(AND(ISNUMBER(L941),ISNUMBER([5]CGR!$P$4)), IF(L941&lt;[5]CGR!$P$4,"INCUMPLIDA","PROCESO"), "VERIFICAR FECHA")),"SIN VALOR AVANCE")</f>
        <v>CUMPLIDA</v>
      </c>
    </row>
    <row r="942" spans="1:17" ht="105.75" x14ac:dyDescent="0.2">
      <c r="A942" s="232" t="s">
        <v>19</v>
      </c>
      <c r="B942" s="233" t="s">
        <v>13</v>
      </c>
      <c r="C942" s="781" t="s">
        <v>1084</v>
      </c>
      <c r="D942" s="781" t="s">
        <v>1085</v>
      </c>
      <c r="E942" s="780"/>
      <c r="F942" s="780" t="s">
        <v>1187</v>
      </c>
      <c r="G942" s="235" t="s">
        <v>1192</v>
      </c>
      <c r="H942" s="236" t="s">
        <v>1193</v>
      </c>
      <c r="I942" s="236" t="s">
        <v>731</v>
      </c>
      <c r="J942" s="237">
        <v>4</v>
      </c>
      <c r="K942" s="263">
        <v>44958</v>
      </c>
      <c r="L942" s="263">
        <v>45323</v>
      </c>
      <c r="M942" s="239">
        <f t="shared" si="30"/>
        <v>52.142857142857146</v>
      </c>
      <c r="N942" s="240">
        <v>4</v>
      </c>
      <c r="O942" s="236" t="s">
        <v>1107</v>
      </c>
      <c r="P942" s="241">
        <f t="shared" si="29"/>
        <v>1</v>
      </c>
      <c r="Q942" s="242" t="str">
        <f>IF(ISNUMBER(P942),IF(P942=100%,"CUMPLIDA",IF(AND(ISNUMBER(L942),ISNUMBER([5]CGR!$P$4)), IF(L942&lt;[5]CGR!$P$4,"INCUMPLIDA","PROCESO"), "VERIFICAR FECHA")),"SIN VALOR AVANCE")</f>
        <v>CUMPLIDA</v>
      </c>
    </row>
    <row r="943" spans="1:17" ht="255.75" customHeight="1" x14ac:dyDescent="0.2">
      <c r="A943" s="232" t="s">
        <v>19</v>
      </c>
      <c r="B943" s="233" t="s">
        <v>13</v>
      </c>
      <c r="C943" s="781" t="s">
        <v>1084</v>
      </c>
      <c r="D943" s="781" t="s">
        <v>1085</v>
      </c>
      <c r="E943" s="780" t="s">
        <v>1194</v>
      </c>
      <c r="F943" s="780" t="s">
        <v>1195</v>
      </c>
      <c r="G943" s="235" t="s">
        <v>1137</v>
      </c>
      <c r="H943" s="236" t="s">
        <v>1093</v>
      </c>
      <c r="I943" s="236" t="s">
        <v>1094</v>
      </c>
      <c r="J943" s="237">
        <v>3</v>
      </c>
      <c r="K943" s="263">
        <v>44958</v>
      </c>
      <c r="L943" s="263">
        <v>45323</v>
      </c>
      <c r="M943" s="239">
        <f t="shared" si="30"/>
        <v>52.142857142857146</v>
      </c>
      <c r="N943" s="240">
        <v>3</v>
      </c>
      <c r="O943" s="236" t="s">
        <v>1188</v>
      </c>
      <c r="P943" s="241">
        <f t="shared" si="29"/>
        <v>1</v>
      </c>
      <c r="Q943" s="242" t="str">
        <f>IF(ISNUMBER(P943),IF(P943=100%,"CUMPLIDA",IF(AND(ISNUMBER(L943),ISNUMBER([5]CGR!$P$4)), IF(L943&lt;[5]CGR!$P$4,"INCUMPLIDA","PROCESO"), "VERIFICAR FECHA")),"SIN VALOR AVANCE")</f>
        <v>CUMPLIDA</v>
      </c>
    </row>
    <row r="944" spans="1:17" ht="75.75" x14ac:dyDescent="0.2">
      <c r="A944" s="232" t="s">
        <v>19</v>
      </c>
      <c r="B944" s="233" t="s">
        <v>13</v>
      </c>
      <c r="C944" s="781"/>
      <c r="D944" s="781"/>
      <c r="E944" s="780"/>
      <c r="F944" s="780" t="s">
        <v>1195</v>
      </c>
      <c r="G944" s="235" t="s">
        <v>1096</v>
      </c>
      <c r="H944" s="291" t="s">
        <v>675</v>
      </c>
      <c r="I944" s="236" t="s">
        <v>676</v>
      </c>
      <c r="J944" s="237">
        <v>1</v>
      </c>
      <c r="K944" s="263">
        <v>45231</v>
      </c>
      <c r="L944" s="263">
        <v>45504</v>
      </c>
      <c r="M944" s="239">
        <f t="shared" si="30"/>
        <v>39</v>
      </c>
      <c r="N944" s="240">
        <v>1</v>
      </c>
      <c r="O944" s="264" t="s">
        <v>825</v>
      </c>
      <c r="P944" s="241">
        <f t="shared" si="29"/>
        <v>1</v>
      </c>
      <c r="Q944" s="242" t="str">
        <f>IF(ISNUMBER(P944),IF(P944=100%,"CUMPLIDA",IF(AND(ISNUMBER(L944),ISNUMBER([5]CGR!$P$4)), IF(L944&lt;[5]CGR!$P$4,"INCUMPLIDA","PROCESO"), "VERIFICAR FECHA")),"SIN VALOR AVANCE")</f>
        <v>CUMPLIDA</v>
      </c>
    </row>
    <row r="945" spans="1:17" ht="225.75" x14ac:dyDescent="0.2">
      <c r="A945" s="232" t="s">
        <v>19</v>
      </c>
      <c r="B945" s="233" t="s">
        <v>13</v>
      </c>
      <c r="C945" s="781"/>
      <c r="D945" s="781"/>
      <c r="E945" s="780"/>
      <c r="F945" s="780" t="s">
        <v>1195</v>
      </c>
      <c r="G945" s="235" t="s">
        <v>1096</v>
      </c>
      <c r="H945" s="291" t="s">
        <v>678</v>
      </c>
      <c r="I945" s="236" t="s">
        <v>679</v>
      </c>
      <c r="J945" s="237">
        <v>1</v>
      </c>
      <c r="K945" s="263">
        <v>45231</v>
      </c>
      <c r="L945" s="263">
        <v>45504</v>
      </c>
      <c r="M945" s="239">
        <f t="shared" si="30"/>
        <v>39</v>
      </c>
      <c r="N945" s="240">
        <v>1</v>
      </c>
      <c r="O945" s="264" t="s">
        <v>1097</v>
      </c>
      <c r="P945" s="241">
        <f t="shared" si="29"/>
        <v>1</v>
      </c>
      <c r="Q945" s="242" t="str">
        <f>IF(ISNUMBER(P945),IF(P945=100%,"CUMPLIDA",IF(AND(ISNUMBER(L945),ISNUMBER([5]CGR!$P$4)), IF(L945&lt;[5]CGR!$P$4,"INCUMPLIDA","PROCESO"), "VERIFICAR FECHA")),"SIN VALOR AVANCE")</f>
        <v>CUMPLIDA</v>
      </c>
    </row>
    <row r="946" spans="1:17" ht="150.75" x14ac:dyDescent="0.2">
      <c r="A946" s="232" t="s">
        <v>19</v>
      </c>
      <c r="B946" s="233" t="s">
        <v>13</v>
      </c>
      <c r="C946" s="781"/>
      <c r="D946" s="781"/>
      <c r="E946" s="780"/>
      <c r="F946" s="780" t="s">
        <v>1195</v>
      </c>
      <c r="G946" s="235" t="s">
        <v>97</v>
      </c>
      <c r="H946" s="236" t="s">
        <v>98</v>
      </c>
      <c r="I946" s="236" t="s">
        <v>99</v>
      </c>
      <c r="J946" s="245">
        <v>1</v>
      </c>
      <c r="K946" s="302">
        <v>45323</v>
      </c>
      <c r="L946" s="302">
        <v>45747</v>
      </c>
      <c r="M946" s="239">
        <f t="shared" si="30"/>
        <v>60.571428571428569</v>
      </c>
      <c r="N946" s="240">
        <v>1</v>
      </c>
      <c r="O946" s="264" t="s">
        <v>1098</v>
      </c>
      <c r="P946" s="241">
        <f t="shared" si="29"/>
        <v>1</v>
      </c>
      <c r="Q946" s="242" t="str">
        <f>IF(ISNUMBER(P946),IF(P946=100%,"CUMPLIDA",IF(AND(ISNUMBER(L946),ISNUMBER([5]CGR!$P$4)), IF(L946&lt;[5]CGR!$P$4,"INCUMPLIDA","PROCESO"), "VERIFICAR FECHA")),"SIN VALOR AVANCE")</f>
        <v>CUMPLIDA</v>
      </c>
    </row>
    <row r="947" spans="1:17" ht="75.75" x14ac:dyDescent="0.2">
      <c r="A947" s="232" t="s">
        <v>19</v>
      </c>
      <c r="B947" s="233" t="s">
        <v>13</v>
      </c>
      <c r="C947" s="781" t="s">
        <v>1084</v>
      </c>
      <c r="D947" s="781" t="s">
        <v>1085</v>
      </c>
      <c r="E947" s="780"/>
      <c r="F947" s="780" t="s">
        <v>1195</v>
      </c>
      <c r="G947" s="235" t="s">
        <v>101</v>
      </c>
      <c r="H947" s="236" t="s">
        <v>101</v>
      </c>
      <c r="I947" s="236" t="s">
        <v>102</v>
      </c>
      <c r="J947" s="245">
        <v>1</v>
      </c>
      <c r="K947" s="302">
        <v>45323</v>
      </c>
      <c r="L947" s="302">
        <v>45747</v>
      </c>
      <c r="M947" s="239">
        <f t="shared" si="30"/>
        <v>60.571428571428569</v>
      </c>
      <c r="N947" s="240">
        <v>1</v>
      </c>
      <c r="O947" s="264" t="s">
        <v>924</v>
      </c>
      <c r="P947" s="241">
        <f t="shared" si="29"/>
        <v>1</v>
      </c>
      <c r="Q947" s="242" t="str">
        <f>IF(ISNUMBER(P947),IF(P947=100%,"CUMPLIDA",IF(AND(ISNUMBER(L947),ISNUMBER([5]CGR!$P$4)), IF(L947&lt;[5]CGR!$P$4,"INCUMPLIDA","PROCESO"), "VERIFICAR FECHA")),"SIN VALOR AVANCE")</f>
        <v>CUMPLIDA</v>
      </c>
    </row>
    <row r="948" spans="1:17" ht="75.75" x14ac:dyDescent="0.2">
      <c r="A948" s="232" t="s">
        <v>19</v>
      </c>
      <c r="B948" s="233" t="s">
        <v>13</v>
      </c>
      <c r="C948" s="781"/>
      <c r="D948" s="781"/>
      <c r="E948" s="780"/>
      <c r="F948" s="780" t="s">
        <v>1195</v>
      </c>
      <c r="G948" s="235" t="s">
        <v>238</v>
      </c>
      <c r="H948" s="236" t="s">
        <v>239</v>
      </c>
      <c r="I948" s="236" t="s">
        <v>240</v>
      </c>
      <c r="J948" s="245">
        <v>1</v>
      </c>
      <c r="K948" s="302">
        <v>45231</v>
      </c>
      <c r="L948" s="302">
        <v>45747</v>
      </c>
      <c r="M948" s="239">
        <f t="shared" si="30"/>
        <v>73.714285714285708</v>
      </c>
      <c r="N948" s="240">
        <v>1</v>
      </c>
      <c r="O948" s="264" t="s">
        <v>924</v>
      </c>
      <c r="P948" s="241">
        <f t="shared" si="29"/>
        <v>1</v>
      </c>
      <c r="Q948" s="242" t="str">
        <f>IF(ISNUMBER(P948),IF(P948=100%,"CUMPLIDA",IF(AND(ISNUMBER(L948),ISNUMBER([5]CGR!$P$4)), IF(L948&lt;[5]CGR!$P$4,"INCUMPLIDA","PROCESO"), "VERIFICAR FECHA")),"SIN VALOR AVANCE")</f>
        <v>CUMPLIDA</v>
      </c>
    </row>
    <row r="949" spans="1:17" ht="150.75" x14ac:dyDescent="0.2">
      <c r="A949" s="232" t="s">
        <v>19</v>
      </c>
      <c r="B949" s="233" t="s">
        <v>13</v>
      </c>
      <c r="C949" s="781"/>
      <c r="D949" s="781"/>
      <c r="E949" s="780"/>
      <c r="F949" s="780" t="s">
        <v>1195</v>
      </c>
      <c r="G949" s="235" t="s">
        <v>104</v>
      </c>
      <c r="H949" s="236" t="s">
        <v>104</v>
      </c>
      <c r="I949" s="236" t="s">
        <v>248</v>
      </c>
      <c r="J949" s="245">
        <v>1</v>
      </c>
      <c r="K949" s="302">
        <v>45323</v>
      </c>
      <c r="L949" s="302">
        <v>45747</v>
      </c>
      <c r="M949" s="239">
        <f t="shared" si="30"/>
        <v>60.571428571428569</v>
      </c>
      <c r="N949" s="240">
        <v>1</v>
      </c>
      <c r="O949" s="264" t="s">
        <v>1098</v>
      </c>
      <c r="P949" s="241">
        <f t="shared" si="29"/>
        <v>1</v>
      </c>
      <c r="Q949" s="242" t="str">
        <f>IF(ISNUMBER(P949),IF(P949=100%,"CUMPLIDA",IF(AND(ISNUMBER(L949),ISNUMBER([5]CGR!$P$4)), IF(L949&lt;[5]CGR!$P$4,"INCUMPLIDA","PROCESO"), "VERIFICAR FECHA")),"SIN VALOR AVANCE")</f>
        <v>CUMPLIDA</v>
      </c>
    </row>
    <row r="950" spans="1:17" ht="75.75" x14ac:dyDescent="0.2">
      <c r="A950" s="232" t="s">
        <v>19</v>
      </c>
      <c r="B950" s="233" t="s">
        <v>13</v>
      </c>
      <c r="C950" s="781"/>
      <c r="D950" s="781"/>
      <c r="E950" s="780"/>
      <c r="F950" s="780" t="s">
        <v>1195</v>
      </c>
      <c r="G950" s="235" t="s">
        <v>830</v>
      </c>
      <c r="H950" s="236" t="s">
        <v>830</v>
      </c>
      <c r="I950" s="236" t="s">
        <v>107</v>
      </c>
      <c r="J950" s="245">
        <v>1</v>
      </c>
      <c r="K950" s="302">
        <v>45231</v>
      </c>
      <c r="L950" s="302">
        <v>45747</v>
      </c>
      <c r="M950" s="239">
        <f t="shared" si="30"/>
        <v>73.714285714285708</v>
      </c>
      <c r="N950" s="240">
        <v>1</v>
      </c>
      <c r="O950" s="264" t="s">
        <v>924</v>
      </c>
      <c r="P950" s="241">
        <f t="shared" si="29"/>
        <v>1</v>
      </c>
      <c r="Q950" s="242" t="str">
        <f>IF(ISNUMBER(P950),IF(P950=100%,"CUMPLIDA",IF(AND(ISNUMBER(L950),ISNUMBER([5]CGR!$P$4)), IF(L950&lt;[5]CGR!$P$4,"INCUMPLIDA","PROCESO"), "VERIFICAR FECHA")),"SIN VALOR AVANCE")</f>
        <v>CUMPLIDA</v>
      </c>
    </row>
    <row r="951" spans="1:17" ht="225.75" x14ac:dyDescent="0.2">
      <c r="A951" s="232" t="s">
        <v>19</v>
      </c>
      <c r="B951" s="233" t="s">
        <v>13</v>
      </c>
      <c r="C951" s="781"/>
      <c r="D951" s="781"/>
      <c r="E951" s="780"/>
      <c r="F951" s="780" t="s">
        <v>1195</v>
      </c>
      <c r="G951" s="235" t="s">
        <v>831</v>
      </c>
      <c r="H951" s="236" t="s">
        <v>831</v>
      </c>
      <c r="I951" s="236" t="s">
        <v>524</v>
      </c>
      <c r="J951" s="245">
        <v>1</v>
      </c>
      <c r="K951" s="302">
        <v>45231</v>
      </c>
      <c r="L951" s="302">
        <v>45808</v>
      </c>
      <c r="M951" s="239">
        <f t="shared" si="30"/>
        <v>82.428571428571431</v>
      </c>
      <c r="N951" s="240">
        <v>1</v>
      </c>
      <c r="O951" s="264" t="s">
        <v>1097</v>
      </c>
      <c r="P951" s="241">
        <f t="shared" si="29"/>
        <v>1</v>
      </c>
      <c r="Q951" s="242" t="str">
        <f>IF(ISNUMBER(P951),IF(P951=100%,"CUMPLIDA",IF(AND(ISNUMBER(L951),ISNUMBER([5]CGR!$P$4)), IF(L951&lt;[5]CGR!$P$4,"INCUMPLIDA","PROCESO"), "VERIFICAR FECHA")),"SIN VALOR AVANCE")</f>
        <v>CUMPLIDA</v>
      </c>
    </row>
    <row r="952" spans="1:17" ht="75.75" x14ac:dyDescent="0.2">
      <c r="A952" s="232" t="s">
        <v>19</v>
      </c>
      <c r="B952" s="233" t="s">
        <v>13</v>
      </c>
      <c r="C952" s="781"/>
      <c r="D952" s="781"/>
      <c r="E952" s="780"/>
      <c r="F952" s="780" t="s">
        <v>1195</v>
      </c>
      <c r="G952" s="235" t="s">
        <v>110</v>
      </c>
      <c r="H952" s="236" t="s">
        <v>111</v>
      </c>
      <c r="I952" s="236" t="s">
        <v>112</v>
      </c>
      <c r="J952" s="245">
        <v>12</v>
      </c>
      <c r="K952" s="302">
        <v>46024</v>
      </c>
      <c r="L952" s="302">
        <v>47118</v>
      </c>
      <c r="M952" s="239">
        <f t="shared" si="30"/>
        <v>156.28571428571428</v>
      </c>
      <c r="N952" s="240">
        <v>0</v>
      </c>
      <c r="O952" s="264" t="s">
        <v>924</v>
      </c>
      <c r="P952" s="241">
        <f t="shared" si="29"/>
        <v>0</v>
      </c>
      <c r="Q952" s="242" t="str">
        <f>IF(ISNUMBER(P952),IF(P952=100%,"CUMPLIDA",IF(AND(ISNUMBER(L952),ISNUMBER([5]CGR!$P$4)), IF(L952&lt;[5]CGR!$P$4,"INCUMPLIDA","PROCESO"), "VERIFICAR FECHA")),"SIN VALOR AVANCE")</f>
        <v>PROCESO</v>
      </c>
    </row>
    <row r="953" spans="1:17" ht="150.75" x14ac:dyDescent="0.2">
      <c r="A953" s="232" t="s">
        <v>19</v>
      </c>
      <c r="B953" s="233" t="s">
        <v>13</v>
      </c>
      <c r="C953" s="781" t="s">
        <v>1084</v>
      </c>
      <c r="D953" s="781" t="s">
        <v>1085</v>
      </c>
      <c r="E953" s="780"/>
      <c r="F953" s="780" t="s">
        <v>1195</v>
      </c>
      <c r="G953" s="235" t="s">
        <v>114</v>
      </c>
      <c r="H953" s="236" t="s">
        <v>115</v>
      </c>
      <c r="I953" s="236" t="s">
        <v>116</v>
      </c>
      <c r="J953" s="245">
        <v>1</v>
      </c>
      <c r="K953" s="302">
        <v>46024</v>
      </c>
      <c r="L953" s="302">
        <v>47118</v>
      </c>
      <c r="M953" s="239">
        <f t="shared" si="30"/>
        <v>156.28571428571428</v>
      </c>
      <c r="N953" s="240">
        <v>0</v>
      </c>
      <c r="O953" s="264" t="s">
        <v>1098</v>
      </c>
      <c r="P953" s="241">
        <f t="shared" si="29"/>
        <v>0</v>
      </c>
      <c r="Q953" s="242" t="str">
        <f>IF(ISNUMBER(P953),IF(P953=100%,"CUMPLIDA",IF(AND(ISNUMBER(L953),ISNUMBER([5]CGR!$P$4)), IF(L953&lt;[5]CGR!$P$4,"INCUMPLIDA","PROCESO"), "VERIFICAR FECHA")),"SIN VALOR AVANCE")</f>
        <v>PROCESO</v>
      </c>
    </row>
    <row r="954" spans="1:17" ht="225.75" x14ac:dyDescent="0.2">
      <c r="A954" s="232" t="s">
        <v>19</v>
      </c>
      <c r="B954" s="233" t="s">
        <v>13</v>
      </c>
      <c r="C954" s="781" t="s">
        <v>1084</v>
      </c>
      <c r="D954" s="781" t="s">
        <v>1085</v>
      </c>
      <c r="E954" s="780"/>
      <c r="F954" s="780" t="s">
        <v>1195</v>
      </c>
      <c r="G954" s="235" t="s">
        <v>117</v>
      </c>
      <c r="H954" s="236" t="s">
        <v>118</v>
      </c>
      <c r="I954" s="236" t="s">
        <v>119</v>
      </c>
      <c r="J954" s="245">
        <v>2</v>
      </c>
      <c r="K954" s="302">
        <v>46024</v>
      </c>
      <c r="L954" s="302">
        <v>47118</v>
      </c>
      <c r="M954" s="239">
        <f t="shared" si="30"/>
        <v>156.28571428571428</v>
      </c>
      <c r="N954" s="240">
        <v>0</v>
      </c>
      <c r="O954" s="264" t="s">
        <v>1097</v>
      </c>
      <c r="P954" s="241">
        <f t="shared" si="29"/>
        <v>0</v>
      </c>
      <c r="Q954" s="242" t="str">
        <f>IF(ISNUMBER(P954),IF(P954=100%,"CUMPLIDA",IF(AND(ISNUMBER(L954),ISNUMBER([5]CGR!$P$4)), IF(L954&lt;[5]CGR!$P$4,"INCUMPLIDA","PROCESO"), "VERIFICAR FECHA")),"SIN VALOR AVANCE")</f>
        <v>PROCESO</v>
      </c>
    </row>
    <row r="955" spans="1:17" ht="105.75" x14ac:dyDescent="0.2">
      <c r="A955" s="232" t="s">
        <v>19</v>
      </c>
      <c r="B955" s="233" t="s">
        <v>13</v>
      </c>
      <c r="C955" s="781" t="s">
        <v>1084</v>
      </c>
      <c r="D955" s="781" t="s">
        <v>1085</v>
      </c>
      <c r="E955" s="780"/>
      <c r="F955" s="780" t="s">
        <v>1195</v>
      </c>
      <c r="G955" s="235" t="s">
        <v>1169</v>
      </c>
      <c r="H955" s="236" t="s">
        <v>1100</v>
      </c>
      <c r="I955" s="236" t="s">
        <v>1101</v>
      </c>
      <c r="J955" s="237">
        <v>1</v>
      </c>
      <c r="K955" s="263">
        <v>44927</v>
      </c>
      <c r="L955" s="263">
        <v>45016</v>
      </c>
      <c r="M955" s="239">
        <f t="shared" si="30"/>
        <v>12.714285714285714</v>
      </c>
      <c r="N955" s="240">
        <v>1</v>
      </c>
      <c r="O955" s="236" t="s">
        <v>1196</v>
      </c>
      <c r="P955" s="241">
        <f t="shared" ref="P955:P1018" si="31">N955/J955</f>
        <v>1</v>
      </c>
      <c r="Q955" s="242" t="str">
        <f>IF(ISNUMBER(P955),IF(P955=100%,"CUMPLIDA",IF(AND(ISNUMBER(L955),ISNUMBER([5]CGR!$P$4)), IF(L955&lt;[5]CGR!$P$4,"INCUMPLIDA","PROCESO"), "VERIFICAR FECHA")),"SIN VALOR AVANCE")</f>
        <v>CUMPLIDA</v>
      </c>
    </row>
    <row r="956" spans="1:17" ht="165.75" x14ac:dyDescent="0.2">
      <c r="A956" s="232" t="s">
        <v>19</v>
      </c>
      <c r="B956" s="233" t="s">
        <v>13</v>
      </c>
      <c r="C956" s="781" t="s">
        <v>1084</v>
      </c>
      <c r="D956" s="781" t="s">
        <v>1085</v>
      </c>
      <c r="E956" s="780"/>
      <c r="F956" s="780" t="s">
        <v>1195</v>
      </c>
      <c r="G956" s="235" t="s">
        <v>1169</v>
      </c>
      <c r="H956" s="236" t="s">
        <v>1170</v>
      </c>
      <c r="I956" s="236" t="s">
        <v>731</v>
      </c>
      <c r="J956" s="237">
        <v>1</v>
      </c>
      <c r="K956" s="263">
        <v>45017</v>
      </c>
      <c r="L956" s="263">
        <v>45138</v>
      </c>
      <c r="M956" s="239">
        <f t="shared" si="30"/>
        <v>17.285714285714285</v>
      </c>
      <c r="N956" s="240">
        <v>1</v>
      </c>
      <c r="O956" s="236" t="s">
        <v>1197</v>
      </c>
      <c r="P956" s="241">
        <f t="shared" si="31"/>
        <v>1</v>
      </c>
      <c r="Q956" s="242" t="str">
        <f>IF(ISNUMBER(P956),IF(P956=100%,"CUMPLIDA",IF(AND(ISNUMBER(L956),ISNUMBER([5]CGR!$P$4)), IF(L956&lt;[5]CGR!$P$4,"INCUMPLIDA","PROCESO"), "VERIFICAR FECHA")),"SIN VALOR AVANCE")</f>
        <v>CUMPLIDA</v>
      </c>
    </row>
    <row r="957" spans="1:17" ht="105.75" x14ac:dyDescent="0.2">
      <c r="A957" s="232" t="s">
        <v>19</v>
      </c>
      <c r="B957" s="233" t="s">
        <v>13</v>
      </c>
      <c r="C957" s="781" t="s">
        <v>1084</v>
      </c>
      <c r="D957" s="781" t="s">
        <v>1085</v>
      </c>
      <c r="E957" s="780"/>
      <c r="F957" s="780" t="s">
        <v>1195</v>
      </c>
      <c r="G957" s="235" t="s">
        <v>1115</v>
      </c>
      <c r="H957" s="236" t="s">
        <v>1116</v>
      </c>
      <c r="I957" s="236" t="s">
        <v>1178</v>
      </c>
      <c r="J957" s="237">
        <v>12</v>
      </c>
      <c r="K957" s="263">
        <v>44958</v>
      </c>
      <c r="L957" s="263">
        <v>45323</v>
      </c>
      <c r="M957" s="239">
        <f t="shared" si="30"/>
        <v>52.142857142857146</v>
      </c>
      <c r="N957" s="240">
        <v>12</v>
      </c>
      <c r="O957" s="236" t="s">
        <v>1198</v>
      </c>
      <c r="P957" s="241">
        <f t="shared" si="31"/>
        <v>1</v>
      </c>
      <c r="Q957" s="242" t="str">
        <f>IF(ISNUMBER(P957),IF(P957=100%,"CUMPLIDA",IF(AND(ISNUMBER(L957),ISNUMBER([5]CGR!$P$4)), IF(L957&lt;[5]CGR!$P$4,"INCUMPLIDA","PROCESO"), "VERIFICAR FECHA")),"SIN VALOR AVANCE")</f>
        <v>CUMPLIDA</v>
      </c>
    </row>
    <row r="958" spans="1:17" ht="255.75" customHeight="1" x14ac:dyDescent="0.2">
      <c r="A958" s="232" t="s">
        <v>19</v>
      </c>
      <c r="B958" s="233" t="s">
        <v>13</v>
      </c>
      <c r="C958" s="781" t="s">
        <v>1084</v>
      </c>
      <c r="D958" s="781" t="s">
        <v>1085</v>
      </c>
      <c r="E958" s="780" t="s">
        <v>1199</v>
      </c>
      <c r="F958" s="780" t="s">
        <v>1200</v>
      </c>
      <c r="G958" s="235" t="s">
        <v>1137</v>
      </c>
      <c r="H958" s="236" t="s">
        <v>1201</v>
      </c>
      <c r="I958" s="236" t="s">
        <v>1094</v>
      </c>
      <c r="J958" s="237">
        <v>3</v>
      </c>
      <c r="K958" s="263">
        <v>44958</v>
      </c>
      <c r="L958" s="263">
        <v>45323</v>
      </c>
      <c r="M958" s="239">
        <f t="shared" si="30"/>
        <v>52.142857142857146</v>
      </c>
      <c r="N958" s="240">
        <v>3</v>
      </c>
      <c r="O958" s="236" t="s">
        <v>1188</v>
      </c>
      <c r="P958" s="241">
        <f t="shared" si="31"/>
        <v>1</v>
      </c>
      <c r="Q958" s="242" t="str">
        <f>IF(ISNUMBER(P958),IF(P958=100%,"CUMPLIDA",IF(AND(ISNUMBER(L958),ISNUMBER([5]CGR!$P$4)), IF(L958&lt;[5]CGR!$P$4,"INCUMPLIDA","PROCESO"), "VERIFICAR FECHA")),"SIN VALOR AVANCE")</f>
        <v>CUMPLIDA</v>
      </c>
    </row>
    <row r="959" spans="1:17" ht="75.75" x14ac:dyDescent="0.2">
      <c r="A959" s="232" t="s">
        <v>19</v>
      </c>
      <c r="B959" s="233" t="s">
        <v>13</v>
      </c>
      <c r="C959" s="781"/>
      <c r="D959" s="781"/>
      <c r="E959" s="780"/>
      <c r="F959" s="780" t="s">
        <v>1200</v>
      </c>
      <c r="G959" s="235" t="s">
        <v>1096</v>
      </c>
      <c r="H959" s="291" t="s">
        <v>675</v>
      </c>
      <c r="I959" s="236" t="s">
        <v>676</v>
      </c>
      <c r="J959" s="237">
        <v>1</v>
      </c>
      <c r="K959" s="263">
        <v>45231</v>
      </c>
      <c r="L959" s="263">
        <v>45504</v>
      </c>
      <c r="M959" s="239">
        <f t="shared" si="30"/>
        <v>39</v>
      </c>
      <c r="N959" s="240">
        <v>1</v>
      </c>
      <c r="O959" s="264" t="s">
        <v>825</v>
      </c>
      <c r="P959" s="241">
        <f t="shared" si="31"/>
        <v>1</v>
      </c>
      <c r="Q959" s="242" t="str">
        <f>IF(ISNUMBER(P959),IF(P959=100%,"CUMPLIDA",IF(AND(ISNUMBER(L959),ISNUMBER([5]CGR!$P$4)), IF(L959&lt;[5]CGR!$P$4,"INCUMPLIDA","PROCESO"), "VERIFICAR FECHA")),"SIN VALOR AVANCE")</f>
        <v>CUMPLIDA</v>
      </c>
    </row>
    <row r="960" spans="1:17" ht="225.75" x14ac:dyDescent="0.2">
      <c r="A960" s="232" t="s">
        <v>19</v>
      </c>
      <c r="B960" s="233" t="s">
        <v>13</v>
      </c>
      <c r="C960" s="781"/>
      <c r="D960" s="781"/>
      <c r="E960" s="780"/>
      <c r="F960" s="780" t="s">
        <v>1200</v>
      </c>
      <c r="G960" s="235" t="s">
        <v>1096</v>
      </c>
      <c r="H960" s="291" t="s">
        <v>678</v>
      </c>
      <c r="I960" s="236" t="s">
        <v>679</v>
      </c>
      <c r="J960" s="237">
        <v>1</v>
      </c>
      <c r="K960" s="263">
        <v>45231</v>
      </c>
      <c r="L960" s="263">
        <v>45504</v>
      </c>
      <c r="M960" s="239">
        <f t="shared" si="30"/>
        <v>39</v>
      </c>
      <c r="N960" s="240">
        <v>1</v>
      </c>
      <c r="O960" s="264" t="s">
        <v>1097</v>
      </c>
      <c r="P960" s="241">
        <f t="shared" si="31"/>
        <v>1</v>
      </c>
      <c r="Q960" s="242" t="str">
        <f>IF(ISNUMBER(P960),IF(P960=100%,"CUMPLIDA",IF(AND(ISNUMBER(L960),ISNUMBER([5]CGR!$P$4)), IF(L960&lt;[5]CGR!$P$4,"INCUMPLIDA","PROCESO"), "VERIFICAR FECHA")),"SIN VALOR AVANCE")</f>
        <v>CUMPLIDA</v>
      </c>
    </row>
    <row r="961" spans="1:17" ht="150.75" x14ac:dyDescent="0.2">
      <c r="A961" s="232" t="s">
        <v>19</v>
      </c>
      <c r="B961" s="233" t="s">
        <v>13</v>
      </c>
      <c r="C961" s="781"/>
      <c r="D961" s="781"/>
      <c r="E961" s="780"/>
      <c r="F961" s="780" t="s">
        <v>1200</v>
      </c>
      <c r="G961" s="235" t="s">
        <v>97</v>
      </c>
      <c r="H961" s="236" t="s">
        <v>98</v>
      </c>
      <c r="I961" s="236" t="s">
        <v>99</v>
      </c>
      <c r="J961" s="245">
        <v>1</v>
      </c>
      <c r="K961" s="302">
        <v>45323</v>
      </c>
      <c r="L961" s="302">
        <v>45747</v>
      </c>
      <c r="M961" s="239">
        <f t="shared" si="30"/>
        <v>60.571428571428569</v>
      </c>
      <c r="N961" s="240">
        <v>1</v>
      </c>
      <c r="O961" s="264" t="s">
        <v>1098</v>
      </c>
      <c r="P961" s="241">
        <f t="shared" si="31"/>
        <v>1</v>
      </c>
      <c r="Q961" s="242" t="str">
        <f>IF(ISNUMBER(P961),IF(P961=100%,"CUMPLIDA",IF(AND(ISNUMBER(L961),ISNUMBER([5]CGR!$P$4)), IF(L961&lt;[5]CGR!$P$4,"INCUMPLIDA","PROCESO"), "VERIFICAR FECHA")),"SIN VALOR AVANCE")</f>
        <v>CUMPLIDA</v>
      </c>
    </row>
    <row r="962" spans="1:17" ht="75.75" x14ac:dyDescent="0.2">
      <c r="A962" s="232" t="s">
        <v>19</v>
      </c>
      <c r="B962" s="233" t="s">
        <v>13</v>
      </c>
      <c r="C962" s="781"/>
      <c r="D962" s="781"/>
      <c r="E962" s="780"/>
      <c r="F962" s="780" t="s">
        <v>1200</v>
      </c>
      <c r="G962" s="235" t="s">
        <v>101</v>
      </c>
      <c r="H962" s="236" t="s">
        <v>101</v>
      </c>
      <c r="I962" s="236" t="s">
        <v>102</v>
      </c>
      <c r="J962" s="245">
        <v>1</v>
      </c>
      <c r="K962" s="302">
        <v>45323</v>
      </c>
      <c r="L962" s="302">
        <v>45747</v>
      </c>
      <c r="M962" s="239">
        <f t="shared" si="30"/>
        <v>60.571428571428569</v>
      </c>
      <c r="N962" s="240">
        <v>1</v>
      </c>
      <c r="O962" s="264" t="s">
        <v>924</v>
      </c>
      <c r="P962" s="241">
        <f t="shared" si="31"/>
        <v>1</v>
      </c>
      <c r="Q962" s="242" t="str">
        <f>IF(ISNUMBER(P962),IF(P962=100%,"CUMPLIDA",IF(AND(ISNUMBER(L962),ISNUMBER([5]CGR!$P$4)), IF(L962&lt;[5]CGR!$P$4,"INCUMPLIDA","PROCESO"), "VERIFICAR FECHA")),"SIN VALOR AVANCE")</f>
        <v>CUMPLIDA</v>
      </c>
    </row>
    <row r="963" spans="1:17" ht="75.75" x14ac:dyDescent="0.2">
      <c r="A963" s="232" t="s">
        <v>19</v>
      </c>
      <c r="B963" s="233" t="s">
        <v>13</v>
      </c>
      <c r="C963" s="781"/>
      <c r="D963" s="781"/>
      <c r="E963" s="780"/>
      <c r="F963" s="780" t="s">
        <v>1200</v>
      </c>
      <c r="G963" s="235" t="s">
        <v>238</v>
      </c>
      <c r="H963" s="236" t="s">
        <v>239</v>
      </c>
      <c r="I963" s="236" t="s">
        <v>240</v>
      </c>
      <c r="J963" s="245">
        <v>1</v>
      </c>
      <c r="K963" s="302">
        <v>45231</v>
      </c>
      <c r="L963" s="302">
        <v>45747</v>
      </c>
      <c r="M963" s="239">
        <f t="shared" si="30"/>
        <v>73.714285714285708</v>
      </c>
      <c r="N963" s="240">
        <v>1</v>
      </c>
      <c r="O963" s="264" t="s">
        <v>924</v>
      </c>
      <c r="P963" s="241">
        <f t="shared" si="31"/>
        <v>1</v>
      </c>
      <c r="Q963" s="242" t="str">
        <f>IF(ISNUMBER(P963),IF(P963=100%,"CUMPLIDA",IF(AND(ISNUMBER(L963),ISNUMBER([5]CGR!$P$4)), IF(L963&lt;[5]CGR!$P$4,"INCUMPLIDA","PROCESO"), "VERIFICAR FECHA")),"SIN VALOR AVANCE")</f>
        <v>CUMPLIDA</v>
      </c>
    </row>
    <row r="964" spans="1:17" ht="150.75" x14ac:dyDescent="0.2">
      <c r="A964" s="232" t="s">
        <v>19</v>
      </c>
      <c r="B964" s="233" t="s">
        <v>13</v>
      </c>
      <c r="C964" s="781"/>
      <c r="D964" s="781"/>
      <c r="E964" s="780"/>
      <c r="F964" s="780" t="s">
        <v>1200</v>
      </c>
      <c r="G964" s="235" t="s">
        <v>104</v>
      </c>
      <c r="H964" s="236" t="s">
        <v>104</v>
      </c>
      <c r="I964" s="236" t="s">
        <v>248</v>
      </c>
      <c r="J964" s="245">
        <v>1</v>
      </c>
      <c r="K964" s="302">
        <v>45323</v>
      </c>
      <c r="L964" s="302">
        <v>45747</v>
      </c>
      <c r="M964" s="239">
        <f t="shared" si="30"/>
        <v>60.571428571428569</v>
      </c>
      <c r="N964" s="240">
        <v>1</v>
      </c>
      <c r="O964" s="264" t="s">
        <v>1098</v>
      </c>
      <c r="P964" s="241">
        <f t="shared" si="31"/>
        <v>1</v>
      </c>
      <c r="Q964" s="242" t="str">
        <f>IF(ISNUMBER(P964),IF(P964=100%,"CUMPLIDA",IF(AND(ISNUMBER(L964),ISNUMBER([5]CGR!$P$4)), IF(L964&lt;[5]CGR!$P$4,"INCUMPLIDA","PROCESO"), "VERIFICAR FECHA")),"SIN VALOR AVANCE")</f>
        <v>CUMPLIDA</v>
      </c>
    </row>
    <row r="965" spans="1:17" ht="75.75" x14ac:dyDescent="0.2">
      <c r="A965" s="232" t="s">
        <v>19</v>
      </c>
      <c r="B965" s="233" t="s">
        <v>13</v>
      </c>
      <c r="C965" s="781"/>
      <c r="D965" s="781"/>
      <c r="E965" s="780"/>
      <c r="F965" s="780" t="s">
        <v>1200</v>
      </c>
      <c r="G965" s="235" t="s">
        <v>830</v>
      </c>
      <c r="H965" s="236" t="s">
        <v>830</v>
      </c>
      <c r="I965" s="236" t="s">
        <v>107</v>
      </c>
      <c r="J965" s="245">
        <v>1</v>
      </c>
      <c r="K965" s="302">
        <v>45231</v>
      </c>
      <c r="L965" s="302">
        <v>45747</v>
      </c>
      <c r="M965" s="239">
        <f t="shared" si="30"/>
        <v>73.714285714285708</v>
      </c>
      <c r="N965" s="240">
        <v>1</v>
      </c>
      <c r="O965" s="264" t="s">
        <v>924</v>
      </c>
      <c r="P965" s="241">
        <f t="shared" si="31"/>
        <v>1</v>
      </c>
      <c r="Q965" s="242" t="str">
        <f>IF(ISNUMBER(P965),IF(P965=100%,"CUMPLIDA",IF(AND(ISNUMBER(L965),ISNUMBER([5]CGR!$P$4)), IF(L965&lt;[5]CGR!$P$4,"INCUMPLIDA","PROCESO"), "VERIFICAR FECHA")),"SIN VALOR AVANCE")</f>
        <v>CUMPLIDA</v>
      </c>
    </row>
    <row r="966" spans="1:17" ht="225.75" x14ac:dyDescent="0.2">
      <c r="A966" s="232" t="s">
        <v>19</v>
      </c>
      <c r="B966" s="233" t="s">
        <v>13</v>
      </c>
      <c r="C966" s="781"/>
      <c r="D966" s="781"/>
      <c r="E966" s="780"/>
      <c r="F966" s="780" t="s">
        <v>1200</v>
      </c>
      <c r="G966" s="235" t="s">
        <v>831</v>
      </c>
      <c r="H966" s="236" t="s">
        <v>831</v>
      </c>
      <c r="I966" s="236" t="s">
        <v>524</v>
      </c>
      <c r="J966" s="245">
        <v>1</v>
      </c>
      <c r="K966" s="302">
        <v>45231</v>
      </c>
      <c r="L966" s="302">
        <v>45808</v>
      </c>
      <c r="M966" s="239">
        <f t="shared" si="30"/>
        <v>82.428571428571431</v>
      </c>
      <c r="N966" s="240">
        <v>1</v>
      </c>
      <c r="O966" s="264" t="s">
        <v>1097</v>
      </c>
      <c r="P966" s="241">
        <f t="shared" si="31"/>
        <v>1</v>
      </c>
      <c r="Q966" s="242" t="str">
        <f>IF(ISNUMBER(P966),IF(P966=100%,"CUMPLIDA",IF(AND(ISNUMBER(L966),ISNUMBER([5]CGR!$P$4)), IF(L966&lt;[5]CGR!$P$4,"INCUMPLIDA","PROCESO"), "VERIFICAR FECHA")),"SIN VALOR AVANCE")</f>
        <v>CUMPLIDA</v>
      </c>
    </row>
    <row r="967" spans="1:17" ht="75.75" x14ac:dyDescent="0.2">
      <c r="A967" s="232" t="s">
        <v>19</v>
      </c>
      <c r="B967" s="233" t="s">
        <v>13</v>
      </c>
      <c r="C967" s="781" t="s">
        <v>1084</v>
      </c>
      <c r="D967" s="781" t="s">
        <v>1085</v>
      </c>
      <c r="E967" s="780"/>
      <c r="F967" s="780" t="s">
        <v>1200</v>
      </c>
      <c r="G967" s="235" t="s">
        <v>110</v>
      </c>
      <c r="H967" s="236" t="s">
        <v>111</v>
      </c>
      <c r="I967" s="236" t="s">
        <v>112</v>
      </c>
      <c r="J967" s="245">
        <v>12</v>
      </c>
      <c r="K967" s="302">
        <v>46024</v>
      </c>
      <c r="L967" s="302">
        <v>47118</v>
      </c>
      <c r="M967" s="239">
        <f t="shared" si="30"/>
        <v>156.28571428571428</v>
      </c>
      <c r="N967" s="240">
        <v>0</v>
      </c>
      <c r="O967" s="264" t="s">
        <v>924</v>
      </c>
      <c r="P967" s="241">
        <f t="shared" si="31"/>
        <v>0</v>
      </c>
      <c r="Q967" s="242" t="str">
        <f>IF(ISNUMBER(P967),IF(P967=100%,"CUMPLIDA",IF(AND(ISNUMBER(L967),ISNUMBER([5]CGR!$P$4)), IF(L967&lt;[5]CGR!$P$4,"INCUMPLIDA","PROCESO"), "VERIFICAR FECHA")),"SIN VALOR AVANCE")</f>
        <v>PROCESO</v>
      </c>
    </row>
    <row r="968" spans="1:17" ht="150.75" x14ac:dyDescent="0.2">
      <c r="A968" s="232" t="s">
        <v>19</v>
      </c>
      <c r="B968" s="233" t="s">
        <v>13</v>
      </c>
      <c r="C968" s="781" t="s">
        <v>1084</v>
      </c>
      <c r="D968" s="781" t="s">
        <v>1085</v>
      </c>
      <c r="E968" s="780"/>
      <c r="F968" s="780" t="s">
        <v>1200</v>
      </c>
      <c r="G968" s="235" t="s">
        <v>114</v>
      </c>
      <c r="H968" s="236" t="s">
        <v>115</v>
      </c>
      <c r="I968" s="236" t="s">
        <v>116</v>
      </c>
      <c r="J968" s="245">
        <v>1</v>
      </c>
      <c r="K968" s="302">
        <v>46024</v>
      </c>
      <c r="L968" s="302">
        <v>47118</v>
      </c>
      <c r="M968" s="239">
        <f t="shared" si="30"/>
        <v>156.28571428571428</v>
      </c>
      <c r="N968" s="240">
        <v>0</v>
      </c>
      <c r="O968" s="264" t="s">
        <v>1098</v>
      </c>
      <c r="P968" s="241">
        <f t="shared" si="31"/>
        <v>0</v>
      </c>
      <c r="Q968" s="242" t="str">
        <f>IF(ISNUMBER(P968),IF(P968=100%,"CUMPLIDA",IF(AND(ISNUMBER(L968),ISNUMBER([5]CGR!$P$4)), IF(L968&lt;[5]CGR!$P$4,"INCUMPLIDA","PROCESO"), "VERIFICAR FECHA")),"SIN VALOR AVANCE")</f>
        <v>PROCESO</v>
      </c>
    </row>
    <row r="969" spans="1:17" ht="225.75" x14ac:dyDescent="0.2">
      <c r="A969" s="232" t="s">
        <v>19</v>
      </c>
      <c r="B969" s="233" t="s">
        <v>13</v>
      </c>
      <c r="C969" s="781" t="s">
        <v>1084</v>
      </c>
      <c r="D969" s="781" t="s">
        <v>1085</v>
      </c>
      <c r="E969" s="780"/>
      <c r="F969" s="780" t="s">
        <v>1200</v>
      </c>
      <c r="G969" s="235" t="s">
        <v>117</v>
      </c>
      <c r="H969" s="236" t="s">
        <v>118</v>
      </c>
      <c r="I969" s="236" t="s">
        <v>119</v>
      </c>
      <c r="J969" s="245">
        <v>2</v>
      </c>
      <c r="K969" s="302">
        <v>46024</v>
      </c>
      <c r="L969" s="302">
        <v>47118</v>
      </c>
      <c r="M969" s="239">
        <f t="shared" si="30"/>
        <v>156.28571428571428</v>
      </c>
      <c r="N969" s="240">
        <v>0</v>
      </c>
      <c r="O969" s="264" t="s">
        <v>1097</v>
      </c>
      <c r="P969" s="241">
        <f t="shared" si="31"/>
        <v>0</v>
      </c>
      <c r="Q969" s="242" t="str">
        <f>IF(ISNUMBER(P969),IF(P969=100%,"CUMPLIDA",IF(AND(ISNUMBER(L969),ISNUMBER([5]CGR!$P$4)), IF(L969&lt;[5]CGR!$P$4,"INCUMPLIDA","PROCESO"), "VERIFICAR FECHA")),"SIN VALOR AVANCE")</f>
        <v>PROCESO</v>
      </c>
    </row>
    <row r="970" spans="1:17" ht="105.75" x14ac:dyDescent="0.2">
      <c r="A970" s="232" t="s">
        <v>19</v>
      </c>
      <c r="B970" s="233" t="s">
        <v>13</v>
      </c>
      <c r="C970" s="781" t="s">
        <v>1084</v>
      </c>
      <c r="D970" s="781" t="s">
        <v>1085</v>
      </c>
      <c r="E970" s="780"/>
      <c r="F970" s="780" t="s">
        <v>1200</v>
      </c>
      <c r="G970" s="235" t="s">
        <v>1169</v>
      </c>
      <c r="H970" s="236" t="s">
        <v>1100</v>
      </c>
      <c r="I970" s="236" t="s">
        <v>1101</v>
      </c>
      <c r="J970" s="237">
        <v>1</v>
      </c>
      <c r="K970" s="263">
        <v>44927</v>
      </c>
      <c r="L970" s="263">
        <v>45016</v>
      </c>
      <c r="M970" s="239">
        <f t="shared" si="30"/>
        <v>12.714285714285714</v>
      </c>
      <c r="N970" s="240">
        <v>1</v>
      </c>
      <c r="O970" s="236" t="s">
        <v>1202</v>
      </c>
      <c r="P970" s="241">
        <f t="shared" si="31"/>
        <v>1</v>
      </c>
      <c r="Q970" s="242" t="str">
        <f>IF(ISNUMBER(P970),IF(P970=100%,"CUMPLIDA",IF(AND(ISNUMBER(L970),ISNUMBER([5]CGR!$P$4)), IF(L970&lt;[5]CGR!$P$4,"INCUMPLIDA","PROCESO"), "VERIFICAR FECHA")),"SIN VALOR AVANCE")</f>
        <v>CUMPLIDA</v>
      </c>
    </row>
    <row r="971" spans="1:17" ht="165.75" x14ac:dyDescent="0.2">
      <c r="A971" s="232" t="s">
        <v>19</v>
      </c>
      <c r="B971" s="233" t="s">
        <v>13</v>
      </c>
      <c r="C971" s="781" t="s">
        <v>1084</v>
      </c>
      <c r="D971" s="781" t="s">
        <v>1085</v>
      </c>
      <c r="E971" s="780"/>
      <c r="F971" s="780" t="s">
        <v>1200</v>
      </c>
      <c r="G971" s="235" t="s">
        <v>1169</v>
      </c>
      <c r="H971" s="236" t="s">
        <v>1170</v>
      </c>
      <c r="I971" s="236" t="s">
        <v>731</v>
      </c>
      <c r="J971" s="237">
        <v>1</v>
      </c>
      <c r="K971" s="263">
        <v>45017</v>
      </c>
      <c r="L971" s="263">
        <v>45138</v>
      </c>
      <c r="M971" s="239">
        <f t="shared" si="30"/>
        <v>17.285714285714285</v>
      </c>
      <c r="N971" s="240">
        <v>1</v>
      </c>
      <c r="O971" s="236" t="s">
        <v>1203</v>
      </c>
      <c r="P971" s="241">
        <f t="shared" si="31"/>
        <v>1</v>
      </c>
      <c r="Q971" s="242" t="str">
        <f>IF(ISNUMBER(P971),IF(P971=100%,"CUMPLIDA",IF(AND(ISNUMBER(L971),ISNUMBER([5]CGR!$P$4)), IF(L971&lt;[5]CGR!$P$4,"INCUMPLIDA","PROCESO"), "VERIFICAR FECHA")),"SIN VALOR AVANCE")</f>
        <v>CUMPLIDA</v>
      </c>
    </row>
    <row r="972" spans="1:17" ht="105.75" x14ac:dyDescent="0.2">
      <c r="A972" s="232" t="s">
        <v>19</v>
      </c>
      <c r="B972" s="233" t="s">
        <v>13</v>
      </c>
      <c r="C972" s="781" t="s">
        <v>1084</v>
      </c>
      <c r="D972" s="781" t="s">
        <v>1085</v>
      </c>
      <c r="E972" s="780"/>
      <c r="F972" s="780" t="s">
        <v>1200</v>
      </c>
      <c r="G972" s="235" t="s">
        <v>1115</v>
      </c>
      <c r="H972" s="236" t="s">
        <v>1116</v>
      </c>
      <c r="I972" s="236" t="s">
        <v>1178</v>
      </c>
      <c r="J972" s="237">
        <v>12</v>
      </c>
      <c r="K972" s="263">
        <v>44958</v>
      </c>
      <c r="L972" s="263">
        <v>45323</v>
      </c>
      <c r="M972" s="239">
        <f t="shared" si="30"/>
        <v>52.142857142857146</v>
      </c>
      <c r="N972" s="240">
        <v>12</v>
      </c>
      <c r="O972" s="236" t="s">
        <v>1204</v>
      </c>
      <c r="P972" s="241">
        <f t="shared" si="31"/>
        <v>1</v>
      </c>
      <c r="Q972" s="242" t="str">
        <f>IF(ISNUMBER(P972),IF(P972=100%,"CUMPLIDA",IF(AND(ISNUMBER(L972),ISNUMBER([5]CGR!$P$4)), IF(L972&lt;[5]CGR!$P$4,"INCUMPLIDA","PROCESO"), "VERIFICAR FECHA")),"SIN VALOR AVANCE")</f>
        <v>CUMPLIDA</v>
      </c>
    </row>
    <row r="973" spans="1:17" ht="240.75" customHeight="1" x14ac:dyDescent="0.2">
      <c r="A973" s="232" t="s">
        <v>19</v>
      </c>
      <c r="B973" s="233" t="s">
        <v>13</v>
      </c>
      <c r="C973" s="781" t="s">
        <v>1084</v>
      </c>
      <c r="D973" s="781" t="s">
        <v>1085</v>
      </c>
      <c r="E973" s="780" t="s">
        <v>1205</v>
      </c>
      <c r="F973" s="780" t="s">
        <v>1206</v>
      </c>
      <c r="G973" s="235" t="s">
        <v>1137</v>
      </c>
      <c r="H973" s="236" t="s">
        <v>1093</v>
      </c>
      <c r="I973" s="236" t="s">
        <v>1094</v>
      </c>
      <c r="J973" s="237">
        <v>3</v>
      </c>
      <c r="K973" s="263">
        <v>44958</v>
      </c>
      <c r="L973" s="263">
        <v>45323</v>
      </c>
      <c r="M973" s="239">
        <f t="shared" si="30"/>
        <v>52.142857142857146</v>
      </c>
      <c r="N973" s="240">
        <v>3</v>
      </c>
      <c r="O973" s="236" t="s">
        <v>1207</v>
      </c>
      <c r="P973" s="241">
        <f t="shared" si="31"/>
        <v>1</v>
      </c>
      <c r="Q973" s="242" t="str">
        <f>IF(ISNUMBER(P973),IF(P973=100%,"CUMPLIDA",IF(AND(ISNUMBER(L973),ISNUMBER([5]CGR!$P$4)), IF(L973&lt;[5]CGR!$P$4,"INCUMPLIDA","PROCESO"), "VERIFICAR FECHA")),"SIN VALOR AVANCE")</f>
        <v>CUMPLIDA</v>
      </c>
    </row>
    <row r="974" spans="1:17" ht="75.75" x14ac:dyDescent="0.2">
      <c r="A974" s="232" t="s">
        <v>19</v>
      </c>
      <c r="B974" s="233" t="s">
        <v>13</v>
      </c>
      <c r="C974" s="781"/>
      <c r="D974" s="781"/>
      <c r="E974" s="780"/>
      <c r="F974" s="780" t="s">
        <v>1206</v>
      </c>
      <c r="G974" s="235" t="s">
        <v>1096</v>
      </c>
      <c r="H974" s="291" t="s">
        <v>675</v>
      </c>
      <c r="I974" s="236" t="s">
        <v>676</v>
      </c>
      <c r="J974" s="237">
        <v>1</v>
      </c>
      <c r="K974" s="263">
        <v>45231</v>
      </c>
      <c r="L974" s="263">
        <v>45504</v>
      </c>
      <c r="M974" s="239">
        <f t="shared" si="30"/>
        <v>39</v>
      </c>
      <c r="N974" s="240">
        <v>1</v>
      </c>
      <c r="O974" s="264" t="s">
        <v>825</v>
      </c>
      <c r="P974" s="241">
        <f t="shared" si="31"/>
        <v>1</v>
      </c>
      <c r="Q974" s="242" t="str">
        <f>IF(ISNUMBER(P974),IF(P974=100%,"CUMPLIDA",IF(AND(ISNUMBER(L974),ISNUMBER([5]CGR!$P$4)), IF(L974&lt;[5]CGR!$P$4,"INCUMPLIDA","PROCESO"), "VERIFICAR FECHA")),"SIN VALOR AVANCE")</f>
        <v>CUMPLIDA</v>
      </c>
    </row>
    <row r="975" spans="1:17" ht="225.75" x14ac:dyDescent="0.2">
      <c r="A975" s="232" t="s">
        <v>19</v>
      </c>
      <c r="B975" s="233" t="s">
        <v>13</v>
      </c>
      <c r="C975" s="781"/>
      <c r="D975" s="781"/>
      <c r="E975" s="780"/>
      <c r="F975" s="780" t="s">
        <v>1206</v>
      </c>
      <c r="G975" s="235" t="s">
        <v>1096</v>
      </c>
      <c r="H975" s="291" t="s">
        <v>678</v>
      </c>
      <c r="I975" s="236" t="s">
        <v>679</v>
      </c>
      <c r="J975" s="237">
        <v>1</v>
      </c>
      <c r="K975" s="263">
        <v>45231</v>
      </c>
      <c r="L975" s="263">
        <v>45504</v>
      </c>
      <c r="M975" s="239">
        <f t="shared" si="30"/>
        <v>39</v>
      </c>
      <c r="N975" s="240">
        <v>1</v>
      </c>
      <c r="O975" s="264" t="s">
        <v>1097</v>
      </c>
      <c r="P975" s="241">
        <f t="shared" si="31"/>
        <v>1</v>
      </c>
      <c r="Q975" s="242" t="str">
        <f>IF(ISNUMBER(P975),IF(P975=100%,"CUMPLIDA",IF(AND(ISNUMBER(L975),ISNUMBER([5]CGR!$P$4)), IF(L975&lt;[5]CGR!$P$4,"INCUMPLIDA","PROCESO"), "VERIFICAR FECHA")),"SIN VALOR AVANCE")</f>
        <v>CUMPLIDA</v>
      </c>
    </row>
    <row r="976" spans="1:17" ht="150.75" x14ac:dyDescent="0.2">
      <c r="A976" s="232" t="s">
        <v>19</v>
      </c>
      <c r="B976" s="233" t="s">
        <v>13</v>
      </c>
      <c r="C976" s="781"/>
      <c r="D976" s="781"/>
      <c r="E976" s="780"/>
      <c r="F976" s="780" t="s">
        <v>1206</v>
      </c>
      <c r="G976" s="235" t="s">
        <v>97</v>
      </c>
      <c r="H976" s="236" t="s">
        <v>98</v>
      </c>
      <c r="I976" s="236" t="s">
        <v>99</v>
      </c>
      <c r="J976" s="245">
        <v>1</v>
      </c>
      <c r="K976" s="302">
        <v>45323</v>
      </c>
      <c r="L976" s="302">
        <v>45747</v>
      </c>
      <c r="M976" s="239">
        <f t="shared" si="30"/>
        <v>60.571428571428569</v>
      </c>
      <c r="N976" s="240">
        <v>1</v>
      </c>
      <c r="O976" s="264" t="s">
        <v>1098</v>
      </c>
      <c r="P976" s="241">
        <f t="shared" si="31"/>
        <v>1</v>
      </c>
      <c r="Q976" s="242" t="str">
        <f>IF(ISNUMBER(P976),IF(P976=100%,"CUMPLIDA",IF(AND(ISNUMBER(L976),ISNUMBER([5]CGR!$P$4)), IF(L976&lt;[5]CGR!$P$4,"INCUMPLIDA","PROCESO"), "VERIFICAR FECHA")),"SIN VALOR AVANCE")</f>
        <v>CUMPLIDA</v>
      </c>
    </row>
    <row r="977" spans="1:17" ht="75.75" x14ac:dyDescent="0.2">
      <c r="A977" s="232" t="s">
        <v>19</v>
      </c>
      <c r="B977" s="233" t="s">
        <v>13</v>
      </c>
      <c r="C977" s="781"/>
      <c r="D977" s="781"/>
      <c r="E977" s="780"/>
      <c r="F977" s="780" t="s">
        <v>1206</v>
      </c>
      <c r="G977" s="235" t="s">
        <v>101</v>
      </c>
      <c r="H977" s="236" t="s">
        <v>101</v>
      </c>
      <c r="I977" s="236" t="s">
        <v>102</v>
      </c>
      <c r="J977" s="245">
        <v>1</v>
      </c>
      <c r="K977" s="302">
        <v>45323</v>
      </c>
      <c r="L977" s="302">
        <v>45747</v>
      </c>
      <c r="M977" s="239">
        <f t="shared" si="30"/>
        <v>60.571428571428569</v>
      </c>
      <c r="N977" s="240">
        <v>1</v>
      </c>
      <c r="O977" s="264" t="s">
        <v>924</v>
      </c>
      <c r="P977" s="241">
        <f t="shared" si="31"/>
        <v>1</v>
      </c>
      <c r="Q977" s="242" t="str">
        <f>IF(ISNUMBER(P977),IF(P977=100%,"CUMPLIDA",IF(AND(ISNUMBER(L977),ISNUMBER([5]CGR!$P$4)), IF(L977&lt;[5]CGR!$P$4,"INCUMPLIDA","PROCESO"), "VERIFICAR FECHA")),"SIN VALOR AVANCE")</f>
        <v>CUMPLIDA</v>
      </c>
    </row>
    <row r="978" spans="1:17" ht="75.75" x14ac:dyDescent="0.2">
      <c r="A978" s="232" t="s">
        <v>19</v>
      </c>
      <c r="B978" s="233" t="s">
        <v>13</v>
      </c>
      <c r="C978" s="781"/>
      <c r="D978" s="781"/>
      <c r="E978" s="780"/>
      <c r="F978" s="780" t="s">
        <v>1206</v>
      </c>
      <c r="G978" s="235" t="s">
        <v>238</v>
      </c>
      <c r="H978" s="236" t="s">
        <v>239</v>
      </c>
      <c r="I978" s="236" t="s">
        <v>240</v>
      </c>
      <c r="J978" s="245">
        <v>1</v>
      </c>
      <c r="K978" s="302">
        <v>45231</v>
      </c>
      <c r="L978" s="302">
        <v>45747</v>
      </c>
      <c r="M978" s="239">
        <f t="shared" si="30"/>
        <v>73.714285714285708</v>
      </c>
      <c r="N978" s="240">
        <v>1</v>
      </c>
      <c r="O978" s="264" t="s">
        <v>924</v>
      </c>
      <c r="P978" s="241">
        <f t="shared" si="31"/>
        <v>1</v>
      </c>
      <c r="Q978" s="242" t="str">
        <f>IF(ISNUMBER(P978),IF(P978=100%,"CUMPLIDA",IF(AND(ISNUMBER(L978),ISNUMBER([5]CGR!$P$4)), IF(L978&lt;[5]CGR!$P$4,"INCUMPLIDA","PROCESO"), "VERIFICAR FECHA")),"SIN VALOR AVANCE")</f>
        <v>CUMPLIDA</v>
      </c>
    </row>
    <row r="979" spans="1:17" ht="150.75" x14ac:dyDescent="0.2">
      <c r="A979" s="232" t="s">
        <v>19</v>
      </c>
      <c r="B979" s="233" t="s">
        <v>13</v>
      </c>
      <c r="C979" s="781"/>
      <c r="D979" s="781"/>
      <c r="E979" s="780"/>
      <c r="F979" s="780" t="s">
        <v>1206</v>
      </c>
      <c r="G979" s="235" t="s">
        <v>104</v>
      </c>
      <c r="H979" s="236" t="s">
        <v>104</v>
      </c>
      <c r="I979" s="236" t="s">
        <v>248</v>
      </c>
      <c r="J979" s="245">
        <v>1</v>
      </c>
      <c r="K979" s="302">
        <v>45323</v>
      </c>
      <c r="L979" s="302">
        <v>45747</v>
      </c>
      <c r="M979" s="239">
        <f t="shared" ref="M979:M1042" si="32">(L979-K979)/7</f>
        <v>60.571428571428569</v>
      </c>
      <c r="N979" s="240">
        <v>1</v>
      </c>
      <c r="O979" s="264" t="s">
        <v>1098</v>
      </c>
      <c r="P979" s="241">
        <f t="shared" si="31"/>
        <v>1</v>
      </c>
      <c r="Q979" s="242" t="str">
        <f>IF(ISNUMBER(P979),IF(P979=100%,"CUMPLIDA",IF(AND(ISNUMBER(L979),ISNUMBER([5]CGR!$P$4)), IF(L979&lt;[5]CGR!$P$4,"INCUMPLIDA","PROCESO"), "VERIFICAR FECHA")),"SIN VALOR AVANCE")</f>
        <v>CUMPLIDA</v>
      </c>
    </row>
    <row r="980" spans="1:17" ht="75.75" x14ac:dyDescent="0.2">
      <c r="A980" s="232" t="s">
        <v>19</v>
      </c>
      <c r="B980" s="233" t="s">
        <v>13</v>
      </c>
      <c r="C980" s="781"/>
      <c r="D980" s="781"/>
      <c r="E980" s="780"/>
      <c r="F980" s="780" t="s">
        <v>1206</v>
      </c>
      <c r="G980" s="235" t="s">
        <v>830</v>
      </c>
      <c r="H980" s="236" t="s">
        <v>830</v>
      </c>
      <c r="I980" s="236" t="s">
        <v>107</v>
      </c>
      <c r="J980" s="245">
        <v>1</v>
      </c>
      <c r="K980" s="302">
        <v>45231</v>
      </c>
      <c r="L980" s="302">
        <v>45747</v>
      </c>
      <c r="M980" s="239">
        <f t="shared" si="32"/>
        <v>73.714285714285708</v>
      </c>
      <c r="N980" s="240">
        <v>1</v>
      </c>
      <c r="O980" s="264" t="s">
        <v>924</v>
      </c>
      <c r="P980" s="241">
        <f t="shared" si="31"/>
        <v>1</v>
      </c>
      <c r="Q980" s="242" t="str">
        <f>IF(ISNUMBER(P980),IF(P980=100%,"CUMPLIDA",IF(AND(ISNUMBER(L980),ISNUMBER([5]CGR!$P$4)), IF(L980&lt;[5]CGR!$P$4,"INCUMPLIDA","PROCESO"), "VERIFICAR FECHA")),"SIN VALOR AVANCE")</f>
        <v>CUMPLIDA</v>
      </c>
    </row>
    <row r="981" spans="1:17" ht="225.75" x14ac:dyDescent="0.2">
      <c r="A981" s="232" t="s">
        <v>19</v>
      </c>
      <c r="B981" s="233" t="s">
        <v>13</v>
      </c>
      <c r="C981" s="781"/>
      <c r="D981" s="781"/>
      <c r="E981" s="780"/>
      <c r="F981" s="780" t="s">
        <v>1206</v>
      </c>
      <c r="G981" s="235" t="s">
        <v>831</v>
      </c>
      <c r="H981" s="236" t="s">
        <v>831</v>
      </c>
      <c r="I981" s="236" t="s">
        <v>524</v>
      </c>
      <c r="J981" s="245">
        <v>1</v>
      </c>
      <c r="K981" s="302">
        <v>45231</v>
      </c>
      <c r="L981" s="302">
        <v>45808</v>
      </c>
      <c r="M981" s="239">
        <f t="shared" si="32"/>
        <v>82.428571428571431</v>
      </c>
      <c r="N981" s="240">
        <v>1</v>
      </c>
      <c r="O981" s="264" t="s">
        <v>1097</v>
      </c>
      <c r="P981" s="241">
        <f t="shared" si="31"/>
        <v>1</v>
      </c>
      <c r="Q981" s="242" t="str">
        <f>IF(ISNUMBER(P981),IF(P981=100%,"CUMPLIDA",IF(AND(ISNUMBER(L981),ISNUMBER([5]CGR!$P$4)), IF(L981&lt;[5]CGR!$P$4,"INCUMPLIDA","PROCESO"), "VERIFICAR FECHA")),"SIN VALOR AVANCE")</f>
        <v>CUMPLIDA</v>
      </c>
    </row>
    <row r="982" spans="1:17" ht="75.75" x14ac:dyDescent="0.2">
      <c r="A982" s="232" t="s">
        <v>19</v>
      </c>
      <c r="B982" s="233" t="s">
        <v>13</v>
      </c>
      <c r="C982" s="781" t="s">
        <v>1084</v>
      </c>
      <c r="D982" s="781" t="s">
        <v>1085</v>
      </c>
      <c r="E982" s="780"/>
      <c r="F982" s="780" t="s">
        <v>1206</v>
      </c>
      <c r="G982" s="235" t="s">
        <v>110</v>
      </c>
      <c r="H982" s="236" t="s">
        <v>111</v>
      </c>
      <c r="I982" s="236" t="s">
        <v>112</v>
      </c>
      <c r="J982" s="245">
        <v>12</v>
      </c>
      <c r="K982" s="302">
        <v>46024</v>
      </c>
      <c r="L982" s="302">
        <v>47118</v>
      </c>
      <c r="M982" s="239">
        <f t="shared" si="32"/>
        <v>156.28571428571428</v>
      </c>
      <c r="N982" s="240">
        <v>0</v>
      </c>
      <c r="O982" s="264" t="s">
        <v>924</v>
      </c>
      <c r="P982" s="241">
        <f t="shared" si="31"/>
        <v>0</v>
      </c>
      <c r="Q982" s="242" t="str">
        <f>IF(ISNUMBER(P982),IF(P982=100%,"CUMPLIDA",IF(AND(ISNUMBER(L982),ISNUMBER([5]CGR!$P$4)), IF(L982&lt;[5]CGR!$P$4,"INCUMPLIDA","PROCESO"), "VERIFICAR FECHA")),"SIN VALOR AVANCE")</f>
        <v>PROCESO</v>
      </c>
    </row>
    <row r="983" spans="1:17" ht="150.75" x14ac:dyDescent="0.2">
      <c r="A983" s="232" t="s">
        <v>19</v>
      </c>
      <c r="B983" s="233" t="s">
        <v>13</v>
      </c>
      <c r="C983" s="781" t="s">
        <v>1084</v>
      </c>
      <c r="D983" s="781" t="s">
        <v>1085</v>
      </c>
      <c r="E983" s="780"/>
      <c r="F983" s="780" t="s">
        <v>1206</v>
      </c>
      <c r="G983" s="235" t="s">
        <v>114</v>
      </c>
      <c r="H983" s="236" t="s">
        <v>115</v>
      </c>
      <c r="I983" s="236" t="s">
        <v>116</v>
      </c>
      <c r="J983" s="245">
        <v>1</v>
      </c>
      <c r="K983" s="302">
        <v>46024</v>
      </c>
      <c r="L983" s="302">
        <v>47118</v>
      </c>
      <c r="M983" s="239">
        <f t="shared" si="32"/>
        <v>156.28571428571428</v>
      </c>
      <c r="N983" s="240">
        <v>0</v>
      </c>
      <c r="O983" s="264" t="s">
        <v>1098</v>
      </c>
      <c r="P983" s="241">
        <f t="shared" si="31"/>
        <v>0</v>
      </c>
      <c r="Q983" s="242" t="str">
        <f>IF(ISNUMBER(P983),IF(P983=100%,"CUMPLIDA",IF(AND(ISNUMBER(L983),ISNUMBER([5]CGR!$P$4)), IF(L983&lt;[5]CGR!$P$4,"INCUMPLIDA","PROCESO"), "VERIFICAR FECHA")),"SIN VALOR AVANCE")</f>
        <v>PROCESO</v>
      </c>
    </row>
    <row r="984" spans="1:17" ht="225.75" x14ac:dyDescent="0.2">
      <c r="A984" s="232" t="s">
        <v>19</v>
      </c>
      <c r="B984" s="233" t="s">
        <v>13</v>
      </c>
      <c r="C984" s="781" t="s">
        <v>1084</v>
      </c>
      <c r="D984" s="781" t="s">
        <v>1085</v>
      </c>
      <c r="E984" s="780"/>
      <c r="F984" s="780" t="s">
        <v>1206</v>
      </c>
      <c r="G984" s="235" t="s">
        <v>117</v>
      </c>
      <c r="H984" s="236" t="s">
        <v>118</v>
      </c>
      <c r="I984" s="236" t="s">
        <v>119</v>
      </c>
      <c r="J984" s="245">
        <v>2</v>
      </c>
      <c r="K984" s="302">
        <v>46024</v>
      </c>
      <c r="L984" s="302">
        <v>47118</v>
      </c>
      <c r="M984" s="239">
        <f t="shared" si="32"/>
        <v>156.28571428571428</v>
      </c>
      <c r="N984" s="240">
        <v>0</v>
      </c>
      <c r="O984" s="264" t="s">
        <v>1097</v>
      </c>
      <c r="P984" s="241">
        <f t="shared" si="31"/>
        <v>0</v>
      </c>
      <c r="Q984" s="242" t="str">
        <f>IF(ISNUMBER(P984),IF(P984=100%,"CUMPLIDA",IF(AND(ISNUMBER(L984),ISNUMBER([5]CGR!$P$4)), IF(L984&lt;[5]CGR!$P$4,"INCUMPLIDA","PROCESO"), "VERIFICAR FECHA")),"SIN VALOR AVANCE")</f>
        <v>PROCESO</v>
      </c>
    </row>
    <row r="985" spans="1:17" ht="105.75" x14ac:dyDescent="0.2">
      <c r="A985" s="232" t="s">
        <v>19</v>
      </c>
      <c r="B985" s="233" t="s">
        <v>13</v>
      </c>
      <c r="C985" s="781" t="s">
        <v>1084</v>
      </c>
      <c r="D985" s="781" t="s">
        <v>1085</v>
      </c>
      <c r="E985" s="780"/>
      <c r="F985" s="780" t="s">
        <v>1206</v>
      </c>
      <c r="G985" s="235" t="s">
        <v>1099</v>
      </c>
      <c r="H985" s="236" t="s">
        <v>1100</v>
      </c>
      <c r="I985" s="236" t="s">
        <v>1101</v>
      </c>
      <c r="J985" s="237">
        <v>1</v>
      </c>
      <c r="K985" s="263">
        <v>44927</v>
      </c>
      <c r="L985" s="263">
        <v>45016</v>
      </c>
      <c r="M985" s="239">
        <f t="shared" si="32"/>
        <v>12.714285714285714</v>
      </c>
      <c r="N985" s="240">
        <v>1</v>
      </c>
      <c r="O985" s="236" t="s">
        <v>1208</v>
      </c>
      <c r="P985" s="241">
        <f t="shared" si="31"/>
        <v>1</v>
      </c>
      <c r="Q985" s="242" t="str">
        <f>IF(ISNUMBER(P985),IF(P985=100%,"CUMPLIDA",IF(AND(ISNUMBER(L985),ISNUMBER([5]CGR!$P$4)), IF(L985&lt;[5]CGR!$P$4,"INCUMPLIDA","PROCESO"), "VERIFICAR FECHA")),"SIN VALOR AVANCE")</f>
        <v>CUMPLIDA</v>
      </c>
    </row>
    <row r="986" spans="1:17" ht="165.75" x14ac:dyDescent="0.2">
      <c r="A986" s="232" t="s">
        <v>19</v>
      </c>
      <c r="B986" s="233" t="s">
        <v>13</v>
      </c>
      <c r="C986" s="781" t="s">
        <v>1084</v>
      </c>
      <c r="D986" s="781" t="s">
        <v>1085</v>
      </c>
      <c r="E986" s="780"/>
      <c r="F986" s="780" t="s">
        <v>1206</v>
      </c>
      <c r="G986" s="235" t="s">
        <v>1099</v>
      </c>
      <c r="H986" s="236" t="s">
        <v>1140</v>
      </c>
      <c r="I986" s="236" t="s">
        <v>731</v>
      </c>
      <c r="J986" s="237">
        <v>1</v>
      </c>
      <c r="K986" s="263">
        <v>45017</v>
      </c>
      <c r="L986" s="263">
        <v>45138</v>
      </c>
      <c r="M986" s="239">
        <f t="shared" si="32"/>
        <v>17.285714285714285</v>
      </c>
      <c r="N986" s="240">
        <v>1</v>
      </c>
      <c r="O986" s="236" t="s">
        <v>1209</v>
      </c>
      <c r="P986" s="241">
        <f t="shared" si="31"/>
        <v>1</v>
      </c>
      <c r="Q986" s="242" t="str">
        <f>IF(ISNUMBER(P986),IF(P986=100%,"CUMPLIDA",IF(AND(ISNUMBER(L986),ISNUMBER([5]CGR!$P$4)), IF(L986&lt;[5]CGR!$P$4,"INCUMPLIDA","PROCESO"), "VERIFICAR FECHA")),"SIN VALOR AVANCE")</f>
        <v>CUMPLIDA</v>
      </c>
    </row>
    <row r="987" spans="1:17" ht="105.75" x14ac:dyDescent="0.2">
      <c r="A987" s="232" t="s">
        <v>19</v>
      </c>
      <c r="B987" s="233" t="s">
        <v>13</v>
      </c>
      <c r="C987" s="781" t="s">
        <v>1084</v>
      </c>
      <c r="D987" s="781" t="s">
        <v>1085</v>
      </c>
      <c r="E987" s="780"/>
      <c r="F987" s="780" t="s">
        <v>1206</v>
      </c>
      <c r="G987" s="235" t="s">
        <v>1210</v>
      </c>
      <c r="H987" s="236" t="s">
        <v>1211</v>
      </c>
      <c r="I987" s="236" t="s">
        <v>731</v>
      </c>
      <c r="J987" s="237">
        <v>1</v>
      </c>
      <c r="K987" s="263">
        <v>44958</v>
      </c>
      <c r="L987" s="263">
        <v>44985</v>
      </c>
      <c r="M987" s="239">
        <f t="shared" si="32"/>
        <v>3.8571428571428572</v>
      </c>
      <c r="N987" s="240">
        <v>1</v>
      </c>
      <c r="O987" s="236" t="s">
        <v>1212</v>
      </c>
      <c r="P987" s="241">
        <f t="shared" si="31"/>
        <v>1</v>
      </c>
      <c r="Q987" s="242" t="str">
        <f>IF(ISNUMBER(P987),IF(P987=100%,"CUMPLIDA",IF(AND(ISNUMBER(L987),ISNUMBER([5]CGR!$P$4)), IF(L987&lt;[5]CGR!$P$4,"INCUMPLIDA","PROCESO"), "VERIFICAR FECHA")),"SIN VALOR AVANCE")</f>
        <v>CUMPLIDA</v>
      </c>
    </row>
    <row r="988" spans="1:17" ht="105.75" x14ac:dyDescent="0.2">
      <c r="A988" s="232" t="s">
        <v>19</v>
      </c>
      <c r="B988" s="233" t="s">
        <v>13</v>
      </c>
      <c r="C988" s="781" t="s">
        <v>1084</v>
      </c>
      <c r="D988" s="781" t="s">
        <v>1085</v>
      </c>
      <c r="E988" s="780"/>
      <c r="F988" s="780" t="s">
        <v>1206</v>
      </c>
      <c r="G988" s="235" t="s">
        <v>1213</v>
      </c>
      <c r="H988" s="236" t="s">
        <v>1214</v>
      </c>
      <c r="I988" s="236" t="s">
        <v>1215</v>
      </c>
      <c r="J988" s="237">
        <v>1</v>
      </c>
      <c r="K988" s="263">
        <v>44986</v>
      </c>
      <c r="L988" s="263">
        <v>45015</v>
      </c>
      <c r="M988" s="239">
        <f t="shared" si="32"/>
        <v>4.1428571428571432</v>
      </c>
      <c r="N988" s="240">
        <v>1</v>
      </c>
      <c r="O988" s="236" t="s">
        <v>1144</v>
      </c>
      <c r="P988" s="241">
        <f t="shared" si="31"/>
        <v>1</v>
      </c>
      <c r="Q988" s="242" t="str">
        <f>IF(ISNUMBER(P988),IF(P988=100%,"CUMPLIDA",IF(AND(ISNUMBER(L988),ISNUMBER([5]CGR!$P$4)), IF(L988&lt;[5]CGR!$P$4,"INCUMPLIDA","PROCESO"), "VERIFICAR FECHA")),"SIN VALOR AVANCE")</f>
        <v>CUMPLIDA</v>
      </c>
    </row>
    <row r="989" spans="1:17" ht="225.75" customHeight="1" x14ac:dyDescent="0.2">
      <c r="A989" s="232" t="s">
        <v>19</v>
      </c>
      <c r="B989" s="233" t="s">
        <v>13</v>
      </c>
      <c r="C989" s="781" t="s">
        <v>1084</v>
      </c>
      <c r="D989" s="781" t="s">
        <v>1085</v>
      </c>
      <c r="E989" s="780" t="s">
        <v>1216</v>
      </c>
      <c r="F989" s="780" t="s">
        <v>1217</v>
      </c>
      <c r="G989" s="235" t="s">
        <v>1137</v>
      </c>
      <c r="H989" s="236" t="s">
        <v>1093</v>
      </c>
      <c r="I989" s="236" t="s">
        <v>1094</v>
      </c>
      <c r="J989" s="237">
        <v>3</v>
      </c>
      <c r="K989" s="263">
        <v>44958</v>
      </c>
      <c r="L989" s="263">
        <v>45323</v>
      </c>
      <c r="M989" s="239">
        <f t="shared" si="32"/>
        <v>52.142857142857146</v>
      </c>
      <c r="N989" s="240">
        <v>3</v>
      </c>
      <c r="O989" s="236" t="s">
        <v>1218</v>
      </c>
      <c r="P989" s="241">
        <f t="shared" si="31"/>
        <v>1</v>
      </c>
      <c r="Q989" s="242" t="str">
        <f>IF(ISNUMBER(P989),IF(P989=100%,"CUMPLIDA",IF(AND(ISNUMBER(L989),ISNUMBER([5]CGR!$P$4)), IF(L989&lt;[5]CGR!$P$4,"INCUMPLIDA","PROCESO"), "VERIFICAR FECHA")),"SIN VALOR AVANCE")</f>
        <v>CUMPLIDA</v>
      </c>
    </row>
    <row r="990" spans="1:17" ht="75.75" x14ac:dyDescent="0.2">
      <c r="A990" s="232" t="s">
        <v>19</v>
      </c>
      <c r="B990" s="233" t="s">
        <v>13</v>
      </c>
      <c r="C990" s="781" t="s">
        <v>1084</v>
      </c>
      <c r="D990" s="781" t="s">
        <v>1085</v>
      </c>
      <c r="E990" s="780"/>
      <c r="F990" s="780" t="s">
        <v>1217</v>
      </c>
      <c r="G990" s="780" t="s">
        <v>1096</v>
      </c>
      <c r="H990" s="291" t="s">
        <v>675</v>
      </c>
      <c r="I990" s="236" t="s">
        <v>676</v>
      </c>
      <c r="J990" s="237">
        <v>1</v>
      </c>
      <c r="K990" s="263">
        <v>45231</v>
      </c>
      <c r="L990" s="263">
        <v>45504</v>
      </c>
      <c r="M990" s="239">
        <f t="shared" si="32"/>
        <v>39</v>
      </c>
      <c r="N990" s="240">
        <v>1</v>
      </c>
      <c r="O990" s="264" t="s">
        <v>825</v>
      </c>
      <c r="P990" s="241">
        <f t="shared" si="31"/>
        <v>1</v>
      </c>
      <c r="Q990" s="242" t="str">
        <f>IF(ISNUMBER(P990),IF(P990=100%,"CUMPLIDA",IF(AND(ISNUMBER(L990),ISNUMBER([5]CGR!$P$4)), IF(L990&lt;[5]CGR!$P$4,"INCUMPLIDA","PROCESO"), "VERIFICAR FECHA")),"SIN VALOR AVANCE")</f>
        <v>CUMPLIDA</v>
      </c>
    </row>
    <row r="991" spans="1:17" ht="210.75" x14ac:dyDescent="0.2">
      <c r="A991" s="232" t="s">
        <v>19</v>
      </c>
      <c r="B991" s="233" t="s">
        <v>13</v>
      </c>
      <c r="C991" s="781"/>
      <c r="D991" s="781"/>
      <c r="E991" s="780"/>
      <c r="F991" s="780" t="s">
        <v>1217</v>
      </c>
      <c r="G991" s="780"/>
      <c r="H991" s="291" t="s">
        <v>678</v>
      </c>
      <c r="I991" s="236" t="s">
        <v>679</v>
      </c>
      <c r="J991" s="237">
        <v>1</v>
      </c>
      <c r="K991" s="263">
        <v>45231</v>
      </c>
      <c r="L991" s="263">
        <v>45504</v>
      </c>
      <c r="M991" s="239">
        <f t="shared" si="32"/>
        <v>39</v>
      </c>
      <c r="N991" s="240">
        <v>1</v>
      </c>
      <c r="O991" s="264" t="s">
        <v>1219</v>
      </c>
      <c r="P991" s="241">
        <f t="shared" si="31"/>
        <v>1</v>
      </c>
      <c r="Q991" s="242" t="str">
        <f>IF(ISNUMBER(P991),IF(P991=100%,"CUMPLIDA",IF(AND(ISNUMBER(L991),ISNUMBER([5]CGR!$P$4)), IF(L991&lt;[5]CGR!$P$4,"INCUMPLIDA","PROCESO"), "VERIFICAR FECHA")),"SIN VALOR AVANCE")</f>
        <v>CUMPLIDA</v>
      </c>
    </row>
    <row r="992" spans="1:17" ht="150.75" x14ac:dyDescent="0.2">
      <c r="A992" s="232" t="s">
        <v>19</v>
      </c>
      <c r="B992" s="233" t="s">
        <v>13</v>
      </c>
      <c r="C992" s="781"/>
      <c r="D992" s="781"/>
      <c r="E992" s="780"/>
      <c r="F992" s="780" t="s">
        <v>1217</v>
      </c>
      <c r="G992" s="235" t="s">
        <v>97</v>
      </c>
      <c r="H992" s="236" t="s">
        <v>98</v>
      </c>
      <c r="I992" s="236" t="s">
        <v>99</v>
      </c>
      <c r="J992" s="245">
        <v>1</v>
      </c>
      <c r="K992" s="302">
        <v>45323</v>
      </c>
      <c r="L992" s="302">
        <v>45747</v>
      </c>
      <c r="M992" s="239">
        <f t="shared" si="32"/>
        <v>60.571428571428569</v>
      </c>
      <c r="N992" s="240">
        <v>1</v>
      </c>
      <c r="O992" s="264" t="s">
        <v>1098</v>
      </c>
      <c r="P992" s="241">
        <f t="shared" si="31"/>
        <v>1</v>
      </c>
      <c r="Q992" s="242" t="str">
        <f>IF(ISNUMBER(P992),IF(P992=100%,"CUMPLIDA",IF(AND(ISNUMBER(L992),ISNUMBER([5]CGR!$P$4)), IF(L992&lt;[5]CGR!$P$4,"INCUMPLIDA","PROCESO"), "VERIFICAR FECHA")),"SIN VALOR AVANCE")</f>
        <v>CUMPLIDA</v>
      </c>
    </row>
    <row r="993" spans="1:17" ht="75.75" x14ac:dyDescent="0.2">
      <c r="A993" s="232" t="s">
        <v>19</v>
      </c>
      <c r="B993" s="233" t="s">
        <v>13</v>
      </c>
      <c r="C993" s="781"/>
      <c r="D993" s="781"/>
      <c r="E993" s="780"/>
      <c r="F993" s="780" t="s">
        <v>1217</v>
      </c>
      <c r="G993" s="235" t="s">
        <v>101</v>
      </c>
      <c r="H993" s="236" t="s">
        <v>101</v>
      </c>
      <c r="I993" s="236" t="s">
        <v>102</v>
      </c>
      <c r="J993" s="245">
        <v>1</v>
      </c>
      <c r="K993" s="302">
        <v>45323</v>
      </c>
      <c r="L993" s="302">
        <v>45747</v>
      </c>
      <c r="M993" s="239">
        <f t="shared" si="32"/>
        <v>60.571428571428569</v>
      </c>
      <c r="N993" s="240">
        <v>1</v>
      </c>
      <c r="O993" s="264" t="s">
        <v>924</v>
      </c>
      <c r="P993" s="241">
        <f t="shared" si="31"/>
        <v>1</v>
      </c>
      <c r="Q993" s="242" t="str">
        <f>IF(ISNUMBER(P993),IF(P993=100%,"CUMPLIDA",IF(AND(ISNUMBER(L993),ISNUMBER([5]CGR!$P$4)), IF(L993&lt;[5]CGR!$P$4,"INCUMPLIDA","PROCESO"), "VERIFICAR FECHA")),"SIN VALOR AVANCE")</f>
        <v>CUMPLIDA</v>
      </c>
    </row>
    <row r="994" spans="1:17" ht="75.75" x14ac:dyDescent="0.2">
      <c r="A994" s="232" t="s">
        <v>19</v>
      </c>
      <c r="B994" s="233" t="s">
        <v>13</v>
      </c>
      <c r="C994" s="781" t="s">
        <v>1084</v>
      </c>
      <c r="D994" s="781" t="s">
        <v>1085</v>
      </c>
      <c r="E994" s="780"/>
      <c r="F994" s="780" t="s">
        <v>1217</v>
      </c>
      <c r="G994" s="235" t="s">
        <v>238</v>
      </c>
      <c r="H994" s="236" t="s">
        <v>239</v>
      </c>
      <c r="I994" s="236" t="s">
        <v>240</v>
      </c>
      <c r="J994" s="245">
        <v>1</v>
      </c>
      <c r="K994" s="302">
        <v>45231</v>
      </c>
      <c r="L994" s="302">
        <v>45747</v>
      </c>
      <c r="M994" s="239">
        <f t="shared" si="32"/>
        <v>73.714285714285708</v>
      </c>
      <c r="N994" s="240">
        <v>1</v>
      </c>
      <c r="O994" s="264" t="s">
        <v>924</v>
      </c>
      <c r="P994" s="241">
        <f t="shared" si="31"/>
        <v>1</v>
      </c>
      <c r="Q994" s="242" t="str">
        <f>IF(ISNUMBER(P994),IF(P994=100%,"CUMPLIDA",IF(AND(ISNUMBER(L994),ISNUMBER([5]CGR!$P$4)), IF(L994&lt;[5]CGR!$P$4,"INCUMPLIDA","PROCESO"), "VERIFICAR FECHA")),"SIN VALOR AVANCE")</f>
        <v>CUMPLIDA</v>
      </c>
    </row>
    <row r="995" spans="1:17" ht="150.75" x14ac:dyDescent="0.2">
      <c r="A995" s="232" t="s">
        <v>19</v>
      </c>
      <c r="B995" s="233" t="s">
        <v>13</v>
      </c>
      <c r="C995" s="781" t="s">
        <v>1084</v>
      </c>
      <c r="D995" s="781" t="s">
        <v>1085</v>
      </c>
      <c r="E995" s="780"/>
      <c r="F995" s="780" t="s">
        <v>1217</v>
      </c>
      <c r="G995" s="235" t="s">
        <v>104</v>
      </c>
      <c r="H995" s="236" t="s">
        <v>104</v>
      </c>
      <c r="I995" s="236" t="s">
        <v>248</v>
      </c>
      <c r="J995" s="245">
        <v>1</v>
      </c>
      <c r="K995" s="302">
        <v>45323</v>
      </c>
      <c r="L995" s="302">
        <v>45747</v>
      </c>
      <c r="M995" s="239">
        <f t="shared" si="32"/>
        <v>60.571428571428569</v>
      </c>
      <c r="N995" s="240">
        <v>1</v>
      </c>
      <c r="O995" s="264" t="s">
        <v>1098</v>
      </c>
      <c r="P995" s="241">
        <f t="shared" si="31"/>
        <v>1</v>
      </c>
      <c r="Q995" s="242" t="str">
        <f>IF(ISNUMBER(P995),IF(P995=100%,"CUMPLIDA",IF(AND(ISNUMBER(L995),ISNUMBER([5]CGR!$P$4)), IF(L995&lt;[5]CGR!$P$4,"INCUMPLIDA","PROCESO"), "VERIFICAR FECHA")),"SIN VALOR AVANCE")</f>
        <v>CUMPLIDA</v>
      </c>
    </row>
    <row r="996" spans="1:17" ht="75.75" x14ac:dyDescent="0.2">
      <c r="A996" s="232" t="s">
        <v>19</v>
      </c>
      <c r="B996" s="233" t="s">
        <v>13</v>
      </c>
      <c r="C996" s="781"/>
      <c r="D996" s="781"/>
      <c r="E996" s="780"/>
      <c r="F996" s="780" t="s">
        <v>1217</v>
      </c>
      <c r="G996" s="235" t="s">
        <v>830</v>
      </c>
      <c r="H996" s="236" t="s">
        <v>830</v>
      </c>
      <c r="I996" s="236" t="s">
        <v>107</v>
      </c>
      <c r="J996" s="245">
        <v>1</v>
      </c>
      <c r="K996" s="302">
        <v>45231</v>
      </c>
      <c r="L996" s="302">
        <v>45747</v>
      </c>
      <c r="M996" s="239">
        <f t="shared" si="32"/>
        <v>73.714285714285708</v>
      </c>
      <c r="N996" s="240">
        <v>1</v>
      </c>
      <c r="O996" s="264" t="s">
        <v>924</v>
      </c>
      <c r="P996" s="241">
        <f t="shared" si="31"/>
        <v>1</v>
      </c>
      <c r="Q996" s="242" t="str">
        <f>IF(ISNUMBER(P996),IF(P996=100%,"CUMPLIDA",IF(AND(ISNUMBER(L996),ISNUMBER([5]CGR!$P$4)), IF(L996&lt;[5]CGR!$P$4,"INCUMPLIDA","PROCESO"), "VERIFICAR FECHA")),"SIN VALOR AVANCE")</f>
        <v>CUMPLIDA</v>
      </c>
    </row>
    <row r="997" spans="1:17" ht="210.75" x14ac:dyDescent="0.2">
      <c r="A997" s="232" t="s">
        <v>19</v>
      </c>
      <c r="B997" s="233" t="s">
        <v>13</v>
      </c>
      <c r="C997" s="781"/>
      <c r="D997" s="781"/>
      <c r="E997" s="780"/>
      <c r="F997" s="780" t="s">
        <v>1217</v>
      </c>
      <c r="G997" s="235" t="s">
        <v>831</v>
      </c>
      <c r="H997" s="236" t="s">
        <v>831</v>
      </c>
      <c r="I997" s="236" t="s">
        <v>524</v>
      </c>
      <c r="J997" s="245">
        <v>1</v>
      </c>
      <c r="K997" s="302">
        <v>45231</v>
      </c>
      <c r="L997" s="302">
        <v>45808</v>
      </c>
      <c r="M997" s="239">
        <f t="shared" si="32"/>
        <v>82.428571428571431</v>
      </c>
      <c r="N997" s="240">
        <v>1</v>
      </c>
      <c r="O997" s="264" t="s">
        <v>1219</v>
      </c>
      <c r="P997" s="241">
        <f t="shared" si="31"/>
        <v>1</v>
      </c>
      <c r="Q997" s="242" t="str">
        <f>IF(ISNUMBER(P997),IF(P997=100%,"CUMPLIDA",IF(AND(ISNUMBER(L997),ISNUMBER([5]CGR!$P$4)), IF(L997&lt;[5]CGR!$P$4,"INCUMPLIDA","PROCESO"), "VERIFICAR FECHA")),"SIN VALOR AVANCE")</f>
        <v>CUMPLIDA</v>
      </c>
    </row>
    <row r="998" spans="1:17" ht="75.75" x14ac:dyDescent="0.2">
      <c r="A998" s="232" t="s">
        <v>19</v>
      </c>
      <c r="B998" s="233" t="s">
        <v>13</v>
      </c>
      <c r="C998" s="781"/>
      <c r="D998" s="781"/>
      <c r="E998" s="780"/>
      <c r="F998" s="780" t="s">
        <v>1217</v>
      </c>
      <c r="G998" s="235" t="s">
        <v>110</v>
      </c>
      <c r="H998" s="236" t="s">
        <v>111</v>
      </c>
      <c r="I998" s="236" t="s">
        <v>112</v>
      </c>
      <c r="J998" s="245">
        <v>12</v>
      </c>
      <c r="K998" s="302">
        <v>46024</v>
      </c>
      <c r="L998" s="302">
        <v>47118</v>
      </c>
      <c r="M998" s="239">
        <f t="shared" si="32"/>
        <v>156.28571428571428</v>
      </c>
      <c r="N998" s="240">
        <v>0</v>
      </c>
      <c r="O998" s="264" t="s">
        <v>924</v>
      </c>
      <c r="P998" s="241">
        <f t="shared" si="31"/>
        <v>0</v>
      </c>
      <c r="Q998" s="242" t="str">
        <f>IF(ISNUMBER(P998),IF(P998=100%,"CUMPLIDA",IF(AND(ISNUMBER(L998),ISNUMBER([5]CGR!$P$4)), IF(L998&lt;[5]CGR!$P$4,"INCUMPLIDA","PROCESO"), "VERIFICAR FECHA")),"SIN VALOR AVANCE")</f>
        <v>PROCESO</v>
      </c>
    </row>
    <row r="999" spans="1:17" ht="150.75" x14ac:dyDescent="0.2">
      <c r="A999" s="232" t="s">
        <v>19</v>
      </c>
      <c r="B999" s="233" t="s">
        <v>13</v>
      </c>
      <c r="C999" s="781"/>
      <c r="D999" s="781"/>
      <c r="E999" s="780"/>
      <c r="F999" s="780" t="s">
        <v>1217</v>
      </c>
      <c r="G999" s="235" t="s">
        <v>114</v>
      </c>
      <c r="H999" s="236" t="s">
        <v>115</v>
      </c>
      <c r="I999" s="236" t="s">
        <v>116</v>
      </c>
      <c r="J999" s="245">
        <v>1</v>
      </c>
      <c r="K999" s="302">
        <v>46024</v>
      </c>
      <c r="L999" s="302">
        <v>47118</v>
      </c>
      <c r="M999" s="239">
        <f t="shared" si="32"/>
        <v>156.28571428571428</v>
      </c>
      <c r="N999" s="240">
        <v>0</v>
      </c>
      <c r="O999" s="264" t="s">
        <v>1098</v>
      </c>
      <c r="P999" s="241">
        <f t="shared" si="31"/>
        <v>0</v>
      </c>
      <c r="Q999" s="242" t="str">
        <f>IF(ISNUMBER(P999),IF(P999=100%,"CUMPLIDA",IF(AND(ISNUMBER(L999),ISNUMBER([5]CGR!$P$4)), IF(L999&lt;[5]CGR!$P$4,"INCUMPLIDA","PROCESO"), "VERIFICAR FECHA")),"SIN VALOR AVANCE")</f>
        <v>PROCESO</v>
      </c>
    </row>
    <row r="1000" spans="1:17" ht="210.75" x14ac:dyDescent="0.2">
      <c r="A1000" s="232" t="s">
        <v>19</v>
      </c>
      <c r="B1000" s="233" t="s">
        <v>13</v>
      </c>
      <c r="C1000" s="781"/>
      <c r="D1000" s="781"/>
      <c r="E1000" s="780"/>
      <c r="F1000" s="780" t="s">
        <v>1217</v>
      </c>
      <c r="G1000" s="235" t="s">
        <v>117</v>
      </c>
      <c r="H1000" s="236" t="s">
        <v>118</v>
      </c>
      <c r="I1000" s="236" t="s">
        <v>119</v>
      </c>
      <c r="J1000" s="245">
        <v>2</v>
      </c>
      <c r="K1000" s="302">
        <v>46024</v>
      </c>
      <c r="L1000" s="302">
        <v>47118</v>
      </c>
      <c r="M1000" s="239">
        <f t="shared" si="32"/>
        <v>156.28571428571428</v>
      </c>
      <c r="N1000" s="240">
        <v>0</v>
      </c>
      <c r="O1000" s="264" t="s">
        <v>1219</v>
      </c>
      <c r="P1000" s="241">
        <f t="shared" si="31"/>
        <v>0</v>
      </c>
      <c r="Q1000" s="242" t="str">
        <f>IF(ISNUMBER(P1000),IF(P1000=100%,"CUMPLIDA",IF(AND(ISNUMBER(L1000),ISNUMBER([5]CGR!$P$4)), IF(L1000&lt;[5]CGR!$P$4,"INCUMPLIDA","PROCESO"), "VERIFICAR FECHA")),"SIN VALOR AVANCE")</f>
        <v>PROCESO</v>
      </c>
    </row>
    <row r="1001" spans="1:17" ht="105.75" x14ac:dyDescent="0.2">
      <c r="A1001" s="232" t="s">
        <v>19</v>
      </c>
      <c r="B1001" s="233" t="s">
        <v>13</v>
      </c>
      <c r="C1001" s="781" t="s">
        <v>1084</v>
      </c>
      <c r="D1001" s="781" t="s">
        <v>1085</v>
      </c>
      <c r="E1001" s="780"/>
      <c r="F1001" s="780" t="s">
        <v>1217</v>
      </c>
      <c r="G1001" s="235" t="s">
        <v>1099</v>
      </c>
      <c r="H1001" s="236" t="s">
        <v>1100</v>
      </c>
      <c r="I1001" s="236" t="s">
        <v>1101</v>
      </c>
      <c r="J1001" s="237">
        <v>1</v>
      </c>
      <c r="K1001" s="263">
        <v>44927</v>
      </c>
      <c r="L1001" s="263">
        <v>45016</v>
      </c>
      <c r="M1001" s="239">
        <f t="shared" si="32"/>
        <v>12.714285714285714</v>
      </c>
      <c r="N1001" s="240">
        <v>1</v>
      </c>
      <c r="O1001" s="236" t="s">
        <v>1220</v>
      </c>
      <c r="P1001" s="241">
        <f t="shared" si="31"/>
        <v>1</v>
      </c>
      <c r="Q1001" s="242" t="str">
        <f>IF(ISNUMBER(P1001),IF(P1001=100%,"CUMPLIDA",IF(AND(ISNUMBER(L1001),ISNUMBER([5]CGR!$P$4)), IF(L1001&lt;[5]CGR!$P$4,"INCUMPLIDA","PROCESO"), "VERIFICAR FECHA")),"SIN VALOR AVANCE")</f>
        <v>CUMPLIDA</v>
      </c>
    </row>
    <row r="1002" spans="1:17" ht="165.75" x14ac:dyDescent="0.2">
      <c r="A1002" s="232" t="s">
        <v>19</v>
      </c>
      <c r="B1002" s="233" t="s">
        <v>13</v>
      </c>
      <c r="C1002" s="781" t="s">
        <v>1084</v>
      </c>
      <c r="D1002" s="781" t="s">
        <v>1085</v>
      </c>
      <c r="E1002" s="780"/>
      <c r="F1002" s="780" t="s">
        <v>1217</v>
      </c>
      <c r="G1002" s="235" t="s">
        <v>1099</v>
      </c>
      <c r="H1002" s="236" t="s">
        <v>1140</v>
      </c>
      <c r="I1002" s="236" t="s">
        <v>731</v>
      </c>
      <c r="J1002" s="237">
        <v>1</v>
      </c>
      <c r="K1002" s="263">
        <v>45017</v>
      </c>
      <c r="L1002" s="263">
        <v>45138</v>
      </c>
      <c r="M1002" s="239">
        <f t="shared" si="32"/>
        <v>17.285714285714285</v>
      </c>
      <c r="N1002" s="240">
        <v>1</v>
      </c>
      <c r="O1002" s="236" t="s">
        <v>1209</v>
      </c>
      <c r="P1002" s="241">
        <f t="shared" si="31"/>
        <v>1</v>
      </c>
      <c r="Q1002" s="242" t="str">
        <f>IF(ISNUMBER(P1002),IF(P1002=100%,"CUMPLIDA",IF(AND(ISNUMBER(L1002),ISNUMBER([5]CGR!$P$4)), IF(L1002&lt;[5]CGR!$P$4,"INCUMPLIDA","PROCESO"), "VERIFICAR FECHA")),"SIN VALOR AVANCE")</f>
        <v>CUMPLIDA</v>
      </c>
    </row>
    <row r="1003" spans="1:17" ht="105.75" x14ac:dyDescent="0.2">
      <c r="A1003" s="232" t="s">
        <v>19</v>
      </c>
      <c r="B1003" s="233" t="s">
        <v>13</v>
      </c>
      <c r="C1003" s="781" t="s">
        <v>1084</v>
      </c>
      <c r="D1003" s="781" t="s">
        <v>1085</v>
      </c>
      <c r="E1003" s="780"/>
      <c r="F1003" s="780" t="s">
        <v>1217</v>
      </c>
      <c r="G1003" s="235" t="s">
        <v>1221</v>
      </c>
      <c r="H1003" s="236" t="s">
        <v>1222</v>
      </c>
      <c r="I1003" s="236" t="s">
        <v>731</v>
      </c>
      <c r="J1003" s="237">
        <v>1</v>
      </c>
      <c r="K1003" s="263">
        <v>44958</v>
      </c>
      <c r="L1003" s="263">
        <v>45016</v>
      </c>
      <c r="M1003" s="239">
        <f t="shared" si="32"/>
        <v>8.2857142857142865</v>
      </c>
      <c r="N1003" s="240">
        <v>1</v>
      </c>
      <c r="O1003" s="236" t="s">
        <v>1102</v>
      </c>
      <c r="P1003" s="241">
        <f t="shared" si="31"/>
        <v>1</v>
      </c>
      <c r="Q1003" s="242" t="str">
        <f>IF(ISNUMBER(P1003),IF(P1003=100%,"CUMPLIDA",IF(AND(ISNUMBER(L1003),ISNUMBER([5]CGR!$P$4)), IF(L1003&lt;[5]CGR!$P$4,"INCUMPLIDA","PROCESO"), "VERIFICAR FECHA")),"SIN VALOR AVANCE")</f>
        <v>CUMPLIDA</v>
      </c>
    </row>
    <row r="1004" spans="1:17" ht="120" x14ac:dyDescent="0.2">
      <c r="A1004" s="232" t="s">
        <v>19</v>
      </c>
      <c r="B1004" s="233" t="s">
        <v>13</v>
      </c>
      <c r="C1004" s="781" t="s">
        <v>1084</v>
      </c>
      <c r="D1004" s="781" t="s">
        <v>1085</v>
      </c>
      <c r="E1004" s="780"/>
      <c r="F1004" s="780" t="s">
        <v>1217</v>
      </c>
      <c r="G1004" s="235" t="s">
        <v>1223</v>
      </c>
      <c r="H1004" s="236" t="s">
        <v>1224</v>
      </c>
      <c r="I1004" s="236" t="s">
        <v>731</v>
      </c>
      <c r="J1004" s="237">
        <v>1</v>
      </c>
      <c r="K1004" s="263">
        <v>44958</v>
      </c>
      <c r="L1004" s="263">
        <v>44985</v>
      </c>
      <c r="M1004" s="239">
        <f t="shared" si="32"/>
        <v>3.8571428571428572</v>
      </c>
      <c r="N1004" s="240">
        <v>1</v>
      </c>
      <c r="O1004" s="236" t="s">
        <v>1208</v>
      </c>
      <c r="P1004" s="241">
        <f t="shared" si="31"/>
        <v>1</v>
      </c>
      <c r="Q1004" s="242" t="str">
        <f>IF(ISNUMBER(P1004),IF(P1004=100%,"CUMPLIDA",IF(AND(ISNUMBER(L1004),ISNUMBER([5]CGR!$P$4)), IF(L1004&lt;[5]CGR!$P$4,"INCUMPLIDA","PROCESO"), "VERIFICAR FECHA")),"SIN VALOR AVANCE")</f>
        <v>CUMPLIDA</v>
      </c>
    </row>
    <row r="1005" spans="1:17" ht="105.75" x14ac:dyDescent="0.2">
      <c r="A1005" s="232" t="s">
        <v>19</v>
      </c>
      <c r="B1005" s="233" t="s">
        <v>13</v>
      </c>
      <c r="C1005" s="781" t="s">
        <v>1084</v>
      </c>
      <c r="D1005" s="781" t="s">
        <v>1085</v>
      </c>
      <c r="E1005" s="780"/>
      <c r="F1005" s="780" t="s">
        <v>1217</v>
      </c>
      <c r="G1005" s="235" t="s">
        <v>1225</v>
      </c>
      <c r="H1005" s="236" t="s">
        <v>1226</v>
      </c>
      <c r="I1005" s="236" t="s">
        <v>731</v>
      </c>
      <c r="J1005" s="237">
        <v>12</v>
      </c>
      <c r="K1005" s="263">
        <v>44958</v>
      </c>
      <c r="L1005" s="263">
        <v>45323</v>
      </c>
      <c r="M1005" s="239">
        <f t="shared" si="32"/>
        <v>52.142857142857146</v>
      </c>
      <c r="N1005" s="240">
        <v>12</v>
      </c>
      <c r="O1005" s="236" t="s">
        <v>1144</v>
      </c>
      <c r="P1005" s="241">
        <f t="shared" si="31"/>
        <v>1</v>
      </c>
      <c r="Q1005" s="242" t="str">
        <f>IF(ISNUMBER(P1005),IF(P1005=100%,"CUMPLIDA",IF(AND(ISNUMBER(L1005),ISNUMBER([5]CGR!$P$4)), IF(L1005&lt;[5]CGR!$P$4,"INCUMPLIDA","PROCESO"), "VERIFICAR FECHA")),"SIN VALOR AVANCE")</f>
        <v>CUMPLIDA</v>
      </c>
    </row>
    <row r="1006" spans="1:17" ht="105.75" x14ac:dyDescent="0.2">
      <c r="A1006" s="232" t="s">
        <v>19</v>
      </c>
      <c r="B1006" s="233" t="s">
        <v>13</v>
      </c>
      <c r="C1006" s="781" t="s">
        <v>1084</v>
      </c>
      <c r="D1006" s="781" t="s">
        <v>1085</v>
      </c>
      <c r="E1006" s="780"/>
      <c r="F1006" s="780" t="s">
        <v>1217</v>
      </c>
      <c r="G1006" s="235" t="s">
        <v>1227</v>
      </c>
      <c r="H1006" s="236" t="s">
        <v>1228</v>
      </c>
      <c r="I1006" s="236" t="s">
        <v>731</v>
      </c>
      <c r="J1006" s="237">
        <v>4</v>
      </c>
      <c r="K1006" s="263">
        <v>44958</v>
      </c>
      <c r="L1006" s="263">
        <v>45323</v>
      </c>
      <c r="M1006" s="239">
        <f t="shared" si="32"/>
        <v>52.142857142857146</v>
      </c>
      <c r="N1006" s="240">
        <v>4</v>
      </c>
      <c r="O1006" s="236" t="s">
        <v>1144</v>
      </c>
      <c r="P1006" s="241">
        <f t="shared" si="31"/>
        <v>1</v>
      </c>
      <c r="Q1006" s="242" t="str">
        <f>IF(ISNUMBER(P1006),IF(P1006=100%,"CUMPLIDA",IF(AND(ISNUMBER(L1006),ISNUMBER([5]CGR!$P$4)), IF(L1006&lt;[5]CGR!$P$4,"INCUMPLIDA","PROCESO"), "VERIFICAR FECHA")),"SIN VALOR AVANCE")</f>
        <v>CUMPLIDA</v>
      </c>
    </row>
    <row r="1007" spans="1:17" ht="225.75" customHeight="1" x14ac:dyDescent="0.2">
      <c r="A1007" s="232" t="s">
        <v>19</v>
      </c>
      <c r="B1007" s="233" t="s">
        <v>13</v>
      </c>
      <c r="C1007" s="781" t="s">
        <v>1084</v>
      </c>
      <c r="D1007" s="781" t="s">
        <v>1085</v>
      </c>
      <c r="E1007" s="780" t="s">
        <v>1229</v>
      </c>
      <c r="F1007" s="780" t="s">
        <v>1230</v>
      </c>
      <c r="G1007" s="235" t="s">
        <v>1137</v>
      </c>
      <c r="H1007" s="236" t="s">
        <v>1093</v>
      </c>
      <c r="I1007" s="236" t="s">
        <v>1094</v>
      </c>
      <c r="J1007" s="237">
        <v>3</v>
      </c>
      <c r="K1007" s="263">
        <v>44958</v>
      </c>
      <c r="L1007" s="263">
        <v>45323</v>
      </c>
      <c r="M1007" s="239">
        <f t="shared" si="32"/>
        <v>52.142857142857146</v>
      </c>
      <c r="N1007" s="240">
        <v>3</v>
      </c>
      <c r="O1007" s="236" t="s">
        <v>1231</v>
      </c>
      <c r="P1007" s="241">
        <f t="shared" si="31"/>
        <v>1</v>
      </c>
      <c r="Q1007" s="242" t="str">
        <f>IF(ISNUMBER(P1007),IF(P1007=100%,"CUMPLIDA",IF(AND(ISNUMBER(L1007),ISNUMBER([5]CGR!$P$4)), IF(L1007&lt;[5]CGR!$P$4,"INCUMPLIDA","PROCESO"), "VERIFICAR FECHA")),"SIN VALOR AVANCE")</f>
        <v>CUMPLIDA</v>
      </c>
    </row>
    <row r="1008" spans="1:17" ht="75.75" x14ac:dyDescent="0.2">
      <c r="A1008" s="232" t="s">
        <v>19</v>
      </c>
      <c r="B1008" s="233" t="s">
        <v>13</v>
      </c>
      <c r="C1008" s="781"/>
      <c r="D1008" s="781"/>
      <c r="E1008" s="780"/>
      <c r="F1008" s="780" t="s">
        <v>1230</v>
      </c>
      <c r="G1008" s="235" t="s">
        <v>1096</v>
      </c>
      <c r="H1008" s="291" t="s">
        <v>675</v>
      </c>
      <c r="I1008" s="236" t="s">
        <v>676</v>
      </c>
      <c r="J1008" s="237">
        <v>1</v>
      </c>
      <c r="K1008" s="263">
        <v>45231</v>
      </c>
      <c r="L1008" s="263">
        <v>45504</v>
      </c>
      <c r="M1008" s="239">
        <f t="shared" si="32"/>
        <v>39</v>
      </c>
      <c r="N1008" s="240">
        <v>1</v>
      </c>
      <c r="O1008" s="264" t="s">
        <v>825</v>
      </c>
      <c r="P1008" s="241">
        <f t="shared" si="31"/>
        <v>1</v>
      </c>
      <c r="Q1008" s="242" t="str">
        <f>IF(ISNUMBER(P1008),IF(P1008=100%,"CUMPLIDA",IF(AND(ISNUMBER(L1008),ISNUMBER([5]CGR!$P$4)), IF(L1008&lt;[5]CGR!$P$4,"INCUMPLIDA","PROCESO"), "VERIFICAR FECHA")),"SIN VALOR AVANCE")</f>
        <v>CUMPLIDA</v>
      </c>
    </row>
    <row r="1009" spans="1:17" ht="210.75" x14ac:dyDescent="0.2">
      <c r="A1009" s="232" t="s">
        <v>19</v>
      </c>
      <c r="B1009" s="233" t="s">
        <v>13</v>
      </c>
      <c r="C1009" s="781"/>
      <c r="D1009" s="781"/>
      <c r="E1009" s="780"/>
      <c r="F1009" s="780" t="s">
        <v>1230</v>
      </c>
      <c r="G1009" s="235" t="s">
        <v>1096</v>
      </c>
      <c r="H1009" s="291" t="s">
        <v>678</v>
      </c>
      <c r="I1009" s="236" t="s">
        <v>679</v>
      </c>
      <c r="J1009" s="237">
        <v>1</v>
      </c>
      <c r="K1009" s="263">
        <v>45231</v>
      </c>
      <c r="L1009" s="263">
        <v>45504</v>
      </c>
      <c r="M1009" s="239">
        <f t="shared" si="32"/>
        <v>39</v>
      </c>
      <c r="N1009" s="240">
        <v>1</v>
      </c>
      <c r="O1009" s="264" t="s">
        <v>1219</v>
      </c>
      <c r="P1009" s="241">
        <f t="shared" si="31"/>
        <v>1</v>
      </c>
      <c r="Q1009" s="242" t="str">
        <f>IF(ISNUMBER(P1009),IF(P1009=100%,"CUMPLIDA",IF(AND(ISNUMBER(L1009),ISNUMBER([5]CGR!$P$4)), IF(L1009&lt;[5]CGR!$P$4,"INCUMPLIDA","PROCESO"), "VERIFICAR FECHA")),"SIN VALOR AVANCE")</f>
        <v>CUMPLIDA</v>
      </c>
    </row>
    <row r="1010" spans="1:17" ht="150.75" x14ac:dyDescent="0.2">
      <c r="A1010" s="232" t="s">
        <v>19</v>
      </c>
      <c r="B1010" s="233" t="s">
        <v>13</v>
      </c>
      <c r="C1010" s="781"/>
      <c r="D1010" s="781"/>
      <c r="E1010" s="780"/>
      <c r="F1010" s="780" t="s">
        <v>1230</v>
      </c>
      <c r="G1010" s="235" t="s">
        <v>97</v>
      </c>
      <c r="H1010" s="236" t="s">
        <v>98</v>
      </c>
      <c r="I1010" s="236" t="s">
        <v>99</v>
      </c>
      <c r="J1010" s="245">
        <v>1</v>
      </c>
      <c r="K1010" s="302">
        <v>45323</v>
      </c>
      <c r="L1010" s="302">
        <v>45747</v>
      </c>
      <c r="M1010" s="239">
        <f t="shared" si="32"/>
        <v>60.571428571428569</v>
      </c>
      <c r="N1010" s="240">
        <v>1</v>
      </c>
      <c r="O1010" s="264" t="s">
        <v>1098</v>
      </c>
      <c r="P1010" s="241">
        <f t="shared" si="31"/>
        <v>1</v>
      </c>
      <c r="Q1010" s="242" t="str">
        <f>IF(ISNUMBER(P1010),IF(P1010=100%,"CUMPLIDA",IF(AND(ISNUMBER(L1010),ISNUMBER([5]CGR!$P$4)), IF(L1010&lt;[5]CGR!$P$4,"INCUMPLIDA","PROCESO"), "VERIFICAR FECHA")),"SIN VALOR AVANCE")</f>
        <v>CUMPLIDA</v>
      </c>
    </row>
    <row r="1011" spans="1:17" ht="75.75" x14ac:dyDescent="0.2">
      <c r="A1011" s="232" t="s">
        <v>19</v>
      </c>
      <c r="B1011" s="233" t="s">
        <v>13</v>
      </c>
      <c r="C1011" s="781"/>
      <c r="D1011" s="781"/>
      <c r="E1011" s="780"/>
      <c r="F1011" s="780" t="s">
        <v>1230</v>
      </c>
      <c r="G1011" s="235" t="s">
        <v>101</v>
      </c>
      <c r="H1011" s="236" t="s">
        <v>101</v>
      </c>
      <c r="I1011" s="236" t="s">
        <v>102</v>
      </c>
      <c r="J1011" s="245">
        <v>1</v>
      </c>
      <c r="K1011" s="302">
        <v>45323</v>
      </c>
      <c r="L1011" s="302">
        <v>45747</v>
      </c>
      <c r="M1011" s="239">
        <f t="shared" si="32"/>
        <v>60.571428571428569</v>
      </c>
      <c r="N1011" s="240">
        <v>1</v>
      </c>
      <c r="O1011" s="264" t="s">
        <v>924</v>
      </c>
      <c r="P1011" s="241">
        <f t="shared" si="31"/>
        <v>1</v>
      </c>
      <c r="Q1011" s="242" t="str">
        <f>IF(ISNUMBER(P1011),IF(P1011=100%,"CUMPLIDA",IF(AND(ISNUMBER(L1011),ISNUMBER([5]CGR!$P$4)), IF(L1011&lt;[5]CGR!$P$4,"INCUMPLIDA","PROCESO"), "VERIFICAR FECHA")),"SIN VALOR AVANCE")</f>
        <v>CUMPLIDA</v>
      </c>
    </row>
    <row r="1012" spans="1:17" ht="75.75" x14ac:dyDescent="0.2">
      <c r="A1012" s="232" t="s">
        <v>19</v>
      </c>
      <c r="B1012" s="233" t="s">
        <v>13</v>
      </c>
      <c r="C1012" s="781"/>
      <c r="D1012" s="781"/>
      <c r="E1012" s="780"/>
      <c r="F1012" s="780" t="s">
        <v>1230</v>
      </c>
      <c r="G1012" s="235" t="s">
        <v>238</v>
      </c>
      <c r="H1012" s="236" t="s">
        <v>239</v>
      </c>
      <c r="I1012" s="236" t="s">
        <v>240</v>
      </c>
      <c r="J1012" s="245">
        <v>1</v>
      </c>
      <c r="K1012" s="302">
        <v>45231</v>
      </c>
      <c r="L1012" s="302">
        <v>45747</v>
      </c>
      <c r="M1012" s="239">
        <f t="shared" si="32"/>
        <v>73.714285714285708</v>
      </c>
      <c r="N1012" s="240">
        <v>1</v>
      </c>
      <c r="O1012" s="264" t="s">
        <v>924</v>
      </c>
      <c r="P1012" s="241">
        <f t="shared" si="31"/>
        <v>1</v>
      </c>
      <c r="Q1012" s="242" t="str">
        <f>IF(ISNUMBER(P1012),IF(P1012=100%,"CUMPLIDA",IF(AND(ISNUMBER(L1012),ISNUMBER([5]CGR!$P$4)), IF(L1012&lt;[5]CGR!$P$4,"INCUMPLIDA","PROCESO"), "VERIFICAR FECHA")),"SIN VALOR AVANCE")</f>
        <v>CUMPLIDA</v>
      </c>
    </row>
    <row r="1013" spans="1:17" ht="150.75" x14ac:dyDescent="0.2">
      <c r="A1013" s="232" t="s">
        <v>19</v>
      </c>
      <c r="B1013" s="233" t="s">
        <v>13</v>
      </c>
      <c r="C1013" s="781"/>
      <c r="D1013" s="781"/>
      <c r="E1013" s="780"/>
      <c r="F1013" s="780" t="s">
        <v>1230</v>
      </c>
      <c r="G1013" s="235" t="s">
        <v>104</v>
      </c>
      <c r="H1013" s="236" t="s">
        <v>104</v>
      </c>
      <c r="I1013" s="236" t="s">
        <v>248</v>
      </c>
      <c r="J1013" s="245">
        <v>1</v>
      </c>
      <c r="K1013" s="302">
        <v>45323</v>
      </c>
      <c r="L1013" s="302">
        <v>45747</v>
      </c>
      <c r="M1013" s="239">
        <f t="shared" si="32"/>
        <v>60.571428571428569</v>
      </c>
      <c r="N1013" s="240">
        <v>1</v>
      </c>
      <c r="O1013" s="264" t="s">
        <v>1098</v>
      </c>
      <c r="P1013" s="241">
        <f t="shared" si="31"/>
        <v>1</v>
      </c>
      <c r="Q1013" s="242" t="str">
        <f>IF(ISNUMBER(P1013),IF(P1013=100%,"CUMPLIDA",IF(AND(ISNUMBER(L1013),ISNUMBER([5]CGR!$P$4)), IF(L1013&lt;[5]CGR!$P$4,"INCUMPLIDA","PROCESO"), "VERIFICAR FECHA")),"SIN VALOR AVANCE")</f>
        <v>CUMPLIDA</v>
      </c>
    </row>
    <row r="1014" spans="1:17" ht="75.75" x14ac:dyDescent="0.2">
      <c r="A1014" s="232" t="s">
        <v>19</v>
      </c>
      <c r="B1014" s="233" t="s">
        <v>13</v>
      </c>
      <c r="C1014" s="781"/>
      <c r="D1014" s="781"/>
      <c r="E1014" s="780"/>
      <c r="F1014" s="780" t="s">
        <v>1230</v>
      </c>
      <c r="G1014" s="235" t="s">
        <v>830</v>
      </c>
      <c r="H1014" s="236" t="s">
        <v>830</v>
      </c>
      <c r="I1014" s="236" t="s">
        <v>107</v>
      </c>
      <c r="J1014" s="245">
        <v>1</v>
      </c>
      <c r="K1014" s="302">
        <v>45231</v>
      </c>
      <c r="L1014" s="302">
        <v>45747</v>
      </c>
      <c r="M1014" s="239">
        <f t="shared" si="32"/>
        <v>73.714285714285708</v>
      </c>
      <c r="N1014" s="240">
        <v>1</v>
      </c>
      <c r="O1014" s="264" t="s">
        <v>924</v>
      </c>
      <c r="P1014" s="241">
        <f t="shared" si="31"/>
        <v>1</v>
      </c>
      <c r="Q1014" s="242" t="str">
        <f>IF(ISNUMBER(P1014),IF(P1014=100%,"CUMPLIDA",IF(AND(ISNUMBER(L1014),ISNUMBER([5]CGR!$P$4)), IF(L1014&lt;[5]CGR!$P$4,"INCUMPLIDA","PROCESO"), "VERIFICAR FECHA")),"SIN VALOR AVANCE")</f>
        <v>CUMPLIDA</v>
      </c>
    </row>
    <row r="1015" spans="1:17" ht="210.75" x14ac:dyDescent="0.2">
      <c r="A1015" s="232" t="s">
        <v>19</v>
      </c>
      <c r="B1015" s="233" t="s">
        <v>13</v>
      </c>
      <c r="C1015" s="781"/>
      <c r="D1015" s="781"/>
      <c r="E1015" s="780"/>
      <c r="F1015" s="780" t="s">
        <v>1230</v>
      </c>
      <c r="G1015" s="235" t="s">
        <v>831</v>
      </c>
      <c r="H1015" s="236" t="s">
        <v>831</v>
      </c>
      <c r="I1015" s="236" t="s">
        <v>524</v>
      </c>
      <c r="J1015" s="245">
        <v>1</v>
      </c>
      <c r="K1015" s="302">
        <v>45231</v>
      </c>
      <c r="L1015" s="302">
        <v>45808</v>
      </c>
      <c r="M1015" s="239">
        <f t="shared" si="32"/>
        <v>82.428571428571431</v>
      </c>
      <c r="N1015" s="240">
        <v>1</v>
      </c>
      <c r="O1015" s="264" t="s">
        <v>1219</v>
      </c>
      <c r="P1015" s="241">
        <f t="shared" si="31"/>
        <v>1</v>
      </c>
      <c r="Q1015" s="242" t="str">
        <f>IF(ISNUMBER(P1015),IF(P1015=100%,"CUMPLIDA",IF(AND(ISNUMBER(L1015),ISNUMBER([5]CGR!$P$4)), IF(L1015&lt;[5]CGR!$P$4,"INCUMPLIDA","PROCESO"), "VERIFICAR FECHA")),"SIN VALOR AVANCE")</f>
        <v>CUMPLIDA</v>
      </c>
    </row>
    <row r="1016" spans="1:17" ht="75.75" x14ac:dyDescent="0.2">
      <c r="A1016" s="232" t="s">
        <v>19</v>
      </c>
      <c r="B1016" s="233" t="s">
        <v>13</v>
      </c>
      <c r="C1016" s="781" t="s">
        <v>1084</v>
      </c>
      <c r="D1016" s="781" t="s">
        <v>1085</v>
      </c>
      <c r="E1016" s="780"/>
      <c r="F1016" s="780" t="s">
        <v>1230</v>
      </c>
      <c r="G1016" s="235" t="s">
        <v>110</v>
      </c>
      <c r="H1016" s="236" t="s">
        <v>111</v>
      </c>
      <c r="I1016" s="236" t="s">
        <v>112</v>
      </c>
      <c r="J1016" s="245">
        <v>12</v>
      </c>
      <c r="K1016" s="302">
        <v>46024</v>
      </c>
      <c r="L1016" s="302">
        <v>47118</v>
      </c>
      <c r="M1016" s="239">
        <f t="shared" si="32"/>
        <v>156.28571428571428</v>
      </c>
      <c r="N1016" s="240">
        <v>0</v>
      </c>
      <c r="O1016" s="264" t="s">
        <v>924</v>
      </c>
      <c r="P1016" s="241">
        <f t="shared" si="31"/>
        <v>0</v>
      </c>
      <c r="Q1016" s="242" t="str">
        <f>IF(ISNUMBER(P1016),IF(P1016=100%,"CUMPLIDA",IF(AND(ISNUMBER(L1016),ISNUMBER([5]CGR!$P$4)), IF(L1016&lt;[5]CGR!$P$4,"INCUMPLIDA","PROCESO"), "VERIFICAR FECHA")),"SIN VALOR AVANCE")</f>
        <v>PROCESO</v>
      </c>
    </row>
    <row r="1017" spans="1:17" ht="135.75" x14ac:dyDescent="0.2">
      <c r="A1017" s="232" t="s">
        <v>19</v>
      </c>
      <c r="B1017" s="233" t="s">
        <v>13</v>
      </c>
      <c r="C1017" s="781" t="s">
        <v>1084</v>
      </c>
      <c r="D1017" s="781" t="s">
        <v>1085</v>
      </c>
      <c r="E1017" s="780"/>
      <c r="F1017" s="780" t="s">
        <v>1230</v>
      </c>
      <c r="G1017" s="235" t="s">
        <v>114</v>
      </c>
      <c r="H1017" s="236" t="s">
        <v>115</v>
      </c>
      <c r="I1017" s="236" t="s">
        <v>116</v>
      </c>
      <c r="J1017" s="245">
        <v>1</v>
      </c>
      <c r="K1017" s="302">
        <v>46024</v>
      </c>
      <c r="L1017" s="302">
        <v>47118</v>
      </c>
      <c r="M1017" s="239">
        <f t="shared" si="32"/>
        <v>156.28571428571428</v>
      </c>
      <c r="N1017" s="240">
        <v>0</v>
      </c>
      <c r="O1017" s="264" t="s">
        <v>1121</v>
      </c>
      <c r="P1017" s="241">
        <f t="shared" si="31"/>
        <v>0</v>
      </c>
      <c r="Q1017" s="242" t="str">
        <f>IF(ISNUMBER(P1017),IF(P1017=100%,"CUMPLIDA",IF(AND(ISNUMBER(L1017),ISNUMBER([5]CGR!$P$4)), IF(L1017&lt;[5]CGR!$P$4,"INCUMPLIDA","PROCESO"), "VERIFICAR FECHA")),"SIN VALOR AVANCE")</f>
        <v>PROCESO</v>
      </c>
    </row>
    <row r="1018" spans="1:17" ht="210.75" x14ac:dyDescent="0.2">
      <c r="A1018" s="232" t="s">
        <v>19</v>
      </c>
      <c r="B1018" s="233" t="s">
        <v>13</v>
      </c>
      <c r="C1018" s="781" t="s">
        <v>1084</v>
      </c>
      <c r="D1018" s="781" t="s">
        <v>1085</v>
      </c>
      <c r="E1018" s="780"/>
      <c r="F1018" s="780" t="s">
        <v>1230</v>
      </c>
      <c r="G1018" s="235" t="s">
        <v>117</v>
      </c>
      <c r="H1018" s="236" t="s">
        <v>118</v>
      </c>
      <c r="I1018" s="236" t="s">
        <v>119</v>
      </c>
      <c r="J1018" s="245">
        <v>2</v>
      </c>
      <c r="K1018" s="302">
        <v>46024</v>
      </c>
      <c r="L1018" s="302">
        <v>47118</v>
      </c>
      <c r="M1018" s="239">
        <f t="shared" si="32"/>
        <v>156.28571428571428</v>
      </c>
      <c r="N1018" s="240">
        <v>0</v>
      </c>
      <c r="O1018" s="264" t="s">
        <v>1219</v>
      </c>
      <c r="P1018" s="241">
        <f t="shared" si="31"/>
        <v>0</v>
      </c>
      <c r="Q1018" s="242" t="str">
        <f>IF(ISNUMBER(P1018),IF(P1018=100%,"CUMPLIDA",IF(AND(ISNUMBER(L1018),ISNUMBER([5]CGR!$P$4)), IF(L1018&lt;[5]CGR!$P$4,"INCUMPLIDA","PROCESO"), "VERIFICAR FECHA")),"SIN VALOR AVANCE")</f>
        <v>PROCESO</v>
      </c>
    </row>
    <row r="1019" spans="1:17" ht="255.75" customHeight="1" x14ac:dyDescent="0.2">
      <c r="A1019" s="232" t="s">
        <v>19</v>
      </c>
      <c r="B1019" s="233" t="s">
        <v>13</v>
      </c>
      <c r="C1019" s="781" t="s">
        <v>1084</v>
      </c>
      <c r="D1019" s="781" t="s">
        <v>1085</v>
      </c>
      <c r="E1019" s="780" t="s">
        <v>1232</v>
      </c>
      <c r="F1019" s="780" t="s">
        <v>1233</v>
      </c>
      <c r="G1019" s="235" t="s">
        <v>1137</v>
      </c>
      <c r="H1019" s="236" t="s">
        <v>1093</v>
      </c>
      <c r="I1019" s="236" t="s">
        <v>1094</v>
      </c>
      <c r="J1019" s="237">
        <v>3</v>
      </c>
      <c r="K1019" s="263">
        <v>44958</v>
      </c>
      <c r="L1019" s="263">
        <v>45323</v>
      </c>
      <c r="M1019" s="239">
        <f t="shared" si="32"/>
        <v>52.142857142857146</v>
      </c>
      <c r="N1019" s="240">
        <v>3</v>
      </c>
      <c r="O1019" s="236" t="s">
        <v>1234</v>
      </c>
      <c r="P1019" s="241">
        <f t="shared" ref="P1019:P1082" si="33">N1019/J1019</f>
        <v>1</v>
      </c>
      <c r="Q1019" s="242" t="str">
        <f>IF(ISNUMBER(P1019),IF(P1019=100%,"CUMPLIDA",IF(AND(ISNUMBER(L1019),ISNUMBER([5]CGR!$P$4)), IF(L1019&lt;[5]CGR!$P$4,"INCUMPLIDA","PROCESO"), "VERIFICAR FECHA")),"SIN VALOR AVANCE")</f>
        <v>CUMPLIDA</v>
      </c>
    </row>
    <row r="1020" spans="1:17" ht="75.75" x14ac:dyDescent="0.2">
      <c r="A1020" s="232" t="s">
        <v>19</v>
      </c>
      <c r="B1020" s="233" t="s">
        <v>13</v>
      </c>
      <c r="C1020" s="781"/>
      <c r="D1020" s="781"/>
      <c r="E1020" s="780"/>
      <c r="F1020" s="780" t="s">
        <v>1233</v>
      </c>
      <c r="G1020" s="235" t="s">
        <v>1096</v>
      </c>
      <c r="H1020" s="291" t="s">
        <v>675</v>
      </c>
      <c r="I1020" s="236" t="s">
        <v>676</v>
      </c>
      <c r="J1020" s="237">
        <v>1</v>
      </c>
      <c r="K1020" s="263">
        <v>45231</v>
      </c>
      <c r="L1020" s="263">
        <v>45504</v>
      </c>
      <c r="M1020" s="239">
        <f t="shared" si="32"/>
        <v>39</v>
      </c>
      <c r="N1020" s="240">
        <v>1</v>
      </c>
      <c r="O1020" s="236" t="s">
        <v>1235</v>
      </c>
      <c r="P1020" s="241">
        <f t="shared" si="33"/>
        <v>1</v>
      </c>
      <c r="Q1020" s="242" t="str">
        <f>IF(ISNUMBER(P1020),IF(P1020=100%,"CUMPLIDA",IF(AND(ISNUMBER(L1020),ISNUMBER([5]CGR!$P$4)), IF(L1020&lt;[5]CGR!$P$4,"INCUMPLIDA","PROCESO"), "VERIFICAR FECHA")),"SIN VALOR AVANCE")</f>
        <v>CUMPLIDA</v>
      </c>
    </row>
    <row r="1021" spans="1:17" ht="210.75" x14ac:dyDescent="0.2">
      <c r="A1021" s="232" t="s">
        <v>19</v>
      </c>
      <c r="B1021" s="233" t="s">
        <v>13</v>
      </c>
      <c r="C1021" s="781"/>
      <c r="D1021" s="781"/>
      <c r="E1021" s="780"/>
      <c r="F1021" s="780" t="s">
        <v>1233</v>
      </c>
      <c r="G1021" s="235" t="s">
        <v>1096</v>
      </c>
      <c r="H1021" s="291" t="s">
        <v>678</v>
      </c>
      <c r="I1021" s="236" t="s">
        <v>679</v>
      </c>
      <c r="J1021" s="237">
        <v>1</v>
      </c>
      <c r="K1021" s="263">
        <v>45231</v>
      </c>
      <c r="L1021" s="263">
        <v>45504</v>
      </c>
      <c r="M1021" s="239">
        <f t="shared" si="32"/>
        <v>39</v>
      </c>
      <c r="N1021" s="240">
        <v>1</v>
      </c>
      <c r="O1021" s="264" t="s">
        <v>1219</v>
      </c>
      <c r="P1021" s="241">
        <f t="shared" si="33"/>
        <v>1</v>
      </c>
      <c r="Q1021" s="242" t="str">
        <f>IF(ISNUMBER(P1021),IF(P1021=100%,"CUMPLIDA",IF(AND(ISNUMBER(L1021),ISNUMBER([5]CGR!$P$4)), IF(L1021&lt;[5]CGR!$P$4,"INCUMPLIDA","PROCESO"), "VERIFICAR FECHA")),"SIN VALOR AVANCE")</f>
        <v>CUMPLIDA</v>
      </c>
    </row>
    <row r="1022" spans="1:17" ht="150.75" x14ac:dyDescent="0.2">
      <c r="A1022" s="232" t="s">
        <v>19</v>
      </c>
      <c r="B1022" s="233" t="s">
        <v>13</v>
      </c>
      <c r="C1022" s="781"/>
      <c r="D1022" s="781"/>
      <c r="E1022" s="780"/>
      <c r="F1022" s="780" t="s">
        <v>1233</v>
      </c>
      <c r="G1022" s="235" t="s">
        <v>97</v>
      </c>
      <c r="H1022" s="236" t="s">
        <v>98</v>
      </c>
      <c r="I1022" s="236" t="s">
        <v>99</v>
      </c>
      <c r="J1022" s="245">
        <v>1</v>
      </c>
      <c r="K1022" s="302">
        <v>45323</v>
      </c>
      <c r="L1022" s="302">
        <v>45747</v>
      </c>
      <c r="M1022" s="239">
        <f t="shared" si="32"/>
        <v>60.571428571428569</v>
      </c>
      <c r="N1022" s="240">
        <v>1</v>
      </c>
      <c r="O1022" s="264" t="s">
        <v>1098</v>
      </c>
      <c r="P1022" s="241">
        <f t="shared" si="33"/>
        <v>1</v>
      </c>
      <c r="Q1022" s="242" t="str">
        <f>IF(ISNUMBER(P1022),IF(P1022=100%,"CUMPLIDA",IF(AND(ISNUMBER(L1022),ISNUMBER([5]CGR!$P$4)), IF(L1022&lt;[5]CGR!$P$4,"INCUMPLIDA","PROCESO"), "VERIFICAR FECHA")),"SIN VALOR AVANCE")</f>
        <v>CUMPLIDA</v>
      </c>
    </row>
    <row r="1023" spans="1:17" ht="75.75" x14ac:dyDescent="0.2">
      <c r="A1023" s="232" t="s">
        <v>19</v>
      </c>
      <c r="B1023" s="233" t="s">
        <v>13</v>
      </c>
      <c r="C1023" s="781"/>
      <c r="D1023" s="781"/>
      <c r="E1023" s="780"/>
      <c r="F1023" s="780" t="s">
        <v>1233</v>
      </c>
      <c r="G1023" s="235" t="s">
        <v>101</v>
      </c>
      <c r="H1023" s="236" t="s">
        <v>101</v>
      </c>
      <c r="I1023" s="236" t="s">
        <v>102</v>
      </c>
      <c r="J1023" s="245">
        <v>1</v>
      </c>
      <c r="K1023" s="302">
        <v>45323</v>
      </c>
      <c r="L1023" s="302">
        <v>45747</v>
      </c>
      <c r="M1023" s="239">
        <f t="shared" si="32"/>
        <v>60.571428571428569</v>
      </c>
      <c r="N1023" s="240">
        <v>1</v>
      </c>
      <c r="O1023" s="264" t="s">
        <v>1175</v>
      </c>
      <c r="P1023" s="241">
        <f t="shared" si="33"/>
        <v>1</v>
      </c>
      <c r="Q1023" s="242" t="str">
        <f>IF(ISNUMBER(P1023),IF(P1023=100%,"CUMPLIDA",IF(AND(ISNUMBER(L1023),ISNUMBER([5]CGR!$P$4)), IF(L1023&lt;[5]CGR!$P$4,"INCUMPLIDA","PROCESO"), "VERIFICAR FECHA")),"SIN VALOR AVANCE")</f>
        <v>CUMPLIDA</v>
      </c>
    </row>
    <row r="1024" spans="1:17" ht="75.75" x14ac:dyDescent="0.2">
      <c r="A1024" s="232" t="s">
        <v>19</v>
      </c>
      <c r="B1024" s="233" t="s">
        <v>13</v>
      </c>
      <c r="C1024" s="781"/>
      <c r="D1024" s="781"/>
      <c r="E1024" s="780"/>
      <c r="F1024" s="780" t="s">
        <v>1233</v>
      </c>
      <c r="G1024" s="235" t="s">
        <v>238</v>
      </c>
      <c r="H1024" s="236" t="s">
        <v>239</v>
      </c>
      <c r="I1024" s="236" t="s">
        <v>240</v>
      </c>
      <c r="J1024" s="245">
        <v>1</v>
      </c>
      <c r="K1024" s="302">
        <v>45231</v>
      </c>
      <c r="L1024" s="302">
        <v>45747</v>
      </c>
      <c r="M1024" s="239">
        <f t="shared" si="32"/>
        <v>73.714285714285708</v>
      </c>
      <c r="N1024" s="240">
        <v>1</v>
      </c>
      <c r="O1024" s="264" t="s">
        <v>1175</v>
      </c>
      <c r="P1024" s="241">
        <f t="shared" si="33"/>
        <v>1</v>
      </c>
      <c r="Q1024" s="242" t="str">
        <f>IF(ISNUMBER(P1024),IF(P1024=100%,"CUMPLIDA",IF(AND(ISNUMBER(L1024),ISNUMBER([5]CGR!$P$4)), IF(L1024&lt;[5]CGR!$P$4,"INCUMPLIDA","PROCESO"), "VERIFICAR FECHA")),"SIN VALOR AVANCE")</f>
        <v>CUMPLIDA</v>
      </c>
    </row>
    <row r="1025" spans="1:17" ht="150.75" x14ac:dyDescent="0.2">
      <c r="A1025" s="232" t="s">
        <v>19</v>
      </c>
      <c r="B1025" s="233" t="s">
        <v>13</v>
      </c>
      <c r="C1025" s="781"/>
      <c r="D1025" s="781"/>
      <c r="E1025" s="780"/>
      <c r="F1025" s="780" t="s">
        <v>1233</v>
      </c>
      <c r="G1025" s="235" t="s">
        <v>104</v>
      </c>
      <c r="H1025" s="236" t="s">
        <v>104</v>
      </c>
      <c r="I1025" s="236" t="s">
        <v>248</v>
      </c>
      <c r="J1025" s="245">
        <v>1</v>
      </c>
      <c r="K1025" s="302">
        <v>45323</v>
      </c>
      <c r="L1025" s="302">
        <v>45747</v>
      </c>
      <c r="M1025" s="239">
        <f t="shared" si="32"/>
        <v>60.571428571428569</v>
      </c>
      <c r="N1025" s="240">
        <v>1</v>
      </c>
      <c r="O1025" s="264" t="s">
        <v>1098</v>
      </c>
      <c r="P1025" s="241">
        <f t="shared" si="33"/>
        <v>1</v>
      </c>
      <c r="Q1025" s="242" t="str">
        <f>IF(ISNUMBER(P1025),IF(P1025=100%,"CUMPLIDA",IF(AND(ISNUMBER(L1025),ISNUMBER([5]CGR!$P$4)), IF(L1025&lt;[5]CGR!$P$4,"INCUMPLIDA","PROCESO"), "VERIFICAR FECHA")),"SIN VALOR AVANCE")</f>
        <v>CUMPLIDA</v>
      </c>
    </row>
    <row r="1026" spans="1:17" ht="75.75" x14ac:dyDescent="0.2">
      <c r="A1026" s="232" t="s">
        <v>19</v>
      </c>
      <c r="B1026" s="233" t="s">
        <v>13</v>
      </c>
      <c r="C1026" s="781"/>
      <c r="D1026" s="781"/>
      <c r="E1026" s="780"/>
      <c r="F1026" s="780" t="s">
        <v>1233</v>
      </c>
      <c r="G1026" s="235" t="s">
        <v>830</v>
      </c>
      <c r="H1026" s="236" t="s">
        <v>830</v>
      </c>
      <c r="I1026" s="236" t="s">
        <v>107</v>
      </c>
      <c r="J1026" s="245">
        <v>1</v>
      </c>
      <c r="K1026" s="302">
        <v>45231</v>
      </c>
      <c r="L1026" s="302">
        <v>45747</v>
      </c>
      <c r="M1026" s="239">
        <f t="shared" si="32"/>
        <v>73.714285714285708</v>
      </c>
      <c r="N1026" s="240">
        <v>1</v>
      </c>
      <c r="O1026" s="264" t="s">
        <v>1175</v>
      </c>
      <c r="P1026" s="241">
        <f t="shared" si="33"/>
        <v>1</v>
      </c>
      <c r="Q1026" s="242" t="str">
        <f>IF(ISNUMBER(P1026),IF(P1026=100%,"CUMPLIDA",IF(AND(ISNUMBER(L1026),ISNUMBER([5]CGR!$P$4)), IF(L1026&lt;[5]CGR!$P$4,"INCUMPLIDA","PROCESO"), "VERIFICAR FECHA")),"SIN VALOR AVANCE")</f>
        <v>CUMPLIDA</v>
      </c>
    </row>
    <row r="1027" spans="1:17" ht="210.75" x14ac:dyDescent="0.2">
      <c r="A1027" s="232" t="s">
        <v>19</v>
      </c>
      <c r="B1027" s="233" t="s">
        <v>13</v>
      </c>
      <c r="C1027" s="781"/>
      <c r="D1027" s="781"/>
      <c r="E1027" s="780"/>
      <c r="F1027" s="780" t="s">
        <v>1233</v>
      </c>
      <c r="G1027" s="235" t="s">
        <v>831</v>
      </c>
      <c r="H1027" s="236" t="s">
        <v>831</v>
      </c>
      <c r="I1027" s="236" t="s">
        <v>524</v>
      </c>
      <c r="J1027" s="245">
        <v>1</v>
      </c>
      <c r="K1027" s="302">
        <v>45231</v>
      </c>
      <c r="L1027" s="302">
        <v>45808</v>
      </c>
      <c r="M1027" s="239">
        <f t="shared" si="32"/>
        <v>82.428571428571431</v>
      </c>
      <c r="N1027" s="240">
        <v>1</v>
      </c>
      <c r="O1027" s="264" t="s">
        <v>1219</v>
      </c>
      <c r="P1027" s="241">
        <f t="shared" si="33"/>
        <v>1</v>
      </c>
      <c r="Q1027" s="242" t="str">
        <f>IF(ISNUMBER(P1027),IF(P1027=100%,"CUMPLIDA",IF(AND(ISNUMBER(L1027),ISNUMBER([5]CGR!$P$4)), IF(L1027&lt;[5]CGR!$P$4,"INCUMPLIDA","PROCESO"), "VERIFICAR FECHA")),"SIN VALOR AVANCE")</f>
        <v>CUMPLIDA</v>
      </c>
    </row>
    <row r="1028" spans="1:17" ht="75.75" x14ac:dyDescent="0.2">
      <c r="A1028" s="232" t="s">
        <v>19</v>
      </c>
      <c r="B1028" s="233" t="s">
        <v>13</v>
      </c>
      <c r="C1028" s="781" t="s">
        <v>1084</v>
      </c>
      <c r="D1028" s="781" t="s">
        <v>1085</v>
      </c>
      <c r="E1028" s="780"/>
      <c r="F1028" s="780" t="s">
        <v>1233</v>
      </c>
      <c r="G1028" s="235" t="s">
        <v>110</v>
      </c>
      <c r="H1028" s="236" t="s">
        <v>111</v>
      </c>
      <c r="I1028" s="236" t="s">
        <v>112</v>
      </c>
      <c r="J1028" s="245">
        <v>12</v>
      </c>
      <c r="K1028" s="302">
        <v>46024</v>
      </c>
      <c r="L1028" s="302">
        <v>47118</v>
      </c>
      <c r="M1028" s="239">
        <f t="shared" si="32"/>
        <v>156.28571428571428</v>
      </c>
      <c r="N1028" s="240">
        <v>0</v>
      </c>
      <c r="O1028" s="264" t="s">
        <v>1175</v>
      </c>
      <c r="P1028" s="241">
        <f t="shared" si="33"/>
        <v>0</v>
      </c>
      <c r="Q1028" s="242" t="str">
        <f>IF(ISNUMBER(P1028),IF(P1028=100%,"CUMPLIDA",IF(AND(ISNUMBER(L1028),ISNUMBER([5]CGR!$P$4)), IF(L1028&lt;[5]CGR!$P$4,"INCUMPLIDA","PROCESO"), "VERIFICAR FECHA")),"SIN VALOR AVANCE")</f>
        <v>PROCESO</v>
      </c>
    </row>
    <row r="1029" spans="1:17" ht="150.75" x14ac:dyDescent="0.2">
      <c r="A1029" s="232" t="s">
        <v>19</v>
      </c>
      <c r="B1029" s="233" t="s">
        <v>13</v>
      </c>
      <c r="C1029" s="781" t="s">
        <v>1084</v>
      </c>
      <c r="D1029" s="781" t="s">
        <v>1085</v>
      </c>
      <c r="E1029" s="780"/>
      <c r="F1029" s="780" t="s">
        <v>1233</v>
      </c>
      <c r="G1029" s="235" t="s">
        <v>114</v>
      </c>
      <c r="H1029" s="236" t="s">
        <v>115</v>
      </c>
      <c r="I1029" s="236" t="s">
        <v>116</v>
      </c>
      <c r="J1029" s="245">
        <v>1</v>
      </c>
      <c r="K1029" s="302">
        <v>46024</v>
      </c>
      <c r="L1029" s="302">
        <v>47118</v>
      </c>
      <c r="M1029" s="239">
        <f t="shared" si="32"/>
        <v>156.28571428571428</v>
      </c>
      <c r="N1029" s="240">
        <v>0</v>
      </c>
      <c r="O1029" s="264" t="s">
        <v>1098</v>
      </c>
      <c r="P1029" s="241">
        <f t="shared" si="33"/>
        <v>0</v>
      </c>
      <c r="Q1029" s="242" t="str">
        <f>IF(ISNUMBER(P1029),IF(P1029=100%,"CUMPLIDA",IF(AND(ISNUMBER(L1029),ISNUMBER([5]CGR!$P$4)), IF(L1029&lt;[5]CGR!$P$4,"INCUMPLIDA","PROCESO"), "VERIFICAR FECHA")),"SIN VALOR AVANCE")</f>
        <v>PROCESO</v>
      </c>
    </row>
    <row r="1030" spans="1:17" ht="210.75" x14ac:dyDescent="0.2">
      <c r="A1030" s="232" t="s">
        <v>19</v>
      </c>
      <c r="B1030" s="233" t="s">
        <v>13</v>
      </c>
      <c r="C1030" s="781" t="s">
        <v>1084</v>
      </c>
      <c r="D1030" s="781" t="s">
        <v>1085</v>
      </c>
      <c r="E1030" s="780"/>
      <c r="F1030" s="780" t="s">
        <v>1233</v>
      </c>
      <c r="G1030" s="235" t="s">
        <v>117</v>
      </c>
      <c r="H1030" s="236" t="s">
        <v>118</v>
      </c>
      <c r="I1030" s="236" t="s">
        <v>119</v>
      </c>
      <c r="J1030" s="245">
        <v>2</v>
      </c>
      <c r="K1030" s="302">
        <v>46024</v>
      </c>
      <c r="L1030" s="302">
        <v>47118</v>
      </c>
      <c r="M1030" s="239">
        <f t="shared" si="32"/>
        <v>156.28571428571428</v>
      </c>
      <c r="N1030" s="240">
        <v>0</v>
      </c>
      <c r="O1030" s="264" t="s">
        <v>1219</v>
      </c>
      <c r="P1030" s="241">
        <f t="shared" si="33"/>
        <v>0</v>
      </c>
      <c r="Q1030" s="242" t="str">
        <f>IF(ISNUMBER(P1030),IF(P1030=100%,"CUMPLIDA",IF(AND(ISNUMBER(L1030),ISNUMBER([5]CGR!$P$4)), IF(L1030&lt;[5]CGR!$P$4,"INCUMPLIDA","PROCESO"), "VERIFICAR FECHA")),"SIN VALOR AVANCE")</f>
        <v>PROCESO</v>
      </c>
    </row>
    <row r="1031" spans="1:17" ht="90.75" x14ac:dyDescent="0.2">
      <c r="A1031" s="232" t="s">
        <v>19</v>
      </c>
      <c r="B1031" s="233" t="s">
        <v>13</v>
      </c>
      <c r="C1031" s="781" t="s">
        <v>1084</v>
      </c>
      <c r="D1031" s="781" t="s">
        <v>1085</v>
      </c>
      <c r="E1031" s="780"/>
      <c r="F1031" s="780" t="s">
        <v>1233</v>
      </c>
      <c r="G1031" s="235" t="s">
        <v>1169</v>
      </c>
      <c r="H1031" s="236" t="s">
        <v>1100</v>
      </c>
      <c r="I1031" s="236" t="s">
        <v>1101</v>
      </c>
      <c r="J1031" s="237">
        <v>1</v>
      </c>
      <c r="K1031" s="263">
        <v>44927</v>
      </c>
      <c r="L1031" s="263">
        <v>45016</v>
      </c>
      <c r="M1031" s="239">
        <f t="shared" si="32"/>
        <v>12.714285714285714</v>
      </c>
      <c r="N1031" s="240">
        <v>1</v>
      </c>
      <c r="O1031" s="236" t="s">
        <v>1153</v>
      </c>
      <c r="P1031" s="241">
        <f t="shared" si="33"/>
        <v>1</v>
      </c>
      <c r="Q1031" s="242" t="str">
        <f>IF(ISNUMBER(P1031),IF(P1031=100%,"CUMPLIDA",IF(AND(ISNUMBER(L1031),ISNUMBER([5]CGR!$P$4)), IF(L1031&lt;[5]CGR!$P$4,"INCUMPLIDA","PROCESO"), "VERIFICAR FECHA")),"SIN VALOR AVANCE")</f>
        <v>CUMPLIDA</v>
      </c>
    </row>
    <row r="1032" spans="1:17" ht="165.75" x14ac:dyDescent="0.2">
      <c r="A1032" s="232" t="s">
        <v>19</v>
      </c>
      <c r="B1032" s="233" t="s">
        <v>13</v>
      </c>
      <c r="C1032" s="781" t="s">
        <v>1084</v>
      </c>
      <c r="D1032" s="781" t="s">
        <v>1085</v>
      </c>
      <c r="E1032" s="780"/>
      <c r="F1032" s="780" t="s">
        <v>1233</v>
      </c>
      <c r="G1032" s="235" t="s">
        <v>1169</v>
      </c>
      <c r="H1032" s="236" t="s">
        <v>1170</v>
      </c>
      <c r="I1032" s="236" t="s">
        <v>731</v>
      </c>
      <c r="J1032" s="237">
        <v>1</v>
      </c>
      <c r="K1032" s="263">
        <v>45017</v>
      </c>
      <c r="L1032" s="263">
        <v>45138</v>
      </c>
      <c r="M1032" s="239">
        <f t="shared" si="32"/>
        <v>17.285714285714285</v>
      </c>
      <c r="N1032" s="240">
        <v>1</v>
      </c>
      <c r="O1032" s="236" t="s">
        <v>1236</v>
      </c>
      <c r="P1032" s="241">
        <f t="shared" si="33"/>
        <v>1</v>
      </c>
      <c r="Q1032" s="242" t="str">
        <f>IF(ISNUMBER(P1032),IF(P1032=100%,"CUMPLIDA",IF(AND(ISNUMBER(L1032),ISNUMBER([5]CGR!$P$4)), IF(L1032&lt;[5]CGR!$P$4,"INCUMPLIDA","PROCESO"), "VERIFICAR FECHA")),"SIN VALOR AVANCE")</f>
        <v>CUMPLIDA</v>
      </c>
    </row>
    <row r="1033" spans="1:17" ht="105.75" x14ac:dyDescent="0.2">
      <c r="A1033" s="232" t="s">
        <v>19</v>
      </c>
      <c r="B1033" s="233" t="s">
        <v>13</v>
      </c>
      <c r="C1033" s="781" t="s">
        <v>1084</v>
      </c>
      <c r="D1033" s="781" t="s">
        <v>1085</v>
      </c>
      <c r="E1033" s="780"/>
      <c r="F1033" s="780" t="s">
        <v>1233</v>
      </c>
      <c r="G1033" s="235" t="s">
        <v>1115</v>
      </c>
      <c r="H1033" s="236" t="s">
        <v>1116</v>
      </c>
      <c r="I1033" s="236" t="s">
        <v>1178</v>
      </c>
      <c r="J1033" s="237">
        <v>12</v>
      </c>
      <c r="K1033" s="263">
        <v>44958</v>
      </c>
      <c r="L1033" s="263">
        <v>45323</v>
      </c>
      <c r="M1033" s="239">
        <f t="shared" si="32"/>
        <v>52.142857142857146</v>
      </c>
      <c r="N1033" s="240">
        <v>12</v>
      </c>
      <c r="O1033" s="236" t="s">
        <v>1198</v>
      </c>
      <c r="P1033" s="241">
        <f t="shared" si="33"/>
        <v>1</v>
      </c>
      <c r="Q1033" s="242" t="str">
        <f>IF(ISNUMBER(P1033),IF(P1033=100%,"CUMPLIDA",IF(AND(ISNUMBER(L1033),ISNUMBER([5]CGR!$P$4)), IF(L1033&lt;[5]CGR!$P$4,"INCUMPLIDA","PROCESO"), "VERIFICAR FECHA")),"SIN VALOR AVANCE")</f>
        <v>CUMPLIDA</v>
      </c>
    </row>
    <row r="1034" spans="1:17" ht="255.75" customHeight="1" x14ac:dyDescent="0.2">
      <c r="A1034" s="232" t="s">
        <v>19</v>
      </c>
      <c r="B1034" s="233" t="s">
        <v>13</v>
      </c>
      <c r="C1034" s="781" t="s">
        <v>1084</v>
      </c>
      <c r="D1034" s="781" t="s">
        <v>1085</v>
      </c>
      <c r="E1034" s="780" t="s">
        <v>1237</v>
      </c>
      <c r="F1034" s="780" t="s">
        <v>1238</v>
      </c>
      <c r="G1034" s="235" t="s">
        <v>1137</v>
      </c>
      <c r="H1034" s="236" t="s">
        <v>1093</v>
      </c>
      <c r="I1034" s="236" t="s">
        <v>1094</v>
      </c>
      <c r="J1034" s="237">
        <v>3</v>
      </c>
      <c r="K1034" s="263">
        <v>44958</v>
      </c>
      <c r="L1034" s="263">
        <v>45323</v>
      </c>
      <c r="M1034" s="239">
        <f t="shared" si="32"/>
        <v>52.142857142857146</v>
      </c>
      <c r="N1034" s="240">
        <v>3</v>
      </c>
      <c r="O1034" s="236" t="s">
        <v>1114</v>
      </c>
      <c r="P1034" s="241">
        <f t="shared" si="33"/>
        <v>1</v>
      </c>
      <c r="Q1034" s="242" t="str">
        <f>IF(ISNUMBER(P1034),IF(P1034=100%,"CUMPLIDA",IF(AND(ISNUMBER(L1034),ISNUMBER([5]CGR!$P$4)), IF(L1034&lt;[5]CGR!$P$4,"INCUMPLIDA","PROCESO"), "VERIFICAR FECHA")),"SIN VALOR AVANCE")</f>
        <v>CUMPLIDA</v>
      </c>
    </row>
    <row r="1035" spans="1:17" ht="75.75" x14ac:dyDescent="0.2">
      <c r="A1035" s="232" t="s">
        <v>19</v>
      </c>
      <c r="B1035" s="233" t="s">
        <v>13</v>
      </c>
      <c r="C1035" s="781"/>
      <c r="D1035" s="781"/>
      <c r="E1035" s="780"/>
      <c r="F1035" s="780" t="s">
        <v>1238</v>
      </c>
      <c r="G1035" s="235" t="s">
        <v>1096</v>
      </c>
      <c r="H1035" s="291" t="s">
        <v>675</v>
      </c>
      <c r="I1035" s="236" t="s">
        <v>676</v>
      </c>
      <c r="J1035" s="237">
        <v>1</v>
      </c>
      <c r="K1035" s="263">
        <v>45231</v>
      </c>
      <c r="L1035" s="263">
        <v>45504</v>
      </c>
      <c r="M1035" s="239">
        <f t="shared" si="32"/>
        <v>39</v>
      </c>
      <c r="N1035" s="240">
        <v>1</v>
      </c>
      <c r="O1035" s="264" t="s">
        <v>825</v>
      </c>
      <c r="P1035" s="241">
        <f t="shared" si="33"/>
        <v>1</v>
      </c>
      <c r="Q1035" s="242" t="str">
        <f>IF(ISNUMBER(P1035),IF(P1035=100%,"CUMPLIDA",IF(AND(ISNUMBER(L1035),ISNUMBER([5]CGR!$P$4)), IF(L1035&lt;[5]CGR!$P$4,"INCUMPLIDA","PROCESO"), "VERIFICAR FECHA")),"SIN VALOR AVANCE")</f>
        <v>CUMPLIDA</v>
      </c>
    </row>
    <row r="1036" spans="1:17" ht="225.75" x14ac:dyDescent="0.2">
      <c r="A1036" s="232" t="s">
        <v>19</v>
      </c>
      <c r="B1036" s="233" t="s">
        <v>13</v>
      </c>
      <c r="C1036" s="781"/>
      <c r="D1036" s="781"/>
      <c r="E1036" s="780"/>
      <c r="F1036" s="780" t="s">
        <v>1238</v>
      </c>
      <c r="G1036" s="235" t="s">
        <v>1096</v>
      </c>
      <c r="H1036" s="291" t="s">
        <v>678</v>
      </c>
      <c r="I1036" s="236" t="s">
        <v>679</v>
      </c>
      <c r="J1036" s="237">
        <v>1</v>
      </c>
      <c r="K1036" s="263">
        <v>45231</v>
      </c>
      <c r="L1036" s="263">
        <v>45504</v>
      </c>
      <c r="M1036" s="239">
        <f t="shared" si="32"/>
        <v>39</v>
      </c>
      <c r="N1036" s="240">
        <v>1</v>
      </c>
      <c r="O1036" s="264" t="s">
        <v>1097</v>
      </c>
      <c r="P1036" s="241">
        <f t="shared" si="33"/>
        <v>1</v>
      </c>
      <c r="Q1036" s="242" t="str">
        <f>IF(ISNUMBER(P1036),IF(P1036=100%,"CUMPLIDA",IF(AND(ISNUMBER(L1036),ISNUMBER([5]CGR!$P$4)), IF(L1036&lt;[5]CGR!$P$4,"INCUMPLIDA","PROCESO"), "VERIFICAR FECHA")),"SIN VALOR AVANCE")</f>
        <v>CUMPLIDA</v>
      </c>
    </row>
    <row r="1037" spans="1:17" ht="150.75" x14ac:dyDescent="0.2">
      <c r="A1037" s="232" t="s">
        <v>19</v>
      </c>
      <c r="B1037" s="233" t="s">
        <v>13</v>
      </c>
      <c r="C1037" s="781"/>
      <c r="D1037" s="781"/>
      <c r="E1037" s="780"/>
      <c r="F1037" s="780" t="s">
        <v>1238</v>
      </c>
      <c r="G1037" s="235" t="s">
        <v>97</v>
      </c>
      <c r="H1037" s="236" t="s">
        <v>98</v>
      </c>
      <c r="I1037" s="236" t="s">
        <v>99</v>
      </c>
      <c r="J1037" s="245">
        <v>1</v>
      </c>
      <c r="K1037" s="302">
        <v>45323</v>
      </c>
      <c r="L1037" s="302">
        <v>45747</v>
      </c>
      <c r="M1037" s="239">
        <f t="shared" si="32"/>
        <v>60.571428571428569</v>
      </c>
      <c r="N1037" s="240">
        <v>1</v>
      </c>
      <c r="O1037" s="264" t="s">
        <v>1098</v>
      </c>
      <c r="P1037" s="241">
        <f t="shared" si="33"/>
        <v>1</v>
      </c>
      <c r="Q1037" s="242" t="str">
        <f>IF(ISNUMBER(P1037),IF(P1037=100%,"CUMPLIDA",IF(AND(ISNUMBER(L1037),ISNUMBER([5]CGR!$P$4)), IF(L1037&lt;[5]CGR!$P$4,"INCUMPLIDA","PROCESO"), "VERIFICAR FECHA")),"SIN VALOR AVANCE")</f>
        <v>CUMPLIDA</v>
      </c>
    </row>
    <row r="1038" spans="1:17" ht="75.75" x14ac:dyDescent="0.2">
      <c r="A1038" s="232" t="s">
        <v>19</v>
      </c>
      <c r="B1038" s="233" t="s">
        <v>13</v>
      </c>
      <c r="C1038" s="781" t="s">
        <v>1084</v>
      </c>
      <c r="D1038" s="781" t="s">
        <v>1085</v>
      </c>
      <c r="E1038" s="780"/>
      <c r="F1038" s="780" t="s">
        <v>1238</v>
      </c>
      <c r="G1038" s="235" t="s">
        <v>101</v>
      </c>
      <c r="H1038" s="236" t="s">
        <v>101</v>
      </c>
      <c r="I1038" s="236" t="s">
        <v>102</v>
      </c>
      <c r="J1038" s="245">
        <v>1</v>
      </c>
      <c r="K1038" s="302">
        <v>45323</v>
      </c>
      <c r="L1038" s="302">
        <v>45747</v>
      </c>
      <c r="M1038" s="239">
        <f t="shared" si="32"/>
        <v>60.571428571428569</v>
      </c>
      <c r="N1038" s="240">
        <v>1</v>
      </c>
      <c r="O1038" s="264" t="s">
        <v>924</v>
      </c>
      <c r="P1038" s="241">
        <f t="shared" si="33"/>
        <v>1</v>
      </c>
      <c r="Q1038" s="242" t="str">
        <f>IF(ISNUMBER(P1038),IF(P1038=100%,"CUMPLIDA",IF(AND(ISNUMBER(L1038),ISNUMBER([5]CGR!$P$4)), IF(L1038&lt;[5]CGR!$P$4,"INCUMPLIDA","PROCESO"), "VERIFICAR FECHA")),"SIN VALOR AVANCE")</f>
        <v>CUMPLIDA</v>
      </c>
    </row>
    <row r="1039" spans="1:17" ht="75.75" x14ac:dyDescent="0.2">
      <c r="A1039" s="232" t="s">
        <v>19</v>
      </c>
      <c r="B1039" s="233" t="s">
        <v>13</v>
      </c>
      <c r="C1039" s="781"/>
      <c r="D1039" s="781"/>
      <c r="E1039" s="780"/>
      <c r="F1039" s="780" t="s">
        <v>1238</v>
      </c>
      <c r="G1039" s="235" t="s">
        <v>238</v>
      </c>
      <c r="H1039" s="236" t="s">
        <v>239</v>
      </c>
      <c r="I1039" s="236" t="s">
        <v>240</v>
      </c>
      <c r="J1039" s="245">
        <v>1</v>
      </c>
      <c r="K1039" s="302">
        <v>45231</v>
      </c>
      <c r="L1039" s="302">
        <v>45747</v>
      </c>
      <c r="M1039" s="239">
        <f t="shared" si="32"/>
        <v>73.714285714285708</v>
      </c>
      <c r="N1039" s="240">
        <v>1</v>
      </c>
      <c r="O1039" s="264" t="s">
        <v>924</v>
      </c>
      <c r="P1039" s="241">
        <f t="shared" si="33"/>
        <v>1</v>
      </c>
      <c r="Q1039" s="242" t="str">
        <f>IF(ISNUMBER(P1039),IF(P1039=100%,"CUMPLIDA",IF(AND(ISNUMBER(L1039),ISNUMBER([5]CGR!$P$4)), IF(L1039&lt;[5]CGR!$P$4,"INCUMPLIDA","PROCESO"), "VERIFICAR FECHA")),"SIN VALOR AVANCE")</f>
        <v>CUMPLIDA</v>
      </c>
    </row>
    <row r="1040" spans="1:17" ht="150.75" x14ac:dyDescent="0.2">
      <c r="A1040" s="232" t="s">
        <v>19</v>
      </c>
      <c r="B1040" s="233" t="s">
        <v>13</v>
      </c>
      <c r="C1040" s="781"/>
      <c r="D1040" s="781"/>
      <c r="E1040" s="780"/>
      <c r="F1040" s="780" t="s">
        <v>1238</v>
      </c>
      <c r="G1040" s="235" t="s">
        <v>104</v>
      </c>
      <c r="H1040" s="236" t="s">
        <v>104</v>
      </c>
      <c r="I1040" s="236" t="s">
        <v>248</v>
      </c>
      <c r="J1040" s="245">
        <v>1</v>
      </c>
      <c r="K1040" s="302">
        <v>45323</v>
      </c>
      <c r="L1040" s="302">
        <v>45747</v>
      </c>
      <c r="M1040" s="239">
        <f t="shared" si="32"/>
        <v>60.571428571428569</v>
      </c>
      <c r="N1040" s="240">
        <v>1</v>
      </c>
      <c r="O1040" s="264" t="s">
        <v>1098</v>
      </c>
      <c r="P1040" s="241">
        <f t="shared" si="33"/>
        <v>1</v>
      </c>
      <c r="Q1040" s="242" t="str">
        <f>IF(ISNUMBER(P1040),IF(P1040=100%,"CUMPLIDA",IF(AND(ISNUMBER(L1040),ISNUMBER([5]CGR!$P$4)), IF(L1040&lt;[5]CGR!$P$4,"INCUMPLIDA","PROCESO"), "VERIFICAR FECHA")),"SIN VALOR AVANCE")</f>
        <v>CUMPLIDA</v>
      </c>
    </row>
    <row r="1041" spans="1:17" ht="75.75" x14ac:dyDescent="0.2">
      <c r="A1041" s="232" t="s">
        <v>19</v>
      </c>
      <c r="B1041" s="233" t="s">
        <v>13</v>
      </c>
      <c r="C1041" s="781"/>
      <c r="D1041" s="781"/>
      <c r="E1041" s="780"/>
      <c r="F1041" s="780" t="s">
        <v>1238</v>
      </c>
      <c r="G1041" s="235" t="s">
        <v>830</v>
      </c>
      <c r="H1041" s="236" t="s">
        <v>830</v>
      </c>
      <c r="I1041" s="236" t="s">
        <v>107</v>
      </c>
      <c r="J1041" s="245">
        <v>1</v>
      </c>
      <c r="K1041" s="302">
        <v>45231</v>
      </c>
      <c r="L1041" s="302">
        <v>45747</v>
      </c>
      <c r="M1041" s="239">
        <f t="shared" si="32"/>
        <v>73.714285714285708</v>
      </c>
      <c r="N1041" s="240">
        <v>1</v>
      </c>
      <c r="O1041" s="264" t="s">
        <v>924</v>
      </c>
      <c r="P1041" s="241">
        <f t="shared" si="33"/>
        <v>1</v>
      </c>
      <c r="Q1041" s="242" t="str">
        <f>IF(ISNUMBER(P1041),IF(P1041=100%,"CUMPLIDA",IF(AND(ISNUMBER(L1041),ISNUMBER([5]CGR!$P$4)), IF(L1041&lt;[5]CGR!$P$4,"INCUMPLIDA","PROCESO"), "VERIFICAR FECHA")),"SIN VALOR AVANCE")</f>
        <v>CUMPLIDA</v>
      </c>
    </row>
    <row r="1042" spans="1:17" ht="225.75" x14ac:dyDescent="0.2">
      <c r="A1042" s="232" t="s">
        <v>19</v>
      </c>
      <c r="B1042" s="233" t="s">
        <v>13</v>
      </c>
      <c r="C1042" s="781"/>
      <c r="D1042" s="781"/>
      <c r="E1042" s="780"/>
      <c r="F1042" s="780" t="s">
        <v>1238</v>
      </c>
      <c r="G1042" s="235" t="s">
        <v>831</v>
      </c>
      <c r="H1042" s="236" t="s">
        <v>831</v>
      </c>
      <c r="I1042" s="236" t="s">
        <v>524</v>
      </c>
      <c r="J1042" s="245">
        <v>1</v>
      </c>
      <c r="K1042" s="302">
        <v>45231</v>
      </c>
      <c r="L1042" s="302">
        <v>45808</v>
      </c>
      <c r="M1042" s="239">
        <f t="shared" si="32"/>
        <v>82.428571428571431</v>
      </c>
      <c r="N1042" s="240">
        <v>1</v>
      </c>
      <c r="O1042" s="264" t="s">
        <v>1097</v>
      </c>
      <c r="P1042" s="241">
        <f t="shared" si="33"/>
        <v>1</v>
      </c>
      <c r="Q1042" s="242" t="str">
        <f>IF(ISNUMBER(P1042),IF(P1042=100%,"CUMPLIDA",IF(AND(ISNUMBER(L1042),ISNUMBER([5]CGR!$P$4)), IF(L1042&lt;[5]CGR!$P$4,"INCUMPLIDA","PROCESO"), "VERIFICAR FECHA")),"SIN VALOR AVANCE")</f>
        <v>CUMPLIDA</v>
      </c>
    </row>
    <row r="1043" spans="1:17" ht="75.75" x14ac:dyDescent="0.2">
      <c r="A1043" s="232" t="s">
        <v>19</v>
      </c>
      <c r="B1043" s="233" t="s">
        <v>13</v>
      </c>
      <c r="C1043" s="781"/>
      <c r="D1043" s="781"/>
      <c r="E1043" s="780"/>
      <c r="F1043" s="780" t="s">
        <v>1238</v>
      </c>
      <c r="G1043" s="235" t="s">
        <v>110</v>
      </c>
      <c r="H1043" s="236" t="s">
        <v>111</v>
      </c>
      <c r="I1043" s="236" t="s">
        <v>112</v>
      </c>
      <c r="J1043" s="245">
        <v>12</v>
      </c>
      <c r="K1043" s="302">
        <v>46024</v>
      </c>
      <c r="L1043" s="302">
        <v>47118</v>
      </c>
      <c r="M1043" s="239">
        <f t="shared" ref="M1043:M1106" si="34">(L1043-K1043)/7</f>
        <v>156.28571428571428</v>
      </c>
      <c r="N1043" s="240">
        <v>0</v>
      </c>
      <c r="O1043" s="264" t="s">
        <v>924</v>
      </c>
      <c r="P1043" s="241">
        <f t="shared" si="33"/>
        <v>0</v>
      </c>
      <c r="Q1043" s="242" t="str">
        <f>IF(ISNUMBER(P1043),IF(P1043=100%,"CUMPLIDA",IF(AND(ISNUMBER(L1043),ISNUMBER([5]CGR!$P$4)), IF(L1043&lt;[5]CGR!$P$4,"INCUMPLIDA","PROCESO"), "VERIFICAR FECHA")),"SIN VALOR AVANCE")</f>
        <v>PROCESO</v>
      </c>
    </row>
    <row r="1044" spans="1:17" ht="150.75" x14ac:dyDescent="0.2">
      <c r="A1044" s="232" t="s">
        <v>19</v>
      </c>
      <c r="B1044" s="233" t="s">
        <v>13</v>
      </c>
      <c r="C1044" s="781" t="s">
        <v>1084</v>
      </c>
      <c r="D1044" s="781" t="s">
        <v>1085</v>
      </c>
      <c r="E1044" s="780"/>
      <c r="F1044" s="780" t="s">
        <v>1238</v>
      </c>
      <c r="G1044" s="235" t="s">
        <v>114</v>
      </c>
      <c r="H1044" s="236" t="s">
        <v>115</v>
      </c>
      <c r="I1044" s="236" t="s">
        <v>116</v>
      </c>
      <c r="J1044" s="245">
        <v>1</v>
      </c>
      <c r="K1044" s="302">
        <v>46024</v>
      </c>
      <c r="L1044" s="302">
        <v>47118</v>
      </c>
      <c r="M1044" s="239">
        <f t="shared" si="34"/>
        <v>156.28571428571428</v>
      </c>
      <c r="N1044" s="240">
        <v>0</v>
      </c>
      <c r="O1044" s="264" t="s">
        <v>1098</v>
      </c>
      <c r="P1044" s="241">
        <f t="shared" si="33"/>
        <v>0</v>
      </c>
      <c r="Q1044" s="242" t="str">
        <f>IF(ISNUMBER(P1044),IF(P1044=100%,"CUMPLIDA",IF(AND(ISNUMBER(L1044),ISNUMBER([5]CGR!$P$4)), IF(L1044&lt;[5]CGR!$P$4,"INCUMPLIDA","PROCESO"), "VERIFICAR FECHA")),"SIN VALOR AVANCE")</f>
        <v>PROCESO</v>
      </c>
    </row>
    <row r="1045" spans="1:17" ht="225.75" x14ac:dyDescent="0.2">
      <c r="A1045" s="232" t="s">
        <v>19</v>
      </c>
      <c r="B1045" s="233" t="s">
        <v>13</v>
      </c>
      <c r="C1045" s="781" t="s">
        <v>1084</v>
      </c>
      <c r="D1045" s="781" t="s">
        <v>1085</v>
      </c>
      <c r="E1045" s="780"/>
      <c r="F1045" s="780" t="s">
        <v>1238</v>
      </c>
      <c r="G1045" s="235" t="s">
        <v>117</v>
      </c>
      <c r="H1045" s="236" t="s">
        <v>118</v>
      </c>
      <c r="I1045" s="236" t="s">
        <v>119</v>
      </c>
      <c r="J1045" s="245">
        <v>2</v>
      </c>
      <c r="K1045" s="302">
        <v>46024</v>
      </c>
      <c r="L1045" s="302">
        <v>47118</v>
      </c>
      <c r="M1045" s="239">
        <f t="shared" si="34"/>
        <v>156.28571428571428</v>
      </c>
      <c r="N1045" s="240">
        <v>0</v>
      </c>
      <c r="O1045" s="264" t="s">
        <v>1097</v>
      </c>
      <c r="P1045" s="241">
        <f t="shared" si="33"/>
        <v>0</v>
      </c>
      <c r="Q1045" s="242" t="str">
        <f>IF(ISNUMBER(P1045),IF(P1045=100%,"CUMPLIDA",IF(AND(ISNUMBER(L1045),ISNUMBER([5]CGR!$P$4)), IF(L1045&lt;[5]CGR!$P$4,"INCUMPLIDA","PROCESO"), "VERIFICAR FECHA")),"SIN VALOR AVANCE")</f>
        <v>PROCESO</v>
      </c>
    </row>
    <row r="1046" spans="1:17" ht="105.75" x14ac:dyDescent="0.2">
      <c r="A1046" s="232" t="s">
        <v>19</v>
      </c>
      <c r="B1046" s="233" t="s">
        <v>13</v>
      </c>
      <c r="C1046" s="781" t="s">
        <v>1084</v>
      </c>
      <c r="D1046" s="781" t="s">
        <v>1085</v>
      </c>
      <c r="E1046" s="780"/>
      <c r="F1046" s="780" t="s">
        <v>1238</v>
      </c>
      <c r="G1046" s="235" t="s">
        <v>1099</v>
      </c>
      <c r="H1046" s="236" t="s">
        <v>1100</v>
      </c>
      <c r="I1046" s="236" t="s">
        <v>1101</v>
      </c>
      <c r="J1046" s="237">
        <v>1</v>
      </c>
      <c r="K1046" s="263">
        <v>44927</v>
      </c>
      <c r="L1046" s="263">
        <v>45016</v>
      </c>
      <c r="M1046" s="239">
        <f t="shared" si="34"/>
        <v>12.714285714285714</v>
      </c>
      <c r="N1046" s="240">
        <v>1</v>
      </c>
      <c r="O1046" s="236" t="s">
        <v>1208</v>
      </c>
      <c r="P1046" s="241">
        <f t="shared" si="33"/>
        <v>1</v>
      </c>
      <c r="Q1046" s="242" t="str">
        <f>IF(ISNUMBER(P1046),IF(P1046=100%,"CUMPLIDA",IF(AND(ISNUMBER(L1046),ISNUMBER([5]CGR!$P$4)), IF(L1046&lt;[5]CGR!$P$4,"INCUMPLIDA","PROCESO"), "VERIFICAR FECHA")),"SIN VALOR AVANCE")</f>
        <v>CUMPLIDA</v>
      </c>
    </row>
    <row r="1047" spans="1:17" ht="165.75" x14ac:dyDescent="0.2">
      <c r="A1047" s="232" t="s">
        <v>19</v>
      </c>
      <c r="B1047" s="233" t="s">
        <v>13</v>
      </c>
      <c r="C1047" s="781" t="s">
        <v>1084</v>
      </c>
      <c r="D1047" s="781" t="s">
        <v>1085</v>
      </c>
      <c r="E1047" s="780"/>
      <c r="F1047" s="780" t="s">
        <v>1238</v>
      </c>
      <c r="G1047" s="235" t="s">
        <v>1099</v>
      </c>
      <c r="H1047" s="236" t="s">
        <v>1140</v>
      </c>
      <c r="I1047" s="236" t="s">
        <v>731</v>
      </c>
      <c r="J1047" s="237">
        <v>1</v>
      </c>
      <c r="K1047" s="263">
        <v>45017</v>
      </c>
      <c r="L1047" s="263">
        <v>45138</v>
      </c>
      <c r="M1047" s="239">
        <f t="shared" si="34"/>
        <v>17.285714285714285</v>
      </c>
      <c r="N1047" s="240">
        <v>1</v>
      </c>
      <c r="O1047" s="236" t="s">
        <v>1209</v>
      </c>
      <c r="P1047" s="241">
        <f t="shared" si="33"/>
        <v>1</v>
      </c>
      <c r="Q1047" s="242" t="str">
        <f>IF(ISNUMBER(P1047),IF(P1047=100%,"CUMPLIDA",IF(AND(ISNUMBER(L1047),ISNUMBER([5]CGR!$P$4)), IF(L1047&lt;[5]CGR!$P$4,"INCUMPLIDA","PROCESO"), "VERIFICAR FECHA")),"SIN VALOR AVANCE")</f>
        <v>CUMPLIDA</v>
      </c>
    </row>
    <row r="1048" spans="1:17" ht="105.75" x14ac:dyDescent="0.2">
      <c r="A1048" s="232" t="s">
        <v>19</v>
      </c>
      <c r="B1048" s="233" t="s">
        <v>13</v>
      </c>
      <c r="C1048" s="781" t="s">
        <v>1084</v>
      </c>
      <c r="D1048" s="781" t="s">
        <v>1085</v>
      </c>
      <c r="E1048" s="780"/>
      <c r="F1048" s="780" t="s">
        <v>1238</v>
      </c>
      <c r="G1048" s="235" t="s">
        <v>1110</v>
      </c>
      <c r="H1048" s="236" t="s">
        <v>1111</v>
      </c>
      <c r="I1048" s="236" t="s">
        <v>731</v>
      </c>
      <c r="J1048" s="237">
        <v>1</v>
      </c>
      <c r="K1048" s="263">
        <v>44958</v>
      </c>
      <c r="L1048" s="263">
        <v>44985</v>
      </c>
      <c r="M1048" s="239">
        <f t="shared" si="34"/>
        <v>3.8571428571428572</v>
      </c>
      <c r="N1048" s="240">
        <v>1</v>
      </c>
      <c r="O1048" s="236" t="s">
        <v>1102</v>
      </c>
      <c r="P1048" s="241">
        <f t="shared" si="33"/>
        <v>1</v>
      </c>
      <c r="Q1048" s="242" t="str">
        <f>IF(ISNUMBER(P1048),IF(P1048=100%,"CUMPLIDA",IF(AND(ISNUMBER(L1048),ISNUMBER([5]CGR!$P$4)), IF(L1048&lt;[5]CGR!$P$4,"INCUMPLIDA","PROCESO"), "VERIFICAR FECHA")),"SIN VALOR AVANCE")</f>
        <v>CUMPLIDA</v>
      </c>
    </row>
    <row r="1049" spans="1:17" ht="105.75" x14ac:dyDescent="0.2">
      <c r="A1049" s="232" t="s">
        <v>19</v>
      </c>
      <c r="B1049" s="233" t="s">
        <v>13</v>
      </c>
      <c r="C1049" s="781" t="s">
        <v>1084</v>
      </c>
      <c r="D1049" s="781" t="s">
        <v>1085</v>
      </c>
      <c r="E1049" s="780"/>
      <c r="F1049" s="780" t="s">
        <v>1238</v>
      </c>
      <c r="G1049" s="235" t="s">
        <v>1239</v>
      </c>
      <c r="H1049" s="236" t="s">
        <v>1240</v>
      </c>
      <c r="I1049" s="236" t="s">
        <v>731</v>
      </c>
      <c r="J1049" s="237">
        <v>12</v>
      </c>
      <c r="K1049" s="263">
        <v>44958</v>
      </c>
      <c r="L1049" s="263">
        <v>45323</v>
      </c>
      <c r="M1049" s="239">
        <f t="shared" si="34"/>
        <v>52.142857142857146</v>
      </c>
      <c r="N1049" s="240">
        <v>12</v>
      </c>
      <c r="O1049" s="236" t="s">
        <v>1241</v>
      </c>
      <c r="P1049" s="241">
        <f t="shared" si="33"/>
        <v>1</v>
      </c>
      <c r="Q1049" s="242" t="str">
        <f>IF(ISNUMBER(P1049),IF(P1049=100%,"CUMPLIDA",IF(AND(ISNUMBER(L1049),ISNUMBER([5]CGR!$P$4)), IF(L1049&lt;[5]CGR!$P$4,"INCUMPLIDA","PROCESO"), "VERIFICAR FECHA")),"SIN VALOR AVANCE")</f>
        <v>CUMPLIDA</v>
      </c>
    </row>
    <row r="1050" spans="1:17" ht="105.75" x14ac:dyDescent="0.2">
      <c r="A1050" s="232" t="s">
        <v>19</v>
      </c>
      <c r="B1050" s="233" t="s">
        <v>13</v>
      </c>
      <c r="C1050" s="781" t="s">
        <v>1084</v>
      </c>
      <c r="D1050" s="781" t="s">
        <v>1085</v>
      </c>
      <c r="E1050" s="780"/>
      <c r="F1050" s="780" t="s">
        <v>1238</v>
      </c>
      <c r="G1050" s="235" t="s">
        <v>1242</v>
      </c>
      <c r="H1050" s="236" t="s">
        <v>1243</v>
      </c>
      <c r="I1050" s="236" t="s">
        <v>731</v>
      </c>
      <c r="J1050" s="237">
        <v>4</v>
      </c>
      <c r="K1050" s="263">
        <v>44958</v>
      </c>
      <c r="L1050" s="263">
        <v>45323</v>
      </c>
      <c r="M1050" s="239">
        <f t="shared" si="34"/>
        <v>52.142857142857146</v>
      </c>
      <c r="N1050" s="240">
        <v>4</v>
      </c>
      <c r="O1050" s="236" t="s">
        <v>1244</v>
      </c>
      <c r="P1050" s="241">
        <f t="shared" si="33"/>
        <v>1</v>
      </c>
      <c r="Q1050" s="242" t="str">
        <f>IF(ISNUMBER(P1050),IF(P1050=100%,"CUMPLIDA",IF(AND(ISNUMBER(L1050),ISNUMBER([5]CGR!$P$4)), IF(L1050&lt;[5]CGR!$P$4,"INCUMPLIDA","PROCESO"), "VERIFICAR FECHA")),"SIN VALOR AVANCE")</f>
        <v>CUMPLIDA</v>
      </c>
    </row>
    <row r="1051" spans="1:17" ht="135.75" customHeight="1" x14ac:dyDescent="0.2">
      <c r="A1051" s="232" t="s">
        <v>19</v>
      </c>
      <c r="B1051" s="233" t="s">
        <v>13</v>
      </c>
      <c r="C1051" s="781" t="s">
        <v>1245</v>
      </c>
      <c r="D1051" s="782" t="s">
        <v>1246</v>
      </c>
      <c r="E1051" s="780" t="s">
        <v>1247</v>
      </c>
      <c r="F1051" s="780" t="s">
        <v>1248</v>
      </c>
      <c r="G1051" s="780" t="s">
        <v>1096</v>
      </c>
      <c r="H1051" s="291" t="s">
        <v>675</v>
      </c>
      <c r="I1051" s="236" t="s">
        <v>676</v>
      </c>
      <c r="J1051" s="237">
        <v>1</v>
      </c>
      <c r="K1051" s="263">
        <v>45231</v>
      </c>
      <c r="L1051" s="263">
        <v>45504</v>
      </c>
      <c r="M1051" s="239">
        <f t="shared" si="34"/>
        <v>39</v>
      </c>
      <c r="N1051" s="240">
        <v>1</v>
      </c>
      <c r="O1051" s="264" t="s">
        <v>825</v>
      </c>
      <c r="P1051" s="241">
        <f t="shared" si="33"/>
        <v>1</v>
      </c>
      <c r="Q1051" s="242" t="str">
        <f>IF(ISNUMBER(P1051),IF(P1051=100%,"CUMPLIDA",IF(AND(ISNUMBER(L1051),ISNUMBER([5]CGR!$P$4)), IF(L1051&lt;[5]CGR!$P$4,"INCUMPLIDA","PROCESO"), "VERIFICAR FECHA")),"SIN VALOR AVANCE")</f>
        <v>CUMPLIDA</v>
      </c>
    </row>
    <row r="1052" spans="1:17" ht="210.75" x14ac:dyDescent="0.2">
      <c r="A1052" s="232" t="s">
        <v>19</v>
      </c>
      <c r="B1052" s="233" t="s">
        <v>13</v>
      </c>
      <c r="C1052" s="781"/>
      <c r="D1052" s="782"/>
      <c r="E1052" s="780"/>
      <c r="F1052" s="780" t="s">
        <v>1248</v>
      </c>
      <c r="G1052" s="780"/>
      <c r="H1052" s="291" t="s">
        <v>678</v>
      </c>
      <c r="I1052" s="236" t="s">
        <v>679</v>
      </c>
      <c r="J1052" s="237">
        <v>1</v>
      </c>
      <c r="K1052" s="263">
        <v>45231</v>
      </c>
      <c r="L1052" s="263">
        <v>45504</v>
      </c>
      <c r="M1052" s="239">
        <f t="shared" si="34"/>
        <v>39</v>
      </c>
      <c r="N1052" s="240">
        <v>1</v>
      </c>
      <c r="O1052" s="264" t="s">
        <v>1219</v>
      </c>
      <c r="P1052" s="241">
        <f t="shared" si="33"/>
        <v>1</v>
      </c>
      <c r="Q1052" s="242" t="str">
        <f>IF(ISNUMBER(P1052),IF(P1052=100%,"CUMPLIDA",IF(AND(ISNUMBER(L1052),ISNUMBER([5]CGR!$P$4)), IF(L1052&lt;[5]CGR!$P$4,"INCUMPLIDA","PROCESO"), "VERIFICAR FECHA")),"SIN VALOR AVANCE")</f>
        <v>CUMPLIDA</v>
      </c>
    </row>
    <row r="1053" spans="1:17" ht="150.75" x14ac:dyDescent="0.2">
      <c r="A1053" s="232" t="s">
        <v>19</v>
      </c>
      <c r="B1053" s="233" t="s">
        <v>13</v>
      </c>
      <c r="C1053" s="781"/>
      <c r="D1053" s="782"/>
      <c r="E1053" s="780"/>
      <c r="F1053" s="780" t="s">
        <v>1248</v>
      </c>
      <c r="G1053" s="235" t="s">
        <v>97</v>
      </c>
      <c r="H1053" s="236" t="s">
        <v>98</v>
      </c>
      <c r="I1053" s="236" t="s">
        <v>99</v>
      </c>
      <c r="J1053" s="245">
        <v>1</v>
      </c>
      <c r="K1053" s="302">
        <v>45323</v>
      </c>
      <c r="L1053" s="302">
        <v>45747</v>
      </c>
      <c r="M1053" s="239">
        <f t="shared" si="34"/>
        <v>60.571428571428569</v>
      </c>
      <c r="N1053" s="240">
        <v>1</v>
      </c>
      <c r="O1053" s="264" t="s">
        <v>1098</v>
      </c>
      <c r="P1053" s="241">
        <f t="shared" si="33"/>
        <v>1</v>
      </c>
      <c r="Q1053" s="242" t="str">
        <f>IF(ISNUMBER(P1053),IF(P1053=100%,"CUMPLIDA",IF(AND(ISNUMBER(L1053),ISNUMBER([5]CGR!$P$4)), IF(L1053&lt;[5]CGR!$P$4,"INCUMPLIDA","PROCESO"), "VERIFICAR FECHA")),"SIN VALOR AVANCE")</f>
        <v>CUMPLIDA</v>
      </c>
    </row>
    <row r="1054" spans="1:17" ht="75.75" x14ac:dyDescent="0.2">
      <c r="A1054" s="232" t="s">
        <v>19</v>
      </c>
      <c r="B1054" s="233" t="s">
        <v>13</v>
      </c>
      <c r="C1054" s="781"/>
      <c r="D1054" s="782"/>
      <c r="E1054" s="780"/>
      <c r="F1054" s="780" t="s">
        <v>1248</v>
      </c>
      <c r="G1054" s="235" t="s">
        <v>101</v>
      </c>
      <c r="H1054" s="236" t="s">
        <v>101</v>
      </c>
      <c r="I1054" s="236" t="s">
        <v>102</v>
      </c>
      <c r="J1054" s="245">
        <v>1</v>
      </c>
      <c r="K1054" s="302">
        <v>45323</v>
      </c>
      <c r="L1054" s="302">
        <v>45747</v>
      </c>
      <c r="M1054" s="239">
        <f t="shared" si="34"/>
        <v>60.571428571428569</v>
      </c>
      <c r="N1054" s="240">
        <v>1</v>
      </c>
      <c r="O1054" s="264" t="s">
        <v>924</v>
      </c>
      <c r="P1054" s="241">
        <f t="shared" si="33"/>
        <v>1</v>
      </c>
      <c r="Q1054" s="242" t="str">
        <f>IF(ISNUMBER(P1054),IF(P1054=100%,"CUMPLIDA",IF(AND(ISNUMBER(L1054),ISNUMBER([5]CGR!$P$4)), IF(L1054&lt;[5]CGR!$P$4,"INCUMPLIDA","PROCESO"), "VERIFICAR FECHA")),"SIN VALOR AVANCE")</f>
        <v>CUMPLIDA</v>
      </c>
    </row>
    <row r="1055" spans="1:17" ht="75.75" x14ac:dyDescent="0.2">
      <c r="A1055" s="232" t="s">
        <v>19</v>
      </c>
      <c r="B1055" s="233" t="s">
        <v>13</v>
      </c>
      <c r="C1055" s="781"/>
      <c r="D1055" s="782"/>
      <c r="E1055" s="780"/>
      <c r="F1055" s="780" t="s">
        <v>1248</v>
      </c>
      <c r="G1055" s="235" t="s">
        <v>238</v>
      </c>
      <c r="H1055" s="236" t="s">
        <v>239</v>
      </c>
      <c r="I1055" s="236" t="s">
        <v>240</v>
      </c>
      <c r="J1055" s="245">
        <v>1</v>
      </c>
      <c r="K1055" s="302">
        <v>45231</v>
      </c>
      <c r="L1055" s="302">
        <v>45747</v>
      </c>
      <c r="M1055" s="239">
        <f t="shared" si="34"/>
        <v>73.714285714285708</v>
      </c>
      <c r="N1055" s="240">
        <v>1</v>
      </c>
      <c r="O1055" s="264" t="s">
        <v>924</v>
      </c>
      <c r="P1055" s="241">
        <f t="shared" si="33"/>
        <v>1</v>
      </c>
      <c r="Q1055" s="242" t="str">
        <f>IF(ISNUMBER(P1055),IF(P1055=100%,"CUMPLIDA",IF(AND(ISNUMBER(L1055),ISNUMBER([5]CGR!$P$4)), IF(L1055&lt;[5]CGR!$P$4,"INCUMPLIDA","PROCESO"), "VERIFICAR FECHA")),"SIN VALOR AVANCE")</f>
        <v>CUMPLIDA</v>
      </c>
    </row>
    <row r="1056" spans="1:17" ht="150.75" x14ac:dyDescent="0.2">
      <c r="A1056" s="232" t="s">
        <v>19</v>
      </c>
      <c r="B1056" s="233" t="s">
        <v>13</v>
      </c>
      <c r="C1056" s="781"/>
      <c r="D1056" s="782"/>
      <c r="E1056" s="780"/>
      <c r="F1056" s="780" t="s">
        <v>1248</v>
      </c>
      <c r="G1056" s="235" t="s">
        <v>104</v>
      </c>
      <c r="H1056" s="236" t="s">
        <v>104</v>
      </c>
      <c r="I1056" s="236" t="s">
        <v>248</v>
      </c>
      <c r="J1056" s="245">
        <v>1</v>
      </c>
      <c r="K1056" s="302">
        <v>45323</v>
      </c>
      <c r="L1056" s="302">
        <v>45747</v>
      </c>
      <c r="M1056" s="239">
        <f t="shared" si="34"/>
        <v>60.571428571428569</v>
      </c>
      <c r="N1056" s="240">
        <v>1</v>
      </c>
      <c r="O1056" s="264" t="s">
        <v>1098</v>
      </c>
      <c r="P1056" s="241">
        <f t="shared" si="33"/>
        <v>1</v>
      </c>
      <c r="Q1056" s="242" t="str">
        <f>IF(ISNUMBER(P1056),IF(P1056=100%,"CUMPLIDA",IF(AND(ISNUMBER(L1056),ISNUMBER([5]CGR!$P$4)), IF(L1056&lt;[5]CGR!$P$4,"INCUMPLIDA","PROCESO"), "VERIFICAR FECHA")),"SIN VALOR AVANCE")</f>
        <v>CUMPLIDA</v>
      </c>
    </row>
    <row r="1057" spans="1:17" ht="75.75" x14ac:dyDescent="0.2">
      <c r="A1057" s="232" t="s">
        <v>19</v>
      </c>
      <c r="B1057" s="233" t="s">
        <v>13</v>
      </c>
      <c r="C1057" s="781"/>
      <c r="D1057" s="782"/>
      <c r="E1057" s="780"/>
      <c r="F1057" s="780" t="s">
        <v>1248</v>
      </c>
      <c r="G1057" s="235" t="s">
        <v>830</v>
      </c>
      <c r="H1057" s="236" t="s">
        <v>830</v>
      </c>
      <c r="I1057" s="236" t="s">
        <v>107</v>
      </c>
      <c r="J1057" s="245">
        <v>1</v>
      </c>
      <c r="K1057" s="302">
        <v>45231</v>
      </c>
      <c r="L1057" s="302">
        <v>45747</v>
      </c>
      <c r="M1057" s="239">
        <f t="shared" si="34"/>
        <v>73.714285714285708</v>
      </c>
      <c r="N1057" s="240">
        <v>1</v>
      </c>
      <c r="O1057" s="264" t="s">
        <v>924</v>
      </c>
      <c r="P1057" s="241">
        <f t="shared" si="33"/>
        <v>1</v>
      </c>
      <c r="Q1057" s="242" t="str">
        <f>IF(ISNUMBER(P1057),IF(P1057=100%,"CUMPLIDA",IF(AND(ISNUMBER(L1057),ISNUMBER([5]CGR!$P$4)), IF(L1057&lt;[5]CGR!$P$4,"INCUMPLIDA","PROCESO"), "VERIFICAR FECHA")),"SIN VALOR AVANCE")</f>
        <v>CUMPLIDA</v>
      </c>
    </row>
    <row r="1058" spans="1:17" ht="210.75" x14ac:dyDescent="0.2">
      <c r="A1058" s="232" t="s">
        <v>19</v>
      </c>
      <c r="B1058" s="233" t="s">
        <v>13</v>
      </c>
      <c r="C1058" s="781"/>
      <c r="D1058" s="782"/>
      <c r="E1058" s="780"/>
      <c r="F1058" s="780" t="s">
        <v>1248</v>
      </c>
      <c r="G1058" s="235" t="s">
        <v>831</v>
      </c>
      <c r="H1058" s="236" t="s">
        <v>831</v>
      </c>
      <c r="I1058" s="236" t="s">
        <v>524</v>
      </c>
      <c r="J1058" s="245">
        <v>1</v>
      </c>
      <c r="K1058" s="302">
        <v>45231</v>
      </c>
      <c r="L1058" s="302">
        <v>45808</v>
      </c>
      <c r="M1058" s="239">
        <f t="shared" si="34"/>
        <v>82.428571428571431</v>
      </c>
      <c r="N1058" s="240">
        <v>1</v>
      </c>
      <c r="O1058" s="264" t="s">
        <v>1219</v>
      </c>
      <c r="P1058" s="241">
        <f t="shared" si="33"/>
        <v>1</v>
      </c>
      <c r="Q1058" s="242" t="str">
        <f>IF(ISNUMBER(P1058),IF(P1058=100%,"CUMPLIDA",IF(AND(ISNUMBER(L1058),ISNUMBER([5]CGR!$P$4)), IF(L1058&lt;[5]CGR!$P$4,"INCUMPLIDA","PROCESO"), "VERIFICAR FECHA")),"SIN VALOR AVANCE")</f>
        <v>CUMPLIDA</v>
      </c>
    </row>
    <row r="1059" spans="1:17" ht="75.75" x14ac:dyDescent="0.2">
      <c r="A1059" s="232" t="s">
        <v>19</v>
      </c>
      <c r="B1059" s="233" t="s">
        <v>13</v>
      </c>
      <c r="C1059" s="781"/>
      <c r="D1059" s="782"/>
      <c r="E1059" s="780"/>
      <c r="F1059" s="780" t="s">
        <v>1248</v>
      </c>
      <c r="G1059" s="235" t="s">
        <v>110</v>
      </c>
      <c r="H1059" s="236" t="s">
        <v>111</v>
      </c>
      <c r="I1059" s="236" t="s">
        <v>112</v>
      </c>
      <c r="J1059" s="245">
        <v>7</v>
      </c>
      <c r="K1059" s="302">
        <v>46024</v>
      </c>
      <c r="L1059" s="302">
        <v>46660</v>
      </c>
      <c r="M1059" s="239">
        <f t="shared" si="34"/>
        <v>90.857142857142861</v>
      </c>
      <c r="N1059" s="240">
        <v>0</v>
      </c>
      <c r="O1059" s="264" t="s">
        <v>924</v>
      </c>
      <c r="P1059" s="241">
        <f t="shared" si="33"/>
        <v>0</v>
      </c>
      <c r="Q1059" s="242" t="str">
        <f>IF(ISNUMBER(P1059),IF(P1059=100%,"CUMPLIDA",IF(AND(ISNUMBER(L1059),ISNUMBER([5]CGR!$P$4)), IF(L1059&lt;[5]CGR!$P$4,"INCUMPLIDA","PROCESO"), "VERIFICAR FECHA")),"SIN VALOR AVANCE")</f>
        <v>PROCESO</v>
      </c>
    </row>
    <row r="1060" spans="1:17" ht="165.75" x14ac:dyDescent="0.2">
      <c r="A1060" s="232" t="s">
        <v>19</v>
      </c>
      <c r="B1060" s="233" t="s">
        <v>13</v>
      </c>
      <c r="C1060" s="781"/>
      <c r="D1060" s="782"/>
      <c r="E1060" s="780"/>
      <c r="F1060" s="780" t="s">
        <v>1248</v>
      </c>
      <c r="G1060" s="235" t="s">
        <v>114</v>
      </c>
      <c r="H1060" s="236" t="s">
        <v>115</v>
      </c>
      <c r="I1060" s="236" t="s">
        <v>116</v>
      </c>
      <c r="J1060" s="245">
        <v>1</v>
      </c>
      <c r="K1060" s="302">
        <v>46024</v>
      </c>
      <c r="L1060" s="302">
        <v>46660</v>
      </c>
      <c r="M1060" s="239">
        <f t="shared" si="34"/>
        <v>90.857142857142861</v>
      </c>
      <c r="N1060" s="240">
        <v>0</v>
      </c>
      <c r="O1060" s="264" t="s">
        <v>1139</v>
      </c>
      <c r="P1060" s="241">
        <f t="shared" si="33"/>
        <v>0</v>
      </c>
      <c r="Q1060" s="242" t="str">
        <f>IF(ISNUMBER(P1060),IF(P1060=100%,"CUMPLIDA",IF(AND(ISNUMBER(L1060),ISNUMBER([5]CGR!$P$4)), IF(L1060&lt;[5]CGR!$P$4,"INCUMPLIDA","PROCESO"), "VERIFICAR FECHA")),"SIN VALOR AVANCE")</f>
        <v>PROCESO</v>
      </c>
    </row>
    <row r="1061" spans="1:17" ht="210.75" x14ac:dyDescent="0.2">
      <c r="A1061" s="232" t="s">
        <v>19</v>
      </c>
      <c r="B1061" s="233" t="s">
        <v>13</v>
      </c>
      <c r="C1061" s="781"/>
      <c r="D1061" s="782"/>
      <c r="E1061" s="780"/>
      <c r="F1061" s="780" t="s">
        <v>1248</v>
      </c>
      <c r="G1061" s="235" t="s">
        <v>117</v>
      </c>
      <c r="H1061" s="236" t="s">
        <v>118</v>
      </c>
      <c r="I1061" s="236" t="s">
        <v>119</v>
      </c>
      <c r="J1061" s="245">
        <v>2</v>
      </c>
      <c r="K1061" s="302">
        <v>46024</v>
      </c>
      <c r="L1061" s="302">
        <v>46660</v>
      </c>
      <c r="M1061" s="239">
        <f t="shared" si="34"/>
        <v>90.857142857142861</v>
      </c>
      <c r="N1061" s="240">
        <v>0</v>
      </c>
      <c r="O1061" s="264" t="s">
        <v>1219</v>
      </c>
      <c r="P1061" s="241">
        <f t="shared" si="33"/>
        <v>0</v>
      </c>
      <c r="Q1061" s="242" t="str">
        <f>IF(ISNUMBER(P1061),IF(P1061=100%,"CUMPLIDA",IF(AND(ISNUMBER(L1061),ISNUMBER([5]CGR!$P$4)), IF(L1061&lt;[5]CGR!$P$4,"INCUMPLIDA","PROCESO"), "VERIFICAR FECHA")),"SIN VALOR AVANCE")</f>
        <v>PROCESO</v>
      </c>
    </row>
    <row r="1062" spans="1:17" ht="105.75" x14ac:dyDescent="0.2">
      <c r="A1062" s="232" t="s">
        <v>19</v>
      </c>
      <c r="B1062" s="233" t="s">
        <v>13</v>
      </c>
      <c r="C1062" s="781"/>
      <c r="D1062" s="782"/>
      <c r="E1062" s="780"/>
      <c r="F1062" s="780" t="s">
        <v>1248</v>
      </c>
      <c r="G1062" s="235" t="s">
        <v>1122</v>
      </c>
      <c r="H1062" s="236" t="s">
        <v>1249</v>
      </c>
      <c r="I1062" s="236" t="s">
        <v>1124</v>
      </c>
      <c r="J1062" s="237">
        <v>10</v>
      </c>
      <c r="K1062" s="263">
        <v>44927</v>
      </c>
      <c r="L1062" s="263">
        <v>45291</v>
      </c>
      <c r="M1062" s="239">
        <f t="shared" si="34"/>
        <v>52</v>
      </c>
      <c r="N1062" s="240">
        <v>10</v>
      </c>
      <c r="O1062" s="236" t="s">
        <v>1250</v>
      </c>
      <c r="P1062" s="241">
        <f t="shared" si="33"/>
        <v>1</v>
      </c>
      <c r="Q1062" s="242" t="str">
        <f>IF(ISNUMBER(P1062),IF(P1062=100%,"CUMPLIDA",IF(AND(ISNUMBER(L1062),ISNUMBER([5]CGR!$P$4)), IF(L1062&lt;[5]CGR!$P$4,"INCUMPLIDA","PROCESO"), "VERIFICAR FECHA")),"SIN VALOR AVANCE")</f>
        <v>CUMPLIDA</v>
      </c>
    </row>
    <row r="1063" spans="1:17" ht="240.75" x14ac:dyDescent="0.2">
      <c r="A1063" s="232" t="s">
        <v>19</v>
      </c>
      <c r="B1063" s="233" t="s">
        <v>13</v>
      </c>
      <c r="C1063" s="781" t="s">
        <v>362</v>
      </c>
      <c r="D1063" s="781" t="s">
        <v>1251</v>
      </c>
      <c r="E1063" s="780" t="s">
        <v>1252</v>
      </c>
      <c r="F1063" s="780" t="s">
        <v>1253</v>
      </c>
      <c r="G1063" s="780" t="s">
        <v>1254</v>
      </c>
      <c r="H1063" s="236" t="s">
        <v>1255</v>
      </c>
      <c r="I1063" s="236" t="s">
        <v>1070</v>
      </c>
      <c r="J1063" s="245">
        <v>1</v>
      </c>
      <c r="K1063" s="263">
        <v>45306</v>
      </c>
      <c r="L1063" s="263">
        <v>45503</v>
      </c>
      <c r="M1063" s="239">
        <f t="shared" si="34"/>
        <v>28.142857142857142</v>
      </c>
      <c r="N1063" s="240">
        <v>1</v>
      </c>
      <c r="O1063" s="236" t="s">
        <v>1256</v>
      </c>
      <c r="P1063" s="241">
        <f t="shared" si="33"/>
        <v>1</v>
      </c>
      <c r="Q1063" s="242" t="str">
        <f>IF(ISNUMBER(P1063),IF(P1063=100%,"CUMPLIDA",IF(AND(ISNUMBER(L1063),ISNUMBER([5]CGR!$P$4)), IF(L1063&lt;[5]CGR!$P$4,"INCUMPLIDA","PROCESO"), "VERIFICAR FECHA")),"SIN VALOR AVANCE")</f>
        <v>CUMPLIDA</v>
      </c>
    </row>
    <row r="1064" spans="1:17" ht="240.75" x14ac:dyDescent="0.2">
      <c r="A1064" s="232" t="s">
        <v>19</v>
      </c>
      <c r="B1064" s="233" t="s">
        <v>13</v>
      </c>
      <c r="C1064" s="781"/>
      <c r="D1064" s="781"/>
      <c r="E1064" s="780"/>
      <c r="F1064" s="780"/>
      <c r="G1064" s="780"/>
      <c r="H1064" s="236" t="s">
        <v>1257</v>
      </c>
      <c r="I1064" s="236" t="s">
        <v>1258</v>
      </c>
      <c r="J1064" s="245">
        <v>1</v>
      </c>
      <c r="K1064" s="263">
        <v>45505</v>
      </c>
      <c r="L1064" s="263">
        <v>45595</v>
      </c>
      <c r="M1064" s="239">
        <f t="shared" si="34"/>
        <v>12.857142857142858</v>
      </c>
      <c r="N1064" s="240">
        <v>1</v>
      </c>
      <c r="O1064" s="236" t="s">
        <v>1256</v>
      </c>
      <c r="P1064" s="241">
        <f t="shared" si="33"/>
        <v>1</v>
      </c>
      <c r="Q1064" s="242" t="str">
        <f>IF(ISNUMBER(P1064),IF(P1064=100%,"CUMPLIDA",IF(AND(ISNUMBER(L1064),ISNUMBER([5]CGR!$P$4)), IF(L1064&lt;[5]CGR!$P$4,"INCUMPLIDA","PROCESO"), "VERIFICAR FECHA")),"SIN VALOR AVANCE")</f>
        <v>CUMPLIDA</v>
      </c>
    </row>
    <row r="1065" spans="1:17" ht="240.75" x14ac:dyDescent="0.2">
      <c r="A1065" s="232" t="s">
        <v>19</v>
      </c>
      <c r="B1065" s="233" t="s">
        <v>13</v>
      </c>
      <c r="C1065" s="781"/>
      <c r="D1065" s="781"/>
      <c r="E1065" s="780"/>
      <c r="F1065" s="780"/>
      <c r="G1065" s="780"/>
      <c r="H1065" s="236" t="s">
        <v>1259</v>
      </c>
      <c r="I1065" s="236" t="s">
        <v>1260</v>
      </c>
      <c r="J1065" s="245">
        <v>1</v>
      </c>
      <c r="K1065" s="263">
        <v>45597</v>
      </c>
      <c r="L1065" s="263">
        <v>45868</v>
      </c>
      <c r="M1065" s="239">
        <f t="shared" si="34"/>
        <v>38.714285714285715</v>
      </c>
      <c r="N1065" s="240">
        <v>0</v>
      </c>
      <c r="O1065" s="236" t="s">
        <v>1256</v>
      </c>
      <c r="P1065" s="241">
        <f t="shared" si="33"/>
        <v>0</v>
      </c>
      <c r="Q1065" s="242" t="str">
        <f>IF(ISNUMBER(P1065),IF(P1065=100%,"CUMPLIDA",IF(AND(ISNUMBER(L1065),ISNUMBER([5]CGR!$P$4)), IF(L1065&lt;[5]CGR!$P$4,"INCUMPLIDA","PROCESO"), "VERIFICAR FECHA")),"SIN VALOR AVANCE")</f>
        <v>PROCESO</v>
      </c>
    </row>
    <row r="1066" spans="1:17" ht="240.75" x14ac:dyDescent="0.2">
      <c r="A1066" s="232" t="s">
        <v>19</v>
      </c>
      <c r="B1066" s="233" t="s">
        <v>13</v>
      </c>
      <c r="C1066" s="781"/>
      <c r="D1066" s="781"/>
      <c r="E1066" s="780"/>
      <c r="F1066" s="780"/>
      <c r="G1066" s="780"/>
      <c r="H1066" s="236" t="s">
        <v>1261</v>
      </c>
      <c r="I1066" s="236" t="s">
        <v>1262</v>
      </c>
      <c r="J1066" s="245">
        <v>1</v>
      </c>
      <c r="K1066" s="263">
        <v>45870</v>
      </c>
      <c r="L1066" s="263">
        <v>46112</v>
      </c>
      <c r="M1066" s="239">
        <f t="shared" si="34"/>
        <v>34.571428571428569</v>
      </c>
      <c r="N1066" s="240">
        <v>0</v>
      </c>
      <c r="O1066" s="236" t="s">
        <v>1256</v>
      </c>
      <c r="P1066" s="241">
        <f t="shared" si="33"/>
        <v>0</v>
      </c>
      <c r="Q1066" s="242" t="str">
        <f>IF(ISNUMBER(P1066),IF(P1066=100%,"CUMPLIDA",IF(AND(ISNUMBER(L1066),ISNUMBER([5]CGR!$P$4)), IF(L1066&lt;[5]CGR!$P$4,"INCUMPLIDA","PROCESO"), "VERIFICAR FECHA")),"SIN VALOR AVANCE")</f>
        <v>PROCESO</v>
      </c>
    </row>
    <row r="1067" spans="1:17" ht="75.75" x14ac:dyDescent="0.2">
      <c r="A1067" s="232" t="s">
        <v>19</v>
      </c>
      <c r="B1067" s="233" t="s">
        <v>13</v>
      </c>
      <c r="C1067" s="781"/>
      <c r="D1067" s="781"/>
      <c r="E1067" s="780"/>
      <c r="F1067" s="780"/>
      <c r="G1067" s="780"/>
      <c r="H1067" s="291" t="s">
        <v>675</v>
      </c>
      <c r="I1067" s="236" t="s">
        <v>676</v>
      </c>
      <c r="J1067" s="237">
        <v>1</v>
      </c>
      <c r="K1067" s="263">
        <v>45231</v>
      </c>
      <c r="L1067" s="263">
        <v>45504</v>
      </c>
      <c r="M1067" s="239">
        <f t="shared" si="34"/>
        <v>39</v>
      </c>
      <c r="N1067" s="240">
        <v>1</v>
      </c>
      <c r="O1067" s="264" t="s">
        <v>825</v>
      </c>
      <c r="P1067" s="241">
        <f t="shared" si="33"/>
        <v>1</v>
      </c>
      <c r="Q1067" s="242" t="str">
        <f>IF(ISNUMBER(P1067),IF(P1067=100%,"CUMPLIDA",IF(AND(ISNUMBER(L1067),ISNUMBER([5]CGR!$P$4)), IF(L1067&lt;[5]CGR!$P$4,"INCUMPLIDA","PROCESO"), "VERIFICAR FECHA")),"SIN VALOR AVANCE")</f>
        <v>CUMPLIDA</v>
      </c>
    </row>
    <row r="1068" spans="1:17" ht="210.75" x14ac:dyDescent="0.2">
      <c r="A1068" s="232" t="s">
        <v>19</v>
      </c>
      <c r="B1068" s="233" t="s">
        <v>13</v>
      </c>
      <c r="C1068" s="781"/>
      <c r="D1068" s="781"/>
      <c r="E1068" s="780"/>
      <c r="F1068" s="780"/>
      <c r="G1068" s="780"/>
      <c r="H1068" s="291" t="s">
        <v>678</v>
      </c>
      <c r="I1068" s="236" t="s">
        <v>679</v>
      </c>
      <c r="J1068" s="237">
        <v>1</v>
      </c>
      <c r="K1068" s="263">
        <v>45231</v>
      </c>
      <c r="L1068" s="263">
        <v>45504</v>
      </c>
      <c r="M1068" s="239">
        <f t="shared" si="34"/>
        <v>39</v>
      </c>
      <c r="N1068" s="240">
        <v>1</v>
      </c>
      <c r="O1068" s="264" t="s">
        <v>1219</v>
      </c>
      <c r="P1068" s="241">
        <f t="shared" si="33"/>
        <v>1</v>
      </c>
      <c r="Q1068" s="242" t="str">
        <f>IF(ISNUMBER(P1068),IF(P1068=100%,"CUMPLIDA",IF(AND(ISNUMBER(L1068),ISNUMBER([5]CGR!$P$4)), IF(L1068&lt;[5]CGR!$P$4,"INCUMPLIDA","PROCESO"), "VERIFICAR FECHA")),"SIN VALOR AVANCE")</f>
        <v>CUMPLIDA</v>
      </c>
    </row>
    <row r="1069" spans="1:17" ht="150.75" x14ac:dyDescent="0.2">
      <c r="A1069" s="232" t="s">
        <v>19</v>
      </c>
      <c r="B1069" s="233" t="s">
        <v>13</v>
      </c>
      <c r="C1069" s="781"/>
      <c r="D1069" s="781"/>
      <c r="E1069" s="780"/>
      <c r="F1069" s="780"/>
      <c r="G1069" s="235" t="s">
        <v>97</v>
      </c>
      <c r="H1069" s="236" t="s">
        <v>98</v>
      </c>
      <c r="I1069" s="236" t="s">
        <v>99</v>
      </c>
      <c r="J1069" s="245">
        <v>1</v>
      </c>
      <c r="K1069" s="302">
        <v>45323</v>
      </c>
      <c r="L1069" s="302">
        <v>45747</v>
      </c>
      <c r="M1069" s="239">
        <f t="shared" si="34"/>
        <v>60.571428571428569</v>
      </c>
      <c r="N1069" s="240">
        <v>1</v>
      </c>
      <c r="O1069" s="264" t="s">
        <v>1098</v>
      </c>
      <c r="P1069" s="241">
        <f t="shared" si="33"/>
        <v>1</v>
      </c>
      <c r="Q1069" s="242" t="str">
        <f>IF(ISNUMBER(P1069),IF(P1069=100%,"CUMPLIDA",IF(AND(ISNUMBER(L1069),ISNUMBER([5]CGR!$P$4)), IF(L1069&lt;[5]CGR!$P$4,"INCUMPLIDA","PROCESO"), "VERIFICAR FECHA")),"SIN VALOR AVANCE")</f>
        <v>CUMPLIDA</v>
      </c>
    </row>
    <row r="1070" spans="1:17" ht="75.75" x14ac:dyDescent="0.2">
      <c r="A1070" s="232" t="s">
        <v>19</v>
      </c>
      <c r="B1070" s="233" t="s">
        <v>13</v>
      </c>
      <c r="C1070" s="781"/>
      <c r="D1070" s="781"/>
      <c r="E1070" s="780"/>
      <c r="F1070" s="780"/>
      <c r="G1070" s="235" t="s">
        <v>101</v>
      </c>
      <c r="H1070" s="236" t="s">
        <v>101</v>
      </c>
      <c r="I1070" s="236" t="s">
        <v>102</v>
      </c>
      <c r="J1070" s="245">
        <v>1</v>
      </c>
      <c r="K1070" s="302">
        <v>45323</v>
      </c>
      <c r="L1070" s="302">
        <v>45747</v>
      </c>
      <c r="M1070" s="239">
        <f t="shared" si="34"/>
        <v>60.571428571428569</v>
      </c>
      <c r="N1070" s="240">
        <v>1</v>
      </c>
      <c r="O1070" s="264" t="s">
        <v>924</v>
      </c>
      <c r="P1070" s="241">
        <f t="shared" si="33"/>
        <v>1</v>
      </c>
      <c r="Q1070" s="242" t="str">
        <f>IF(ISNUMBER(P1070),IF(P1070=100%,"CUMPLIDA",IF(AND(ISNUMBER(L1070),ISNUMBER([5]CGR!$P$4)), IF(L1070&lt;[5]CGR!$P$4,"INCUMPLIDA","PROCESO"), "VERIFICAR FECHA")),"SIN VALOR AVANCE")</f>
        <v>CUMPLIDA</v>
      </c>
    </row>
    <row r="1071" spans="1:17" ht="75.75" x14ac:dyDescent="0.2">
      <c r="A1071" s="232" t="s">
        <v>19</v>
      </c>
      <c r="B1071" s="233" t="s">
        <v>13</v>
      </c>
      <c r="C1071" s="781"/>
      <c r="D1071" s="781"/>
      <c r="E1071" s="780"/>
      <c r="F1071" s="780" t="s">
        <v>1253</v>
      </c>
      <c r="G1071" s="235" t="s">
        <v>238</v>
      </c>
      <c r="H1071" s="236" t="s">
        <v>239</v>
      </c>
      <c r="I1071" s="236" t="s">
        <v>240</v>
      </c>
      <c r="J1071" s="245">
        <v>1</v>
      </c>
      <c r="K1071" s="302">
        <v>45231</v>
      </c>
      <c r="L1071" s="302">
        <v>45747</v>
      </c>
      <c r="M1071" s="239">
        <f t="shared" si="34"/>
        <v>73.714285714285708</v>
      </c>
      <c r="N1071" s="240">
        <v>1</v>
      </c>
      <c r="O1071" s="264" t="s">
        <v>924</v>
      </c>
      <c r="P1071" s="241">
        <f t="shared" si="33"/>
        <v>1</v>
      </c>
      <c r="Q1071" s="242" t="str">
        <f>IF(ISNUMBER(P1071),IF(P1071=100%,"CUMPLIDA",IF(AND(ISNUMBER(L1071),ISNUMBER([5]CGR!$P$4)), IF(L1071&lt;[5]CGR!$P$4,"INCUMPLIDA","PROCESO"), "VERIFICAR FECHA")),"SIN VALOR AVANCE")</f>
        <v>CUMPLIDA</v>
      </c>
    </row>
    <row r="1072" spans="1:17" ht="150.75" x14ac:dyDescent="0.2">
      <c r="A1072" s="232" t="s">
        <v>19</v>
      </c>
      <c r="B1072" s="233" t="s">
        <v>13</v>
      </c>
      <c r="C1072" s="781"/>
      <c r="D1072" s="781"/>
      <c r="E1072" s="780"/>
      <c r="F1072" s="780" t="s">
        <v>1253</v>
      </c>
      <c r="G1072" s="235" t="s">
        <v>104</v>
      </c>
      <c r="H1072" s="236" t="s">
        <v>104</v>
      </c>
      <c r="I1072" s="236" t="s">
        <v>248</v>
      </c>
      <c r="J1072" s="245">
        <v>1</v>
      </c>
      <c r="K1072" s="302">
        <v>45323</v>
      </c>
      <c r="L1072" s="302">
        <v>45747</v>
      </c>
      <c r="M1072" s="239">
        <f t="shared" si="34"/>
        <v>60.571428571428569</v>
      </c>
      <c r="N1072" s="240">
        <v>1</v>
      </c>
      <c r="O1072" s="264" t="s">
        <v>1098</v>
      </c>
      <c r="P1072" s="241">
        <f t="shared" si="33"/>
        <v>1</v>
      </c>
      <c r="Q1072" s="242" t="str">
        <f>IF(ISNUMBER(P1072),IF(P1072=100%,"CUMPLIDA",IF(AND(ISNUMBER(L1072),ISNUMBER([5]CGR!$P$4)), IF(L1072&lt;[5]CGR!$P$4,"INCUMPLIDA","PROCESO"), "VERIFICAR FECHA")),"SIN VALOR AVANCE")</f>
        <v>CUMPLIDA</v>
      </c>
    </row>
    <row r="1073" spans="1:17" ht="75.75" x14ac:dyDescent="0.2">
      <c r="A1073" s="232" t="s">
        <v>19</v>
      </c>
      <c r="B1073" s="233" t="s">
        <v>13</v>
      </c>
      <c r="C1073" s="781"/>
      <c r="D1073" s="781"/>
      <c r="E1073" s="780"/>
      <c r="F1073" s="780" t="s">
        <v>1253</v>
      </c>
      <c r="G1073" s="235" t="s">
        <v>830</v>
      </c>
      <c r="H1073" s="236" t="s">
        <v>830</v>
      </c>
      <c r="I1073" s="236" t="s">
        <v>107</v>
      </c>
      <c r="J1073" s="245">
        <v>1</v>
      </c>
      <c r="K1073" s="302">
        <v>45231</v>
      </c>
      <c r="L1073" s="302">
        <v>45747</v>
      </c>
      <c r="M1073" s="239">
        <f t="shared" si="34"/>
        <v>73.714285714285708</v>
      </c>
      <c r="N1073" s="240">
        <v>1</v>
      </c>
      <c r="O1073" s="264" t="s">
        <v>924</v>
      </c>
      <c r="P1073" s="241">
        <f t="shared" si="33"/>
        <v>1</v>
      </c>
      <c r="Q1073" s="242" t="str">
        <f>IF(ISNUMBER(P1073),IF(P1073=100%,"CUMPLIDA",IF(AND(ISNUMBER(L1073),ISNUMBER([5]CGR!$P$4)), IF(L1073&lt;[5]CGR!$P$4,"INCUMPLIDA","PROCESO"), "VERIFICAR FECHA")),"SIN VALOR AVANCE")</f>
        <v>CUMPLIDA</v>
      </c>
    </row>
    <row r="1074" spans="1:17" ht="210.75" x14ac:dyDescent="0.2">
      <c r="A1074" s="232" t="s">
        <v>19</v>
      </c>
      <c r="B1074" s="233" t="s">
        <v>13</v>
      </c>
      <c r="C1074" s="781"/>
      <c r="D1074" s="781"/>
      <c r="E1074" s="780"/>
      <c r="F1074" s="780" t="s">
        <v>1253</v>
      </c>
      <c r="G1074" s="235" t="s">
        <v>831</v>
      </c>
      <c r="H1074" s="236" t="s">
        <v>831</v>
      </c>
      <c r="I1074" s="236" t="s">
        <v>524</v>
      </c>
      <c r="J1074" s="245">
        <v>1</v>
      </c>
      <c r="K1074" s="302">
        <v>45231</v>
      </c>
      <c r="L1074" s="302">
        <v>45808</v>
      </c>
      <c r="M1074" s="239">
        <f t="shared" si="34"/>
        <v>82.428571428571431</v>
      </c>
      <c r="N1074" s="240">
        <v>1</v>
      </c>
      <c r="O1074" s="264" t="s">
        <v>1219</v>
      </c>
      <c r="P1074" s="241">
        <f t="shared" si="33"/>
        <v>1</v>
      </c>
      <c r="Q1074" s="242" t="str">
        <f>IF(ISNUMBER(P1074),IF(P1074=100%,"CUMPLIDA",IF(AND(ISNUMBER(L1074),ISNUMBER([5]CGR!$P$4)), IF(L1074&lt;[5]CGR!$P$4,"INCUMPLIDA","PROCESO"), "VERIFICAR FECHA")),"SIN VALOR AVANCE")</f>
        <v>CUMPLIDA</v>
      </c>
    </row>
    <row r="1075" spans="1:17" ht="75.75" x14ac:dyDescent="0.2">
      <c r="A1075" s="232" t="s">
        <v>19</v>
      </c>
      <c r="B1075" s="233" t="s">
        <v>13</v>
      </c>
      <c r="C1075" s="781"/>
      <c r="D1075" s="781"/>
      <c r="E1075" s="780"/>
      <c r="F1075" s="780" t="s">
        <v>1253</v>
      </c>
      <c r="G1075" s="235" t="s">
        <v>110</v>
      </c>
      <c r="H1075" s="236" t="s">
        <v>111</v>
      </c>
      <c r="I1075" s="236" t="s">
        <v>112</v>
      </c>
      <c r="J1075" s="245">
        <v>8</v>
      </c>
      <c r="K1075" s="302">
        <v>45809</v>
      </c>
      <c r="L1075" s="302">
        <v>46568</v>
      </c>
      <c r="M1075" s="239">
        <f t="shared" si="34"/>
        <v>108.42857142857143</v>
      </c>
      <c r="N1075" s="240">
        <v>0</v>
      </c>
      <c r="O1075" s="264" t="s">
        <v>924</v>
      </c>
      <c r="P1075" s="241">
        <f t="shared" si="33"/>
        <v>0</v>
      </c>
      <c r="Q1075" s="242" t="str">
        <f>IF(ISNUMBER(P1075),IF(P1075=100%,"CUMPLIDA",IF(AND(ISNUMBER(L1075),ISNUMBER([5]CGR!$P$4)), IF(L1075&lt;[5]CGR!$P$4,"INCUMPLIDA","PROCESO"), "VERIFICAR FECHA")),"SIN VALOR AVANCE")</f>
        <v>PROCESO</v>
      </c>
    </row>
    <row r="1076" spans="1:17" ht="150.75" x14ac:dyDescent="0.2">
      <c r="A1076" s="232" t="s">
        <v>19</v>
      </c>
      <c r="B1076" s="233" t="s">
        <v>13</v>
      </c>
      <c r="C1076" s="781"/>
      <c r="D1076" s="781"/>
      <c r="E1076" s="780"/>
      <c r="F1076" s="780" t="s">
        <v>1253</v>
      </c>
      <c r="G1076" s="235" t="s">
        <v>114</v>
      </c>
      <c r="H1076" s="236" t="s">
        <v>115</v>
      </c>
      <c r="I1076" s="236" t="s">
        <v>116</v>
      </c>
      <c r="J1076" s="245">
        <v>1</v>
      </c>
      <c r="K1076" s="302">
        <v>45809</v>
      </c>
      <c r="L1076" s="302">
        <v>46568</v>
      </c>
      <c r="M1076" s="239">
        <f t="shared" si="34"/>
        <v>108.42857142857143</v>
      </c>
      <c r="N1076" s="240">
        <v>0</v>
      </c>
      <c r="O1076" s="264" t="s">
        <v>1098</v>
      </c>
      <c r="P1076" s="241">
        <f t="shared" si="33"/>
        <v>0</v>
      </c>
      <c r="Q1076" s="242" t="str">
        <f>IF(ISNUMBER(P1076),IF(P1076=100%,"CUMPLIDA",IF(AND(ISNUMBER(L1076),ISNUMBER([5]CGR!$P$4)), IF(L1076&lt;[5]CGR!$P$4,"INCUMPLIDA","PROCESO"), "VERIFICAR FECHA")),"SIN VALOR AVANCE")</f>
        <v>PROCESO</v>
      </c>
    </row>
    <row r="1077" spans="1:17" ht="210.75" x14ac:dyDescent="0.2">
      <c r="A1077" s="232" t="s">
        <v>19</v>
      </c>
      <c r="B1077" s="233" t="s">
        <v>13</v>
      </c>
      <c r="C1077" s="781"/>
      <c r="D1077" s="781"/>
      <c r="E1077" s="780"/>
      <c r="F1077" s="780" t="s">
        <v>1253</v>
      </c>
      <c r="G1077" s="235" t="s">
        <v>117</v>
      </c>
      <c r="H1077" s="236" t="s">
        <v>118</v>
      </c>
      <c r="I1077" s="236" t="s">
        <v>119</v>
      </c>
      <c r="J1077" s="245">
        <v>2</v>
      </c>
      <c r="K1077" s="302">
        <v>45809</v>
      </c>
      <c r="L1077" s="302">
        <v>46568</v>
      </c>
      <c r="M1077" s="239">
        <f t="shared" si="34"/>
        <v>108.42857142857143</v>
      </c>
      <c r="N1077" s="240">
        <v>0</v>
      </c>
      <c r="O1077" s="264" t="s">
        <v>1219</v>
      </c>
      <c r="P1077" s="241">
        <f t="shared" si="33"/>
        <v>0</v>
      </c>
      <c r="Q1077" s="242" t="str">
        <f>IF(ISNUMBER(P1077),IF(P1077=100%,"CUMPLIDA",IF(AND(ISNUMBER(L1077),ISNUMBER([5]CGR!$P$4)), IF(L1077&lt;[5]CGR!$P$4,"INCUMPLIDA","PROCESO"), "VERIFICAR FECHA")),"SIN VALOR AVANCE")</f>
        <v>PROCESO</v>
      </c>
    </row>
    <row r="1078" spans="1:17" ht="120" x14ac:dyDescent="0.2">
      <c r="A1078" s="232" t="s">
        <v>19</v>
      </c>
      <c r="B1078" s="233" t="s">
        <v>13</v>
      </c>
      <c r="C1078" s="234" t="s">
        <v>362</v>
      </c>
      <c r="D1078" s="234" t="s">
        <v>1263</v>
      </c>
      <c r="E1078" s="235" t="s">
        <v>1264</v>
      </c>
      <c r="F1078" s="235" t="s">
        <v>1265</v>
      </c>
      <c r="G1078" s="235" t="s">
        <v>1266</v>
      </c>
      <c r="H1078" s="236" t="s">
        <v>1267</v>
      </c>
      <c r="I1078" s="236" t="s">
        <v>1268</v>
      </c>
      <c r="J1078" s="237">
        <v>3</v>
      </c>
      <c r="K1078" s="263">
        <v>45474</v>
      </c>
      <c r="L1078" s="263">
        <v>46022</v>
      </c>
      <c r="M1078" s="239">
        <f t="shared" si="34"/>
        <v>78.285714285714292</v>
      </c>
      <c r="N1078" s="240">
        <v>1</v>
      </c>
      <c r="O1078" s="236" t="s">
        <v>1269</v>
      </c>
      <c r="P1078" s="241">
        <f t="shared" si="33"/>
        <v>0.33333333333333331</v>
      </c>
      <c r="Q1078" s="242" t="str">
        <f>IF(ISNUMBER(P1078),IF(P1078=100%,"CUMPLIDA",IF(AND(ISNUMBER(L1078),ISNUMBER([5]CGR!$P$4)), IF(L1078&lt;[5]CGR!$P$4,"INCUMPLIDA","PROCESO"), "VERIFICAR FECHA")),"SIN VALOR AVANCE")</f>
        <v>PROCESO</v>
      </c>
    </row>
    <row r="1079" spans="1:17" ht="120" x14ac:dyDescent="0.2">
      <c r="A1079" s="232" t="s">
        <v>19</v>
      </c>
      <c r="B1079" s="233" t="s">
        <v>13</v>
      </c>
      <c r="C1079" s="781" t="s">
        <v>362</v>
      </c>
      <c r="D1079" s="781" t="s">
        <v>1263</v>
      </c>
      <c r="E1079" s="780" t="s">
        <v>1270</v>
      </c>
      <c r="F1079" s="780" t="s">
        <v>1271</v>
      </c>
      <c r="G1079" s="235" t="s">
        <v>1272</v>
      </c>
      <c r="H1079" s="236" t="s">
        <v>1273</v>
      </c>
      <c r="I1079" s="236" t="s">
        <v>1274</v>
      </c>
      <c r="J1079" s="245">
        <v>3</v>
      </c>
      <c r="K1079" s="263">
        <v>45139</v>
      </c>
      <c r="L1079" s="263">
        <v>45504</v>
      </c>
      <c r="M1079" s="239">
        <f t="shared" si="34"/>
        <v>52.142857142857146</v>
      </c>
      <c r="N1079" s="240">
        <v>3</v>
      </c>
      <c r="O1079" s="236" t="s">
        <v>1275</v>
      </c>
      <c r="P1079" s="241">
        <f t="shared" si="33"/>
        <v>1</v>
      </c>
      <c r="Q1079" s="242" t="str">
        <f>IF(ISNUMBER(P1079),IF(P1079=100%,"CUMPLIDA",IF(AND(ISNUMBER(L1079),ISNUMBER([5]CGR!$P$4)), IF(L1079&lt;[5]CGR!$P$4,"INCUMPLIDA","PROCESO"), "VERIFICAR FECHA")),"SIN VALOR AVANCE")</f>
        <v>CUMPLIDA</v>
      </c>
    </row>
    <row r="1080" spans="1:17" ht="75.75" x14ac:dyDescent="0.2">
      <c r="A1080" s="232" t="s">
        <v>19</v>
      </c>
      <c r="B1080" s="233" t="s">
        <v>13</v>
      </c>
      <c r="C1080" s="781"/>
      <c r="D1080" s="781"/>
      <c r="E1080" s="780"/>
      <c r="F1080" s="780"/>
      <c r="G1080" s="235" t="s">
        <v>1096</v>
      </c>
      <c r="H1080" s="291" t="s">
        <v>675</v>
      </c>
      <c r="I1080" s="236" t="s">
        <v>676</v>
      </c>
      <c r="J1080" s="237">
        <v>1</v>
      </c>
      <c r="K1080" s="263">
        <v>45231</v>
      </c>
      <c r="L1080" s="263">
        <v>45504</v>
      </c>
      <c r="M1080" s="239">
        <f t="shared" si="34"/>
        <v>39</v>
      </c>
      <c r="N1080" s="240">
        <v>1</v>
      </c>
      <c r="O1080" s="264" t="s">
        <v>825</v>
      </c>
      <c r="P1080" s="241">
        <f t="shared" si="33"/>
        <v>1</v>
      </c>
      <c r="Q1080" s="242" t="str">
        <f>IF(ISNUMBER(P1080),IF(P1080=100%,"CUMPLIDA",IF(AND(ISNUMBER(L1080),ISNUMBER([5]CGR!$P$4)), IF(L1080&lt;[5]CGR!$P$4,"INCUMPLIDA","PROCESO"), "VERIFICAR FECHA")),"SIN VALOR AVANCE")</f>
        <v>CUMPLIDA</v>
      </c>
    </row>
    <row r="1081" spans="1:17" ht="210.75" x14ac:dyDescent="0.2">
      <c r="A1081" s="232" t="s">
        <v>19</v>
      </c>
      <c r="B1081" s="233" t="s">
        <v>13</v>
      </c>
      <c r="C1081" s="781"/>
      <c r="D1081" s="781"/>
      <c r="E1081" s="780"/>
      <c r="F1081" s="780"/>
      <c r="G1081" s="235" t="s">
        <v>1096</v>
      </c>
      <c r="H1081" s="291" t="s">
        <v>678</v>
      </c>
      <c r="I1081" s="236" t="s">
        <v>679</v>
      </c>
      <c r="J1081" s="237">
        <v>1</v>
      </c>
      <c r="K1081" s="263">
        <v>45231</v>
      </c>
      <c r="L1081" s="263">
        <v>45504</v>
      </c>
      <c r="M1081" s="239">
        <f t="shared" si="34"/>
        <v>39</v>
      </c>
      <c r="N1081" s="240">
        <v>1</v>
      </c>
      <c r="O1081" s="264" t="s">
        <v>1219</v>
      </c>
      <c r="P1081" s="241">
        <f t="shared" si="33"/>
        <v>1</v>
      </c>
      <c r="Q1081" s="242" t="str">
        <f>IF(ISNUMBER(P1081),IF(P1081=100%,"CUMPLIDA",IF(AND(ISNUMBER(L1081),ISNUMBER([5]CGR!$P$4)), IF(L1081&lt;[5]CGR!$P$4,"INCUMPLIDA","PROCESO"), "VERIFICAR FECHA")),"SIN VALOR AVANCE")</f>
        <v>CUMPLIDA</v>
      </c>
    </row>
    <row r="1082" spans="1:17" ht="165.75" x14ac:dyDescent="0.2">
      <c r="A1082" s="232" t="s">
        <v>19</v>
      </c>
      <c r="B1082" s="233" t="s">
        <v>13</v>
      </c>
      <c r="C1082" s="781"/>
      <c r="D1082" s="781"/>
      <c r="E1082" s="780"/>
      <c r="F1082" s="780"/>
      <c r="G1082" s="235" t="s">
        <v>97</v>
      </c>
      <c r="H1082" s="236" t="s">
        <v>98</v>
      </c>
      <c r="I1082" s="236" t="s">
        <v>99</v>
      </c>
      <c r="J1082" s="245">
        <v>1</v>
      </c>
      <c r="K1082" s="302">
        <v>45323</v>
      </c>
      <c r="L1082" s="302">
        <v>45747</v>
      </c>
      <c r="M1082" s="239">
        <f t="shared" si="34"/>
        <v>60.571428571428569</v>
      </c>
      <c r="N1082" s="240">
        <v>1</v>
      </c>
      <c r="O1082" s="264" t="s">
        <v>1139</v>
      </c>
      <c r="P1082" s="241">
        <f t="shared" si="33"/>
        <v>1</v>
      </c>
      <c r="Q1082" s="242" t="str">
        <f>IF(ISNUMBER(P1082),IF(P1082=100%,"CUMPLIDA",IF(AND(ISNUMBER(L1082),ISNUMBER([5]CGR!$P$4)), IF(L1082&lt;[5]CGR!$P$4,"INCUMPLIDA","PROCESO"), "VERIFICAR FECHA")),"SIN VALOR AVANCE")</f>
        <v>CUMPLIDA</v>
      </c>
    </row>
    <row r="1083" spans="1:17" ht="75.75" x14ac:dyDescent="0.2">
      <c r="A1083" s="232" t="s">
        <v>19</v>
      </c>
      <c r="B1083" s="233" t="s">
        <v>13</v>
      </c>
      <c r="C1083" s="781"/>
      <c r="D1083" s="781"/>
      <c r="E1083" s="780"/>
      <c r="F1083" s="780"/>
      <c r="G1083" s="235" t="s">
        <v>101</v>
      </c>
      <c r="H1083" s="236" t="s">
        <v>101</v>
      </c>
      <c r="I1083" s="236" t="s">
        <v>102</v>
      </c>
      <c r="J1083" s="245">
        <v>1</v>
      </c>
      <c r="K1083" s="302">
        <v>45323</v>
      </c>
      <c r="L1083" s="302">
        <v>45747</v>
      </c>
      <c r="M1083" s="239">
        <f t="shared" si="34"/>
        <v>60.571428571428569</v>
      </c>
      <c r="N1083" s="240">
        <v>1</v>
      </c>
      <c r="O1083" s="264" t="s">
        <v>924</v>
      </c>
      <c r="P1083" s="241">
        <f t="shared" ref="P1083:P1146" si="35">N1083/J1083</f>
        <v>1</v>
      </c>
      <c r="Q1083" s="242" t="str">
        <f>IF(ISNUMBER(P1083),IF(P1083=100%,"CUMPLIDA",IF(AND(ISNUMBER(L1083),ISNUMBER([5]CGR!$P$4)), IF(L1083&lt;[5]CGR!$P$4,"INCUMPLIDA","PROCESO"), "VERIFICAR FECHA")),"SIN VALOR AVANCE")</f>
        <v>CUMPLIDA</v>
      </c>
    </row>
    <row r="1084" spans="1:17" ht="75.75" x14ac:dyDescent="0.2">
      <c r="A1084" s="232" t="s">
        <v>19</v>
      </c>
      <c r="B1084" s="233" t="s">
        <v>13</v>
      </c>
      <c r="C1084" s="781"/>
      <c r="D1084" s="781"/>
      <c r="E1084" s="780"/>
      <c r="F1084" s="780"/>
      <c r="G1084" s="235" t="s">
        <v>238</v>
      </c>
      <c r="H1084" s="236" t="s">
        <v>239</v>
      </c>
      <c r="I1084" s="236" t="s">
        <v>240</v>
      </c>
      <c r="J1084" s="245">
        <v>1</v>
      </c>
      <c r="K1084" s="302">
        <v>45231</v>
      </c>
      <c r="L1084" s="302">
        <v>45747</v>
      </c>
      <c r="M1084" s="239">
        <f t="shared" si="34"/>
        <v>73.714285714285708</v>
      </c>
      <c r="N1084" s="240">
        <v>1</v>
      </c>
      <c r="O1084" s="264" t="s">
        <v>924</v>
      </c>
      <c r="P1084" s="241">
        <f t="shared" si="35"/>
        <v>1</v>
      </c>
      <c r="Q1084" s="242" t="str">
        <f>IF(ISNUMBER(P1084),IF(P1084=100%,"CUMPLIDA",IF(AND(ISNUMBER(L1084),ISNUMBER([5]CGR!$P$4)), IF(L1084&lt;[5]CGR!$P$4,"INCUMPLIDA","PROCESO"), "VERIFICAR FECHA")),"SIN VALOR AVANCE")</f>
        <v>CUMPLIDA</v>
      </c>
    </row>
    <row r="1085" spans="1:17" ht="165.75" x14ac:dyDescent="0.2">
      <c r="A1085" s="232" t="s">
        <v>19</v>
      </c>
      <c r="B1085" s="233" t="s">
        <v>13</v>
      </c>
      <c r="C1085" s="781"/>
      <c r="D1085" s="781"/>
      <c r="E1085" s="780"/>
      <c r="F1085" s="780"/>
      <c r="G1085" s="235" t="s">
        <v>104</v>
      </c>
      <c r="H1085" s="236" t="s">
        <v>104</v>
      </c>
      <c r="I1085" s="236" t="s">
        <v>248</v>
      </c>
      <c r="J1085" s="245">
        <v>1</v>
      </c>
      <c r="K1085" s="302">
        <v>45323</v>
      </c>
      <c r="L1085" s="302">
        <v>45747</v>
      </c>
      <c r="M1085" s="239">
        <f t="shared" si="34"/>
        <v>60.571428571428569</v>
      </c>
      <c r="N1085" s="240">
        <v>1</v>
      </c>
      <c r="O1085" s="264" t="s">
        <v>1139</v>
      </c>
      <c r="P1085" s="241">
        <f t="shared" si="35"/>
        <v>1</v>
      </c>
      <c r="Q1085" s="242" t="str">
        <f>IF(ISNUMBER(P1085),IF(P1085=100%,"CUMPLIDA",IF(AND(ISNUMBER(L1085),ISNUMBER([5]CGR!$P$4)), IF(L1085&lt;[5]CGR!$P$4,"INCUMPLIDA","PROCESO"), "VERIFICAR FECHA")),"SIN VALOR AVANCE")</f>
        <v>CUMPLIDA</v>
      </c>
    </row>
    <row r="1086" spans="1:17" ht="75.75" x14ac:dyDescent="0.2">
      <c r="A1086" s="232" t="s">
        <v>19</v>
      </c>
      <c r="B1086" s="233" t="s">
        <v>13</v>
      </c>
      <c r="C1086" s="781"/>
      <c r="D1086" s="781"/>
      <c r="E1086" s="780"/>
      <c r="F1086" s="780"/>
      <c r="G1086" s="235" t="s">
        <v>830</v>
      </c>
      <c r="H1086" s="236" t="s">
        <v>830</v>
      </c>
      <c r="I1086" s="236" t="s">
        <v>107</v>
      </c>
      <c r="J1086" s="245">
        <v>1</v>
      </c>
      <c r="K1086" s="302">
        <v>45231</v>
      </c>
      <c r="L1086" s="302">
        <v>45747</v>
      </c>
      <c r="M1086" s="239">
        <f t="shared" si="34"/>
        <v>73.714285714285708</v>
      </c>
      <c r="N1086" s="240">
        <v>1</v>
      </c>
      <c r="O1086" s="264" t="s">
        <v>924</v>
      </c>
      <c r="P1086" s="241">
        <f t="shared" si="35"/>
        <v>1</v>
      </c>
      <c r="Q1086" s="242" t="str">
        <f>IF(ISNUMBER(P1086),IF(P1086=100%,"CUMPLIDA",IF(AND(ISNUMBER(L1086),ISNUMBER([5]CGR!$P$4)), IF(L1086&lt;[5]CGR!$P$4,"INCUMPLIDA","PROCESO"), "VERIFICAR FECHA")),"SIN VALOR AVANCE")</f>
        <v>CUMPLIDA</v>
      </c>
    </row>
    <row r="1087" spans="1:17" ht="210.75" x14ac:dyDescent="0.2">
      <c r="A1087" s="232" t="s">
        <v>19</v>
      </c>
      <c r="B1087" s="233" t="s">
        <v>13</v>
      </c>
      <c r="C1087" s="781"/>
      <c r="D1087" s="781"/>
      <c r="E1087" s="780"/>
      <c r="F1087" s="780" t="s">
        <v>1271</v>
      </c>
      <c r="G1087" s="235" t="s">
        <v>831</v>
      </c>
      <c r="H1087" s="236" t="s">
        <v>831</v>
      </c>
      <c r="I1087" s="236" t="s">
        <v>524</v>
      </c>
      <c r="J1087" s="245">
        <v>1</v>
      </c>
      <c r="K1087" s="302">
        <v>45231</v>
      </c>
      <c r="L1087" s="302">
        <v>45808</v>
      </c>
      <c r="M1087" s="239">
        <f t="shared" si="34"/>
        <v>82.428571428571431</v>
      </c>
      <c r="N1087" s="240">
        <v>1</v>
      </c>
      <c r="O1087" s="264" t="s">
        <v>1219</v>
      </c>
      <c r="P1087" s="241">
        <f t="shared" si="35"/>
        <v>1</v>
      </c>
      <c r="Q1087" s="242" t="str">
        <f>IF(ISNUMBER(P1087),IF(P1087=100%,"CUMPLIDA",IF(AND(ISNUMBER(L1087),ISNUMBER([5]CGR!$P$4)), IF(L1087&lt;[5]CGR!$P$4,"INCUMPLIDA","PROCESO"), "VERIFICAR FECHA")),"SIN VALOR AVANCE")</f>
        <v>CUMPLIDA</v>
      </c>
    </row>
    <row r="1088" spans="1:17" ht="75.75" x14ac:dyDescent="0.2">
      <c r="A1088" s="232" t="s">
        <v>19</v>
      </c>
      <c r="B1088" s="233" t="s">
        <v>13</v>
      </c>
      <c r="C1088" s="781"/>
      <c r="D1088" s="781"/>
      <c r="E1088" s="780"/>
      <c r="F1088" s="780" t="s">
        <v>1271</v>
      </c>
      <c r="G1088" s="235" t="s">
        <v>110</v>
      </c>
      <c r="H1088" s="236" t="s">
        <v>111</v>
      </c>
      <c r="I1088" s="236" t="s">
        <v>112</v>
      </c>
      <c r="J1088" s="245">
        <v>7</v>
      </c>
      <c r="K1088" s="302">
        <v>46024</v>
      </c>
      <c r="L1088" s="302">
        <v>46660</v>
      </c>
      <c r="M1088" s="239">
        <f t="shared" si="34"/>
        <v>90.857142857142861</v>
      </c>
      <c r="N1088" s="240">
        <v>0</v>
      </c>
      <c r="O1088" s="264" t="s">
        <v>924</v>
      </c>
      <c r="P1088" s="241">
        <f t="shared" si="35"/>
        <v>0</v>
      </c>
      <c r="Q1088" s="242" t="str">
        <f>IF(ISNUMBER(P1088),IF(P1088=100%,"CUMPLIDA",IF(AND(ISNUMBER(L1088),ISNUMBER([5]CGR!$P$4)), IF(L1088&lt;[5]CGR!$P$4,"INCUMPLIDA","PROCESO"), "VERIFICAR FECHA")),"SIN VALOR AVANCE")</f>
        <v>PROCESO</v>
      </c>
    </row>
    <row r="1089" spans="1:17" ht="165.75" x14ac:dyDescent="0.2">
      <c r="A1089" s="232" t="s">
        <v>19</v>
      </c>
      <c r="B1089" s="233" t="s">
        <v>13</v>
      </c>
      <c r="C1089" s="781"/>
      <c r="D1089" s="781"/>
      <c r="E1089" s="780"/>
      <c r="F1089" s="780" t="s">
        <v>1271</v>
      </c>
      <c r="G1089" s="235" t="s">
        <v>114</v>
      </c>
      <c r="H1089" s="236" t="s">
        <v>115</v>
      </c>
      <c r="I1089" s="236" t="s">
        <v>116</v>
      </c>
      <c r="J1089" s="245">
        <v>1</v>
      </c>
      <c r="K1089" s="302">
        <v>46024</v>
      </c>
      <c r="L1089" s="302">
        <v>46660</v>
      </c>
      <c r="M1089" s="239">
        <f t="shared" si="34"/>
        <v>90.857142857142861</v>
      </c>
      <c r="N1089" s="240">
        <v>0</v>
      </c>
      <c r="O1089" s="264" t="s">
        <v>1139</v>
      </c>
      <c r="P1089" s="241">
        <f t="shared" si="35"/>
        <v>0</v>
      </c>
      <c r="Q1089" s="242" t="str">
        <f>IF(ISNUMBER(P1089),IF(P1089=100%,"CUMPLIDA",IF(AND(ISNUMBER(L1089),ISNUMBER([5]CGR!$P$4)), IF(L1089&lt;[5]CGR!$P$4,"INCUMPLIDA","PROCESO"), "VERIFICAR FECHA")),"SIN VALOR AVANCE")</f>
        <v>PROCESO</v>
      </c>
    </row>
    <row r="1090" spans="1:17" ht="210.75" x14ac:dyDescent="0.2">
      <c r="A1090" s="232" t="s">
        <v>19</v>
      </c>
      <c r="B1090" s="233" t="s">
        <v>13</v>
      </c>
      <c r="C1090" s="781"/>
      <c r="D1090" s="781"/>
      <c r="E1090" s="780"/>
      <c r="F1090" s="780" t="s">
        <v>1276</v>
      </c>
      <c r="G1090" s="235" t="s">
        <v>117</v>
      </c>
      <c r="H1090" s="236" t="s">
        <v>118</v>
      </c>
      <c r="I1090" s="236" t="s">
        <v>119</v>
      </c>
      <c r="J1090" s="245">
        <v>2</v>
      </c>
      <c r="K1090" s="302">
        <v>46024</v>
      </c>
      <c r="L1090" s="302">
        <v>46660</v>
      </c>
      <c r="M1090" s="239">
        <f t="shared" si="34"/>
        <v>90.857142857142861</v>
      </c>
      <c r="N1090" s="240">
        <v>0</v>
      </c>
      <c r="O1090" s="264" t="s">
        <v>1219</v>
      </c>
      <c r="P1090" s="241">
        <f t="shared" si="35"/>
        <v>0</v>
      </c>
      <c r="Q1090" s="242" t="str">
        <f>IF(ISNUMBER(P1090),IF(P1090=100%,"CUMPLIDA",IF(AND(ISNUMBER(L1090),ISNUMBER([5]CGR!$P$4)), IF(L1090&lt;[5]CGR!$P$4,"INCUMPLIDA","PROCESO"), "VERIFICAR FECHA")),"SIN VALOR AVANCE")</f>
        <v>PROCESO</v>
      </c>
    </row>
    <row r="1091" spans="1:17" ht="150.75" customHeight="1" x14ac:dyDescent="0.2">
      <c r="A1091" s="232" t="s">
        <v>19</v>
      </c>
      <c r="B1091" s="233" t="s">
        <v>13</v>
      </c>
      <c r="C1091" s="783" t="s">
        <v>261</v>
      </c>
      <c r="D1091" s="783" t="s">
        <v>1277</v>
      </c>
      <c r="E1091" s="780" t="s">
        <v>1278</v>
      </c>
      <c r="F1091" s="780" t="s">
        <v>1279</v>
      </c>
      <c r="G1091" s="253" t="s">
        <v>1280</v>
      </c>
      <c r="H1091" s="254" t="s">
        <v>675</v>
      </c>
      <c r="I1091" s="236" t="s">
        <v>676</v>
      </c>
      <c r="J1091" s="237">
        <v>1</v>
      </c>
      <c r="K1091" s="263">
        <v>45231</v>
      </c>
      <c r="L1091" s="263">
        <v>45504</v>
      </c>
      <c r="M1091" s="239">
        <f t="shared" si="34"/>
        <v>39</v>
      </c>
      <c r="N1091" s="240">
        <v>1</v>
      </c>
      <c r="O1091" s="236" t="s">
        <v>1281</v>
      </c>
      <c r="P1091" s="241">
        <f t="shared" si="35"/>
        <v>1</v>
      </c>
      <c r="Q1091" s="242" t="str">
        <f>IF(ISNUMBER(P1091),IF(P1091=100%,"CUMPLIDA",IF(AND(ISNUMBER(L1091),ISNUMBER([5]CGR!$P$4)), IF(L1091&lt;[5]CGR!$P$4,"INCUMPLIDA","PROCESO"), "VERIFICAR FECHA")),"SIN VALOR AVANCE")</f>
        <v>CUMPLIDA</v>
      </c>
    </row>
    <row r="1092" spans="1:17" ht="300.75" x14ac:dyDescent="0.2">
      <c r="A1092" s="232" t="s">
        <v>19</v>
      </c>
      <c r="B1092" s="233" t="s">
        <v>13</v>
      </c>
      <c r="C1092" s="783"/>
      <c r="D1092" s="783"/>
      <c r="E1092" s="780"/>
      <c r="F1092" s="780"/>
      <c r="G1092" s="253" t="s">
        <v>1280</v>
      </c>
      <c r="H1092" s="254" t="s">
        <v>678</v>
      </c>
      <c r="I1092" s="236" t="s">
        <v>679</v>
      </c>
      <c r="J1092" s="237">
        <v>1</v>
      </c>
      <c r="K1092" s="263">
        <v>45231</v>
      </c>
      <c r="L1092" s="263">
        <v>45504</v>
      </c>
      <c r="M1092" s="239">
        <f t="shared" si="34"/>
        <v>39</v>
      </c>
      <c r="N1092" s="240">
        <v>1</v>
      </c>
      <c r="O1092" s="236" t="s">
        <v>1282</v>
      </c>
      <c r="P1092" s="241">
        <f t="shared" si="35"/>
        <v>1</v>
      </c>
      <c r="Q1092" s="242" t="str">
        <f>IF(ISNUMBER(P1092),IF(P1092=100%,"CUMPLIDA",IF(AND(ISNUMBER(L1092),ISNUMBER([5]CGR!$P$4)), IF(L1092&lt;[5]CGR!$P$4,"INCUMPLIDA","PROCESO"), "VERIFICAR FECHA")),"SIN VALOR AVANCE")</f>
        <v>CUMPLIDA</v>
      </c>
    </row>
    <row r="1093" spans="1:17" ht="240.75" x14ac:dyDescent="0.2">
      <c r="A1093" s="232" t="s">
        <v>19</v>
      </c>
      <c r="B1093" s="233" t="s">
        <v>13</v>
      </c>
      <c r="C1093" s="783"/>
      <c r="D1093" s="783"/>
      <c r="E1093" s="780"/>
      <c r="F1093" s="780"/>
      <c r="G1093" s="235" t="s">
        <v>97</v>
      </c>
      <c r="H1093" s="236" t="s">
        <v>98</v>
      </c>
      <c r="I1093" s="236" t="s">
        <v>99</v>
      </c>
      <c r="J1093" s="245">
        <v>1</v>
      </c>
      <c r="K1093" s="302">
        <v>45323</v>
      </c>
      <c r="L1093" s="302">
        <v>45747</v>
      </c>
      <c r="M1093" s="239">
        <f t="shared" si="34"/>
        <v>60.571428571428569</v>
      </c>
      <c r="N1093" s="240">
        <v>1</v>
      </c>
      <c r="O1093" s="236" t="s">
        <v>1283</v>
      </c>
      <c r="P1093" s="241">
        <f t="shared" si="35"/>
        <v>1</v>
      </c>
      <c r="Q1093" s="242" t="str">
        <f>IF(ISNUMBER(P1093),IF(P1093=100%,"CUMPLIDA",IF(AND(ISNUMBER(L1093),ISNUMBER([5]CGR!$P$4)), IF(L1093&lt;[5]CGR!$P$4,"INCUMPLIDA","PROCESO"), "VERIFICAR FECHA")),"SIN VALOR AVANCE")</f>
        <v>CUMPLIDA</v>
      </c>
    </row>
    <row r="1094" spans="1:17" ht="90.75" x14ac:dyDescent="0.2">
      <c r="A1094" s="232" t="s">
        <v>19</v>
      </c>
      <c r="B1094" s="233" t="s">
        <v>13</v>
      </c>
      <c r="C1094" s="783"/>
      <c r="D1094" s="783"/>
      <c r="E1094" s="780"/>
      <c r="F1094" s="780"/>
      <c r="G1094" s="235" t="s">
        <v>101</v>
      </c>
      <c r="H1094" s="236" t="s">
        <v>101</v>
      </c>
      <c r="I1094" s="236" t="s">
        <v>102</v>
      </c>
      <c r="J1094" s="245">
        <v>1</v>
      </c>
      <c r="K1094" s="302">
        <v>45323</v>
      </c>
      <c r="L1094" s="302">
        <v>45747</v>
      </c>
      <c r="M1094" s="239">
        <f t="shared" si="34"/>
        <v>60.571428571428569</v>
      </c>
      <c r="N1094" s="240">
        <v>1</v>
      </c>
      <c r="O1094" s="236" t="s">
        <v>1284</v>
      </c>
      <c r="P1094" s="241">
        <f t="shared" si="35"/>
        <v>1</v>
      </c>
      <c r="Q1094" s="242" t="str">
        <f>IF(ISNUMBER(P1094),IF(P1094=100%,"CUMPLIDA",IF(AND(ISNUMBER(L1094),ISNUMBER([5]CGR!$P$4)), IF(L1094&lt;[5]CGR!$P$4,"INCUMPLIDA","PROCESO"), "VERIFICAR FECHA")),"SIN VALOR AVANCE")</f>
        <v>CUMPLIDA</v>
      </c>
    </row>
    <row r="1095" spans="1:17" ht="90.75" x14ac:dyDescent="0.2">
      <c r="A1095" s="232" t="s">
        <v>19</v>
      </c>
      <c r="B1095" s="233" t="s">
        <v>13</v>
      </c>
      <c r="C1095" s="783"/>
      <c r="D1095" s="783"/>
      <c r="E1095" s="780"/>
      <c r="F1095" s="780"/>
      <c r="G1095" s="235" t="s">
        <v>238</v>
      </c>
      <c r="H1095" s="236" t="s">
        <v>239</v>
      </c>
      <c r="I1095" s="236" t="s">
        <v>240</v>
      </c>
      <c r="J1095" s="245">
        <v>1</v>
      </c>
      <c r="K1095" s="302">
        <v>45231</v>
      </c>
      <c r="L1095" s="302">
        <v>45747</v>
      </c>
      <c r="M1095" s="239">
        <f t="shared" si="34"/>
        <v>73.714285714285708</v>
      </c>
      <c r="N1095" s="240">
        <v>1</v>
      </c>
      <c r="O1095" s="236" t="s">
        <v>1284</v>
      </c>
      <c r="P1095" s="241">
        <f t="shared" si="35"/>
        <v>1</v>
      </c>
      <c r="Q1095" s="242" t="str">
        <f>IF(ISNUMBER(P1095),IF(P1095=100%,"CUMPLIDA",IF(AND(ISNUMBER(L1095),ISNUMBER([5]CGR!$P$4)), IF(L1095&lt;[5]CGR!$P$4,"INCUMPLIDA","PROCESO"), "VERIFICAR FECHA")),"SIN VALOR AVANCE")</f>
        <v>CUMPLIDA</v>
      </c>
    </row>
    <row r="1096" spans="1:17" ht="240.75" x14ac:dyDescent="0.2">
      <c r="A1096" s="232" t="s">
        <v>19</v>
      </c>
      <c r="B1096" s="233" t="s">
        <v>13</v>
      </c>
      <c r="C1096" s="783"/>
      <c r="D1096" s="783"/>
      <c r="E1096" s="780"/>
      <c r="F1096" s="780"/>
      <c r="G1096" s="235" t="s">
        <v>104</v>
      </c>
      <c r="H1096" s="236" t="s">
        <v>104</v>
      </c>
      <c r="I1096" s="236" t="s">
        <v>248</v>
      </c>
      <c r="J1096" s="245">
        <v>1</v>
      </c>
      <c r="K1096" s="302">
        <v>45323</v>
      </c>
      <c r="L1096" s="302">
        <v>45747</v>
      </c>
      <c r="M1096" s="239">
        <f t="shared" si="34"/>
        <v>60.571428571428569</v>
      </c>
      <c r="N1096" s="240">
        <v>1</v>
      </c>
      <c r="O1096" s="236" t="s">
        <v>1283</v>
      </c>
      <c r="P1096" s="241">
        <f t="shared" si="35"/>
        <v>1</v>
      </c>
      <c r="Q1096" s="242" t="str">
        <f>IF(ISNUMBER(P1096),IF(P1096=100%,"CUMPLIDA",IF(AND(ISNUMBER(L1096),ISNUMBER([5]CGR!$P$4)), IF(L1096&lt;[5]CGR!$P$4,"INCUMPLIDA","PROCESO"), "VERIFICAR FECHA")),"SIN VALOR AVANCE")</f>
        <v>CUMPLIDA</v>
      </c>
    </row>
    <row r="1097" spans="1:17" ht="90.75" x14ac:dyDescent="0.2">
      <c r="A1097" s="232" t="s">
        <v>19</v>
      </c>
      <c r="B1097" s="233" t="s">
        <v>13</v>
      </c>
      <c r="C1097" s="781"/>
      <c r="D1097" s="781"/>
      <c r="E1097" s="780"/>
      <c r="F1097" s="780"/>
      <c r="G1097" s="235" t="s">
        <v>830</v>
      </c>
      <c r="H1097" s="236" t="s">
        <v>830</v>
      </c>
      <c r="I1097" s="236" t="s">
        <v>107</v>
      </c>
      <c r="J1097" s="245">
        <v>1</v>
      </c>
      <c r="K1097" s="302">
        <v>45231</v>
      </c>
      <c r="L1097" s="302">
        <v>45747</v>
      </c>
      <c r="M1097" s="239">
        <f t="shared" si="34"/>
        <v>73.714285714285708</v>
      </c>
      <c r="N1097" s="240">
        <v>1</v>
      </c>
      <c r="O1097" s="236" t="s">
        <v>1284</v>
      </c>
      <c r="P1097" s="241">
        <f t="shared" si="35"/>
        <v>1</v>
      </c>
      <c r="Q1097" s="242" t="str">
        <f>IF(ISNUMBER(P1097),IF(P1097=100%,"CUMPLIDA",IF(AND(ISNUMBER(L1097),ISNUMBER([5]CGR!$P$4)), IF(L1097&lt;[5]CGR!$P$4,"INCUMPLIDA","PROCESO"), "VERIFICAR FECHA")),"SIN VALOR AVANCE")</f>
        <v>CUMPLIDA</v>
      </c>
    </row>
    <row r="1098" spans="1:17" ht="300.75" x14ac:dyDescent="0.2">
      <c r="A1098" s="232" t="s">
        <v>19</v>
      </c>
      <c r="B1098" s="233" t="s">
        <v>13</v>
      </c>
      <c r="C1098" s="781"/>
      <c r="D1098" s="781"/>
      <c r="E1098" s="780"/>
      <c r="F1098" s="780"/>
      <c r="G1098" s="235" t="s">
        <v>831</v>
      </c>
      <c r="H1098" s="236" t="s">
        <v>831</v>
      </c>
      <c r="I1098" s="236" t="s">
        <v>524</v>
      </c>
      <c r="J1098" s="245">
        <v>1</v>
      </c>
      <c r="K1098" s="302">
        <v>45231</v>
      </c>
      <c r="L1098" s="302">
        <v>45808</v>
      </c>
      <c r="M1098" s="239">
        <f t="shared" si="34"/>
        <v>82.428571428571431</v>
      </c>
      <c r="N1098" s="240">
        <v>1</v>
      </c>
      <c r="O1098" s="236" t="s">
        <v>1282</v>
      </c>
      <c r="P1098" s="241">
        <f t="shared" si="35"/>
        <v>1</v>
      </c>
      <c r="Q1098" s="242" t="str">
        <f>IF(ISNUMBER(P1098),IF(P1098=100%,"CUMPLIDA",IF(AND(ISNUMBER(L1098),ISNUMBER([5]CGR!$P$4)), IF(L1098&lt;[5]CGR!$P$4,"INCUMPLIDA","PROCESO"), "VERIFICAR FECHA")),"SIN VALOR AVANCE")</f>
        <v>CUMPLIDA</v>
      </c>
    </row>
    <row r="1099" spans="1:17" ht="90.75" x14ac:dyDescent="0.2">
      <c r="A1099" s="232" t="s">
        <v>19</v>
      </c>
      <c r="B1099" s="233" t="s">
        <v>13</v>
      </c>
      <c r="C1099" s="781"/>
      <c r="D1099" s="781"/>
      <c r="E1099" s="780"/>
      <c r="F1099" s="780"/>
      <c r="G1099" s="235" t="s">
        <v>110</v>
      </c>
      <c r="H1099" s="236" t="s">
        <v>111</v>
      </c>
      <c r="I1099" s="236" t="s">
        <v>112</v>
      </c>
      <c r="J1099" s="245">
        <v>7</v>
      </c>
      <c r="K1099" s="302">
        <v>46024</v>
      </c>
      <c r="L1099" s="302">
        <v>46660</v>
      </c>
      <c r="M1099" s="239">
        <f t="shared" si="34"/>
        <v>90.857142857142861</v>
      </c>
      <c r="N1099" s="240">
        <v>0</v>
      </c>
      <c r="O1099" s="236" t="s">
        <v>1284</v>
      </c>
      <c r="P1099" s="241">
        <f t="shared" si="35"/>
        <v>0</v>
      </c>
      <c r="Q1099" s="242" t="str">
        <f>IF(ISNUMBER(P1099),IF(P1099=100%,"CUMPLIDA",IF(AND(ISNUMBER(L1099),ISNUMBER([5]CGR!$P$4)), IF(L1099&lt;[5]CGR!$P$4,"INCUMPLIDA","PROCESO"), "VERIFICAR FECHA")),"SIN VALOR AVANCE")</f>
        <v>PROCESO</v>
      </c>
    </row>
    <row r="1100" spans="1:17" ht="240.75" x14ac:dyDescent="0.2">
      <c r="A1100" s="232" t="s">
        <v>19</v>
      </c>
      <c r="B1100" s="233" t="s">
        <v>13</v>
      </c>
      <c r="C1100" s="781"/>
      <c r="D1100" s="781"/>
      <c r="E1100" s="780"/>
      <c r="F1100" s="780"/>
      <c r="G1100" s="235" t="s">
        <v>114</v>
      </c>
      <c r="H1100" s="236" t="s">
        <v>115</v>
      </c>
      <c r="I1100" s="236" t="s">
        <v>116</v>
      </c>
      <c r="J1100" s="245">
        <v>1</v>
      </c>
      <c r="K1100" s="302">
        <v>46024</v>
      </c>
      <c r="L1100" s="302">
        <v>46660</v>
      </c>
      <c r="M1100" s="239">
        <f t="shared" si="34"/>
        <v>90.857142857142861</v>
      </c>
      <c r="N1100" s="240">
        <v>0</v>
      </c>
      <c r="O1100" s="236" t="s">
        <v>1283</v>
      </c>
      <c r="P1100" s="241">
        <f t="shared" si="35"/>
        <v>0</v>
      </c>
      <c r="Q1100" s="242" t="str">
        <f>IF(ISNUMBER(P1100),IF(P1100=100%,"CUMPLIDA",IF(AND(ISNUMBER(L1100),ISNUMBER([5]CGR!$P$4)), IF(L1100&lt;[5]CGR!$P$4,"INCUMPLIDA","PROCESO"), "VERIFICAR FECHA")),"SIN VALOR AVANCE")</f>
        <v>PROCESO</v>
      </c>
    </row>
    <row r="1101" spans="1:17" ht="300.75" x14ac:dyDescent="0.2">
      <c r="A1101" s="232" t="s">
        <v>19</v>
      </c>
      <c r="B1101" s="233" t="s">
        <v>13</v>
      </c>
      <c r="C1101" s="781"/>
      <c r="D1101" s="781"/>
      <c r="E1101" s="780"/>
      <c r="F1101" s="780"/>
      <c r="G1101" s="235" t="s">
        <v>117</v>
      </c>
      <c r="H1101" s="236" t="s">
        <v>118</v>
      </c>
      <c r="I1101" s="236" t="s">
        <v>119</v>
      </c>
      <c r="J1101" s="245">
        <v>2</v>
      </c>
      <c r="K1101" s="302">
        <v>46024</v>
      </c>
      <c r="L1101" s="302">
        <v>46660</v>
      </c>
      <c r="M1101" s="239">
        <f t="shared" si="34"/>
        <v>90.857142857142861</v>
      </c>
      <c r="N1101" s="240">
        <v>0</v>
      </c>
      <c r="O1101" s="236" t="s">
        <v>1282</v>
      </c>
      <c r="P1101" s="241">
        <f t="shared" si="35"/>
        <v>0</v>
      </c>
      <c r="Q1101" s="242" t="str">
        <f>IF(ISNUMBER(P1101),IF(P1101=100%,"CUMPLIDA",IF(AND(ISNUMBER(L1101),ISNUMBER([5]CGR!$P$4)), IF(L1101&lt;[5]CGR!$P$4,"INCUMPLIDA","PROCESO"), "VERIFICAR FECHA")),"SIN VALOR AVANCE")</f>
        <v>PROCESO</v>
      </c>
    </row>
    <row r="1102" spans="1:17" ht="255.75" x14ac:dyDescent="0.2">
      <c r="A1102" s="232" t="s">
        <v>19</v>
      </c>
      <c r="B1102" s="233" t="s">
        <v>13</v>
      </c>
      <c r="C1102" s="783" t="s">
        <v>443</v>
      </c>
      <c r="D1102" s="783" t="s">
        <v>1285</v>
      </c>
      <c r="E1102" s="780" t="s">
        <v>1286</v>
      </c>
      <c r="F1102" s="780" t="s">
        <v>1287</v>
      </c>
      <c r="G1102" s="780" t="s">
        <v>1288</v>
      </c>
      <c r="H1102" s="236" t="s">
        <v>1255</v>
      </c>
      <c r="I1102" s="236" t="s">
        <v>1070</v>
      </c>
      <c r="J1102" s="245">
        <v>1</v>
      </c>
      <c r="K1102" s="263">
        <v>45474</v>
      </c>
      <c r="L1102" s="263">
        <v>45716</v>
      </c>
      <c r="M1102" s="239">
        <f t="shared" si="34"/>
        <v>34.571428571428569</v>
      </c>
      <c r="N1102" s="240">
        <v>1</v>
      </c>
      <c r="O1102" s="264" t="s">
        <v>1289</v>
      </c>
      <c r="P1102" s="241">
        <f t="shared" si="35"/>
        <v>1</v>
      </c>
      <c r="Q1102" s="242" t="str">
        <f>IF(ISNUMBER(P1102),IF(P1102=100%,"CUMPLIDA",IF(AND(ISNUMBER(L1102),ISNUMBER([5]CGR!$P$4)), IF(L1102&lt;[5]CGR!$P$4,"INCUMPLIDA","PROCESO"), "VERIFICAR FECHA")),"SIN VALOR AVANCE")</f>
        <v>CUMPLIDA</v>
      </c>
    </row>
    <row r="1103" spans="1:17" ht="255.75" x14ac:dyDescent="0.2">
      <c r="A1103" s="232" t="s">
        <v>19</v>
      </c>
      <c r="B1103" s="233" t="s">
        <v>13</v>
      </c>
      <c r="C1103" s="783"/>
      <c r="D1103" s="783"/>
      <c r="E1103" s="780"/>
      <c r="F1103" s="780"/>
      <c r="G1103" s="780"/>
      <c r="H1103" s="236" t="s">
        <v>1290</v>
      </c>
      <c r="I1103" s="236" t="s">
        <v>1258</v>
      </c>
      <c r="J1103" s="245">
        <v>1</v>
      </c>
      <c r="K1103" s="263">
        <v>45717</v>
      </c>
      <c r="L1103" s="263">
        <v>45808</v>
      </c>
      <c r="M1103" s="239">
        <f t="shared" si="34"/>
        <v>13</v>
      </c>
      <c r="N1103" s="240">
        <v>1</v>
      </c>
      <c r="O1103" s="264" t="s">
        <v>1289</v>
      </c>
      <c r="P1103" s="241">
        <f t="shared" si="35"/>
        <v>1</v>
      </c>
      <c r="Q1103" s="242" t="str">
        <f>IF(ISNUMBER(P1103),IF(P1103=100%,"CUMPLIDA",IF(AND(ISNUMBER(L1103),ISNUMBER([5]CGR!$P$4)), IF(L1103&lt;[5]CGR!$P$4,"INCUMPLIDA","PROCESO"), "VERIFICAR FECHA")),"SIN VALOR AVANCE")</f>
        <v>CUMPLIDA</v>
      </c>
    </row>
    <row r="1104" spans="1:17" ht="255.75" x14ac:dyDescent="0.2">
      <c r="A1104" s="232" t="s">
        <v>19</v>
      </c>
      <c r="B1104" s="233" t="s">
        <v>13</v>
      </c>
      <c r="C1104" s="783"/>
      <c r="D1104" s="783"/>
      <c r="E1104" s="780"/>
      <c r="F1104" s="780"/>
      <c r="G1104" s="780"/>
      <c r="H1104" s="236" t="s">
        <v>1291</v>
      </c>
      <c r="I1104" s="236" t="s">
        <v>1260</v>
      </c>
      <c r="J1104" s="245">
        <v>1</v>
      </c>
      <c r="K1104" s="263">
        <v>45809</v>
      </c>
      <c r="L1104" s="263">
        <v>45991</v>
      </c>
      <c r="M1104" s="239">
        <f t="shared" si="34"/>
        <v>26</v>
      </c>
      <c r="N1104" s="240">
        <v>0</v>
      </c>
      <c r="O1104" s="264" t="s">
        <v>1289</v>
      </c>
      <c r="P1104" s="241">
        <f t="shared" si="35"/>
        <v>0</v>
      </c>
      <c r="Q1104" s="242" t="str">
        <f>IF(ISNUMBER(P1104),IF(P1104=100%,"CUMPLIDA",IF(AND(ISNUMBER(L1104),ISNUMBER([5]CGR!$P$4)), IF(L1104&lt;[5]CGR!$P$4,"INCUMPLIDA","PROCESO"), "VERIFICAR FECHA")),"SIN VALOR AVANCE")</f>
        <v>PROCESO</v>
      </c>
    </row>
    <row r="1105" spans="1:17" ht="240.75" x14ac:dyDescent="0.2">
      <c r="A1105" s="232" t="s">
        <v>19</v>
      </c>
      <c r="B1105" s="233" t="s">
        <v>13</v>
      </c>
      <c r="C1105" s="783"/>
      <c r="D1105" s="783"/>
      <c r="E1105" s="780"/>
      <c r="F1105" s="780"/>
      <c r="G1105" s="780"/>
      <c r="H1105" s="236" t="s">
        <v>1261</v>
      </c>
      <c r="I1105" s="236" t="s">
        <v>1262</v>
      </c>
      <c r="J1105" s="308">
        <v>1</v>
      </c>
      <c r="K1105" s="263">
        <v>45992</v>
      </c>
      <c r="L1105" s="263">
        <v>46172</v>
      </c>
      <c r="M1105" s="239">
        <f t="shared" si="34"/>
        <v>25.714285714285715</v>
      </c>
      <c r="N1105" s="309">
        <v>0</v>
      </c>
      <c r="O1105" s="236" t="s">
        <v>1292</v>
      </c>
      <c r="P1105" s="241">
        <f t="shared" si="35"/>
        <v>0</v>
      </c>
      <c r="Q1105" s="242" t="str">
        <f>IF(ISNUMBER(P1105),IF(P1105=100%,"CUMPLIDA",IF(AND(ISNUMBER(L1105),ISNUMBER([5]CGR!$P$4)), IF(L1105&lt;[5]CGR!$P$4,"INCUMPLIDA","PROCESO"), "VERIFICAR FECHA")),"SIN VALOR AVANCE")</f>
        <v>PROCESO</v>
      </c>
    </row>
    <row r="1106" spans="1:17" ht="75.75" x14ac:dyDescent="0.2">
      <c r="A1106" s="232" t="s">
        <v>19</v>
      </c>
      <c r="B1106" s="233" t="s">
        <v>13</v>
      </c>
      <c r="C1106" s="783"/>
      <c r="D1106" s="783"/>
      <c r="E1106" s="780"/>
      <c r="F1106" s="780"/>
      <c r="G1106" s="780" t="s">
        <v>823</v>
      </c>
      <c r="H1106" s="291" t="s">
        <v>675</v>
      </c>
      <c r="I1106" s="236" t="s">
        <v>676</v>
      </c>
      <c r="J1106" s="237">
        <v>1</v>
      </c>
      <c r="K1106" s="263">
        <v>45231</v>
      </c>
      <c r="L1106" s="263">
        <v>45504</v>
      </c>
      <c r="M1106" s="239">
        <f t="shared" si="34"/>
        <v>39</v>
      </c>
      <c r="N1106" s="240">
        <v>1</v>
      </c>
      <c r="O1106" s="264" t="s">
        <v>825</v>
      </c>
      <c r="P1106" s="241">
        <f t="shared" si="35"/>
        <v>1</v>
      </c>
      <c r="Q1106" s="242" t="str">
        <f>IF(ISNUMBER(P1106),IF(P1106=100%,"CUMPLIDA",IF(AND(ISNUMBER(L1106),ISNUMBER([5]CGR!$P$4)), IF(L1106&lt;[5]CGR!$P$4,"INCUMPLIDA","PROCESO"), "VERIFICAR FECHA")),"SIN VALOR AVANCE")</f>
        <v>CUMPLIDA</v>
      </c>
    </row>
    <row r="1107" spans="1:17" ht="300.75" x14ac:dyDescent="0.2">
      <c r="A1107" s="232" t="s">
        <v>19</v>
      </c>
      <c r="B1107" s="233" t="s">
        <v>13</v>
      </c>
      <c r="C1107" s="783"/>
      <c r="D1107" s="783"/>
      <c r="E1107" s="780"/>
      <c r="F1107" s="780"/>
      <c r="G1107" s="780"/>
      <c r="H1107" s="291" t="s">
        <v>678</v>
      </c>
      <c r="I1107" s="236" t="s">
        <v>679</v>
      </c>
      <c r="J1107" s="237">
        <v>1</v>
      </c>
      <c r="K1107" s="263">
        <v>45231</v>
      </c>
      <c r="L1107" s="263">
        <v>45504</v>
      </c>
      <c r="M1107" s="239">
        <f t="shared" ref="M1107:M1170" si="36">(L1107-K1107)/7</f>
        <v>39</v>
      </c>
      <c r="N1107" s="240">
        <v>1</v>
      </c>
      <c r="O1107" s="236" t="s">
        <v>1282</v>
      </c>
      <c r="P1107" s="241">
        <f t="shared" si="35"/>
        <v>1</v>
      </c>
      <c r="Q1107" s="242" t="str">
        <f>IF(ISNUMBER(P1107),IF(P1107=100%,"CUMPLIDA",IF(AND(ISNUMBER(L1107),ISNUMBER([5]CGR!$P$4)), IF(L1107&lt;[5]CGR!$P$4,"INCUMPLIDA","PROCESO"), "VERIFICAR FECHA")),"SIN VALOR AVANCE")</f>
        <v>CUMPLIDA</v>
      </c>
    </row>
    <row r="1108" spans="1:17" ht="225.75" x14ac:dyDescent="0.2">
      <c r="A1108" s="232" t="s">
        <v>19</v>
      </c>
      <c r="B1108" s="233" t="s">
        <v>13</v>
      </c>
      <c r="C1108" s="783"/>
      <c r="D1108" s="783"/>
      <c r="E1108" s="780"/>
      <c r="F1108" s="780"/>
      <c r="G1108" s="235" t="s">
        <v>97</v>
      </c>
      <c r="H1108" s="236" t="s">
        <v>98</v>
      </c>
      <c r="I1108" s="236" t="s">
        <v>99</v>
      </c>
      <c r="J1108" s="245">
        <v>1</v>
      </c>
      <c r="K1108" s="302">
        <v>45323</v>
      </c>
      <c r="L1108" s="302">
        <v>45747</v>
      </c>
      <c r="M1108" s="239">
        <f t="shared" si="36"/>
        <v>60.571428571428569</v>
      </c>
      <c r="N1108" s="240">
        <v>1</v>
      </c>
      <c r="O1108" s="236" t="s">
        <v>1293</v>
      </c>
      <c r="P1108" s="241">
        <f t="shared" si="35"/>
        <v>1</v>
      </c>
      <c r="Q1108" s="242" t="str">
        <f>IF(ISNUMBER(P1108),IF(P1108=100%,"CUMPLIDA",IF(AND(ISNUMBER(L1108),ISNUMBER([5]CGR!$P$4)), IF(L1108&lt;[5]CGR!$P$4,"INCUMPLIDA","PROCESO"), "VERIFICAR FECHA")),"SIN VALOR AVANCE")</f>
        <v>CUMPLIDA</v>
      </c>
    </row>
    <row r="1109" spans="1:17" ht="90.75" x14ac:dyDescent="0.2">
      <c r="A1109" s="232" t="s">
        <v>19</v>
      </c>
      <c r="B1109" s="233" t="s">
        <v>13</v>
      </c>
      <c r="C1109" s="783"/>
      <c r="D1109" s="783"/>
      <c r="E1109" s="780"/>
      <c r="F1109" s="780"/>
      <c r="G1109" s="235" t="s">
        <v>101</v>
      </c>
      <c r="H1109" s="236" t="s">
        <v>101</v>
      </c>
      <c r="I1109" s="236" t="s">
        <v>102</v>
      </c>
      <c r="J1109" s="245">
        <v>1</v>
      </c>
      <c r="K1109" s="302">
        <v>45323</v>
      </c>
      <c r="L1109" s="302">
        <v>45747</v>
      </c>
      <c r="M1109" s="239">
        <f t="shared" si="36"/>
        <v>60.571428571428569</v>
      </c>
      <c r="N1109" s="240">
        <v>1</v>
      </c>
      <c r="O1109" s="236" t="s">
        <v>1284</v>
      </c>
      <c r="P1109" s="241">
        <f t="shared" si="35"/>
        <v>1</v>
      </c>
      <c r="Q1109" s="242" t="str">
        <f>IF(ISNUMBER(P1109),IF(P1109=100%,"CUMPLIDA",IF(AND(ISNUMBER(L1109),ISNUMBER([5]CGR!$P$4)), IF(L1109&lt;[5]CGR!$P$4,"INCUMPLIDA","PROCESO"), "VERIFICAR FECHA")),"SIN VALOR AVANCE")</f>
        <v>CUMPLIDA</v>
      </c>
    </row>
    <row r="1110" spans="1:17" ht="90.75" x14ac:dyDescent="0.2">
      <c r="A1110" s="232" t="s">
        <v>19</v>
      </c>
      <c r="B1110" s="233" t="s">
        <v>13</v>
      </c>
      <c r="C1110" s="783"/>
      <c r="D1110" s="783"/>
      <c r="E1110" s="780"/>
      <c r="F1110" s="780"/>
      <c r="G1110" s="235" t="s">
        <v>238</v>
      </c>
      <c r="H1110" s="236" t="s">
        <v>239</v>
      </c>
      <c r="I1110" s="236" t="s">
        <v>240</v>
      </c>
      <c r="J1110" s="245">
        <v>1</v>
      </c>
      <c r="K1110" s="302">
        <v>45231</v>
      </c>
      <c r="L1110" s="302">
        <v>45747</v>
      </c>
      <c r="M1110" s="239">
        <f t="shared" si="36"/>
        <v>73.714285714285708</v>
      </c>
      <c r="N1110" s="240">
        <v>1</v>
      </c>
      <c r="O1110" s="236" t="s">
        <v>1284</v>
      </c>
      <c r="P1110" s="241">
        <f t="shared" si="35"/>
        <v>1</v>
      </c>
      <c r="Q1110" s="242" t="str">
        <f>IF(ISNUMBER(P1110),IF(P1110=100%,"CUMPLIDA",IF(AND(ISNUMBER(L1110),ISNUMBER([5]CGR!$P$4)), IF(L1110&lt;[5]CGR!$P$4,"INCUMPLIDA","PROCESO"), "VERIFICAR FECHA")),"SIN VALOR AVANCE")</f>
        <v>CUMPLIDA</v>
      </c>
    </row>
    <row r="1111" spans="1:17" ht="195.75" x14ac:dyDescent="0.2">
      <c r="A1111" s="232" t="s">
        <v>19</v>
      </c>
      <c r="B1111" s="233" t="s">
        <v>13</v>
      </c>
      <c r="C1111" s="783"/>
      <c r="D1111" s="783"/>
      <c r="E1111" s="780"/>
      <c r="F1111" s="780"/>
      <c r="G1111" s="235" t="s">
        <v>104</v>
      </c>
      <c r="H1111" s="236" t="s">
        <v>104</v>
      </c>
      <c r="I1111" s="236" t="s">
        <v>248</v>
      </c>
      <c r="J1111" s="245">
        <v>1</v>
      </c>
      <c r="K1111" s="302">
        <v>45323</v>
      </c>
      <c r="L1111" s="302">
        <v>45747</v>
      </c>
      <c r="M1111" s="239">
        <f t="shared" si="36"/>
        <v>60.571428571428569</v>
      </c>
      <c r="N1111" s="240">
        <v>1</v>
      </c>
      <c r="O1111" s="236" t="s">
        <v>1294</v>
      </c>
      <c r="P1111" s="241">
        <f t="shared" si="35"/>
        <v>1</v>
      </c>
      <c r="Q1111" s="242" t="str">
        <f>IF(ISNUMBER(P1111),IF(P1111=100%,"CUMPLIDA",IF(AND(ISNUMBER(L1111),ISNUMBER([5]CGR!$P$4)), IF(L1111&lt;[5]CGR!$P$4,"INCUMPLIDA","PROCESO"), "VERIFICAR FECHA")),"SIN VALOR AVANCE")</f>
        <v>CUMPLIDA</v>
      </c>
    </row>
    <row r="1112" spans="1:17" ht="75.75" x14ac:dyDescent="0.2">
      <c r="A1112" s="232" t="s">
        <v>19</v>
      </c>
      <c r="B1112" s="233" t="s">
        <v>13</v>
      </c>
      <c r="C1112" s="783"/>
      <c r="D1112" s="783"/>
      <c r="E1112" s="780"/>
      <c r="F1112" s="780"/>
      <c r="G1112" s="235" t="s">
        <v>830</v>
      </c>
      <c r="H1112" s="236" t="s">
        <v>830</v>
      </c>
      <c r="I1112" s="236" t="s">
        <v>107</v>
      </c>
      <c r="J1112" s="245">
        <v>1</v>
      </c>
      <c r="K1112" s="302">
        <v>45231</v>
      </c>
      <c r="L1112" s="302">
        <v>45747</v>
      </c>
      <c r="M1112" s="239">
        <f t="shared" si="36"/>
        <v>73.714285714285708</v>
      </c>
      <c r="N1112" s="240">
        <v>1</v>
      </c>
      <c r="O1112" s="264" t="s">
        <v>1295</v>
      </c>
      <c r="P1112" s="241">
        <f t="shared" si="35"/>
        <v>1</v>
      </c>
      <c r="Q1112" s="242" t="str">
        <f>IF(ISNUMBER(P1112),IF(P1112=100%,"CUMPLIDA",IF(AND(ISNUMBER(L1112),ISNUMBER([5]CGR!$P$4)), IF(L1112&lt;[5]CGR!$P$4,"INCUMPLIDA","PROCESO"), "VERIFICAR FECHA")),"SIN VALOR AVANCE")</f>
        <v>CUMPLIDA</v>
      </c>
    </row>
    <row r="1113" spans="1:17" ht="255.75" x14ac:dyDescent="0.2">
      <c r="A1113" s="232" t="s">
        <v>19</v>
      </c>
      <c r="B1113" s="233" t="s">
        <v>13</v>
      </c>
      <c r="C1113" s="783"/>
      <c r="D1113" s="783"/>
      <c r="E1113" s="780"/>
      <c r="F1113" s="780"/>
      <c r="G1113" s="235" t="s">
        <v>831</v>
      </c>
      <c r="H1113" s="236" t="s">
        <v>831</v>
      </c>
      <c r="I1113" s="236" t="s">
        <v>524</v>
      </c>
      <c r="J1113" s="245">
        <v>1</v>
      </c>
      <c r="K1113" s="302">
        <v>45231</v>
      </c>
      <c r="L1113" s="302">
        <v>45808</v>
      </c>
      <c r="M1113" s="239">
        <f t="shared" si="36"/>
        <v>82.428571428571431</v>
      </c>
      <c r="N1113" s="240">
        <v>1</v>
      </c>
      <c r="O1113" s="264" t="s">
        <v>1289</v>
      </c>
      <c r="P1113" s="241">
        <f t="shared" si="35"/>
        <v>1</v>
      </c>
      <c r="Q1113" s="242" t="str">
        <f>IF(ISNUMBER(P1113),IF(P1113=100%,"CUMPLIDA",IF(AND(ISNUMBER(L1113),ISNUMBER([5]CGR!$P$4)), IF(L1113&lt;[5]CGR!$P$4,"INCUMPLIDA","PROCESO"), "VERIFICAR FECHA")),"SIN VALOR AVANCE")</f>
        <v>CUMPLIDA</v>
      </c>
    </row>
    <row r="1114" spans="1:17" ht="75.75" x14ac:dyDescent="0.2">
      <c r="A1114" s="232" t="s">
        <v>19</v>
      </c>
      <c r="B1114" s="233" t="s">
        <v>13</v>
      </c>
      <c r="C1114" s="783"/>
      <c r="D1114" s="783"/>
      <c r="E1114" s="780"/>
      <c r="F1114" s="780"/>
      <c r="G1114" s="235" t="s">
        <v>110</v>
      </c>
      <c r="H1114" s="236" t="s">
        <v>111</v>
      </c>
      <c r="I1114" s="236" t="s">
        <v>112</v>
      </c>
      <c r="J1114" s="245">
        <v>8</v>
      </c>
      <c r="K1114" s="302">
        <v>45809</v>
      </c>
      <c r="L1114" s="302">
        <v>46568</v>
      </c>
      <c r="M1114" s="239">
        <f t="shared" si="36"/>
        <v>108.42857142857143</v>
      </c>
      <c r="N1114" s="240">
        <v>0</v>
      </c>
      <c r="O1114" s="264" t="s">
        <v>1295</v>
      </c>
      <c r="P1114" s="241">
        <f t="shared" si="35"/>
        <v>0</v>
      </c>
      <c r="Q1114" s="242" t="str">
        <f>IF(ISNUMBER(P1114),IF(P1114=100%,"CUMPLIDA",IF(AND(ISNUMBER(L1114),ISNUMBER([5]CGR!$P$4)), IF(L1114&lt;[5]CGR!$P$4,"INCUMPLIDA","PROCESO"), "VERIFICAR FECHA")),"SIN VALOR AVANCE")</f>
        <v>PROCESO</v>
      </c>
    </row>
    <row r="1115" spans="1:17" ht="180.75" x14ac:dyDescent="0.2">
      <c r="A1115" s="232" t="s">
        <v>19</v>
      </c>
      <c r="B1115" s="233" t="s">
        <v>13</v>
      </c>
      <c r="C1115" s="783"/>
      <c r="D1115" s="783"/>
      <c r="E1115" s="780"/>
      <c r="F1115" s="780"/>
      <c r="G1115" s="235" t="s">
        <v>114</v>
      </c>
      <c r="H1115" s="236" t="s">
        <v>115</v>
      </c>
      <c r="I1115" s="236" t="s">
        <v>116</v>
      </c>
      <c r="J1115" s="245">
        <v>1</v>
      </c>
      <c r="K1115" s="302">
        <v>45809</v>
      </c>
      <c r="L1115" s="302">
        <v>46568</v>
      </c>
      <c r="M1115" s="239">
        <f t="shared" si="36"/>
        <v>108.42857142857143</v>
      </c>
      <c r="N1115" s="240">
        <v>0</v>
      </c>
      <c r="O1115" s="264" t="s">
        <v>1296</v>
      </c>
      <c r="P1115" s="241">
        <f t="shared" si="35"/>
        <v>0</v>
      </c>
      <c r="Q1115" s="242" t="str">
        <f>IF(ISNUMBER(P1115),IF(P1115=100%,"CUMPLIDA",IF(AND(ISNUMBER(L1115),ISNUMBER([5]CGR!$P$4)), IF(L1115&lt;[5]CGR!$P$4,"INCUMPLIDA","PROCESO"), "VERIFICAR FECHA")),"SIN VALOR AVANCE")</f>
        <v>PROCESO</v>
      </c>
    </row>
    <row r="1116" spans="1:17" ht="255.75" x14ac:dyDescent="0.2">
      <c r="A1116" s="232" t="s">
        <v>19</v>
      </c>
      <c r="B1116" s="233" t="s">
        <v>13</v>
      </c>
      <c r="C1116" s="783"/>
      <c r="D1116" s="783"/>
      <c r="E1116" s="780"/>
      <c r="F1116" s="780"/>
      <c r="G1116" s="235" t="s">
        <v>117</v>
      </c>
      <c r="H1116" s="236" t="s">
        <v>118</v>
      </c>
      <c r="I1116" s="236" t="s">
        <v>119</v>
      </c>
      <c r="J1116" s="245">
        <v>2</v>
      </c>
      <c r="K1116" s="302">
        <v>45809</v>
      </c>
      <c r="L1116" s="302">
        <v>46568</v>
      </c>
      <c r="M1116" s="239">
        <f t="shared" si="36"/>
        <v>108.42857142857143</v>
      </c>
      <c r="N1116" s="240">
        <v>0</v>
      </c>
      <c r="O1116" s="264" t="s">
        <v>1289</v>
      </c>
      <c r="P1116" s="241">
        <f t="shared" si="35"/>
        <v>0</v>
      </c>
      <c r="Q1116" s="242" t="str">
        <f>IF(ISNUMBER(P1116),IF(P1116=100%,"CUMPLIDA",IF(AND(ISNUMBER(L1116),ISNUMBER([5]CGR!$P$4)), IF(L1116&lt;[5]CGR!$P$4,"INCUMPLIDA","PROCESO"), "VERIFICAR FECHA")),"SIN VALOR AVANCE")</f>
        <v>PROCESO</v>
      </c>
    </row>
    <row r="1117" spans="1:17" ht="240.75" x14ac:dyDescent="0.2">
      <c r="A1117" s="232" t="s">
        <v>19</v>
      </c>
      <c r="B1117" s="233" t="s">
        <v>13</v>
      </c>
      <c r="C1117" s="783"/>
      <c r="D1117" s="783"/>
      <c r="E1117" s="780"/>
      <c r="F1117" s="780"/>
      <c r="G1117" s="235" t="s">
        <v>1297</v>
      </c>
      <c r="H1117" s="236" t="s">
        <v>1298</v>
      </c>
      <c r="I1117" s="236" t="s">
        <v>1299</v>
      </c>
      <c r="J1117" s="308">
        <v>1</v>
      </c>
      <c r="K1117" s="263">
        <v>45474</v>
      </c>
      <c r="L1117" s="263">
        <v>45716</v>
      </c>
      <c r="M1117" s="239">
        <f t="shared" si="36"/>
        <v>34.571428571428569</v>
      </c>
      <c r="N1117" s="309">
        <v>1</v>
      </c>
      <c r="O1117" s="264" t="s">
        <v>1300</v>
      </c>
      <c r="P1117" s="241">
        <f t="shared" si="35"/>
        <v>1</v>
      </c>
      <c r="Q1117" s="242" t="str">
        <f>IF(ISNUMBER(P1117),IF(P1117=100%,"CUMPLIDA",IF(AND(ISNUMBER(L1117),ISNUMBER([5]CGR!$P$4)), IF(L1117&lt;[5]CGR!$P$4,"INCUMPLIDA","PROCESO"), "VERIFICAR FECHA")),"SIN VALOR AVANCE")</f>
        <v>CUMPLIDA</v>
      </c>
    </row>
    <row r="1118" spans="1:17" ht="180.75" customHeight="1" x14ac:dyDescent="0.2">
      <c r="A1118" s="232" t="s">
        <v>19</v>
      </c>
      <c r="B1118" s="233" t="s">
        <v>13</v>
      </c>
      <c r="C1118" s="783" t="s">
        <v>443</v>
      </c>
      <c r="D1118" s="783" t="s">
        <v>1085</v>
      </c>
      <c r="E1118" s="780" t="s">
        <v>1301</v>
      </c>
      <c r="F1118" s="780" t="s">
        <v>1302</v>
      </c>
      <c r="G1118" s="235" t="s">
        <v>1303</v>
      </c>
      <c r="H1118" s="236" t="s">
        <v>1304</v>
      </c>
      <c r="I1118" s="236" t="s">
        <v>1305</v>
      </c>
      <c r="J1118" s="237">
        <v>3</v>
      </c>
      <c r="K1118" s="263">
        <v>45474</v>
      </c>
      <c r="L1118" s="263">
        <v>45565</v>
      </c>
      <c r="M1118" s="239">
        <f t="shared" si="36"/>
        <v>13</v>
      </c>
      <c r="N1118" s="240">
        <v>3</v>
      </c>
      <c r="O1118" s="236" t="s">
        <v>1306</v>
      </c>
      <c r="P1118" s="241">
        <f t="shared" si="35"/>
        <v>1</v>
      </c>
      <c r="Q1118" s="242" t="str">
        <f>IF(ISNUMBER(P1118),IF(P1118=100%,"CUMPLIDA",IF(AND(ISNUMBER(L1118),ISNUMBER([5]CGR!$P$4)), IF(L1118&lt;[5]CGR!$P$4,"INCUMPLIDA","PROCESO"), "VERIFICAR FECHA")),"SIN VALOR AVANCE")</f>
        <v>CUMPLIDA</v>
      </c>
    </row>
    <row r="1119" spans="1:17" ht="105.75" x14ac:dyDescent="0.2">
      <c r="A1119" s="232" t="s">
        <v>19</v>
      </c>
      <c r="B1119" s="233" t="s">
        <v>13</v>
      </c>
      <c r="C1119" s="783"/>
      <c r="D1119" s="783"/>
      <c r="E1119" s="780"/>
      <c r="F1119" s="780"/>
      <c r="G1119" s="235" t="s">
        <v>1307</v>
      </c>
      <c r="H1119" s="236" t="s">
        <v>1308</v>
      </c>
      <c r="I1119" s="236" t="s">
        <v>1309</v>
      </c>
      <c r="J1119" s="237">
        <v>4</v>
      </c>
      <c r="K1119" s="263">
        <v>45505</v>
      </c>
      <c r="L1119" s="263">
        <v>45716</v>
      </c>
      <c r="M1119" s="239">
        <f t="shared" si="36"/>
        <v>30.142857142857142</v>
      </c>
      <c r="N1119" s="240">
        <v>4</v>
      </c>
      <c r="O1119" s="236" t="s">
        <v>1310</v>
      </c>
      <c r="P1119" s="241">
        <f t="shared" si="35"/>
        <v>1</v>
      </c>
      <c r="Q1119" s="242" t="str">
        <f>IF(ISNUMBER(P1119),IF(P1119=100%,"CUMPLIDA",IF(AND(ISNUMBER(L1119),ISNUMBER([5]CGR!$P$4)), IF(L1119&lt;[5]CGR!$P$4,"INCUMPLIDA","PROCESO"), "VERIFICAR FECHA")),"SIN VALOR AVANCE")</f>
        <v>CUMPLIDA</v>
      </c>
    </row>
    <row r="1120" spans="1:17" ht="120" customHeight="1" x14ac:dyDescent="0.2">
      <c r="A1120" s="232" t="s">
        <v>19</v>
      </c>
      <c r="B1120" s="233" t="s">
        <v>13</v>
      </c>
      <c r="C1120" s="783"/>
      <c r="D1120" s="783"/>
      <c r="E1120" s="780"/>
      <c r="F1120" s="780"/>
      <c r="G1120" s="780" t="s">
        <v>1311</v>
      </c>
      <c r="H1120" s="236" t="s">
        <v>1312</v>
      </c>
      <c r="I1120" s="236" t="s">
        <v>1313</v>
      </c>
      <c r="J1120" s="237">
        <v>12</v>
      </c>
      <c r="K1120" s="263">
        <v>45474</v>
      </c>
      <c r="L1120" s="263">
        <v>45838</v>
      </c>
      <c r="M1120" s="239">
        <f t="shared" si="36"/>
        <v>52</v>
      </c>
      <c r="N1120" s="240">
        <v>12</v>
      </c>
      <c r="O1120" s="236" t="s">
        <v>1314</v>
      </c>
      <c r="P1120" s="241">
        <f t="shared" si="35"/>
        <v>1</v>
      </c>
      <c r="Q1120" s="242" t="str">
        <f>IF(ISNUMBER(P1120),IF(P1120=100%,"CUMPLIDA",IF(AND(ISNUMBER(L1120),ISNUMBER([5]CGR!$P$4)), IF(L1120&lt;[5]CGR!$P$4,"INCUMPLIDA","PROCESO"), "VERIFICAR FECHA")),"SIN VALOR AVANCE")</f>
        <v>CUMPLIDA</v>
      </c>
    </row>
    <row r="1121" spans="1:17" ht="90" x14ac:dyDescent="0.2">
      <c r="A1121" s="232" t="s">
        <v>19</v>
      </c>
      <c r="B1121" s="233" t="s">
        <v>13</v>
      </c>
      <c r="C1121" s="783"/>
      <c r="D1121" s="783"/>
      <c r="E1121" s="780"/>
      <c r="F1121" s="780"/>
      <c r="G1121" s="780"/>
      <c r="H1121" s="236" t="s">
        <v>1315</v>
      </c>
      <c r="I1121" s="236" t="s">
        <v>1316</v>
      </c>
      <c r="J1121" s="237">
        <v>6</v>
      </c>
      <c r="K1121" s="263">
        <v>45566</v>
      </c>
      <c r="L1121" s="263">
        <v>45930</v>
      </c>
      <c r="M1121" s="239">
        <f t="shared" si="36"/>
        <v>52</v>
      </c>
      <c r="N1121" s="240">
        <v>5</v>
      </c>
      <c r="O1121" s="236" t="s">
        <v>1314</v>
      </c>
      <c r="P1121" s="241">
        <f t="shared" si="35"/>
        <v>0.83333333333333337</v>
      </c>
      <c r="Q1121" s="242" t="str">
        <f>IF(ISNUMBER(P1121),IF(P1121=100%,"CUMPLIDA",IF(AND(ISNUMBER(L1121),ISNUMBER([5]CGR!$P$4)), IF(L1121&lt;[5]CGR!$P$4,"INCUMPLIDA","PROCESO"), "VERIFICAR FECHA")),"SIN VALOR AVANCE")</f>
        <v>PROCESO</v>
      </c>
    </row>
    <row r="1122" spans="1:17" ht="75" x14ac:dyDescent="0.2">
      <c r="A1122" s="232" t="s">
        <v>19</v>
      </c>
      <c r="B1122" s="233" t="s">
        <v>13</v>
      </c>
      <c r="C1122" s="783"/>
      <c r="D1122" s="783"/>
      <c r="E1122" s="780"/>
      <c r="F1122" s="780"/>
      <c r="G1122" s="780"/>
      <c r="H1122" s="236" t="s">
        <v>1317</v>
      </c>
      <c r="I1122" s="236" t="s">
        <v>1316</v>
      </c>
      <c r="J1122" s="237">
        <v>6</v>
      </c>
      <c r="K1122" s="263">
        <v>45566</v>
      </c>
      <c r="L1122" s="263">
        <v>45930</v>
      </c>
      <c r="M1122" s="239">
        <f t="shared" si="36"/>
        <v>52</v>
      </c>
      <c r="N1122" s="240">
        <v>5</v>
      </c>
      <c r="O1122" s="236" t="s">
        <v>1314</v>
      </c>
      <c r="P1122" s="241">
        <f t="shared" si="35"/>
        <v>0.83333333333333337</v>
      </c>
      <c r="Q1122" s="242" t="str">
        <f>IF(ISNUMBER(P1122),IF(P1122=100%,"CUMPLIDA",IF(AND(ISNUMBER(L1122),ISNUMBER([5]CGR!$P$4)), IF(L1122&lt;[5]CGR!$P$4,"INCUMPLIDA","PROCESO"), "VERIFICAR FECHA")),"SIN VALOR AVANCE")</f>
        <v>PROCESO</v>
      </c>
    </row>
    <row r="1123" spans="1:17" ht="180" customHeight="1" x14ac:dyDescent="0.2">
      <c r="A1123" s="232" t="s">
        <v>19</v>
      </c>
      <c r="B1123" s="233" t="s">
        <v>13</v>
      </c>
      <c r="C1123" s="781" t="s">
        <v>1318</v>
      </c>
      <c r="D1123" s="782" t="s">
        <v>1319</v>
      </c>
      <c r="E1123" s="789" t="s">
        <v>1320</v>
      </c>
      <c r="F1123" s="789" t="s">
        <v>1321</v>
      </c>
      <c r="G1123" s="253" t="s">
        <v>1322</v>
      </c>
      <c r="H1123" s="254" t="s">
        <v>1323</v>
      </c>
      <c r="I1123" s="236" t="s">
        <v>1324</v>
      </c>
      <c r="J1123" s="245">
        <v>1</v>
      </c>
      <c r="K1123" s="263">
        <v>45672</v>
      </c>
      <c r="L1123" s="295">
        <v>45748</v>
      </c>
      <c r="M1123" s="239">
        <f t="shared" si="36"/>
        <v>10.857142857142858</v>
      </c>
      <c r="N1123" s="237">
        <v>1</v>
      </c>
      <c r="O1123" s="236" t="s">
        <v>1325</v>
      </c>
      <c r="P1123" s="241">
        <f t="shared" si="35"/>
        <v>1</v>
      </c>
      <c r="Q1123" s="242" t="str">
        <f>IF(ISNUMBER(P1123),IF(P1123=100%,"CUMPLIDA",IF(AND(ISNUMBER(L1123),ISNUMBER([5]CGR!$P$4)), IF(L1123&lt;[5]CGR!$P$4,"INCUMPLIDA","PROCESO"), "VERIFICAR FECHA")),"SIN VALOR AVANCE")</f>
        <v>CUMPLIDA</v>
      </c>
    </row>
    <row r="1124" spans="1:17" ht="105" x14ac:dyDescent="0.2">
      <c r="A1124" s="232" t="s">
        <v>19</v>
      </c>
      <c r="B1124" s="233" t="s">
        <v>13</v>
      </c>
      <c r="C1124" s="781"/>
      <c r="D1124" s="782"/>
      <c r="E1124" s="789"/>
      <c r="F1124" s="789" t="s">
        <v>1321</v>
      </c>
      <c r="G1124" s="253" t="s">
        <v>1326</v>
      </c>
      <c r="H1124" s="254" t="s">
        <v>1327</v>
      </c>
      <c r="I1124" s="236" t="s">
        <v>1328</v>
      </c>
      <c r="J1124" s="245">
        <v>2</v>
      </c>
      <c r="K1124" s="263">
        <v>45672</v>
      </c>
      <c r="L1124" s="263">
        <v>46037</v>
      </c>
      <c r="M1124" s="239">
        <f t="shared" si="36"/>
        <v>52.142857142857146</v>
      </c>
      <c r="N1124" s="237">
        <v>1</v>
      </c>
      <c r="O1124" s="236" t="s">
        <v>1325</v>
      </c>
      <c r="P1124" s="241">
        <f t="shared" si="35"/>
        <v>0.5</v>
      </c>
      <c r="Q1124" s="242" t="str">
        <f>IF(ISNUMBER(P1124),IF(P1124=100%,"CUMPLIDA",IF(AND(ISNUMBER(L1124),ISNUMBER([5]CGR!$P$4)), IF(L1124&lt;[5]CGR!$P$4,"INCUMPLIDA","PROCESO"), "VERIFICAR FECHA")),"SIN VALOR AVANCE")</f>
        <v>PROCESO</v>
      </c>
    </row>
    <row r="1125" spans="1:17" ht="105" x14ac:dyDescent="0.2">
      <c r="A1125" s="232" t="s">
        <v>19</v>
      </c>
      <c r="B1125" s="233" t="s">
        <v>13</v>
      </c>
      <c r="C1125" s="781"/>
      <c r="D1125" s="782"/>
      <c r="E1125" s="789"/>
      <c r="F1125" s="789" t="s">
        <v>1321</v>
      </c>
      <c r="G1125" s="235" t="s">
        <v>1329</v>
      </c>
      <c r="H1125" s="236" t="s">
        <v>1329</v>
      </c>
      <c r="I1125" s="236" t="s">
        <v>1330</v>
      </c>
      <c r="J1125" s="308">
        <v>1</v>
      </c>
      <c r="K1125" s="263">
        <v>45691</v>
      </c>
      <c r="L1125" s="263">
        <v>46055</v>
      </c>
      <c r="M1125" s="239">
        <f t="shared" si="36"/>
        <v>52</v>
      </c>
      <c r="N1125" s="243">
        <v>0</v>
      </c>
      <c r="O1125" s="236" t="s">
        <v>1331</v>
      </c>
      <c r="P1125" s="241">
        <f t="shared" si="35"/>
        <v>0</v>
      </c>
      <c r="Q1125" s="242" t="str">
        <f>IF(ISNUMBER(P1125),IF(P1125=100%,"CUMPLIDA",IF(AND(ISNUMBER(L1125),ISNUMBER([5]CGR!$P$4)), IF(L1125&lt;[5]CGR!$P$4,"INCUMPLIDA","PROCESO"), "VERIFICAR FECHA")),"SIN VALOR AVANCE")</f>
        <v>PROCESO</v>
      </c>
    </row>
    <row r="1126" spans="1:17" ht="225" customHeight="1" x14ac:dyDescent="0.2">
      <c r="A1126" s="232" t="s">
        <v>19</v>
      </c>
      <c r="B1126" s="233" t="s">
        <v>13</v>
      </c>
      <c r="C1126" s="781" t="s">
        <v>1318</v>
      </c>
      <c r="D1126" s="782" t="s">
        <v>1319</v>
      </c>
      <c r="E1126" s="780" t="s">
        <v>1332</v>
      </c>
      <c r="F1126" s="780" t="s">
        <v>1333</v>
      </c>
      <c r="G1126" s="310" t="s">
        <v>1334</v>
      </c>
      <c r="H1126" s="311" t="s">
        <v>1335</v>
      </c>
      <c r="I1126" s="251" t="s">
        <v>1336</v>
      </c>
      <c r="J1126" s="237">
        <v>2</v>
      </c>
      <c r="K1126" s="263">
        <v>45691</v>
      </c>
      <c r="L1126" s="263">
        <v>46055</v>
      </c>
      <c r="M1126" s="239">
        <f t="shared" si="36"/>
        <v>52</v>
      </c>
      <c r="N1126" s="237">
        <v>0.6</v>
      </c>
      <c r="O1126" s="236" t="s">
        <v>1337</v>
      </c>
      <c r="P1126" s="241">
        <f t="shared" si="35"/>
        <v>0.3</v>
      </c>
      <c r="Q1126" s="242" t="str">
        <f>IF(ISNUMBER(P1126),IF(P1126=100%,"CUMPLIDA",IF(AND(ISNUMBER(L1126),ISNUMBER([5]CGR!$P$4)), IF(L1126&lt;[5]CGR!$P$4,"INCUMPLIDA","PROCESO"), "VERIFICAR FECHA")),"SIN VALOR AVANCE")</f>
        <v>PROCESO</v>
      </c>
    </row>
    <row r="1127" spans="1:17" ht="135" customHeight="1" x14ac:dyDescent="0.2">
      <c r="A1127" s="232" t="s">
        <v>19</v>
      </c>
      <c r="B1127" s="233" t="s">
        <v>13</v>
      </c>
      <c r="C1127" s="781"/>
      <c r="D1127" s="782"/>
      <c r="E1127" s="780"/>
      <c r="F1127" s="780" t="s">
        <v>1333</v>
      </c>
      <c r="G1127" s="310" t="s">
        <v>1338</v>
      </c>
      <c r="H1127" s="311" t="s">
        <v>1338</v>
      </c>
      <c r="I1127" s="312" t="s">
        <v>1339</v>
      </c>
      <c r="J1127" s="245">
        <v>1</v>
      </c>
      <c r="K1127" s="263">
        <v>45691</v>
      </c>
      <c r="L1127" s="263">
        <v>45869</v>
      </c>
      <c r="M1127" s="239">
        <f t="shared" si="36"/>
        <v>25.428571428571427</v>
      </c>
      <c r="N1127" s="237">
        <v>1</v>
      </c>
      <c r="O1127" s="236" t="s">
        <v>1340</v>
      </c>
      <c r="P1127" s="241">
        <f t="shared" si="35"/>
        <v>1</v>
      </c>
      <c r="Q1127" s="242" t="str">
        <f>IF(ISNUMBER(P1127),IF(P1127=100%,"CUMPLIDA",IF(AND(ISNUMBER(L1127),ISNUMBER([5]CGR!$P$4)), IF(L1127&lt;[5]CGR!$P$4,"INCUMPLIDA","PROCESO"), "VERIFICAR FECHA")),"SIN VALOR AVANCE")</f>
        <v>CUMPLIDA</v>
      </c>
    </row>
    <row r="1128" spans="1:17" ht="195" x14ac:dyDescent="0.2">
      <c r="A1128" s="232" t="s">
        <v>19</v>
      </c>
      <c r="B1128" s="233" t="s">
        <v>13</v>
      </c>
      <c r="C1128" s="781"/>
      <c r="D1128" s="782"/>
      <c r="E1128" s="780"/>
      <c r="F1128" s="780" t="s">
        <v>1333</v>
      </c>
      <c r="G1128" s="789" t="s">
        <v>1341</v>
      </c>
      <c r="H1128" s="254" t="s">
        <v>1342</v>
      </c>
      <c r="I1128" s="236" t="s">
        <v>1343</v>
      </c>
      <c r="J1128" s="245">
        <v>1</v>
      </c>
      <c r="K1128" s="295">
        <v>45691</v>
      </c>
      <c r="L1128" s="295">
        <v>46055</v>
      </c>
      <c r="M1128" s="239">
        <f t="shared" si="36"/>
        <v>52</v>
      </c>
      <c r="N1128" s="237">
        <v>1</v>
      </c>
      <c r="O1128" s="236" t="s">
        <v>1344</v>
      </c>
      <c r="P1128" s="241">
        <f t="shared" si="35"/>
        <v>1</v>
      </c>
      <c r="Q1128" s="242" t="str">
        <f>IF(ISNUMBER(P1128),IF(P1128=100%,"CUMPLIDA",IF(AND(ISNUMBER(L1128),ISNUMBER([5]CGR!$P$4)), IF(L1128&lt;[5]CGR!$P$4,"INCUMPLIDA","PROCESO"), "VERIFICAR FECHA")),"SIN VALOR AVANCE")</f>
        <v>CUMPLIDA</v>
      </c>
    </row>
    <row r="1129" spans="1:17" ht="195" x14ac:dyDescent="0.2">
      <c r="A1129" s="232" t="s">
        <v>19</v>
      </c>
      <c r="B1129" s="233" t="s">
        <v>13</v>
      </c>
      <c r="C1129" s="781"/>
      <c r="D1129" s="782"/>
      <c r="E1129" s="780"/>
      <c r="F1129" s="780" t="s">
        <v>1333</v>
      </c>
      <c r="G1129" s="789"/>
      <c r="H1129" s="254" t="s">
        <v>1345</v>
      </c>
      <c r="I1129" s="236" t="s">
        <v>1346</v>
      </c>
      <c r="J1129" s="245">
        <v>8</v>
      </c>
      <c r="K1129" s="295">
        <v>45689</v>
      </c>
      <c r="L1129" s="295">
        <v>46054</v>
      </c>
      <c r="M1129" s="239">
        <f t="shared" si="36"/>
        <v>52.142857142857146</v>
      </c>
      <c r="N1129" s="273">
        <v>6</v>
      </c>
      <c r="O1129" s="236" t="s">
        <v>1344</v>
      </c>
      <c r="P1129" s="241">
        <f t="shared" si="35"/>
        <v>0.75</v>
      </c>
      <c r="Q1129" s="242" t="str">
        <f>IF(ISNUMBER(P1129),IF(P1129=100%,"CUMPLIDA",IF(AND(ISNUMBER(L1129),ISNUMBER([5]CGR!$P$4)), IF(L1129&lt;[5]CGR!$P$4,"INCUMPLIDA","PROCESO"), "VERIFICAR FECHA")),"SIN VALOR AVANCE")</f>
        <v>PROCESO</v>
      </c>
    </row>
    <row r="1130" spans="1:17" ht="225" x14ac:dyDescent="0.2">
      <c r="A1130" s="232" t="s">
        <v>19</v>
      </c>
      <c r="B1130" s="233" t="s">
        <v>13</v>
      </c>
      <c r="C1130" s="781" t="s">
        <v>1318</v>
      </c>
      <c r="D1130" s="782" t="s">
        <v>1319</v>
      </c>
      <c r="E1130" s="780" t="s">
        <v>1347</v>
      </c>
      <c r="F1130" s="780" t="s">
        <v>1348</v>
      </c>
      <c r="G1130" s="310" t="s">
        <v>1334</v>
      </c>
      <c r="H1130" s="311" t="s">
        <v>1335</v>
      </c>
      <c r="I1130" s="311" t="s">
        <v>1336</v>
      </c>
      <c r="J1130" s="237">
        <v>2</v>
      </c>
      <c r="K1130" s="263">
        <v>45691</v>
      </c>
      <c r="L1130" s="263">
        <v>46055</v>
      </c>
      <c r="M1130" s="239">
        <f t="shared" si="36"/>
        <v>52</v>
      </c>
      <c r="N1130" s="237">
        <v>0.6</v>
      </c>
      <c r="O1130" s="236" t="s">
        <v>1349</v>
      </c>
      <c r="P1130" s="241">
        <f t="shared" si="35"/>
        <v>0.3</v>
      </c>
      <c r="Q1130" s="242" t="str">
        <f>IF(ISNUMBER(P1130),IF(P1130=100%,"CUMPLIDA",IF(AND(ISNUMBER(L1130),ISNUMBER([5]CGR!$P$4)), IF(L1130&lt;[5]CGR!$P$4,"INCUMPLIDA","PROCESO"), "VERIFICAR FECHA")),"SIN VALOR AVANCE")</f>
        <v>PROCESO</v>
      </c>
    </row>
    <row r="1131" spans="1:17" ht="135" x14ac:dyDescent="0.2">
      <c r="A1131" s="232" t="s">
        <v>19</v>
      </c>
      <c r="B1131" s="233" t="s">
        <v>13</v>
      </c>
      <c r="C1131" s="781"/>
      <c r="D1131" s="782"/>
      <c r="E1131" s="780"/>
      <c r="F1131" s="780" t="s">
        <v>1348</v>
      </c>
      <c r="G1131" s="310" t="s">
        <v>1338</v>
      </c>
      <c r="H1131" s="311" t="s">
        <v>1338</v>
      </c>
      <c r="I1131" s="311" t="s">
        <v>1339</v>
      </c>
      <c r="J1131" s="245">
        <v>1</v>
      </c>
      <c r="K1131" s="263">
        <v>45691</v>
      </c>
      <c r="L1131" s="263">
        <v>46081</v>
      </c>
      <c r="M1131" s="239">
        <f t="shared" si="36"/>
        <v>55.714285714285715</v>
      </c>
      <c r="N1131" s="237">
        <v>1</v>
      </c>
      <c r="O1131" s="236" t="s">
        <v>1350</v>
      </c>
      <c r="P1131" s="241">
        <f t="shared" si="35"/>
        <v>1</v>
      </c>
      <c r="Q1131" s="242" t="str">
        <f>IF(ISNUMBER(P1131),IF(P1131=100%,"CUMPLIDA",IF(AND(ISNUMBER(L1131),ISNUMBER([5]CGR!$P$4)), IF(L1131&lt;[5]CGR!$P$4,"INCUMPLIDA","PROCESO"), "VERIFICAR FECHA")),"SIN VALOR AVANCE")</f>
        <v>CUMPLIDA</v>
      </c>
    </row>
    <row r="1132" spans="1:17" ht="195" x14ac:dyDescent="0.2">
      <c r="A1132" s="232" t="s">
        <v>19</v>
      </c>
      <c r="B1132" s="233" t="s">
        <v>13</v>
      </c>
      <c r="C1132" s="781"/>
      <c r="D1132" s="782"/>
      <c r="E1132" s="780"/>
      <c r="F1132" s="780" t="s">
        <v>1348</v>
      </c>
      <c r="G1132" s="235" t="s">
        <v>1351</v>
      </c>
      <c r="H1132" s="254" t="s">
        <v>1345</v>
      </c>
      <c r="I1132" s="236" t="s">
        <v>1346</v>
      </c>
      <c r="J1132" s="245">
        <v>8</v>
      </c>
      <c r="K1132" s="295">
        <v>45691</v>
      </c>
      <c r="L1132" s="295">
        <v>46055</v>
      </c>
      <c r="M1132" s="239">
        <f t="shared" si="36"/>
        <v>52</v>
      </c>
      <c r="N1132" s="273">
        <v>6</v>
      </c>
      <c r="O1132" s="236" t="s">
        <v>1344</v>
      </c>
      <c r="P1132" s="241">
        <f t="shared" si="35"/>
        <v>0.75</v>
      </c>
      <c r="Q1132" s="242" t="str">
        <f>IF(ISNUMBER(P1132),IF(P1132=100%,"CUMPLIDA",IF(AND(ISNUMBER(L1132),ISNUMBER([5]CGR!$P$4)), IF(L1132&lt;[5]CGR!$P$4,"INCUMPLIDA","PROCESO"), "VERIFICAR FECHA")),"SIN VALOR AVANCE")</f>
        <v>PROCESO</v>
      </c>
    </row>
    <row r="1133" spans="1:17" ht="105" x14ac:dyDescent="0.2">
      <c r="A1133" s="232" t="s">
        <v>19</v>
      </c>
      <c r="B1133" s="233" t="s">
        <v>13</v>
      </c>
      <c r="C1133" s="781"/>
      <c r="D1133" s="782"/>
      <c r="E1133" s="780"/>
      <c r="F1133" s="780" t="s">
        <v>1348</v>
      </c>
      <c r="G1133" s="235" t="s">
        <v>1329</v>
      </c>
      <c r="H1133" s="236" t="s">
        <v>1352</v>
      </c>
      <c r="I1133" s="236" t="s">
        <v>1330</v>
      </c>
      <c r="J1133" s="308">
        <v>1</v>
      </c>
      <c r="K1133" s="263">
        <v>45691</v>
      </c>
      <c r="L1133" s="263">
        <v>46055</v>
      </c>
      <c r="M1133" s="239">
        <f t="shared" si="36"/>
        <v>52</v>
      </c>
      <c r="N1133" s="243">
        <v>0</v>
      </c>
      <c r="O1133" s="236" t="s">
        <v>1331</v>
      </c>
      <c r="P1133" s="241">
        <f t="shared" si="35"/>
        <v>0</v>
      </c>
      <c r="Q1133" s="242" t="str">
        <f>IF(ISNUMBER(P1133),IF(P1133=100%,"CUMPLIDA",IF(AND(ISNUMBER(L1133),ISNUMBER([5]CGR!$P$4)), IF(L1133&lt;[5]CGR!$P$4,"INCUMPLIDA","PROCESO"), "VERIFICAR FECHA")),"SIN VALOR AVANCE")</f>
        <v>PROCESO</v>
      </c>
    </row>
    <row r="1134" spans="1:17" ht="165" customHeight="1" x14ac:dyDescent="0.2">
      <c r="A1134" s="232" t="s">
        <v>19</v>
      </c>
      <c r="B1134" s="233" t="s">
        <v>13</v>
      </c>
      <c r="C1134" s="781" t="s">
        <v>1318</v>
      </c>
      <c r="D1134" s="782" t="s">
        <v>1319</v>
      </c>
      <c r="E1134" s="780" t="s">
        <v>1353</v>
      </c>
      <c r="F1134" s="787" t="s">
        <v>1354</v>
      </c>
      <c r="G1134" s="310" t="s">
        <v>1355</v>
      </c>
      <c r="H1134" s="311" t="s">
        <v>1355</v>
      </c>
      <c r="I1134" s="251" t="s">
        <v>1336</v>
      </c>
      <c r="J1134" s="243">
        <v>1</v>
      </c>
      <c r="K1134" s="263">
        <v>45691</v>
      </c>
      <c r="L1134" s="263">
        <v>46081</v>
      </c>
      <c r="M1134" s="239">
        <f t="shared" si="36"/>
        <v>55.714285714285715</v>
      </c>
      <c r="N1134" s="243">
        <v>0</v>
      </c>
      <c r="O1134" s="236" t="s">
        <v>1356</v>
      </c>
      <c r="P1134" s="241">
        <f t="shared" si="35"/>
        <v>0</v>
      </c>
      <c r="Q1134" s="242" t="str">
        <f>IF(ISNUMBER(P1134),IF(P1134=100%,"CUMPLIDA",IF(AND(ISNUMBER(L1134),ISNUMBER([5]CGR!$P$4)), IF(L1134&lt;[5]CGR!$P$4,"INCUMPLIDA","PROCESO"), "VERIFICAR FECHA")),"SIN VALOR AVANCE")</f>
        <v>PROCESO</v>
      </c>
    </row>
    <row r="1135" spans="1:17" ht="90" x14ac:dyDescent="0.2">
      <c r="A1135" s="232" t="s">
        <v>19</v>
      </c>
      <c r="B1135" s="233" t="s">
        <v>13</v>
      </c>
      <c r="C1135" s="781"/>
      <c r="D1135" s="782"/>
      <c r="E1135" s="780"/>
      <c r="F1135" s="787"/>
      <c r="G1135" s="310" t="s">
        <v>1338</v>
      </c>
      <c r="H1135" s="311" t="s">
        <v>1338</v>
      </c>
      <c r="I1135" s="312" t="s">
        <v>1339</v>
      </c>
      <c r="J1135" s="245">
        <v>1</v>
      </c>
      <c r="K1135" s="263">
        <v>45691</v>
      </c>
      <c r="L1135" s="263">
        <v>46081</v>
      </c>
      <c r="M1135" s="239">
        <f t="shared" si="36"/>
        <v>55.714285714285715</v>
      </c>
      <c r="N1135" s="237">
        <v>1</v>
      </c>
      <c r="O1135" s="236" t="s">
        <v>1357</v>
      </c>
      <c r="P1135" s="241">
        <f t="shared" si="35"/>
        <v>1</v>
      </c>
      <c r="Q1135" s="242" t="str">
        <f>IF(ISNUMBER(P1135),IF(P1135=100%,"CUMPLIDA",IF(AND(ISNUMBER(L1135),ISNUMBER([5]CGR!$P$4)), IF(L1135&lt;[5]CGR!$P$4,"INCUMPLIDA","PROCESO"), "VERIFICAR FECHA")),"SIN VALOR AVANCE")</f>
        <v>CUMPLIDA</v>
      </c>
    </row>
    <row r="1136" spans="1:17" ht="270" customHeight="1" x14ac:dyDescent="0.2">
      <c r="A1136" s="232" t="s">
        <v>19</v>
      </c>
      <c r="B1136" s="233" t="s">
        <v>13</v>
      </c>
      <c r="C1136" s="781" t="s">
        <v>1318</v>
      </c>
      <c r="D1136" s="782" t="s">
        <v>1358</v>
      </c>
      <c r="E1136" s="780" t="s">
        <v>1359</v>
      </c>
      <c r="F1136" s="780" t="s">
        <v>1360</v>
      </c>
      <c r="G1136" s="310" t="s">
        <v>1334</v>
      </c>
      <c r="H1136" s="311" t="s">
        <v>1335</v>
      </c>
      <c r="I1136" s="251" t="s">
        <v>1336</v>
      </c>
      <c r="J1136" s="237">
        <v>2</v>
      </c>
      <c r="K1136" s="263">
        <v>45691</v>
      </c>
      <c r="L1136" s="263">
        <v>46055</v>
      </c>
      <c r="M1136" s="239">
        <f t="shared" si="36"/>
        <v>52</v>
      </c>
      <c r="N1136" s="237">
        <v>0.6</v>
      </c>
      <c r="O1136" s="236" t="s">
        <v>1349</v>
      </c>
      <c r="P1136" s="241">
        <f t="shared" si="35"/>
        <v>0.3</v>
      </c>
      <c r="Q1136" s="242" t="str">
        <f>IF(ISNUMBER(P1136),IF(P1136=100%,"CUMPLIDA",IF(AND(ISNUMBER(L1136),ISNUMBER([5]CGR!$P$4)), IF(L1136&lt;[5]CGR!$P$4,"INCUMPLIDA","PROCESO"), "VERIFICAR FECHA")),"SIN VALOR AVANCE")</f>
        <v>PROCESO</v>
      </c>
    </row>
    <row r="1137" spans="1:17" ht="165" x14ac:dyDescent="0.2">
      <c r="A1137" s="232" t="s">
        <v>19</v>
      </c>
      <c r="B1137" s="233" t="s">
        <v>13</v>
      </c>
      <c r="C1137" s="781"/>
      <c r="D1137" s="782"/>
      <c r="E1137" s="780"/>
      <c r="F1137" s="780" t="s">
        <v>1360</v>
      </c>
      <c r="G1137" s="310" t="s">
        <v>1338</v>
      </c>
      <c r="H1137" s="311" t="s">
        <v>1338</v>
      </c>
      <c r="I1137" s="312" t="s">
        <v>1339</v>
      </c>
      <c r="J1137" s="245">
        <v>1</v>
      </c>
      <c r="K1137" s="263">
        <v>45691</v>
      </c>
      <c r="L1137" s="263">
        <v>46081</v>
      </c>
      <c r="M1137" s="239">
        <f t="shared" si="36"/>
        <v>55.714285714285715</v>
      </c>
      <c r="N1137" s="237">
        <v>1</v>
      </c>
      <c r="O1137" s="236" t="s">
        <v>1361</v>
      </c>
      <c r="P1137" s="241">
        <f t="shared" si="35"/>
        <v>1</v>
      </c>
      <c r="Q1137" s="242" t="str">
        <f>IF(ISNUMBER(P1137),IF(P1137=100%,"CUMPLIDA",IF(AND(ISNUMBER(L1137),ISNUMBER([5]CGR!$P$4)), IF(L1137&lt;[5]CGR!$P$4,"INCUMPLIDA","PROCESO"), "VERIFICAR FECHA")),"SIN VALOR AVANCE")</f>
        <v>CUMPLIDA</v>
      </c>
    </row>
    <row r="1138" spans="1:17" ht="195" x14ac:dyDescent="0.2">
      <c r="A1138" s="232" t="s">
        <v>19</v>
      </c>
      <c r="B1138" s="233" t="s">
        <v>13</v>
      </c>
      <c r="C1138" s="781"/>
      <c r="D1138" s="782"/>
      <c r="E1138" s="780"/>
      <c r="F1138" s="780" t="s">
        <v>1360</v>
      </c>
      <c r="G1138" s="235" t="s">
        <v>1351</v>
      </c>
      <c r="H1138" s="254" t="s">
        <v>1345</v>
      </c>
      <c r="I1138" s="236" t="s">
        <v>1362</v>
      </c>
      <c r="J1138" s="245">
        <v>8</v>
      </c>
      <c r="K1138" s="295">
        <v>45691</v>
      </c>
      <c r="L1138" s="295">
        <v>46055</v>
      </c>
      <c r="M1138" s="239">
        <f t="shared" si="36"/>
        <v>52</v>
      </c>
      <c r="N1138" s="273">
        <v>6</v>
      </c>
      <c r="O1138" s="236" t="s">
        <v>1344</v>
      </c>
      <c r="P1138" s="241">
        <f t="shared" si="35"/>
        <v>0.75</v>
      </c>
      <c r="Q1138" s="242" t="str">
        <f>IF(ISNUMBER(P1138),IF(P1138=100%,"CUMPLIDA",IF(AND(ISNUMBER(L1138),ISNUMBER([5]CGR!$P$4)), IF(L1138&lt;[5]CGR!$P$4,"INCUMPLIDA","PROCESO"), "VERIFICAR FECHA")),"SIN VALOR AVANCE")</f>
        <v>PROCESO</v>
      </c>
    </row>
    <row r="1139" spans="1:17" ht="105" x14ac:dyDescent="0.2">
      <c r="A1139" s="232" t="s">
        <v>19</v>
      </c>
      <c r="B1139" s="233" t="s">
        <v>13</v>
      </c>
      <c r="C1139" s="781"/>
      <c r="D1139" s="782"/>
      <c r="E1139" s="780"/>
      <c r="F1139" s="780" t="s">
        <v>1360</v>
      </c>
      <c r="G1139" s="235" t="s">
        <v>1329</v>
      </c>
      <c r="H1139" s="236" t="s">
        <v>1352</v>
      </c>
      <c r="I1139" s="236" t="s">
        <v>1330</v>
      </c>
      <c r="J1139" s="308">
        <v>1</v>
      </c>
      <c r="K1139" s="263">
        <v>45691</v>
      </c>
      <c r="L1139" s="263">
        <v>46055</v>
      </c>
      <c r="M1139" s="239">
        <f t="shared" si="36"/>
        <v>52</v>
      </c>
      <c r="N1139" s="243">
        <v>0</v>
      </c>
      <c r="O1139" s="236" t="s">
        <v>1331</v>
      </c>
      <c r="P1139" s="241">
        <f t="shared" si="35"/>
        <v>0</v>
      </c>
      <c r="Q1139" s="242" t="str">
        <f>IF(ISNUMBER(P1139),IF(P1139=100%,"CUMPLIDA",IF(AND(ISNUMBER(L1139),ISNUMBER([5]CGR!$P$4)), IF(L1139&lt;[5]CGR!$P$4,"INCUMPLIDA","PROCESO"), "VERIFICAR FECHA")),"SIN VALOR AVANCE")</f>
        <v>PROCESO</v>
      </c>
    </row>
    <row r="1140" spans="1:17" ht="240" customHeight="1" x14ac:dyDescent="0.2">
      <c r="A1140" s="232" t="s">
        <v>19</v>
      </c>
      <c r="B1140" s="233" t="s">
        <v>13</v>
      </c>
      <c r="C1140" s="781" t="s">
        <v>1318</v>
      </c>
      <c r="D1140" s="783" t="s">
        <v>1363</v>
      </c>
      <c r="E1140" s="780" t="s">
        <v>1364</v>
      </c>
      <c r="F1140" s="780" t="s">
        <v>1365</v>
      </c>
      <c r="G1140" s="310" t="s">
        <v>1366</v>
      </c>
      <c r="H1140" s="311" t="s">
        <v>1367</v>
      </c>
      <c r="I1140" s="236" t="s">
        <v>1368</v>
      </c>
      <c r="J1140" s="237">
        <v>1</v>
      </c>
      <c r="K1140" s="263">
        <v>45691</v>
      </c>
      <c r="L1140" s="263">
        <v>46055</v>
      </c>
      <c r="M1140" s="239">
        <f t="shared" si="36"/>
        <v>52</v>
      </c>
      <c r="N1140" s="237">
        <v>1</v>
      </c>
      <c r="O1140" s="236" t="s">
        <v>1344</v>
      </c>
      <c r="P1140" s="241">
        <f t="shared" si="35"/>
        <v>1</v>
      </c>
      <c r="Q1140" s="242" t="str">
        <f>IF(ISNUMBER(P1140),IF(P1140=100%,"CUMPLIDA",IF(AND(ISNUMBER(L1140),ISNUMBER([5]CGR!$P$4)), IF(L1140&lt;[5]CGR!$P$4,"INCUMPLIDA","PROCESO"), "VERIFICAR FECHA")),"SIN VALOR AVANCE")</f>
        <v>CUMPLIDA</v>
      </c>
    </row>
    <row r="1141" spans="1:17" ht="195" x14ac:dyDescent="0.2">
      <c r="A1141" s="232" t="s">
        <v>19</v>
      </c>
      <c r="B1141" s="233" t="s">
        <v>13</v>
      </c>
      <c r="C1141" s="781"/>
      <c r="D1141" s="783"/>
      <c r="E1141" s="780"/>
      <c r="F1141" s="780" t="s">
        <v>1365</v>
      </c>
      <c r="G1141" s="235" t="s">
        <v>1351</v>
      </c>
      <c r="H1141" s="254" t="s">
        <v>1345</v>
      </c>
      <c r="I1141" s="313" t="s">
        <v>1346</v>
      </c>
      <c r="J1141" s="245">
        <v>8</v>
      </c>
      <c r="K1141" s="295">
        <v>45691</v>
      </c>
      <c r="L1141" s="295">
        <v>46055</v>
      </c>
      <c r="M1141" s="239">
        <f t="shared" si="36"/>
        <v>52</v>
      </c>
      <c r="N1141" s="273">
        <v>6</v>
      </c>
      <c r="O1141" s="236" t="s">
        <v>1344</v>
      </c>
      <c r="P1141" s="241">
        <f t="shared" si="35"/>
        <v>0.75</v>
      </c>
      <c r="Q1141" s="242" t="str">
        <f>IF(ISNUMBER(P1141),IF(P1141=100%,"CUMPLIDA",IF(AND(ISNUMBER(L1141),ISNUMBER([5]CGR!$P$4)), IF(L1141&lt;[5]CGR!$P$4,"INCUMPLIDA","PROCESO"), "VERIFICAR FECHA")),"SIN VALOR AVANCE")</f>
        <v>PROCESO</v>
      </c>
    </row>
    <row r="1142" spans="1:17" ht="105" x14ac:dyDescent="0.2">
      <c r="A1142" s="232" t="s">
        <v>19</v>
      </c>
      <c r="B1142" s="233" t="s">
        <v>13</v>
      </c>
      <c r="C1142" s="781"/>
      <c r="D1142" s="783"/>
      <c r="E1142" s="780"/>
      <c r="F1142" s="780" t="s">
        <v>1365</v>
      </c>
      <c r="G1142" s="235" t="s">
        <v>1329</v>
      </c>
      <c r="H1142" s="236" t="s">
        <v>1352</v>
      </c>
      <c r="I1142" s="236" t="s">
        <v>1330</v>
      </c>
      <c r="J1142" s="308">
        <v>1</v>
      </c>
      <c r="K1142" s="263">
        <v>45691</v>
      </c>
      <c r="L1142" s="263">
        <v>46055</v>
      </c>
      <c r="M1142" s="239">
        <f t="shared" si="36"/>
        <v>52</v>
      </c>
      <c r="N1142" s="243">
        <v>0</v>
      </c>
      <c r="O1142" s="236" t="s">
        <v>1331</v>
      </c>
      <c r="P1142" s="241">
        <f t="shared" si="35"/>
        <v>0</v>
      </c>
      <c r="Q1142" s="242" t="str">
        <f>IF(ISNUMBER(P1142),IF(P1142=100%,"CUMPLIDA",IF(AND(ISNUMBER(L1142),ISNUMBER([5]CGR!$P$4)), IF(L1142&lt;[5]CGR!$P$4,"INCUMPLIDA","PROCESO"), "VERIFICAR FECHA")),"SIN VALOR AVANCE")</f>
        <v>PROCESO</v>
      </c>
    </row>
    <row r="1143" spans="1:17" ht="409.5" x14ac:dyDescent="0.2">
      <c r="A1143" s="232" t="s">
        <v>19</v>
      </c>
      <c r="B1143" s="233" t="s">
        <v>13</v>
      </c>
      <c r="C1143" s="234" t="s">
        <v>1318</v>
      </c>
      <c r="D1143" s="252" t="s">
        <v>1369</v>
      </c>
      <c r="E1143" s="314" t="s">
        <v>1370</v>
      </c>
      <c r="F1143" s="235" t="s">
        <v>1371</v>
      </c>
      <c r="G1143" s="235" t="s">
        <v>1372</v>
      </c>
      <c r="H1143" s="291" t="s">
        <v>1373</v>
      </c>
      <c r="I1143" s="236" t="s">
        <v>1374</v>
      </c>
      <c r="J1143" s="237">
        <v>1</v>
      </c>
      <c r="K1143" s="263">
        <v>45691</v>
      </c>
      <c r="L1143" s="263">
        <v>46081</v>
      </c>
      <c r="M1143" s="239">
        <f t="shared" si="36"/>
        <v>55.714285714285715</v>
      </c>
      <c r="N1143" s="237">
        <v>0</v>
      </c>
      <c r="O1143" s="236" t="s">
        <v>1375</v>
      </c>
      <c r="P1143" s="241">
        <f t="shared" si="35"/>
        <v>0</v>
      </c>
      <c r="Q1143" s="242" t="str">
        <f>IF(ISNUMBER(P1143),IF(P1143=100%,"CUMPLIDA",IF(AND(ISNUMBER(L1143),ISNUMBER([5]CGR!$P$4)), IF(L1143&lt;[5]CGR!$P$4,"INCUMPLIDA","PROCESO"), "VERIFICAR FECHA")),"SIN VALOR AVANCE")</f>
        <v>PROCESO</v>
      </c>
    </row>
    <row r="1144" spans="1:17" ht="60" customHeight="1" x14ac:dyDescent="0.2">
      <c r="A1144" s="232" t="s">
        <v>19</v>
      </c>
      <c r="B1144" s="233" t="s">
        <v>13</v>
      </c>
      <c r="C1144" s="784" t="s">
        <v>461</v>
      </c>
      <c r="D1144" s="785" t="s">
        <v>1376</v>
      </c>
      <c r="E1144" s="776" t="s">
        <v>1377</v>
      </c>
      <c r="F1144" s="786" t="s">
        <v>1378</v>
      </c>
      <c r="G1144" s="777" t="s">
        <v>1379</v>
      </c>
      <c r="H1144" s="315" t="s">
        <v>1380</v>
      </c>
      <c r="I1144" s="299" t="s">
        <v>1381</v>
      </c>
      <c r="J1144" s="245">
        <v>1</v>
      </c>
      <c r="K1144" s="316">
        <v>45839</v>
      </c>
      <c r="L1144" s="316">
        <v>45930</v>
      </c>
      <c r="M1144" s="239">
        <f t="shared" si="36"/>
        <v>13</v>
      </c>
      <c r="N1144" s="237">
        <v>0</v>
      </c>
      <c r="O1144" s="299" t="s">
        <v>1382</v>
      </c>
      <c r="P1144" s="241">
        <f t="shared" si="35"/>
        <v>0</v>
      </c>
      <c r="Q1144" s="242" t="str">
        <f>IF(ISNUMBER(P1144),IF(P1144=100%,"CUMPLIDA",IF(AND(ISNUMBER(L1144),ISNUMBER([3]CGR!$P$4)), IF(L1144&lt;[3]CGR!$P$4,"INCUMPLIDA","PROCESO"), "VERIFICAR FECHA")),"SIN VALOR AVANCE")</f>
        <v>PROCESO</v>
      </c>
    </row>
    <row r="1145" spans="1:17" ht="60" x14ac:dyDescent="0.2">
      <c r="A1145" s="232" t="s">
        <v>19</v>
      </c>
      <c r="B1145" s="233" t="s">
        <v>13</v>
      </c>
      <c r="C1145" s="784"/>
      <c r="D1145" s="785"/>
      <c r="E1145" s="776"/>
      <c r="F1145" s="786"/>
      <c r="G1145" s="777"/>
      <c r="H1145" s="315" t="s">
        <v>1383</v>
      </c>
      <c r="I1145" s="299" t="s">
        <v>1384</v>
      </c>
      <c r="J1145" s="245">
        <v>7</v>
      </c>
      <c r="K1145" s="316">
        <v>45839</v>
      </c>
      <c r="L1145" s="316">
        <v>46111</v>
      </c>
      <c r="M1145" s="239">
        <f t="shared" si="36"/>
        <v>38.857142857142854</v>
      </c>
      <c r="N1145" s="237">
        <v>0</v>
      </c>
      <c r="O1145" s="299" t="s">
        <v>1382</v>
      </c>
      <c r="P1145" s="241">
        <f t="shared" si="35"/>
        <v>0</v>
      </c>
      <c r="Q1145" s="242" t="str">
        <f>IF(ISNUMBER(P1145),IF(P1145=100%,"CUMPLIDA",IF(AND(ISNUMBER(L1145),ISNUMBER([3]CGR!$P$4)), IF(L1145&lt;[3]CGR!$P$4,"INCUMPLIDA","PROCESO"), "VERIFICAR FECHA")),"SIN VALOR AVANCE")</f>
        <v>PROCESO</v>
      </c>
    </row>
    <row r="1146" spans="1:17" ht="75" x14ac:dyDescent="0.2">
      <c r="A1146" s="232" t="s">
        <v>19</v>
      </c>
      <c r="B1146" s="233" t="s">
        <v>13</v>
      </c>
      <c r="C1146" s="784"/>
      <c r="D1146" s="785"/>
      <c r="E1146" s="776"/>
      <c r="F1146" s="786"/>
      <c r="G1146" s="315" t="s">
        <v>1385</v>
      </c>
      <c r="H1146" s="315" t="s">
        <v>1386</v>
      </c>
      <c r="I1146" s="299" t="s">
        <v>1387</v>
      </c>
      <c r="J1146" s="245">
        <v>9</v>
      </c>
      <c r="K1146" s="316">
        <v>45847</v>
      </c>
      <c r="L1146" s="316">
        <v>46183</v>
      </c>
      <c r="M1146" s="239">
        <f t="shared" si="36"/>
        <v>48</v>
      </c>
      <c r="N1146" s="237">
        <v>0</v>
      </c>
      <c r="O1146" s="299" t="s">
        <v>1382</v>
      </c>
      <c r="P1146" s="241">
        <f t="shared" si="35"/>
        <v>0</v>
      </c>
      <c r="Q1146" s="242" t="str">
        <f>IF(ISNUMBER(P1146),IF(P1146=100%,"CUMPLIDA",IF(AND(ISNUMBER(L1146),ISNUMBER([3]CGR!$P$4)), IF(L1146&lt;[3]CGR!$P$4,"INCUMPLIDA","PROCESO"), "VERIFICAR FECHA")),"SIN VALOR AVANCE")</f>
        <v>PROCESO</v>
      </c>
    </row>
    <row r="1147" spans="1:17" ht="90.75" x14ac:dyDescent="0.2">
      <c r="A1147" s="232" t="s">
        <v>19</v>
      </c>
      <c r="B1147" s="233" t="s">
        <v>13</v>
      </c>
      <c r="C1147" s="784"/>
      <c r="D1147" s="785"/>
      <c r="E1147" s="776"/>
      <c r="F1147" s="786"/>
      <c r="G1147" s="777" t="s">
        <v>1388</v>
      </c>
      <c r="H1147" s="315" t="s">
        <v>1389</v>
      </c>
      <c r="I1147" s="299" t="s">
        <v>1390</v>
      </c>
      <c r="J1147" s="245">
        <v>1</v>
      </c>
      <c r="K1147" s="316">
        <v>45870</v>
      </c>
      <c r="L1147" s="316">
        <v>46142</v>
      </c>
      <c r="M1147" s="239">
        <f t="shared" si="36"/>
        <v>38.857142857142854</v>
      </c>
      <c r="N1147" s="237">
        <v>0</v>
      </c>
      <c r="O1147" s="236" t="s">
        <v>1391</v>
      </c>
      <c r="P1147" s="241">
        <f t="shared" ref="P1147:P1188" si="37">N1147/J1147</f>
        <v>0</v>
      </c>
      <c r="Q1147" s="242" t="str">
        <f>IF(ISNUMBER(P1147),IF(P1147=100%,"CUMPLIDA",IF(AND(ISNUMBER(L1147),ISNUMBER([3]CGR!$P$4)), IF(L1147&lt;[3]CGR!$P$4,"INCUMPLIDA","PROCESO"), "VERIFICAR FECHA")),"SIN VALOR AVANCE")</f>
        <v>PROCESO</v>
      </c>
    </row>
    <row r="1148" spans="1:17" ht="90.75" x14ac:dyDescent="0.2">
      <c r="A1148" s="232" t="s">
        <v>19</v>
      </c>
      <c r="B1148" s="233" t="s">
        <v>13</v>
      </c>
      <c r="C1148" s="784"/>
      <c r="D1148" s="785"/>
      <c r="E1148" s="776"/>
      <c r="F1148" s="786"/>
      <c r="G1148" s="777"/>
      <c r="H1148" s="315" t="s">
        <v>1392</v>
      </c>
      <c r="I1148" s="299" t="s">
        <v>1393</v>
      </c>
      <c r="J1148" s="309">
        <v>1</v>
      </c>
      <c r="K1148" s="316">
        <v>46027</v>
      </c>
      <c r="L1148" s="316">
        <v>46265</v>
      </c>
      <c r="M1148" s="239">
        <f t="shared" si="36"/>
        <v>34</v>
      </c>
      <c r="N1148" s="243">
        <v>0</v>
      </c>
      <c r="O1148" s="236" t="s">
        <v>1391</v>
      </c>
      <c r="P1148" s="241">
        <f t="shared" si="37"/>
        <v>0</v>
      </c>
      <c r="Q1148" s="242" t="str">
        <f>IF(ISNUMBER(P1148),IF(P1148=100%,"CUMPLIDA",IF(AND(ISNUMBER(L1148),ISNUMBER([3]CGR!$P$4)), IF(L1148&lt;[3]CGR!$P$4,"INCUMPLIDA","PROCESO"), "VERIFICAR FECHA")),"SIN VALOR AVANCE")</f>
        <v>PROCESO</v>
      </c>
    </row>
    <row r="1149" spans="1:17" ht="210.75" customHeight="1" x14ac:dyDescent="0.2">
      <c r="A1149" s="232" t="s">
        <v>19</v>
      </c>
      <c r="B1149" s="233" t="s">
        <v>13</v>
      </c>
      <c r="C1149" s="784" t="s">
        <v>461</v>
      </c>
      <c r="D1149" s="785" t="s">
        <v>1394</v>
      </c>
      <c r="E1149" s="776" t="s">
        <v>1395</v>
      </c>
      <c r="F1149" s="776" t="s">
        <v>1396</v>
      </c>
      <c r="G1149" s="777" t="s">
        <v>1397</v>
      </c>
      <c r="H1149" s="298" t="s">
        <v>1398</v>
      </c>
      <c r="I1149" s="299" t="s">
        <v>1399</v>
      </c>
      <c r="J1149" s="245">
        <v>2</v>
      </c>
      <c r="K1149" s="316">
        <v>45839</v>
      </c>
      <c r="L1149" s="316">
        <v>45869</v>
      </c>
      <c r="M1149" s="239">
        <f t="shared" si="36"/>
        <v>4.2857142857142856</v>
      </c>
      <c r="N1149" s="237">
        <v>0</v>
      </c>
      <c r="O1149" s="299" t="s">
        <v>1400</v>
      </c>
      <c r="P1149" s="241">
        <f t="shared" si="37"/>
        <v>0</v>
      </c>
      <c r="Q1149" s="242" t="str">
        <f>IF(ISNUMBER(P1149),IF(P1149=100%,"CUMPLIDA",IF(AND(ISNUMBER(L1149),ISNUMBER([3]CGR!$P$4)), IF(L1149&lt;[3]CGR!$P$4,"INCUMPLIDA","PROCESO"), "VERIFICAR FECHA")),"SIN VALOR AVANCE")</f>
        <v>PROCESO</v>
      </c>
    </row>
    <row r="1150" spans="1:17" ht="180.75" x14ac:dyDescent="0.2">
      <c r="A1150" s="232" t="s">
        <v>19</v>
      </c>
      <c r="B1150" s="233" t="s">
        <v>13</v>
      </c>
      <c r="C1150" s="784"/>
      <c r="D1150" s="785"/>
      <c r="E1150" s="776"/>
      <c r="F1150" s="776"/>
      <c r="G1150" s="777"/>
      <c r="H1150" s="298" t="s">
        <v>1401</v>
      </c>
      <c r="I1150" s="299" t="s">
        <v>1402</v>
      </c>
      <c r="J1150" s="245">
        <v>2</v>
      </c>
      <c r="K1150" s="316">
        <v>45869</v>
      </c>
      <c r="L1150" s="316">
        <v>46080</v>
      </c>
      <c r="M1150" s="239">
        <f t="shared" si="36"/>
        <v>30.142857142857142</v>
      </c>
      <c r="N1150" s="237">
        <v>0</v>
      </c>
      <c r="O1150" s="299" t="s">
        <v>1400</v>
      </c>
      <c r="P1150" s="241">
        <f t="shared" si="37"/>
        <v>0</v>
      </c>
      <c r="Q1150" s="242" t="str">
        <f>IF(ISNUMBER(P1150),IF(P1150=100%,"CUMPLIDA",IF(AND(ISNUMBER(L1150),ISNUMBER([3]CGR!$P$4)), IF(L1150&lt;[3]CGR!$P$4,"INCUMPLIDA","PROCESO"), "VERIFICAR FECHA")),"SIN VALOR AVANCE")</f>
        <v>PROCESO</v>
      </c>
    </row>
    <row r="1151" spans="1:17" ht="180.75" x14ac:dyDescent="0.2">
      <c r="A1151" s="232" t="s">
        <v>19</v>
      </c>
      <c r="B1151" s="233" t="s">
        <v>13</v>
      </c>
      <c r="C1151" s="784"/>
      <c r="D1151" s="785"/>
      <c r="E1151" s="776"/>
      <c r="F1151" s="776"/>
      <c r="G1151" s="777" t="s">
        <v>1403</v>
      </c>
      <c r="H1151" s="298" t="s">
        <v>1404</v>
      </c>
      <c r="I1151" s="299" t="s">
        <v>1405</v>
      </c>
      <c r="J1151" s="245">
        <v>2</v>
      </c>
      <c r="K1151" s="316">
        <v>45870</v>
      </c>
      <c r="L1151" s="316">
        <v>45989</v>
      </c>
      <c r="M1151" s="239">
        <f t="shared" si="36"/>
        <v>17</v>
      </c>
      <c r="N1151" s="237">
        <v>0</v>
      </c>
      <c r="O1151" s="299" t="s">
        <v>1400</v>
      </c>
      <c r="P1151" s="241">
        <f t="shared" si="37"/>
        <v>0</v>
      </c>
      <c r="Q1151" s="242" t="str">
        <f>IF(ISNUMBER(P1151),IF(P1151=100%,"CUMPLIDA",IF(AND(ISNUMBER(L1151),ISNUMBER([3]CGR!$P$4)), IF(L1151&lt;[3]CGR!$P$4,"INCUMPLIDA","PROCESO"), "VERIFICAR FECHA")),"SIN VALOR AVANCE")</f>
        <v>PROCESO</v>
      </c>
    </row>
    <row r="1152" spans="1:17" ht="180.75" x14ac:dyDescent="0.2">
      <c r="A1152" s="232" t="s">
        <v>19</v>
      </c>
      <c r="B1152" s="233" t="s">
        <v>13</v>
      </c>
      <c r="C1152" s="784"/>
      <c r="D1152" s="785"/>
      <c r="E1152" s="776"/>
      <c r="F1152" s="776"/>
      <c r="G1152" s="777"/>
      <c r="H1152" s="298" t="s">
        <v>1406</v>
      </c>
      <c r="I1152" s="299" t="s">
        <v>1402</v>
      </c>
      <c r="J1152" s="245">
        <v>2</v>
      </c>
      <c r="K1152" s="316">
        <v>45992</v>
      </c>
      <c r="L1152" s="316">
        <v>46418</v>
      </c>
      <c r="M1152" s="239">
        <f t="shared" si="36"/>
        <v>60.857142857142854</v>
      </c>
      <c r="N1152" s="237">
        <v>0</v>
      </c>
      <c r="O1152" s="299" t="s">
        <v>1400</v>
      </c>
      <c r="P1152" s="241">
        <f t="shared" si="37"/>
        <v>0</v>
      </c>
      <c r="Q1152" s="242" t="str">
        <f>IF(ISNUMBER(P1152),IF(P1152=100%,"CUMPLIDA",IF(AND(ISNUMBER(L1152),ISNUMBER([3]CGR!$P$4)), IF(L1152&lt;[3]CGR!$P$4,"INCUMPLIDA","PROCESO"), "VERIFICAR FECHA")),"SIN VALOR AVANCE")</f>
        <v>PROCESO</v>
      </c>
    </row>
    <row r="1153" spans="1:17" ht="195.75" x14ac:dyDescent="0.2">
      <c r="A1153" s="232" t="s">
        <v>19</v>
      </c>
      <c r="B1153" s="233" t="s">
        <v>13</v>
      </c>
      <c r="C1153" s="784"/>
      <c r="D1153" s="785"/>
      <c r="E1153" s="776"/>
      <c r="F1153" s="776"/>
      <c r="G1153" s="298" t="s">
        <v>1407</v>
      </c>
      <c r="H1153" s="298" t="s">
        <v>1408</v>
      </c>
      <c r="I1153" s="299" t="s">
        <v>1409</v>
      </c>
      <c r="J1153" s="245">
        <v>2</v>
      </c>
      <c r="K1153" s="316">
        <v>45901</v>
      </c>
      <c r="L1153" s="316">
        <v>46599</v>
      </c>
      <c r="M1153" s="239">
        <f t="shared" si="36"/>
        <v>99.714285714285708</v>
      </c>
      <c r="N1153" s="237">
        <v>0</v>
      </c>
      <c r="O1153" s="299" t="s">
        <v>1410</v>
      </c>
      <c r="P1153" s="241">
        <f t="shared" si="37"/>
        <v>0</v>
      </c>
      <c r="Q1153" s="242" t="str">
        <f>IF(ISNUMBER(P1153),IF(P1153=100%,"CUMPLIDA",IF(AND(ISNUMBER(L1153),ISNUMBER([3]CGR!$P$4)), IF(L1153&lt;[3]CGR!$P$4,"INCUMPLIDA","PROCESO"), "VERIFICAR FECHA")),"SIN VALOR AVANCE")</f>
        <v>PROCESO</v>
      </c>
    </row>
    <row r="1154" spans="1:17" ht="210.75" customHeight="1" x14ac:dyDescent="0.2">
      <c r="A1154" s="232" t="s">
        <v>19</v>
      </c>
      <c r="B1154" s="233" t="s">
        <v>13</v>
      </c>
      <c r="C1154" s="778" t="s">
        <v>461</v>
      </c>
      <c r="D1154" s="778" t="s">
        <v>1285</v>
      </c>
      <c r="E1154" s="775" t="s">
        <v>1411</v>
      </c>
      <c r="F1154" s="776" t="s">
        <v>1412</v>
      </c>
      <c r="G1154" s="777" t="s">
        <v>1413</v>
      </c>
      <c r="H1154" s="298" t="s">
        <v>1414</v>
      </c>
      <c r="I1154" s="299" t="s">
        <v>1415</v>
      </c>
      <c r="J1154" s="245">
        <v>2</v>
      </c>
      <c r="K1154" s="316">
        <v>45839</v>
      </c>
      <c r="L1154" s="316">
        <v>45900</v>
      </c>
      <c r="M1154" s="239">
        <f t="shared" si="36"/>
        <v>8.7142857142857135</v>
      </c>
      <c r="N1154" s="237">
        <v>0</v>
      </c>
      <c r="O1154" s="299" t="s">
        <v>1400</v>
      </c>
      <c r="P1154" s="241">
        <f t="shared" si="37"/>
        <v>0</v>
      </c>
      <c r="Q1154" s="242" t="str">
        <f>IF(ISNUMBER(P1154),IF(P1154=100%,"CUMPLIDA",IF(AND(ISNUMBER(L1154),ISNUMBER([3]CGR!$P$4)), IF(L1154&lt;[3]CGR!$P$4,"INCUMPLIDA","PROCESO"), "VERIFICAR FECHA")),"SIN VALOR AVANCE")</f>
        <v>PROCESO</v>
      </c>
    </row>
    <row r="1155" spans="1:17" ht="180.75" x14ac:dyDescent="0.2">
      <c r="A1155" s="232" t="s">
        <v>19</v>
      </c>
      <c r="B1155" s="233" t="s">
        <v>13</v>
      </c>
      <c r="C1155" s="778"/>
      <c r="D1155" s="778"/>
      <c r="E1155" s="775"/>
      <c r="F1155" s="776"/>
      <c r="G1155" s="777"/>
      <c r="H1155" s="298" t="s">
        <v>1416</v>
      </c>
      <c r="I1155" s="299" t="s">
        <v>1417</v>
      </c>
      <c r="J1155" s="245">
        <v>2</v>
      </c>
      <c r="K1155" s="316">
        <v>45901</v>
      </c>
      <c r="L1155" s="316">
        <v>45976</v>
      </c>
      <c r="M1155" s="239">
        <f t="shared" si="36"/>
        <v>10.714285714285714</v>
      </c>
      <c r="N1155" s="237">
        <v>0</v>
      </c>
      <c r="O1155" s="299" t="s">
        <v>1400</v>
      </c>
      <c r="P1155" s="241">
        <f t="shared" si="37"/>
        <v>0</v>
      </c>
      <c r="Q1155" s="242" t="str">
        <f>IF(ISNUMBER(P1155),IF(P1155=100%,"CUMPLIDA",IF(AND(ISNUMBER(L1155),ISNUMBER([3]CGR!$P$4)), IF(L1155&lt;[3]CGR!$P$4,"INCUMPLIDA","PROCESO"), "VERIFICAR FECHA")),"SIN VALOR AVANCE")</f>
        <v>PROCESO</v>
      </c>
    </row>
    <row r="1156" spans="1:17" ht="75.75" x14ac:dyDescent="0.2">
      <c r="A1156" s="232" t="s">
        <v>19</v>
      </c>
      <c r="B1156" s="233" t="s">
        <v>13</v>
      </c>
      <c r="C1156" s="778"/>
      <c r="D1156" s="778"/>
      <c r="E1156" s="775"/>
      <c r="F1156" s="776"/>
      <c r="G1156" s="777" t="s">
        <v>1418</v>
      </c>
      <c r="H1156" s="298" t="s">
        <v>1419</v>
      </c>
      <c r="I1156" s="299" t="s">
        <v>1420</v>
      </c>
      <c r="J1156" s="245">
        <v>1</v>
      </c>
      <c r="K1156" s="316">
        <v>45870</v>
      </c>
      <c r="L1156" s="316">
        <v>46081</v>
      </c>
      <c r="M1156" s="239">
        <f t="shared" si="36"/>
        <v>30.142857142857142</v>
      </c>
      <c r="N1156" s="237">
        <v>0</v>
      </c>
      <c r="O1156" s="299" t="s">
        <v>1421</v>
      </c>
      <c r="P1156" s="241">
        <f t="shared" si="37"/>
        <v>0</v>
      </c>
      <c r="Q1156" s="242" t="str">
        <f>IF(ISNUMBER(P1156),IF(P1156=100%,"CUMPLIDA",IF(AND(ISNUMBER(L1156),ISNUMBER([3]CGR!$P$4)), IF(L1156&lt;[3]CGR!$P$4,"INCUMPLIDA","PROCESO"), "VERIFICAR FECHA")),"SIN VALOR AVANCE")</f>
        <v>PROCESO</v>
      </c>
    </row>
    <row r="1157" spans="1:17" ht="120" x14ac:dyDescent="0.2">
      <c r="A1157" s="232" t="s">
        <v>19</v>
      </c>
      <c r="B1157" s="233" t="s">
        <v>13</v>
      </c>
      <c r="C1157" s="778"/>
      <c r="D1157" s="778"/>
      <c r="E1157" s="775"/>
      <c r="F1157" s="776"/>
      <c r="G1157" s="777"/>
      <c r="H1157" s="298" t="s">
        <v>1422</v>
      </c>
      <c r="I1157" s="299" t="s">
        <v>1423</v>
      </c>
      <c r="J1157" s="245">
        <v>1</v>
      </c>
      <c r="K1157" s="316">
        <v>46082</v>
      </c>
      <c r="L1157" s="316">
        <v>46356</v>
      </c>
      <c r="M1157" s="239">
        <f t="shared" si="36"/>
        <v>39.142857142857146</v>
      </c>
      <c r="N1157" s="237">
        <v>0</v>
      </c>
      <c r="O1157" s="299" t="s">
        <v>1424</v>
      </c>
      <c r="P1157" s="241">
        <f t="shared" si="37"/>
        <v>0</v>
      </c>
      <c r="Q1157" s="242" t="str">
        <f>IF(ISNUMBER(P1157),IF(P1157=100%,"CUMPLIDA",IF(AND(ISNUMBER(L1157),ISNUMBER([3]CGR!$P$4)), IF(L1157&lt;[3]CGR!$P$4,"INCUMPLIDA","PROCESO"), "VERIFICAR FECHA")),"SIN VALOR AVANCE")</f>
        <v>PROCESO</v>
      </c>
    </row>
    <row r="1158" spans="1:17" ht="75.75" customHeight="1" x14ac:dyDescent="0.2">
      <c r="A1158" s="232" t="s">
        <v>19</v>
      </c>
      <c r="B1158" s="233" t="s">
        <v>13</v>
      </c>
      <c r="C1158" s="778" t="s">
        <v>461</v>
      </c>
      <c r="D1158" s="778" t="s">
        <v>1425</v>
      </c>
      <c r="E1158" s="776" t="s">
        <v>1426</v>
      </c>
      <c r="F1158" s="776" t="s">
        <v>1427</v>
      </c>
      <c r="G1158" s="776" t="s">
        <v>1428</v>
      </c>
      <c r="H1158" s="298" t="s">
        <v>1429</v>
      </c>
      <c r="I1158" s="299" t="s">
        <v>1430</v>
      </c>
      <c r="J1158" s="245">
        <v>2</v>
      </c>
      <c r="K1158" s="316">
        <v>45870</v>
      </c>
      <c r="L1158" s="316">
        <v>46234</v>
      </c>
      <c r="M1158" s="239">
        <f t="shared" si="36"/>
        <v>52</v>
      </c>
      <c r="N1158" s="237">
        <v>0</v>
      </c>
      <c r="O1158" s="299" t="s">
        <v>1431</v>
      </c>
      <c r="P1158" s="241">
        <f t="shared" si="37"/>
        <v>0</v>
      </c>
      <c r="Q1158" s="242" t="str">
        <f>IF(ISNUMBER(P1158),IF(P1158=100%,"CUMPLIDA",IF(AND(ISNUMBER(L1158),ISNUMBER([3]CGR!$P$4)), IF(L1158&lt;[3]CGR!$P$4,"INCUMPLIDA","PROCESO"), "VERIFICAR FECHA")),"SIN VALOR AVANCE")</f>
        <v>PROCESO</v>
      </c>
    </row>
    <row r="1159" spans="1:17" ht="75.75" x14ac:dyDescent="0.2">
      <c r="A1159" s="232" t="s">
        <v>19</v>
      </c>
      <c r="B1159" s="233" t="s">
        <v>13</v>
      </c>
      <c r="C1159" s="778"/>
      <c r="D1159" s="778"/>
      <c r="E1159" s="776"/>
      <c r="F1159" s="776"/>
      <c r="G1159" s="776"/>
      <c r="H1159" s="298" t="s">
        <v>1432</v>
      </c>
      <c r="I1159" s="299" t="s">
        <v>1393</v>
      </c>
      <c r="J1159" s="309">
        <v>1</v>
      </c>
      <c r="K1159" s="316">
        <v>45931</v>
      </c>
      <c r="L1159" s="316">
        <v>46295</v>
      </c>
      <c r="M1159" s="239">
        <f t="shared" si="36"/>
        <v>52</v>
      </c>
      <c r="N1159" s="243">
        <v>0</v>
      </c>
      <c r="O1159" s="299" t="s">
        <v>1433</v>
      </c>
      <c r="P1159" s="241">
        <f t="shared" si="37"/>
        <v>0</v>
      </c>
      <c r="Q1159" s="242" t="str">
        <f>IF(ISNUMBER(P1159),IF(P1159=100%,"CUMPLIDA",IF(AND(ISNUMBER(L1159),ISNUMBER([3]CGR!$P$4)), IF(L1159&lt;[3]CGR!$P$4,"INCUMPLIDA","PROCESO"), "VERIFICAR FECHA")),"SIN VALOR AVANCE")</f>
        <v>PROCESO</v>
      </c>
    </row>
    <row r="1160" spans="1:17" ht="225.75" x14ac:dyDescent="0.2">
      <c r="A1160" s="232" t="s">
        <v>19</v>
      </c>
      <c r="B1160" s="233" t="s">
        <v>13</v>
      </c>
      <c r="C1160" s="778"/>
      <c r="D1160" s="778"/>
      <c r="E1160" s="776"/>
      <c r="F1160" s="776"/>
      <c r="G1160" s="776" t="s">
        <v>1434</v>
      </c>
      <c r="H1160" s="298" t="s">
        <v>1435</v>
      </c>
      <c r="I1160" s="299" t="s">
        <v>1436</v>
      </c>
      <c r="J1160" s="245">
        <v>6</v>
      </c>
      <c r="K1160" s="316">
        <v>45839</v>
      </c>
      <c r="L1160" s="316">
        <v>46081</v>
      </c>
      <c r="M1160" s="239">
        <f t="shared" si="36"/>
        <v>34.571428571428569</v>
      </c>
      <c r="N1160" s="237">
        <v>0</v>
      </c>
      <c r="O1160" s="299" t="s">
        <v>1437</v>
      </c>
      <c r="P1160" s="241">
        <f t="shared" si="37"/>
        <v>0</v>
      </c>
      <c r="Q1160" s="242" t="str">
        <f>IF(ISNUMBER(P1160),IF(P1160=100%,"CUMPLIDA",IF(AND(ISNUMBER(L1160),ISNUMBER([3]CGR!$P$4)), IF(L1160&lt;[3]CGR!$P$4,"INCUMPLIDA","PROCESO"), "VERIFICAR FECHA")),"SIN VALOR AVANCE")</f>
        <v>PROCESO</v>
      </c>
    </row>
    <row r="1161" spans="1:17" ht="225.75" x14ac:dyDescent="0.2">
      <c r="A1161" s="232" t="s">
        <v>19</v>
      </c>
      <c r="B1161" s="233" t="s">
        <v>13</v>
      </c>
      <c r="C1161" s="778"/>
      <c r="D1161" s="778"/>
      <c r="E1161" s="776"/>
      <c r="F1161" s="776"/>
      <c r="G1161" s="776"/>
      <c r="H1161" s="298" t="s">
        <v>1438</v>
      </c>
      <c r="I1161" s="299" t="s">
        <v>1439</v>
      </c>
      <c r="J1161" s="245">
        <v>1</v>
      </c>
      <c r="K1161" s="316">
        <v>46082</v>
      </c>
      <c r="L1161" s="316">
        <v>46142</v>
      </c>
      <c r="M1161" s="239">
        <f t="shared" si="36"/>
        <v>8.5714285714285712</v>
      </c>
      <c r="N1161" s="237">
        <v>0</v>
      </c>
      <c r="O1161" s="299" t="s">
        <v>1440</v>
      </c>
      <c r="P1161" s="241">
        <f t="shared" si="37"/>
        <v>0</v>
      </c>
      <c r="Q1161" s="242" t="str">
        <f>IF(ISNUMBER(P1161),IF(P1161=100%,"CUMPLIDA",IF(AND(ISNUMBER(L1161),ISNUMBER([3]CGR!$P$4)), IF(L1161&lt;[3]CGR!$P$4,"INCUMPLIDA","PROCESO"), "VERIFICAR FECHA")),"SIN VALOR AVANCE")</f>
        <v>PROCESO</v>
      </c>
    </row>
    <row r="1162" spans="1:17" ht="195.75" x14ac:dyDescent="0.2">
      <c r="A1162" s="232" t="s">
        <v>19</v>
      </c>
      <c r="B1162" s="233" t="s">
        <v>13</v>
      </c>
      <c r="C1162" s="778" t="s">
        <v>461</v>
      </c>
      <c r="D1162" s="778" t="s">
        <v>1441</v>
      </c>
      <c r="E1162" s="780" t="s">
        <v>1442</v>
      </c>
      <c r="F1162" s="780" t="s">
        <v>1443</v>
      </c>
      <c r="G1162" s="780" t="s">
        <v>1444</v>
      </c>
      <c r="H1162" s="235" t="s">
        <v>1445</v>
      </c>
      <c r="I1162" s="236" t="s">
        <v>1446</v>
      </c>
      <c r="J1162" s="245">
        <v>20</v>
      </c>
      <c r="K1162" s="302">
        <v>45870</v>
      </c>
      <c r="L1162" s="302">
        <v>46234</v>
      </c>
      <c r="M1162" s="239">
        <f t="shared" si="36"/>
        <v>52</v>
      </c>
      <c r="N1162" s="237">
        <v>0</v>
      </c>
      <c r="O1162" s="236" t="s">
        <v>1447</v>
      </c>
      <c r="P1162" s="241">
        <f t="shared" si="37"/>
        <v>0</v>
      </c>
      <c r="Q1162" s="242" t="str">
        <f>IF(ISNUMBER(P1162),IF(P1162=100%,"CUMPLIDA",IF(AND(ISNUMBER(L1162),ISNUMBER([3]CGR!$P$4)), IF(L1162&lt;[3]CGR!$P$4,"INCUMPLIDA","PROCESO"), "VERIFICAR FECHA")),"SIN VALOR AVANCE")</f>
        <v>PROCESO</v>
      </c>
    </row>
    <row r="1163" spans="1:17" ht="60.75" x14ac:dyDescent="0.2">
      <c r="A1163" s="232" t="s">
        <v>19</v>
      </c>
      <c r="B1163" s="233" t="s">
        <v>13</v>
      </c>
      <c r="C1163" s="778"/>
      <c r="D1163" s="778"/>
      <c r="E1163" s="780"/>
      <c r="F1163" s="780"/>
      <c r="G1163" s="780"/>
      <c r="H1163" s="235" t="s">
        <v>1448</v>
      </c>
      <c r="I1163" s="236" t="s">
        <v>1449</v>
      </c>
      <c r="J1163" s="245">
        <v>3</v>
      </c>
      <c r="K1163" s="302">
        <v>45870</v>
      </c>
      <c r="L1163" s="302">
        <v>46234</v>
      </c>
      <c r="M1163" s="239">
        <f t="shared" si="36"/>
        <v>52</v>
      </c>
      <c r="N1163" s="237">
        <v>0</v>
      </c>
      <c r="O1163" s="236" t="s">
        <v>1450</v>
      </c>
      <c r="P1163" s="241">
        <f t="shared" si="37"/>
        <v>0</v>
      </c>
      <c r="Q1163" s="242" t="str">
        <f>IF(ISNUMBER(P1163),IF(P1163=100%,"CUMPLIDA",IF(AND(ISNUMBER(L1163),ISNUMBER([3]CGR!$P$4)), IF(L1163&lt;[3]CGR!$P$4,"INCUMPLIDA","PROCESO"), "VERIFICAR FECHA")),"SIN VALOR AVANCE")</f>
        <v>PROCESO</v>
      </c>
    </row>
    <row r="1164" spans="1:17" ht="120.75" x14ac:dyDescent="0.2">
      <c r="A1164" s="232" t="s">
        <v>19</v>
      </c>
      <c r="B1164" s="233" t="s">
        <v>13</v>
      </c>
      <c r="C1164" s="778"/>
      <c r="D1164" s="778"/>
      <c r="E1164" s="780"/>
      <c r="F1164" s="780"/>
      <c r="G1164" s="235" t="s">
        <v>1451</v>
      </c>
      <c r="H1164" s="235" t="s">
        <v>1452</v>
      </c>
      <c r="I1164" s="236" t="s">
        <v>1453</v>
      </c>
      <c r="J1164" s="245">
        <v>1</v>
      </c>
      <c r="K1164" s="302">
        <v>45870</v>
      </c>
      <c r="L1164" s="302">
        <v>45991</v>
      </c>
      <c r="M1164" s="239">
        <f t="shared" si="36"/>
        <v>17.285714285714285</v>
      </c>
      <c r="N1164" s="237">
        <v>0</v>
      </c>
      <c r="O1164" s="236" t="s">
        <v>1454</v>
      </c>
      <c r="P1164" s="241">
        <f t="shared" si="37"/>
        <v>0</v>
      </c>
      <c r="Q1164" s="242" t="str">
        <f>IF(ISNUMBER(P1164),IF(P1164=100%,"CUMPLIDA",IF(AND(ISNUMBER(L1164),ISNUMBER([3]CGR!$P$4)), IF(L1164&lt;[3]CGR!$P$4,"INCUMPLIDA","PROCESO"), "VERIFICAR FECHA")),"SIN VALOR AVANCE")</f>
        <v>PROCESO</v>
      </c>
    </row>
    <row r="1165" spans="1:17" ht="90" x14ac:dyDescent="0.2">
      <c r="A1165" s="232" t="s">
        <v>19</v>
      </c>
      <c r="B1165" s="233" t="s">
        <v>13</v>
      </c>
      <c r="C1165" s="778"/>
      <c r="D1165" s="778"/>
      <c r="E1165" s="780"/>
      <c r="F1165" s="780"/>
      <c r="G1165" s="235" t="s">
        <v>1455</v>
      </c>
      <c r="H1165" s="235" t="s">
        <v>1456</v>
      </c>
      <c r="I1165" s="236" t="s">
        <v>1457</v>
      </c>
      <c r="J1165" s="245">
        <v>1</v>
      </c>
      <c r="K1165" s="302">
        <v>45870</v>
      </c>
      <c r="L1165" s="302">
        <v>45930</v>
      </c>
      <c r="M1165" s="239">
        <f t="shared" si="36"/>
        <v>8.5714285714285712</v>
      </c>
      <c r="N1165" s="237">
        <v>0</v>
      </c>
      <c r="O1165" s="236" t="s">
        <v>1450</v>
      </c>
      <c r="P1165" s="241">
        <f t="shared" si="37"/>
        <v>0</v>
      </c>
      <c r="Q1165" s="242" t="str">
        <f>IF(ISNUMBER(P1165),IF(P1165=100%,"CUMPLIDA",IF(AND(ISNUMBER(L1165),ISNUMBER([3]CGR!$P$4)), IF(L1165&lt;[3]CGR!$P$4,"INCUMPLIDA","PROCESO"), "VERIFICAR FECHA")),"SIN VALOR AVANCE")</f>
        <v>PROCESO</v>
      </c>
    </row>
    <row r="1166" spans="1:17" ht="240.75" customHeight="1" x14ac:dyDescent="0.2">
      <c r="A1166" s="232" t="s">
        <v>19</v>
      </c>
      <c r="B1166" s="233" t="s">
        <v>13</v>
      </c>
      <c r="C1166" s="778" t="s">
        <v>461</v>
      </c>
      <c r="D1166" s="778" t="s">
        <v>1441</v>
      </c>
      <c r="E1166" s="780" t="s">
        <v>1458</v>
      </c>
      <c r="F1166" s="780" t="s">
        <v>1459</v>
      </c>
      <c r="G1166" s="780" t="s">
        <v>1444</v>
      </c>
      <c r="H1166" s="235" t="s">
        <v>1445</v>
      </c>
      <c r="I1166" s="236" t="s">
        <v>1446</v>
      </c>
      <c r="J1166" s="245">
        <v>20</v>
      </c>
      <c r="K1166" s="302">
        <v>45870</v>
      </c>
      <c r="L1166" s="302">
        <v>46234</v>
      </c>
      <c r="M1166" s="239">
        <f t="shared" si="36"/>
        <v>52</v>
      </c>
      <c r="N1166" s="237">
        <v>0</v>
      </c>
      <c r="O1166" s="236" t="s">
        <v>1447</v>
      </c>
      <c r="P1166" s="241">
        <f t="shared" si="37"/>
        <v>0</v>
      </c>
      <c r="Q1166" s="242" t="str">
        <f>IF(ISNUMBER(P1166),IF(P1166=100%,"CUMPLIDA",IF(AND(ISNUMBER(L1166),ISNUMBER([3]CGR!$P$4)), IF(L1166&lt;[3]CGR!$P$4,"INCUMPLIDA","PROCESO"), "VERIFICAR FECHA")),"SIN VALOR AVANCE")</f>
        <v>PROCESO</v>
      </c>
    </row>
    <row r="1167" spans="1:17" ht="60.75" x14ac:dyDescent="0.2">
      <c r="A1167" s="232" t="s">
        <v>19</v>
      </c>
      <c r="B1167" s="233" t="s">
        <v>13</v>
      </c>
      <c r="C1167" s="778"/>
      <c r="D1167" s="778"/>
      <c r="E1167" s="780"/>
      <c r="F1167" s="780"/>
      <c r="G1167" s="780"/>
      <c r="H1167" s="235" t="s">
        <v>1448</v>
      </c>
      <c r="I1167" s="236" t="s">
        <v>1460</v>
      </c>
      <c r="J1167" s="245">
        <v>3</v>
      </c>
      <c r="K1167" s="302">
        <v>45870</v>
      </c>
      <c r="L1167" s="302">
        <v>46234</v>
      </c>
      <c r="M1167" s="239">
        <f t="shared" si="36"/>
        <v>52</v>
      </c>
      <c r="N1167" s="237">
        <v>0</v>
      </c>
      <c r="O1167" s="236" t="s">
        <v>1450</v>
      </c>
      <c r="P1167" s="241">
        <f t="shared" si="37"/>
        <v>0</v>
      </c>
      <c r="Q1167" s="242" t="str">
        <f>IF(ISNUMBER(P1167),IF(P1167=100%,"CUMPLIDA",IF(AND(ISNUMBER(L1167),ISNUMBER([3]CGR!$P$4)), IF(L1167&lt;[3]CGR!$P$4,"INCUMPLIDA","PROCESO"), "VERIFICAR FECHA")),"SIN VALOR AVANCE")</f>
        <v>PROCESO</v>
      </c>
    </row>
    <row r="1168" spans="1:17" ht="120.75" x14ac:dyDescent="0.2">
      <c r="A1168" s="232" t="s">
        <v>19</v>
      </c>
      <c r="B1168" s="233" t="s">
        <v>13</v>
      </c>
      <c r="C1168" s="778"/>
      <c r="D1168" s="778"/>
      <c r="E1168" s="780"/>
      <c r="F1168" s="780"/>
      <c r="G1168" s="235" t="s">
        <v>1451</v>
      </c>
      <c r="H1168" s="235" t="s">
        <v>1452</v>
      </c>
      <c r="I1168" s="236" t="s">
        <v>1453</v>
      </c>
      <c r="J1168" s="245">
        <v>1</v>
      </c>
      <c r="K1168" s="302">
        <v>45870</v>
      </c>
      <c r="L1168" s="302">
        <v>45991</v>
      </c>
      <c r="M1168" s="239">
        <f t="shared" si="36"/>
        <v>17.285714285714285</v>
      </c>
      <c r="N1168" s="237">
        <v>0</v>
      </c>
      <c r="O1168" s="236" t="s">
        <v>1454</v>
      </c>
      <c r="P1168" s="241">
        <f t="shared" si="37"/>
        <v>0</v>
      </c>
      <c r="Q1168" s="242" t="str">
        <f>IF(ISNUMBER(P1168),IF(P1168=100%,"CUMPLIDA",IF(AND(ISNUMBER(L1168),ISNUMBER([3]CGR!$P$4)), IF(L1168&lt;[3]CGR!$P$4,"INCUMPLIDA","PROCESO"), "VERIFICAR FECHA")),"SIN VALOR AVANCE")</f>
        <v>PROCESO</v>
      </c>
    </row>
    <row r="1169" spans="1:17" ht="90" x14ac:dyDescent="0.2">
      <c r="A1169" s="232" t="s">
        <v>19</v>
      </c>
      <c r="B1169" s="233" t="s">
        <v>13</v>
      </c>
      <c r="C1169" s="778"/>
      <c r="D1169" s="778"/>
      <c r="E1169" s="780"/>
      <c r="F1169" s="780"/>
      <c r="G1169" s="235" t="s">
        <v>1455</v>
      </c>
      <c r="H1169" s="235" t="s">
        <v>1456</v>
      </c>
      <c r="I1169" s="236" t="s">
        <v>1457</v>
      </c>
      <c r="J1169" s="245">
        <v>1</v>
      </c>
      <c r="K1169" s="302">
        <v>45870</v>
      </c>
      <c r="L1169" s="302">
        <v>45930</v>
      </c>
      <c r="M1169" s="239">
        <f t="shared" si="36"/>
        <v>8.5714285714285712</v>
      </c>
      <c r="N1169" s="237">
        <v>0</v>
      </c>
      <c r="O1169" s="236" t="s">
        <v>1450</v>
      </c>
      <c r="P1169" s="241">
        <f t="shared" si="37"/>
        <v>0</v>
      </c>
      <c r="Q1169" s="242" t="str">
        <f>IF(ISNUMBER(P1169),IF(P1169=100%,"CUMPLIDA",IF(AND(ISNUMBER(L1169),ISNUMBER([3]CGR!$P$4)), IF(L1169&lt;[3]CGR!$P$4,"INCUMPLIDA","PROCESO"), "VERIFICAR FECHA")),"SIN VALOR AVANCE")</f>
        <v>PROCESO</v>
      </c>
    </row>
    <row r="1170" spans="1:17" ht="165" customHeight="1" x14ac:dyDescent="0.2">
      <c r="A1170" s="232" t="s">
        <v>19</v>
      </c>
      <c r="B1170" s="233" t="s">
        <v>13</v>
      </c>
      <c r="C1170" s="778" t="s">
        <v>461</v>
      </c>
      <c r="D1170" s="778" t="s">
        <v>1085</v>
      </c>
      <c r="E1170" s="780" t="s">
        <v>1461</v>
      </c>
      <c r="F1170" s="780" t="s">
        <v>1462</v>
      </c>
      <c r="G1170" s="235" t="s">
        <v>1463</v>
      </c>
      <c r="H1170" s="235" t="s">
        <v>1464</v>
      </c>
      <c r="I1170" s="236" t="s">
        <v>1457</v>
      </c>
      <c r="J1170" s="245">
        <v>1</v>
      </c>
      <c r="K1170" s="302">
        <v>45870</v>
      </c>
      <c r="L1170" s="302">
        <v>45930</v>
      </c>
      <c r="M1170" s="239">
        <f t="shared" si="36"/>
        <v>8.5714285714285712</v>
      </c>
      <c r="N1170" s="237">
        <v>0</v>
      </c>
      <c r="O1170" s="236" t="s">
        <v>1465</v>
      </c>
      <c r="P1170" s="241">
        <f t="shared" si="37"/>
        <v>0</v>
      </c>
      <c r="Q1170" s="242" t="str">
        <f>IF(ISNUMBER(P1170),IF(P1170=100%,"CUMPLIDA",IF(AND(ISNUMBER(L1170),ISNUMBER([3]CGR!$P$4)), IF(L1170&lt;[3]CGR!$P$4,"INCUMPLIDA","PROCESO"), "VERIFICAR FECHA")),"SIN VALOR AVANCE")</f>
        <v>PROCESO</v>
      </c>
    </row>
    <row r="1171" spans="1:17" ht="105" x14ac:dyDescent="0.2">
      <c r="A1171" s="232" t="s">
        <v>19</v>
      </c>
      <c r="B1171" s="233" t="s">
        <v>13</v>
      </c>
      <c r="C1171" s="778"/>
      <c r="D1171" s="778"/>
      <c r="E1171" s="780"/>
      <c r="F1171" s="780"/>
      <c r="G1171" s="235" t="s">
        <v>1466</v>
      </c>
      <c r="H1171" s="235" t="s">
        <v>1467</v>
      </c>
      <c r="I1171" s="236" t="s">
        <v>1468</v>
      </c>
      <c r="J1171" s="245">
        <v>12</v>
      </c>
      <c r="K1171" s="302">
        <v>45870</v>
      </c>
      <c r="L1171" s="302">
        <v>46234</v>
      </c>
      <c r="M1171" s="239">
        <f t="shared" ref="M1171:M1188" si="38">(L1171-K1171)/7</f>
        <v>52</v>
      </c>
      <c r="N1171" s="237">
        <v>0</v>
      </c>
      <c r="O1171" s="236" t="s">
        <v>1469</v>
      </c>
      <c r="P1171" s="241">
        <f t="shared" si="37"/>
        <v>0</v>
      </c>
      <c r="Q1171" s="242" t="str">
        <f>IF(ISNUMBER(P1171),IF(P1171=100%,"CUMPLIDA",IF(AND(ISNUMBER(L1171),ISNUMBER([3]CGR!$P$4)), IF(L1171&lt;[3]CGR!$P$4,"INCUMPLIDA","PROCESO"), "VERIFICAR FECHA")),"SIN VALOR AVANCE")</f>
        <v>PROCESO</v>
      </c>
    </row>
    <row r="1172" spans="1:17" ht="240.75" customHeight="1" x14ac:dyDescent="0.2">
      <c r="A1172" s="232" t="s">
        <v>19</v>
      </c>
      <c r="B1172" s="233" t="s">
        <v>13</v>
      </c>
      <c r="C1172" s="778" t="s">
        <v>461</v>
      </c>
      <c r="D1172" s="778" t="s">
        <v>1085</v>
      </c>
      <c r="E1172" s="780" t="s">
        <v>1470</v>
      </c>
      <c r="F1172" s="780" t="s">
        <v>1471</v>
      </c>
      <c r="G1172" s="780" t="s">
        <v>1444</v>
      </c>
      <c r="H1172" s="235" t="s">
        <v>1445</v>
      </c>
      <c r="I1172" s="236" t="s">
        <v>1446</v>
      </c>
      <c r="J1172" s="245">
        <v>20</v>
      </c>
      <c r="K1172" s="302">
        <v>45870</v>
      </c>
      <c r="L1172" s="302">
        <v>46234</v>
      </c>
      <c r="M1172" s="239">
        <f t="shared" si="38"/>
        <v>52</v>
      </c>
      <c r="N1172" s="237">
        <v>0</v>
      </c>
      <c r="O1172" s="236" t="s">
        <v>1447</v>
      </c>
      <c r="P1172" s="241">
        <f t="shared" si="37"/>
        <v>0</v>
      </c>
      <c r="Q1172" s="242" t="str">
        <f>IF(ISNUMBER(P1172),IF(P1172=100%,"CUMPLIDA",IF(AND(ISNUMBER(L1172),ISNUMBER([3]CGR!$P$4)), IF(L1172&lt;[3]CGR!$P$4,"INCUMPLIDA","PROCESO"), "VERIFICAR FECHA")),"SIN VALOR AVANCE")</f>
        <v>PROCESO</v>
      </c>
    </row>
    <row r="1173" spans="1:17" ht="60.75" x14ac:dyDescent="0.2">
      <c r="A1173" s="232" t="s">
        <v>19</v>
      </c>
      <c r="B1173" s="233" t="s">
        <v>13</v>
      </c>
      <c r="C1173" s="778"/>
      <c r="D1173" s="778"/>
      <c r="E1173" s="780"/>
      <c r="F1173" s="780"/>
      <c r="G1173" s="780"/>
      <c r="H1173" s="235" t="s">
        <v>1448</v>
      </c>
      <c r="I1173" s="236" t="s">
        <v>1460</v>
      </c>
      <c r="J1173" s="245">
        <v>3</v>
      </c>
      <c r="K1173" s="302">
        <v>45870</v>
      </c>
      <c r="L1173" s="302">
        <v>46234</v>
      </c>
      <c r="M1173" s="239">
        <f t="shared" si="38"/>
        <v>52</v>
      </c>
      <c r="N1173" s="237">
        <v>0</v>
      </c>
      <c r="O1173" s="236" t="s">
        <v>1450</v>
      </c>
      <c r="P1173" s="241">
        <f t="shared" si="37"/>
        <v>0</v>
      </c>
      <c r="Q1173" s="242" t="str">
        <f>IF(ISNUMBER(P1173),IF(P1173=100%,"CUMPLIDA",IF(AND(ISNUMBER(L1173),ISNUMBER([3]CGR!$P$4)), IF(L1173&lt;[3]CGR!$P$4,"INCUMPLIDA","PROCESO"), "VERIFICAR FECHA")),"SIN VALOR AVANCE")</f>
        <v>PROCESO</v>
      </c>
    </row>
    <row r="1174" spans="1:17" ht="120.75" x14ac:dyDescent="0.2">
      <c r="A1174" s="232" t="s">
        <v>19</v>
      </c>
      <c r="B1174" s="233" t="s">
        <v>13</v>
      </c>
      <c r="C1174" s="778"/>
      <c r="D1174" s="778"/>
      <c r="E1174" s="780"/>
      <c r="F1174" s="780"/>
      <c r="G1174" s="235" t="s">
        <v>1451</v>
      </c>
      <c r="H1174" s="235" t="s">
        <v>1452</v>
      </c>
      <c r="I1174" s="236" t="s">
        <v>1453</v>
      </c>
      <c r="J1174" s="245">
        <v>1</v>
      </c>
      <c r="K1174" s="302">
        <v>45870</v>
      </c>
      <c r="L1174" s="302">
        <v>45991</v>
      </c>
      <c r="M1174" s="239">
        <f t="shared" si="38"/>
        <v>17.285714285714285</v>
      </c>
      <c r="N1174" s="237">
        <v>0</v>
      </c>
      <c r="O1174" s="236" t="s">
        <v>1454</v>
      </c>
      <c r="P1174" s="241">
        <f t="shared" si="37"/>
        <v>0</v>
      </c>
      <c r="Q1174" s="242" t="str">
        <f>IF(ISNUMBER(P1174),IF(P1174=100%,"CUMPLIDA",IF(AND(ISNUMBER(L1174),ISNUMBER([3]CGR!$P$4)), IF(L1174&lt;[3]CGR!$P$4,"INCUMPLIDA","PROCESO"), "VERIFICAR FECHA")),"SIN VALOR AVANCE")</f>
        <v>PROCESO</v>
      </c>
    </row>
    <row r="1175" spans="1:17" ht="90" x14ac:dyDescent="0.2">
      <c r="A1175" s="232" t="s">
        <v>19</v>
      </c>
      <c r="B1175" s="233" t="s">
        <v>13</v>
      </c>
      <c r="C1175" s="778"/>
      <c r="D1175" s="778"/>
      <c r="E1175" s="780"/>
      <c r="F1175" s="780"/>
      <c r="G1175" s="780" t="s">
        <v>1472</v>
      </c>
      <c r="H1175" s="235" t="s">
        <v>1456</v>
      </c>
      <c r="I1175" s="236" t="s">
        <v>1457</v>
      </c>
      <c r="J1175" s="245">
        <v>1</v>
      </c>
      <c r="K1175" s="302">
        <v>45870</v>
      </c>
      <c r="L1175" s="302">
        <v>45930</v>
      </c>
      <c r="M1175" s="239">
        <f t="shared" si="38"/>
        <v>8.5714285714285712</v>
      </c>
      <c r="N1175" s="237">
        <v>0</v>
      </c>
      <c r="O1175" s="236" t="s">
        <v>1450</v>
      </c>
      <c r="P1175" s="241">
        <f t="shared" si="37"/>
        <v>0</v>
      </c>
      <c r="Q1175" s="242" t="str">
        <f>IF(ISNUMBER(P1175),IF(P1175=100%,"CUMPLIDA",IF(AND(ISNUMBER(L1175),ISNUMBER([3]CGR!$P$4)), IF(L1175&lt;[3]CGR!$P$4,"INCUMPLIDA","PROCESO"), "VERIFICAR FECHA")),"SIN VALOR AVANCE")</f>
        <v>PROCESO</v>
      </c>
    </row>
    <row r="1176" spans="1:17" ht="60.75" x14ac:dyDescent="0.2">
      <c r="A1176" s="232" t="s">
        <v>19</v>
      </c>
      <c r="B1176" s="233" t="s">
        <v>13</v>
      </c>
      <c r="C1176" s="778"/>
      <c r="D1176" s="778"/>
      <c r="E1176" s="780"/>
      <c r="F1176" s="780"/>
      <c r="G1176" s="780"/>
      <c r="H1176" s="235" t="s">
        <v>1473</v>
      </c>
      <c r="I1176" s="236" t="s">
        <v>1457</v>
      </c>
      <c r="J1176" s="245">
        <v>1</v>
      </c>
      <c r="K1176" s="302">
        <v>45870</v>
      </c>
      <c r="L1176" s="302">
        <v>45930</v>
      </c>
      <c r="M1176" s="239">
        <f t="shared" si="38"/>
        <v>8.5714285714285712</v>
      </c>
      <c r="N1176" s="237">
        <v>0</v>
      </c>
      <c r="O1176" s="236" t="s">
        <v>1450</v>
      </c>
      <c r="P1176" s="241">
        <f t="shared" si="37"/>
        <v>0</v>
      </c>
      <c r="Q1176" s="242" t="str">
        <f>IF(ISNUMBER(P1176),IF(P1176=100%,"CUMPLIDA",IF(AND(ISNUMBER(L1176),ISNUMBER([3]CGR!$P$4)), IF(L1176&lt;[3]CGR!$P$4,"INCUMPLIDA","PROCESO"), "VERIFICAR FECHA")),"SIN VALOR AVANCE")</f>
        <v>PROCESO</v>
      </c>
    </row>
    <row r="1177" spans="1:17" ht="135" customHeight="1" x14ac:dyDescent="0.2">
      <c r="A1177" s="232" t="s">
        <v>19</v>
      </c>
      <c r="B1177" s="233" t="s">
        <v>13</v>
      </c>
      <c r="C1177" s="778" t="s">
        <v>461</v>
      </c>
      <c r="D1177" s="778" t="s">
        <v>1085</v>
      </c>
      <c r="E1177" s="780" t="s">
        <v>1474</v>
      </c>
      <c r="F1177" s="780" t="s">
        <v>1475</v>
      </c>
      <c r="G1177" s="235" t="s">
        <v>1476</v>
      </c>
      <c r="H1177" s="235" t="s">
        <v>1477</v>
      </c>
      <c r="I1177" s="236" t="s">
        <v>1457</v>
      </c>
      <c r="J1177" s="245">
        <v>1</v>
      </c>
      <c r="K1177" s="302">
        <v>45931</v>
      </c>
      <c r="L1177" s="302">
        <v>46022</v>
      </c>
      <c r="M1177" s="239">
        <f t="shared" si="38"/>
        <v>13</v>
      </c>
      <c r="N1177" s="237">
        <v>0</v>
      </c>
      <c r="O1177" s="236" t="s">
        <v>1450</v>
      </c>
      <c r="P1177" s="241">
        <f t="shared" si="37"/>
        <v>0</v>
      </c>
      <c r="Q1177" s="242" t="str">
        <f>IF(ISNUMBER(P1177),IF(P1177=100%,"CUMPLIDA",IF(AND(ISNUMBER(L1177),ISNUMBER([3]CGR!$P$4)), IF(L1177&lt;[3]CGR!$P$4,"INCUMPLIDA","PROCESO"), "VERIFICAR FECHA")),"SIN VALOR AVANCE")</f>
        <v>PROCESO</v>
      </c>
    </row>
    <row r="1178" spans="1:17" ht="105.75" x14ac:dyDescent="0.2">
      <c r="A1178" s="232" t="s">
        <v>19</v>
      </c>
      <c r="B1178" s="233" t="s">
        <v>13</v>
      </c>
      <c r="C1178" s="778"/>
      <c r="D1178" s="778"/>
      <c r="E1178" s="780"/>
      <c r="F1178" s="780"/>
      <c r="G1178" s="235" t="s">
        <v>1478</v>
      </c>
      <c r="H1178" s="235" t="s">
        <v>1479</v>
      </c>
      <c r="I1178" s="236" t="s">
        <v>1480</v>
      </c>
      <c r="J1178" s="245">
        <v>6</v>
      </c>
      <c r="K1178" s="302">
        <v>45931</v>
      </c>
      <c r="L1178" s="302">
        <v>46660</v>
      </c>
      <c r="M1178" s="239">
        <f t="shared" si="38"/>
        <v>104.14285714285714</v>
      </c>
      <c r="N1178" s="237">
        <v>0</v>
      </c>
      <c r="O1178" s="236" t="s">
        <v>1481</v>
      </c>
      <c r="P1178" s="241">
        <f t="shared" si="37"/>
        <v>0</v>
      </c>
      <c r="Q1178" s="242" t="str">
        <f>IF(ISNUMBER(P1178),IF(P1178=100%,"CUMPLIDA",IF(AND(ISNUMBER(L1178),ISNUMBER([3]CGR!$P$4)), IF(L1178&lt;[3]CGR!$P$4,"INCUMPLIDA","PROCESO"), "VERIFICAR FECHA")),"SIN VALOR AVANCE")</f>
        <v>PROCESO</v>
      </c>
    </row>
    <row r="1179" spans="1:17" ht="135.75" x14ac:dyDescent="0.2">
      <c r="A1179" s="232" t="s">
        <v>19</v>
      </c>
      <c r="B1179" s="233" t="s">
        <v>13</v>
      </c>
      <c r="C1179" s="778"/>
      <c r="D1179" s="778"/>
      <c r="E1179" s="780"/>
      <c r="F1179" s="780"/>
      <c r="G1179" s="235" t="s">
        <v>1482</v>
      </c>
      <c r="H1179" s="235" t="s">
        <v>1483</v>
      </c>
      <c r="I1179" s="236" t="s">
        <v>1484</v>
      </c>
      <c r="J1179" s="245">
        <v>4</v>
      </c>
      <c r="K1179" s="302">
        <v>45870</v>
      </c>
      <c r="L1179" s="302">
        <v>46234</v>
      </c>
      <c r="M1179" s="239">
        <f t="shared" si="38"/>
        <v>52</v>
      </c>
      <c r="N1179" s="237">
        <v>0</v>
      </c>
      <c r="O1179" s="236" t="s">
        <v>1485</v>
      </c>
      <c r="P1179" s="241">
        <f t="shared" si="37"/>
        <v>0</v>
      </c>
      <c r="Q1179" s="242" t="str">
        <f>IF(ISNUMBER(P1179),IF(P1179=100%,"CUMPLIDA",IF(AND(ISNUMBER(L1179),ISNUMBER([3]CGR!$P$4)), IF(L1179&lt;[3]CGR!$P$4,"INCUMPLIDA","PROCESO"), "VERIFICAR FECHA")),"SIN VALOR AVANCE")</f>
        <v>PROCESO</v>
      </c>
    </row>
    <row r="1180" spans="1:17" ht="180.75" customHeight="1" x14ac:dyDescent="0.2">
      <c r="A1180" s="232" t="s">
        <v>18</v>
      </c>
      <c r="B1180" s="233" t="s">
        <v>13</v>
      </c>
      <c r="C1180" s="788" t="s">
        <v>461</v>
      </c>
      <c r="D1180" s="788" t="s">
        <v>1085</v>
      </c>
      <c r="E1180" s="780" t="s">
        <v>1486</v>
      </c>
      <c r="F1180" s="780" t="s">
        <v>1487</v>
      </c>
      <c r="G1180" s="235" t="s">
        <v>1488</v>
      </c>
      <c r="H1180" s="235" t="s">
        <v>1489</v>
      </c>
      <c r="I1180" s="236" t="s">
        <v>1490</v>
      </c>
      <c r="J1180" s="245">
        <v>4</v>
      </c>
      <c r="K1180" s="302">
        <v>45839</v>
      </c>
      <c r="L1180" s="302">
        <v>46203</v>
      </c>
      <c r="M1180" s="239">
        <f t="shared" si="38"/>
        <v>52</v>
      </c>
      <c r="N1180" s="237">
        <v>0</v>
      </c>
      <c r="O1180" s="236" t="s">
        <v>1491</v>
      </c>
      <c r="P1180" s="241">
        <f t="shared" si="37"/>
        <v>0</v>
      </c>
      <c r="Q1180" s="242" t="str">
        <f>IF(ISNUMBER(P1180),IF(P1180=100%,"CUMPLIDA",IF(AND(ISNUMBER(L1180),ISNUMBER([3]CGR!$P$4)), IF(L1180&lt;[3]CGR!$P$4,"INCUMPLIDA","PROCESO"), "VERIFICAR FECHA")),"SIN VALOR AVANCE")</f>
        <v>PROCESO</v>
      </c>
    </row>
    <row r="1181" spans="1:17" ht="105.75" x14ac:dyDescent="0.2">
      <c r="A1181" s="232" t="s">
        <v>18</v>
      </c>
      <c r="B1181" s="233" t="s">
        <v>13</v>
      </c>
      <c r="C1181" s="788"/>
      <c r="D1181" s="788"/>
      <c r="E1181" s="780"/>
      <c r="F1181" s="780"/>
      <c r="G1181" s="780" t="s">
        <v>1492</v>
      </c>
      <c r="H1181" s="235" t="s">
        <v>1493</v>
      </c>
      <c r="I1181" s="236" t="s">
        <v>1494</v>
      </c>
      <c r="J1181" s="245">
        <v>1</v>
      </c>
      <c r="K1181" s="263">
        <v>45839</v>
      </c>
      <c r="L1181" s="302">
        <v>45868</v>
      </c>
      <c r="M1181" s="239">
        <f t="shared" si="38"/>
        <v>4.1428571428571432</v>
      </c>
      <c r="N1181" s="237">
        <v>0</v>
      </c>
      <c r="O1181" s="236" t="s">
        <v>1495</v>
      </c>
      <c r="P1181" s="241">
        <f t="shared" si="37"/>
        <v>0</v>
      </c>
      <c r="Q1181" s="242" t="str">
        <f>IF(ISNUMBER(P1181),IF(P1181=100%,"CUMPLIDA",IF(AND(ISNUMBER(L1181),ISNUMBER([3]CGR!$P$4)), IF(L1181&lt;[3]CGR!$P$4,"INCUMPLIDA","PROCESO"), "VERIFICAR FECHA")),"SIN VALOR AVANCE")</f>
        <v>PROCESO</v>
      </c>
    </row>
    <row r="1182" spans="1:17" ht="180" x14ac:dyDescent="0.2">
      <c r="A1182" s="232" t="s">
        <v>18</v>
      </c>
      <c r="B1182" s="233" t="s">
        <v>13</v>
      </c>
      <c r="C1182" s="788"/>
      <c r="D1182" s="788"/>
      <c r="E1182" s="780"/>
      <c r="F1182" s="780"/>
      <c r="G1182" s="780"/>
      <c r="H1182" s="298" t="s">
        <v>1496</v>
      </c>
      <c r="I1182" s="236" t="s">
        <v>1497</v>
      </c>
      <c r="J1182" s="245">
        <v>2</v>
      </c>
      <c r="K1182" s="263">
        <v>45870</v>
      </c>
      <c r="L1182" s="263">
        <v>45930</v>
      </c>
      <c r="M1182" s="239">
        <f t="shared" si="38"/>
        <v>8.5714285714285712</v>
      </c>
      <c r="N1182" s="237">
        <v>0</v>
      </c>
      <c r="O1182" s="236" t="s">
        <v>1498</v>
      </c>
      <c r="P1182" s="241">
        <f t="shared" si="37"/>
        <v>0</v>
      </c>
      <c r="Q1182" s="242" t="str">
        <f>IF(ISNUMBER(P1182),IF(P1182=100%,"CUMPLIDA",IF(AND(ISNUMBER(L1182),ISNUMBER([3]CGR!$P$4)), IF(L1182&lt;[3]CGR!$P$4,"INCUMPLIDA","PROCESO"), "VERIFICAR FECHA")),"SIN VALOR AVANCE")</f>
        <v>PROCESO</v>
      </c>
    </row>
    <row r="1183" spans="1:17" ht="75" x14ac:dyDescent="0.2">
      <c r="A1183" s="232" t="s">
        <v>18</v>
      </c>
      <c r="B1183" s="233" t="s">
        <v>13</v>
      </c>
      <c r="C1183" s="788"/>
      <c r="D1183" s="788"/>
      <c r="E1183" s="780"/>
      <c r="F1183" s="780"/>
      <c r="G1183" s="235" t="s">
        <v>1499</v>
      </c>
      <c r="H1183" s="235" t="s">
        <v>1500</v>
      </c>
      <c r="I1183" s="236" t="s">
        <v>1390</v>
      </c>
      <c r="J1183" s="245">
        <v>1</v>
      </c>
      <c r="K1183" s="263">
        <v>45839</v>
      </c>
      <c r="L1183" s="263">
        <v>45899</v>
      </c>
      <c r="M1183" s="239">
        <f t="shared" si="38"/>
        <v>8.5714285714285712</v>
      </c>
      <c r="N1183" s="237">
        <v>0</v>
      </c>
      <c r="O1183" s="236" t="s">
        <v>1501</v>
      </c>
      <c r="P1183" s="241">
        <f t="shared" si="37"/>
        <v>0</v>
      </c>
      <c r="Q1183" s="242" t="str">
        <f>IF(ISNUMBER(P1183),IF(P1183=100%,"CUMPLIDA",IF(AND(ISNUMBER(L1183),ISNUMBER([3]CGR!$P$4)), IF(L1183&lt;[3]CGR!$P$4,"INCUMPLIDA","PROCESO"), "VERIFICAR FECHA")),"SIN VALOR AVANCE")</f>
        <v>PROCESO</v>
      </c>
    </row>
    <row r="1184" spans="1:17" ht="75" x14ac:dyDescent="0.2">
      <c r="A1184" s="232" t="s">
        <v>18</v>
      </c>
      <c r="B1184" s="233" t="s">
        <v>13</v>
      </c>
      <c r="C1184" s="788"/>
      <c r="D1184" s="788"/>
      <c r="E1184" s="780"/>
      <c r="F1184" s="780"/>
      <c r="G1184" s="235" t="s">
        <v>1502</v>
      </c>
      <c r="H1184" s="235" t="s">
        <v>1503</v>
      </c>
      <c r="I1184" s="236" t="s">
        <v>1504</v>
      </c>
      <c r="J1184" s="245">
        <v>1</v>
      </c>
      <c r="K1184" s="302">
        <v>45899</v>
      </c>
      <c r="L1184" s="302">
        <v>45930</v>
      </c>
      <c r="M1184" s="239">
        <f t="shared" si="38"/>
        <v>4.4285714285714288</v>
      </c>
      <c r="N1184" s="237">
        <v>0</v>
      </c>
      <c r="O1184" s="236" t="s">
        <v>1501</v>
      </c>
      <c r="P1184" s="241">
        <f t="shared" si="37"/>
        <v>0</v>
      </c>
      <c r="Q1184" s="242" t="str">
        <f>IF(ISNUMBER(P1184),IF(P1184=100%,"CUMPLIDA",IF(AND(ISNUMBER(L1184),ISNUMBER([3]CGR!$P$4)), IF(L1184&lt;[3]CGR!$P$4,"INCUMPLIDA","PROCESO"), "VERIFICAR FECHA")),"SIN VALOR AVANCE")</f>
        <v>PROCESO</v>
      </c>
    </row>
    <row r="1185" spans="1:17" ht="150.75" customHeight="1" x14ac:dyDescent="0.2">
      <c r="A1185" s="232" t="s">
        <v>18</v>
      </c>
      <c r="B1185" s="233" t="s">
        <v>13</v>
      </c>
      <c r="C1185" s="783" t="s">
        <v>461</v>
      </c>
      <c r="D1185" s="783" t="s">
        <v>1441</v>
      </c>
      <c r="E1185" s="780" t="s">
        <v>1505</v>
      </c>
      <c r="F1185" s="780" t="s">
        <v>1506</v>
      </c>
      <c r="G1185" s="780" t="s">
        <v>1507</v>
      </c>
      <c r="H1185" s="235" t="s">
        <v>1508</v>
      </c>
      <c r="I1185" s="236" t="s">
        <v>1509</v>
      </c>
      <c r="J1185" s="245">
        <v>2</v>
      </c>
      <c r="K1185" s="263">
        <v>45839</v>
      </c>
      <c r="L1185" s="263">
        <v>46022</v>
      </c>
      <c r="M1185" s="239">
        <f t="shared" si="38"/>
        <v>26.142857142857142</v>
      </c>
      <c r="N1185" s="237">
        <v>0</v>
      </c>
      <c r="O1185" s="236" t="s">
        <v>1510</v>
      </c>
      <c r="P1185" s="241">
        <f t="shared" si="37"/>
        <v>0</v>
      </c>
      <c r="Q1185" s="242" t="str">
        <f>IF(ISNUMBER(P1185),IF(P1185=100%,"CUMPLIDA",IF(AND(ISNUMBER(L1185),ISNUMBER([3]CGR!$P$4)), IF(L1185&lt;[3]CGR!$P$4,"INCUMPLIDA","PROCESO"), "VERIFICAR FECHA")),"SIN VALOR AVANCE")</f>
        <v>PROCESO</v>
      </c>
    </row>
    <row r="1186" spans="1:17" ht="120.75" x14ac:dyDescent="0.2">
      <c r="A1186" s="232" t="s">
        <v>18</v>
      </c>
      <c r="B1186" s="233" t="s">
        <v>13</v>
      </c>
      <c r="C1186" s="783"/>
      <c r="D1186" s="783"/>
      <c r="E1186" s="780"/>
      <c r="F1186" s="780"/>
      <c r="G1186" s="780"/>
      <c r="H1186" s="235" t="s">
        <v>1511</v>
      </c>
      <c r="I1186" s="236" t="s">
        <v>1512</v>
      </c>
      <c r="J1186" s="245">
        <v>2</v>
      </c>
      <c r="K1186" s="263">
        <v>45839</v>
      </c>
      <c r="L1186" s="263">
        <v>46022</v>
      </c>
      <c r="M1186" s="239">
        <f t="shared" si="38"/>
        <v>26.142857142857142</v>
      </c>
      <c r="N1186" s="237">
        <v>0</v>
      </c>
      <c r="O1186" s="236" t="s">
        <v>1510</v>
      </c>
      <c r="P1186" s="241">
        <f t="shared" si="37"/>
        <v>0</v>
      </c>
      <c r="Q1186" s="242" t="str">
        <f>IF(ISNUMBER(P1186),IF(P1186=100%,"CUMPLIDA",IF(AND(ISNUMBER(L1186),ISNUMBER([3]CGR!$P$4)), IF(L1186&lt;[3]CGR!$P$4,"INCUMPLIDA","PROCESO"), "VERIFICAR FECHA")),"SIN VALOR AVANCE")</f>
        <v>PROCESO</v>
      </c>
    </row>
    <row r="1187" spans="1:17" ht="120.75" x14ac:dyDescent="0.2">
      <c r="A1187" s="232" t="s">
        <v>18</v>
      </c>
      <c r="B1187" s="233" t="s">
        <v>13</v>
      </c>
      <c r="C1187" s="783"/>
      <c r="D1187" s="783"/>
      <c r="E1187" s="780"/>
      <c r="F1187" s="780"/>
      <c r="G1187" s="780" t="s">
        <v>1513</v>
      </c>
      <c r="H1187" s="235" t="s">
        <v>1514</v>
      </c>
      <c r="I1187" s="236" t="s">
        <v>1515</v>
      </c>
      <c r="J1187" s="245">
        <v>4</v>
      </c>
      <c r="K1187" s="263">
        <v>45839</v>
      </c>
      <c r="L1187" s="263">
        <v>46218</v>
      </c>
      <c r="M1187" s="239">
        <f t="shared" si="38"/>
        <v>54.142857142857146</v>
      </c>
      <c r="N1187" s="237">
        <v>0</v>
      </c>
      <c r="O1187" s="236" t="s">
        <v>1510</v>
      </c>
      <c r="P1187" s="241">
        <f t="shared" si="37"/>
        <v>0</v>
      </c>
      <c r="Q1187" s="242" t="str">
        <f>IF(ISNUMBER(P1187),IF(P1187=100%,"CUMPLIDA",IF(AND(ISNUMBER(L1187),ISNUMBER([3]CGR!$P$4)), IF(L1187&lt;[3]CGR!$P$4,"INCUMPLIDA","PROCESO"), "VERIFICAR FECHA")),"SIN VALOR AVANCE")</f>
        <v>PROCESO</v>
      </c>
    </row>
    <row r="1188" spans="1:17" ht="120.75" x14ac:dyDescent="0.2">
      <c r="A1188" s="232" t="s">
        <v>18</v>
      </c>
      <c r="B1188" s="233" t="s">
        <v>13</v>
      </c>
      <c r="C1188" s="783"/>
      <c r="D1188" s="783"/>
      <c r="E1188" s="780"/>
      <c r="F1188" s="780"/>
      <c r="G1188" s="780"/>
      <c r="H1188" s="235" t="s">
        <v>1516</v>
      </c>
      <c r="I1188" s="236" t="s">
        <v>1515</v>
      </c>
      <c r="J1188" s="245">
        <v>4</v>
      </c>
      <c r="K1188" s="263">
        <v>45839</v>
      </c>
      <c r="L1188" s="263">
        <v>46218</v>
      </c>
      <c r="M1188" s="239">
        <f t="shared" si="38"/>
        <v>54.142857142857146</v>
      </c>
      <c r="N1188" s="237">
        <v>0</v>
      </c>
      <c r="O1188" s="236" t="s">
        <v>1510</v>
      </c>
      <c r="P1188" s="241">
        <f t="shared" si="37"/>
        <v>0</v>
      </c>
      <c r="Q1188" s="242" t="str">
        <f>IF(ISNUMBER(P1188),IF(P1188=100%,"CUMPLIDA",IF(AND(ISNUMBER(L1188),ISNUMBER([3]CGR!$P$4)), IF(L1188&lt;[3]CGR!$P$4,"INCUMPLIDA","PROCESO"), "VERIFICAR FECHA")),"SIN VALOR AVANCE")</f>
        <v>PROCESO</v>
      </c>
    </row>
    <row r="1189" spans="1:17" ht="120" x14ac:dyDescent="0.2">
      <c r="A1189" s="317" t="s">
        <v>12</v>
      </c>
      <c r="B1189" s="318" t="s">
        <v>14</v>
      </c>
      <c r="C1189" s="767" t="s">
        <v>1517</v>
      </c>
      <c r="D1189" s="767" t="s">
        <v>1518</v>
      </c>
      <c r="E1189" s="320" t="s">
        <v>1519</v>
      </c>
      <c r="F1189" s="769" t="s">
        <v>1520</v>
      </c>
      <c r="G1189" s="320" t="s">
        <v>1521</v>
      </c>
      <c r="H1189" s="321" t="s">
        <v>1522</v>
      </c>
      <c r="I1189" s="321" t="s">
        <v>1523</v>
      </c>
      <c r="J1189" s="322">
        <v>4</v>
      </c>
      <c r="K1189" s="323">
        <v>43101</v>
      </c>
      <c r="L1189" s="323">
        <v>43465</v>
      </c>
      <c r="M1189" s="324">
        <f>(L1189-K1189)/7</f>
        <v>52</v>
      </c>
      <c r="N1189" s="325">
        <v>1</v>
      </c>
      <c r="O1189" s="321" t="s">
        <v>1524</v>
      </c>
      <c r="P1189" s="325">
        <f t="shared" ref="P1189:P1252" si="39">IF(B1189="ITRC",N1189,N1189/J1189)</f>
        <v>1</v>
      </c>
      <c r="Q1189" s="326" t="str" cm="1">
        <f t="array" aca="1" ref="Q1189" ca="1">IF(ISNUMBER(P1189),IF(P1189=100%,"CUMPLIDA",IF(AND(ISNUMBER(L1189),ISNUMBER(INDIRECT("FECHA_"&amp;$B1189,1))), IF(L1189&lt;=INDIRECT("FECHA_"&amp;$B1189,1),"INCUMPLIDA","PROCESO"), "VERIFICAR FECHA")),"SIN VALOR AVANCE")</f>
        <v>CUMPLIDA</v>
      </c>
    </row>
    <row r="1190" spans="1:17" ht="150" x14ac:dyDescent="0.2">
      <c r="A1190" s="317" t="s">
        <v>12</v>
      </c>
      <c r="B1190" s="318" t="s">
        <v>14</v>
      </c>
      <c r="C1190" s="767"/>
      <c r="D1190" s="767"/>
      <c r="E1190" s="320" t="s">
        <v>1525</v>
      </c>
      <c r="F1190" s="769"/>
      <c r="G1190" s="320" t="s">
        <v>1526</v>
      </c>
      <c r="H1190" s="321" t="s">
        <v>1527</v>
      </c>
      <c r="I1190" s="321" t="s">
        <v>1528</v>
      </c>
      <c r="J1190" s="322">
        <v>10</v>
      </c>
      <c r="K1190" s="323">
        <v>43101</v>
      </c>
      <c r="L1190" s="323">
        <v>43465</v>
      </c>
      <c r="M1190" s="324">
        <f>(L1190-K1190)/7</f>
        <v>52</v>
      </c>
      <c r="N1190" s="325">
        <v>1</v>
      </c>
      <c r="O1190" s="321" t="s">
        <v>1524</v>
      </c>
      <c r="P1190" s="325">
        <f t="shared" si="39"/>
        <v>1</v>
      </c>
      <c r="Q1190" s="326" t="str" cm="1">
        <f t="array" aca="1" ref="Q1190" ca="1">IF(ISNUMBER(P1190),IF(P1190=100%,"CUMPLIDA",IF(AND(ISNUMBER(L1190),ISNUMBER(INDIRECT("FECHA_"&amp;$B1190,1))), IF(L1190&lt;=INDIRECT("FECHA_"&amp;$B1190,1),"INCUMPLIDA","PROCESO"), "VERIFICAR FECHA")),"SIN VALOR AVANCE")</f>
        <v>CUMPLIDA</v>
      </c>
    </row>
    <row r="1191" spans="1:17" ht="120" x14ac:dyDescent="0.2">
      <c r="A1191" s="317" t="s">
        <v>12</v>
      </c>
      <c r="B1191" s="318" t="s">
        <v>14</v>
      </c>
      <c r="C1191" s="767"/>
      <c r="D1191" s="767"/>
      <c r="E1191" s="320" t="s">
        <v>1529</v>
      </c>
      <c r="F1191" s="769"/>
      <c r="G1191" s="320" t="s">
        <v>1530</v>
      </c>
      <c r="H1191" s="321" t="s">
        <v>1531</v>
      </c>
      <c r="I1191" s="321" t="s">
        <v>1532</v>
      </c>
      <c r="J1191" s="325">
        <v>1</v>
      </c>
      <c r="K1191" s="323">
        <v>43009</v>
      </c>
      <c r="L1191" s="323">
        <v>43465</v>
      </c>
      <c r="M1191" s="324">
        <f>(L1191-K1191)/7</f>
        <v>65.142857142857139</v>
      </c>
      <c r="N1191" s="325">
        <v>1</v>
      </c>
      <c r="O1191" s="321" t="s">
        <v>1524</v>
      </c>
      <c r="P1191" s="325">
        <f t="shared" si="39"/>
        <v>1</v>
      </c>
      <c r="Q1191" s="326" t="str" cm="1">
        <f t="array" aca="1" ref="Q1191" ca="1">IF(ISNUMBER(P1191),IF(P1191=100%,"CUMPLIDA",IF(AND(ISNUMBER(L1191),ISNUMBER(INDIRECT("FECHA_"&amp;$B1191,1))), IF(L1191&lt;=INDIRECT("FECHA_"&amp;$B1191,1),"INCUMPLIDA","PROCESO"), "VERIFICAR FECHA")),"SIN VALOR AVANCE")</f>
        <v>CUMPLIDA</v>
      </c>
    </row>
    <row r="1192" spans="1:17" ht="90.75" x14ac:dyDescent="0.2">
      <c r="A1192" s="317" t="s">
        <v>12</v>
      </c>
      <c r="B1192" s="318" t="s">
        <v>14</v>
      </c>
      <c r="C1192" s="767"/>
      <c r="D1192" s="767"/>
      <c r="E1192" s="320" t="s">
        <v>1533</v>
      </c>
      <c r="F1192" s="769"/>
      <c r="G1192" s="320" t="s">
        <v>1534</v>
      </c>
      <c r="H1192" s="321" t="s">
        <v>1535</v>
      </c>
      <c r="I1192" s="321" t="s">
        <v>1536</v>
      </c>
      <c r="J1192" s="325">
        <v>1</v>
      </c>
      <c r="K1192" s="323">
        <v>43018</v>
      </c>
      <c r="L1192" s="323">
        <v>43383</v>
      </c>
      <c r="M1192" s="324">
        <f>(L1192-K1192)/7</f>
        <v>52.142857142857146</v>
      </c>
      <c r="N1192" s="325">
        <v>1</v>
      </c>
      <c r="O1192" s="321" t="s">
        <v>1537</v>
      </c>
      <c r="P1192" s="325">
        <f t="shared" si="39"/>
        <v>1</v>
      </c>
      <c r="Q1192" s="326" t="str" cm="1">
        <f t="array" aca="1" ref="Q1192" ca="1">IF(ISNUMBER(P1192),IF(P1192=100%,"CUMPLIDA",IF(AND(ISNUMBER(L1192),ISNUMBER(INDIRECT("FECHA_"&amp;$B1192,1))), IF(L1192&lt;=INDIRECT("FECHA_"&amp;$B1192,1),"INCUMPLIDA","PROCESO"), "VERIFICAR FECHA")),"SIN VALOR AVANCE")</f>
        <v>CUMPLIDA</v>
      </c>
    </row>
    <row r="1193" spans="1:17" ht="120" x14ac:dyDescent="0.2">
      <c r="A1193" s="317" t="s">
        <v>12</v>
      </c>
      <c r="B1193" s="318" t="s">
        <v>14</v>
      </c>
      <c r="C1193" s="767"/>
      <c r="D1193" s="767"/>
      <c r="E1193" s="320" t="s">
        <v>1538</v>
      </c>
      <c r="F1193" s="769"/>
      <c r="G1193" s="320" t="s">
        <v>1539</v>
      </c>
      <c r="H1193" s="321" t="s">
        <v>1540</v>
      </c>
      <c r="I1193" s="321" t="s">
        <v>1541</v>
      </c>
      <c r="J1193" s="325">
        <v>0.05</v>
      </c>
      <c r="K1193" s="323">
        <v>43040</v>
      </c>
      <c r="L1193" s="323">
        <v>43434</v>
      </c>
      <c r="M1193" s="324">
        <f>(L1193-K1193)/7</f>
        <v>56.285714285714285</v>
      </c>
      <c r="N1193" s="325">
        <v>1</v>
      </c>
      <c r="O1193" s="321" t="s">
        <v>1542</v>
      </c>
      <c r="P1193" s="325">
        <f t="shared" si="39"/>
        <v>1</v>
      </c>
      <c r="Q1193" s="326" t="str" cm="1">
        <f t="array" aca="1" ref="Q1193" ca="1">IF(ISNUMBER(P1193),IF(P1193=100%,"CUMPLIDA",IF(AND(ISNUMBER(L1193),ISNUMBER(INDIRECT("FECHA_"&amp;$B1193,1))), IF(L1193&lt;=INDIRECT("FECHA_"&amp;$B1193,1),"INCUMPLIDA","PROCESO"), "VERIFICAR FECHA")),"SIN VALOR AVANCE")</f>
        <v>CUMPLIDA</v>
      </c>
    </row>
    <row r="1194" spans="1:17" ht="105" x14ac:dyDescent="0.2">
      <c r="A1194" s="317" t="s">
        <v>12</v>
      </c>
      <c r="B1194" s="318" t="s">
        <v>14</v>
      </c>
      <c r="C1194" s="767"/>
      <c r="D1194" s="767"/>
      <c r="E1194" s="320" t="s">
        <v>1543</v>
      </c>
      <c r="F1194" s="769"/>
      <c r="G1194" s="320" t="s">
        <v>1544</v>
      </c>
      <c r="H1194" s="321" t="s">
        <v>1545</v>
      </c>
      <c r="I1194" s="321" t="s">
        <v>1546</v>
      </c>
      <c r="J1194" s="322">
        <v>1</v>
      </c>
      <c r="K1194" s="323">
        <v>43040</v>
      </c>
      <c r="L1194" s="323">
        <v>43099</v>
      </c>
      <c r="M1194" s="324">
        <f t="shared" ref="M1194:M1257" si="40">(L1194-K1194)/7</f>
        <v>8.4285714285714288</v>
      </c>
      <c r="N1194" s="325">
        <v>1</v>
      </c>
      <c r="O1194" s="321" t="s">
        <v>1547</v>
      </c>
      <c r="P1194" s="325">
        <f t="shared" si="39"/>
        <v>1</v>
      </c>
      <c r="Q1194" s="326" t="str" cm="1">
        <f t="array" aca="1" ref="Q1194" ca="1">IF(ISNUMBER(P1194),IF(P1194=100%,"CUMPLIDA",IF(AND(ISNUMBER(L1194),ISNUMBER(INDIRECT("FECHA_"&amp;$B1194,1))), IF(L1194&lt;=INDIRECT("FECHA_"&amp;$B1194,1),"INCUMPLIDA","PROCESO"), "VERIFICAR FECHA")),"SIN VALOR AVANCE")</f>
        <v>CUMPLIDA</v>
      </c>
    </row>
    <row r="1195" spans="1:17" ht="120" x14ac:dyDescent="0.2">
      <c r="A1195" s="317" t="s">
        <v>12</v>
      </c>
      <c r="B1195" s="318" t="s">
        <v>14</v>
      </c>
      <c r="C1195" s="767"/>
      <c r="D1195" s="767"/>
      <c r="E1195" s="320" t="s">
        <v>1548</v>
      </c>
      <c r="F1195" s="769"/>
      <c r="G1195" s="320" t="s">
        <v>1549</v>
      </c>
      <c r="H1195" s="321" t="s">
        <v>1550</v>
      </c>
      <c r="I1195" s="321" t="s">
        <v>1551</v>
      </c>
      <c r="J1195" s="322">
        <v>3</v>
      </c>
      <c r="K1195" s="323">
        <v>43059</v>
      </c>
      <c r="L1195" s="323">
        <v>43190</v>
      </c>
      <c r="M1195" s="324">
        <f t="shared" si="40"/>
        <v>18.714285714285715</v>
      </c>
      <c r="N1195" s="325">
        <v>1</v>
      </c>
      <c r="O1195" s="321" t="s">
        <v>1552</v>
      </c>
      <c r="P1195" s="325">
        <f t="shared" si="39"/>
        <v>1</v>
      </c>
      <c r="Q1195" s="326" t="str" cm="1">
        <f t="array" aca="1" ref="Q1195" ca="1">IF(ISNUMBER(P1195),IF(P1195=100%,"CUMPLIDA",IF(AND(ISNUMBER(L1195),ISNUMBER(INDIRECT("FECHA_"&amp;$B1195,1))), IF(L1195&lt;=INDIRECT("FECHA_"&amp;$B1195,1),"INCUMPLIDA","PROCESO"), "VERIFICAR FECHA")),"SIN VALOR AVANCE")</f>
        <v>CUMPLIDA</v>
      </c>
    </row>
    <row r="1196" spans="1:17" ht="75" x14ac:dyDescent="0.2">
      <c r="A1196" s="317" t="s">
        <v>12</v>
      </c>
      <c r="B1196" s="318" t="s">
        <v>14</v>
      </c>
      <c r="C1196" s="767"/>
      <c r="D1196" s="767"/>
      <c r="E1196" s="320" t="s">
        <v>1553</v>
      </c>
      <c r="F1196" s="769"/>
      <c r="G1196" s="320" t="s">
        <v>1554</v>
      </c>
      <c r="H1196" s="321" t="s">
        <v>1555</v>
      </c>
      <c r="I1196" s="321" t="s">
        <v>1556</v>
      </c>
      <c r="J1196" s="322">
        <v>1</v>
      </c>
      <c r="K1196" s="323">
        <v>43031</v>
      </c>
      <c r="L1196" s="323">
        <v>43035</v>
      </c>
      <c r="M1196" s="324">
        <f t="shared" si="40"/>
        <v>0.5714285714285714</v>
      </c>
      <c r="N1196" s="325">
        <v>1</v>
      </c>
      <c r="O1196" s="321" t="s">
        <v>1552</v>
      </c>
      <c r="P1196" s="325">
        <f t="shared" si="39"/>
        <v>1</v>
      </c>
      <c r="Q1196" s="326" t="str" cm="1">
        <f t="array" aca="1" ref="Q1196" ca="1">IF(ISNUMBER(P1196),IF(P1196=100%,"CUMPLIDA",IF(AND(ISNUMBER(L1196),ISNUMBER(INDIRECT("FECHA_"&amp;$B1196,1))), IF(L1196&lt;=INDIRECT("FECHA_"&amp;$B1196,1),"INCUMPLIDA","PROCESO"), "VERIFICAR FECHA")),"SIN VALOR AVANCE")</f>
        <v>CUMPLIDA</v>
      </c>
    </row>
    <row r="1197" spans="1:17" ht="75.75" x14ac:dyDescent="0.2">
      <c r="A1197" s="317" t="s">
        <v>12</v>
      </c>
      <c r="B1197" s="318" t="s">
        <v>14</v>
      </c>
      <c r="C1197" s="767"/>
      <c r="D1197" s="767"/>
      <c r="E1197" s="320" t="s">
        <v>1557</v>
      </c>
      <c r="F1197" s="769"/>
      <c r="G1197" s="320" t="s">
        <v>1558</v>
      </c>
      <c r="H1197" s="321" t="s">
        <v>1559</v>
      </c>
      <c r="I1197" s="321" t="s">
        <v>1560</v>
      </c>
      <c r="J1197" s="322">
        <v>2</v>
      </c>
      <c r="K1197" s="323">
        <v>43101</v>
      </c>
      <c r="L1197" s="323">
        <v>43311</v>
      </c>
      <c r="M1197" s="324">
        <f t="shared" si="40"/>
        <v>30</v>
      </c>
      <c r="N1197" s="325">
        <v>1</v>
      </c>
      <c r="O1197" s="321" t="s">
        <v>1561</v>
      </c>
      <c r="P1197" s="325">
        <f t="shared" si="39"/>
        <v>1</v>
      </c>
      <c r="Q1197" s="326" t="str" cm="1">
        <f t="array" aca="1" ref="Q1197" ca="1">IF(ISNUMBER(P1197),IF(P1197=100%,"CUMPLIDA",IF(AND(ISNUMBER(L1197),ISNUMBER(INDIRECT("FECHA_"&amp;$B1197,1))), IF(L1197&lt;=INDIRECT("FECHA_"&amp;$B1197,1),"INCUMPLIDA","PROCESO"), "VERIFICAR FECHA")),"SIN VALOR AVANCE")</f>
        <v>CUMPLIDA</v>
      </c>
    </row>
    <row r="1198" spans="1:17" ht="180" x14ac:dyDescent="0.2">
      <c r="A1198" s="317" t="s">
        <v>12</v>
      </c>
      <c r="B1198" s="318" t="s">
        <v>14</v>
      </c>
      <c r="C1198" s="767" t="s">
        <v>1562</v>
      </c>
      <c r="D1198" s="767" t="s">
        <v>1563</v>
      </c>
      <c r="E1198" s="769" t="s">
        <v>1564</v>
      </c>
      <c r="F1198" s="769" t="s">
        <v>1565</v>
      </c>
      <c r="G1198" s="320" t="s">
        <v>1566</v>
      </c>
      <c r="H1198" s="321" t="s">
        <v>1567</v>
      </c>
      <c r="I1198" s="321" t="s">
        <v>1568</v>
      </c>
      <c r="J1198" s="322">
        <v>5</v>
      </c>
      <c r="K1198" s="323">
        <v>43101</v>
      </c>
      <c r="L1198" s="323">
        <v>43465</v>
      </c>
      <c r="M1198" s="324">
        <f t="shared" si="40"/>
        <v>52</v>
      </c>
      <c r="N1198" s="325">
        <v>1</v>
      </c>
      <c r="O1198" s="321" t="s">
        <v>1524</v>
      </c>
      <c r="P1198" s="325">
        <f t="shared" si="39"/>
        <v>1</v>
      </c>
      <c r="Q1198" s="326" t="str" cm="1">
        <f t="array" aca="1" ref="Q1198" ca="1">IF(ISNUMBER(P1198),IF(P1198=100%,"CUMPLIDA",IF(AND(ISNUMBER(L1198),ISNUMBER(INDIRECT("FECHA_"&amp;$B1198,1))), IF(L1198&lt;=INDIRECT("FECHA_"&amp;$B1198,1),"INCUMPLIDA","PROCESO"), "VERIFICAR FECHA")),"SIN VALOR AVANCE")</f>
        <v>CUMPLIDA</v>
      </c>
    </row>
    <row r="1199" spans="1:17" ht="90.75" x14ac:dyDescent="0.2">
      <c r="A1199" s="317" t="s">
        <v>12</v>
      </c>
      <c r="B1199" s="318" t="s">
        <v>14</v>
      </c>
      <c r="C1199" s="767"/>
      <c r="D1199" s="767"/>
      <c r="E1199" s="769"/>
      <c r="F1199" s="769"/>
      <c r="G1199" s="320" t="s">
        <v>1569</v>
      </c>
      <c r="H1199" s="321" t="s">
        <v>1567</v>
      </c>
      <c r="I1199" s="321" t="s">
        <v>1570</v>
      </c>
      <c r="J1199" s="325">
        <v>1</v>
      </c>
      <c r="K1199" s="323">
        <v>43040</v>
      </c>
      <c r="L1199" s="323">
        <v>43281</v>
      </c>
      <c r="M1199" s="324">
        <f t="shared" si="40"/>
        <v>34.428571428571431</v>
      </c>
      <c r="N1199" s="325">
        <v>1</v>
      </c>
      <c r="O1199" s="321" t="s">
        <v>1571</v>
      </c>
      <c r="P1199" s="325">
        <f t="shared" si="39"/>
        <v>1</v>
      </c>
      <c r="Q1199" s="326" t="str" cm="1">
        <f t="array" aca="1" ref="Q1199" ca="1">IF(ISNUMBER(P1199),IF(P1199=100%,"CUMPLIDA",IF(AND(ISNUMBER(L1199),ISNUMBER(INDIRECT("FECHA_"&amp;$B1199,1))), IF(L1199&lt;=INDIRECT("FECHA_"&amp;$B1199,1),"INCUMPLIDA","PROCESO"), "VERIFICAR FECHA")),"SIN VALOR AVANCE")</f>
        <v>CUMPLIDA</v>
      </c>
    </row>
    <row r="1200" spans="1:17" ht="180" x14ac:dyDescent="0.2">
      <c r="A1200" s="317" t="s">
        <v>12</v>
      </c>
      <c r="B1200" s="318" t="s">
        <v>14</v>
      </c>
      <c r="C1200" s="767"/>
      <c r="D1200" s="767"/>
      <c r="E1200" s="769"/>
      <c r="F1200" s="769"/>
      <c r="G1200" s="320" t="s">
        <v>1572</v>
      </c>
      <c r="H1200" s="321" t="s">
        <v>1573</v>
      </c>
      <c r="I1200" s="321" t="s">
        <v>1574</v>
      </c>
      <c r="J1200" s="322">
        <v>20</v>
      </c>
      <c r="K1200" s="323">
        <v>43101</v>
      </c>
      <c r="L1200" s="323">
        <v>43465</v>
      </c>
      <c r="M1200" s="324">
        <f t="shared" si="40"/>
        <v>52</v>
      </c>
      <c r="N1200" s="325">
        <v>1</v>
      </c>
      <c r="O1200" s="321" t="s">
        <v>1571</v>
      </c>
      <c r="P1200" s="325">
        <f t="shared" si="39"/>
        <v>1</v>
      </c>
      <c r="Q1200" s="326" t="str" cm="1">
        <f t="array" aca="1" ref="Q1200" ca="1">IF(ISNUMBER(P1200),IF(P1200=100%,"CUMPLIDA",IF(AND(ISNUMBER(L1200),ISNUMBER(INDIRECT("FECHA_"&amp;$B1200,1))), IF(L1200&lt;=INDIRECT("FECHA_"&amp;$B1200,1),"INCUMPLIDA","PROCESO"), "VERIFICAR FECHA")),"SIN VALOR AVANCE")</f>
        <v>CUMPLIDA</v>
      </c>
    </row>
    <row r="1201" spans="1:17" ht="105.75" x14ac:dyDescent="0.2">
      <c r="A1201" s="317" t="s">
        <v>12</v>
      </c>
      <c r="B1201" s="318" t="s">
        <v>14</v>
      </c>
      <c r="C1201" s="767"/>
      <c r="D1201" s="767"/>
      <c r="E1201" s="769" t="s">
        <v>1575</v>
      </c>
      <c r="F1201" s="769"/>
      <c r="G1201" s="320" t="s">
        <v>1576</v>
      </c>
      <c r="H1201" s="321" t="s">
        <v>1577</v>
      </c>
      <c r="I1201" s="321" t="s">
        <v>1578</v>
      </c>
      <c r="J1201" s="322">
        <v>1</v>
      </c>
      <c r="K1201" s="323">
        <v>43028</v>
      </c>
      <c r="L1201" s="323">
        <v>43059</v>
      </c>
      <c r="M1201" s="324">
        <f t="shared" si="40"/>
        <v>4.4285714285714288</v>
      </c>
      <c r="N1201" s="325">
        <v>1</v>
      </c>
      <c r="O1201" s="321" t="s">
        <v>1524</v>
      </c>
      <c r="P1201" s="325">
        <f t="shared" si="39"/>
        <v>1</v>
      </c>
      <c r="Q1201" s="326" t="str" cm="1">
        <f t="array" aca="1" ref="Q1201" ca="1">IF(ISNUMBER(P1201),IF(P1201=100%,"CUMPLIDA",IF(AND(ISNUMBER(L1201),ISNUMBER(INDIRECT("FECHA_"&amp;$B1201,1))), IF(L1201&lt;=INDIRECT("FECHA_"&amp;$B1201,1),"INCUMPLIDA","PROCESO"), "VERIFICAR FECHA")),"SIN VALOR AVANCE")</f>
        <v>CUMPLIDA</v>
      </c>
    </row>
    <row r="1202" spans="1:17" ht="225" x14ac:dyDescent="0.2">
      <c r="A1202" s="317" t="s">
        <v>12</v>
      </c>
      <c r="B1202" s="318" t="s">
        <v>14</v>
      </c>
      <c r="C1202" s="767"/>
      <c r="D1202" s="767"/>
      <c r="E1202" s="769"/>
      <c r="F1202" s="769"/>
      <c r="G1202" s="320" t="s">
        <v>1579</v>
      </c>
      <c r="H1202" s="321" t="s">
        <v>1580</v>
      </c>
      <c r="I1202" s="321" t="s">
        <v>1581</v>
      </c>
      <c r="J1202" s="322">
        <v>1</v>
      </c>
      <c r="K1202" s="323">
        <v>42979</v>
      </c>
      <c r="L1202" s="323">
        <v>43099</v>
      </c>
      <c r="M1202" s="324">
        <f t="shared" si="40"/>
        <v>17.142857142857142</v>
      </c>
      <c r="N1202" s="325">
        <v>1</v>
      </c>
      <c r="O1202" s="321" t="s">
        <v>1582</v>
      </c>
      <c r="P1202" s="325">
        <f t="shared" si="39"/>
        <v>1</v>
      </c>
      <c r="Q1202" s="326" t="str" cm="1">
        <f t="array" aca="1" ref="Q1202" ca="1">IF(ISNUMBER(P1202),IF(P1202=100%,"CUMPLIDA",IF(AND(ISNUMBER(L1202),ISNUMBER(INDIRECT("FECHA_"&amp;$B1202,1))), IF(L1202&lt;=INDIRECT("FECHA_"&amp;$B1202,1),"INCUMPLIDA","PROCESO"), "VERIFICAR FECHA")),"SIN VALOR AVANCE")</f>
        <v>CUMPLIDA</v>
      </c>
    </row>
    <row r="1203" spans="1:17" ht="105.75" x14ac:dyDescent="0.2">
      <c r="A1203" s="317" t="s">
        <v>12</v>
      </c>
      <c r="B1203" s="318" t="s">
        <v>14</v>
      </c>
      <c r="C1203" s="767"/>
      <c r="D1203" s="767"/>
      <c r="E1203" s="769"/>
      <c r="F1203" s="769"/>
      <c r="G1203" s="320" t="s">
        <v>1583</v>
      </c>
      <c r="H1203" s="321" t="s">
        <v>1584</v>
      </c>
      <c r="I1203" s="321" t="s">
        <v>1585</v>
      </c>
      <c r="J1203" s="322">
        <v>1</v>
      </c>
      <c r="K1203" s="323">
        <v>43020</v>
      </c>
      <c r="L1203" s="323">
        <v>43038</v>
      </c>
      <c r="M1203" s="324">
        <f t="shared" si="40"/>
        <v>2.5714285714285716</v>
      </c>
      <c r="N1203" s="325">
        <v>1</v>
      </c>
      <c r="O1203" s="321" t="s">
        <v>1586</v>
      </c>
      <c r="P1203" s="325">
        <f t="shared" si="39"/>
        <v>1</v>
      </c>
      <c r="Q1203" s="326" t="str" cm="1">
        <f t="array" aca="1" ref="Q1203" ca="1">IF(ISNUMBER(P1203),IF(P1203=100%,"CUMPLIDA",IF(AND(ISNUMBER(L1203),ISNUMBER(INDIRECT("FECHA_"&amp;$B1203,1))), IF(L1203&lt;=INDIRECT("FECHA_"&amp;$B1203,1),"INCUMPLIDA","PROCESO"), "VERIFICAR FECHA")),"SIN VALOR AVANCE")</f>
        <v>CUMPLIDA</v>
      </c>
    </row>
    <row r="1204" spans="1:17" ht="105.75" x14ac:dyDescent="0.2">
      <c r="A1204" s="317" t="s">
        <v>12</v>
      </c>
      <c r="B1204" s="318" t="s">
        <v>14</v>
      </c>
      <c r="C1204" s="767"/>
      <c r="D1204" s="767"/>
      <c r="E1204" s="769" t="s">
        <v>1587</v>
      </c>
      <c r="F1204" s="769"/>
      <c r="G1204" s="320" t="s">
        <v>1588</v>
      </c>
      <c r="H1204" s="321" t="s">
        <v>1589</v>
      </c>
      <c r="I1204" s="321" t="s">
        <v>1585</v>
      </c>
      <c r="J1204" s="322">
        <v>1</v>
      </c>
      <c r="K1204" s="323">
        <v>43040</v>
      </c>
      <c r="L1204" s="323">
        <v>43069</v>
      </c>
      <c r="M1204" s="324">
        <f t="shared" si="40"/>
        <v>4.1428571428571432</v>
      </c>
      <c r="N1204" s="325">
        <v>1</v>
      </c>
      <c r="O1204" s="321" t="s">
        <v>1524</v>
      </c>
      <c r="P1204" s="325">
        <f t="shared" si="39"/>
        <v>1</v>
      </c>
      <c r="Q1204" s="326" t="str" cm="1">
        <f t="array" aca="1" ref="Q1204" ca="1">IF(ISNUMBER(P1204),IF(P1204=100%,"CUMPLIDA",IF(AND(ISNUMBER(L1204),ISNUMBER(INDIRECT("FECHA_"&amp;$B1204,1))), IF(L1204&lt;=INDIRECT("FECHA_"&amp;$B1204,1),"INCUMPLIDA","PROCESO"), "VERIFICAR FECHA")),"SIN VALOR AVANCE")</f>
        <v>CUMPLIDA</v>
      </c>
    </row>
    <row r="1205" spans="1:17" ht="105.75" x14ac:dyDescent="0.2">
      <c r="A1205" s="317" t="s">
        <v>12</v>
      </c>
      <c r="B1205" s="318" t="s">
        <v>14</v>
      </c>
      <c r="C1205" s="767"/>
      <c r="D1205" s="767"/>
      <c r="E1205" s="769"/>
      <c r="F1205" s="769"/>
      <c r="G1205" s="320" t="s">
        <v>1590</v>
      </c>
      <c r="H1205" s="321" t="s">
        <v>1589</v>
      </c>
      <c r="I1205" s="321" t="s">
        <v>1591</v>
      </c>
      <c r="J1205" s="322">
        <v>1</v>
      </c>
      <c r="K1205" s="323">
        <v>42979</v>
      </c>
      <c r="L1205" s="323">
        <v>43038</v>
      </c>
      <c r="M1205" s="324">
        <f t="shared" si="40"/>
        <v>8.4285714285714288</v>
      </c>
      <c r="N1205" s="325">
        <v>1</v>
      </c>
      <c r="O1205" s="321" t="s">
        <v>1524</v>
      </c>
      <c r="P1205" s="325">
        <f t="shared" si="39"/>
        <v>1</v>
      </c>
      <c r="Q1205" s="326" t="str" cm="1">
        <f t="array" aca="1" ref="Q1205" ca="1">IF(ISNUMBER(P1205),IF(P1205=100%,"CUMPLIDA",IF(AND(ISNUMBER(L1205),ISNUMBER(INDIRECT("FECHA_"&amp;$B1205,1))), IF(L1205&lt;=INDIRECT("FECHA_"&amp;$B1205,1),"INCUMPLIDA","PROCESO"), "VERIFICAR FECHA")),"SIN VALOR AVANCE")</f>
        <v>CUMPLIDA</v>
      </c>
    </row>
    <row r="1206" spans="1:17" ht="105.75" x14ac:dyDescent="0.2">
      <c r="A1206" s="317" t="s">
        <v>12</v>
      </c>
      <c r="B1206" s="318" t="s">
        <v>14</v>
      </c>
      <c r="C1206" s="767"/>
      <c r="D1206" s="767"/>
      <c r="E1206" s="769"/>
      <c r="F1206" s="769"/>
      <c r="G1206" s="779" t="s">
        <v>1592</v>
      </c>
      <c r="H1206" s="771" t="s">
        <v>1593</v>
      </c>
      <c r="I1206" s="321" t="s">
        <v>1594</v>
      </c>
      <c r="J1206" s="322">
        <v>1</v>
      </c>
      <c r="K1206" s="323">
        <v>43021</v>
      </c>
      <c r="L1206" s="323">
        <v>43039</v>
      </c>
      <c r="M1206" s="324">
        <f t="shared" si="40"/>
        <v>2.5714285714285716</v>
      </c>
      <c r="N1206" s="325">
        <v>1</v>
      </c>
      <c r="O1206" s="321" t="s">
        <v>1524</v>
      </c>
      <c r="P1206" s="325">
        <f t="shared" si="39"/>
        <v>1</v>
      </c>
      <c r="Q1206" s="326" t="str" cm="1">
        <f t="array" aca="1" ref="Q1206" ca="1">IF(ISNUMBER(P1206),IF(P1206=100%,"CUMPLIDA",IF(AND(ISNUMBER(L1206),ISNUMBER(INDIRECT("FECHA_"&amp;$B1206,1))), IF(L1206&lt;=INDIRECT("FECHA_"&amp;$B1206,1),"INCUMPLIDA","PROCESO"), "VERIFICAR FECHA")),"SIN VALOR AVANCE")</f>
        <v>CUMPLIDA</v>
      </c>
    </row>
    <row r="1207" spans="1:17" ht="120.75" x14ac:dyDescent="0.2">
      <c r="A1207" s="317" t="s">
        <v>12</v>
      </c>
      <c r="B1207" s="318" t="s">
        <v>14</v>
      </c>
      <c r="C1207" s="767"/>
      <c r="D1207" s="767"/>
      <c r="E1207" s="769" t="s">
        <v>1595</v>
      </c>
      <c r="F1207" s="769"/>
      <c r="G1207" s="779"/>
      <c r="H1207" s="771"/>
      <c r="I1207" s="321" t="s">
        <v>1596</v>
      </c>
      <c r="J1207" s="322">
        <v>1</v>
      </c>
      <c r="K1207" s="323">
        <v>43040</v>
      </c>
      <c r="L1207" s="323">
        <v>43100</v>
      </c>
      <c r="M1207" s="324">
        <f t="shared" si="40"/>
        <v>8.5714285714285712</v>
      </c>
      <c r="N1207" s="325">
        <v>1</v>
      </c>
      <c r="O1207" s="321" t="s">
        <v>1597</v>
      </c>
      <c r="P1207" s="325">
        <f t="shared" si="39"/>
        <v>1</v>
      </c>
      <c r="Q1207" s="326" t="str" cm="1">
        <f t="array" aca="1" ref="Q1207" ca="1">IF(ISNUMBER(P1207),IF(P1207=100%,"CUMPLIDA",IF(AND(ISNUMBER(L1207),ISNUMBER(INDIRECT("FECHA_"&amp;$B1207,1))), IF(L1207&lt;=INDIRECT("FECHA_"&amp;$B1207,1),"INCUMPLIDA","PROCESO"), "VERIFICAR FECHA")),"SIN VALOR AVANCE")</f>
        <v>CUMPLIDA</v>
      </c>
    </row>
    <row r="1208" spans="1:17" ht="120.75" x14ac:dyDescent="0.2">
      <c r="A1208" s="317" t="s">
        <v>12</v>
      </c>
      <c r="B1208" s="318" t="s">
        <v>14</v>
      </c>
      <c r="C1208" s="767"/>
      <c r="D1208" s="767"/>
      <c r="E1208" s="769"/>
      <c r="F1208" s="769"/>
      <c r="G1208" s="320" t="s">
        <v>1598</v>
      </c>
      <c r="H1208" s="321" t="s">
        <v>1599</v>
      </c>
      <c r="I1208" s="321" t="s">
        <v>1600</v>
      </c>
      <c r="J1208" s="322">
        <v>1</v>
      </c>
      <c r="K1208" s="323">
        <v>43009</v>
      </c>
      <c r="L1208" s="323">
        <v>43830</v>
      </c>
      <c r="M1208" s="324">
        <f t="shared" si="40"/>
        <v>117.28571428571429</v>
      </c>
      <c r="N1208" s="325">
        <v>1</v>
      </c>
      <c r="O1208" s="321" t="s">
        <v>1597</v>
      </c>
      <c r="P1208" s="325">
        <f t="shared" si="39"/>
        <v>1</v>
      </c>
      <c r="Q1208" s="326" t="str" cm="1">
        <f t="array" aca="1" ref="Q1208" ca="1">IF(ISNUMBER(P1208),IF(P1208=100%,"CUMPLIDA",IF(AND(ISNUMBER(L1208),ISNUMBER(INDIRECT("FECHA_"&amp;$B1208,1))), IF(L1208&lt;=INDIRECT("FECHA_"&amp;$B1208,1),"INCUMPLIDA","PROCESO"), "VERIFICAR FECHA")),"SIN VALOR AVANCE")</f>
        <v>CUMPLIDA</v>
      </c>
    </row>
    <row r="1209" spans="1:17" ht="120.75" x14ac:dyDescent="0.2">
      <c r="A1209" s="317" t="s">
        <v>12</v>
      </c>
      <c r="B1209" s="318" t="s">
        <v>14</v>
      </c>
      <c r="C1209" s="767"/>
      <c r="D1209" s="767"/>
      <c r="E1209" s="769"/>
      <c r="F1209" s="769"/>
      <c r="G1209" s="320" t="s">
        <v>1601</v>
      </c>
      <c r="H1209" s="321" t="s">
        <v>1602</v>
      </c>
      <c r="I1209" s="321" t="s">
        <v>1603</v>
      </c>
      <c r="J1209" s="322">
        <v>1</v>
      </c>
      <c r="K1209" s="323">
        <v>44013</v>
      </c>
      <c r="L1209" s="323">
        <v>44195</v>
      </c>
      <c r="M1209" s="324">
        <f t="shared" si="40"/>
        <v>26</v>
      </c>
      <c r="N1209" s="325">
        <v>1</v>
      </c>
      <c r="O1209" s="321" t="s">
        <v>1597</v>
      </c>
      <c r="P1209" s="325">
        <f t="shared" si="39"/>
        <v>1</v>
      </c>
      <c r="Q1209" s="326" t="str" cm="1">
        <f t="array" aca="1" ref="Q1209" ca="1">IF(ISNUMBER(P1209),IF(P1209=100%,"CUMPLIDA",IF(AND(ISNUMBER(L1209),ISNUMBER(INDIRECT("FECHA_"&amp;$B1209,1))), IF(L1209&lt;=INDIRECT("FECHA_"&amp;$B1209,1),"INCUMPLIDA","PROCESO"), "VERIFICAR FECHA")),"SIN VALOR AVANCE")</f>
        <v>CUMPLIDA</v>
      </c>
    </row>
    <row r="1210" spans="1:17" ht="180.75" x14ac:dyDescent="0.2">
      <c r="A1210" s="317" t="s">
        <v>12</v>
      </c>
      <c r="B1210" s="318" t="s">
        <v>14</v>
      </c>
      <c r="C1210" s="767"/>
      <c r="D1210" s="767"/>
      <c r="E1210" s="769"/>
      <c r="F1210" s="769"/>
      <c r="G1210" s="320" t="s">
        <v>1604</v>
      </c>
      <c r="H1210" s="321" t="s">
        <v>712</v>
      </c>
      <c r="I1210" s="321" t="s">
        <v>546</v>
      </c>
      <c r="J1210" s="322">
        <v>1</v>
      </c>
      <c r="K1210" s="327">
        <v>45931</v>
      </c>
      <c r="L1210" s="327">
        <v>45991</v>
      </c>
      <c r="M1210" s="324">
        <f t="shared" si="40"/>
        <v>8.5714285714285712</v>
      </c>
      <c r="N1210" s="325">
        <v>0</v>
      </c>
      <c r="O1210" s="321" t="s">
        <v>1605</v>
      </c>
      <c r="P1210" s="325">
        <f t="shared" si="39"/>
        <v>0</v>
      </c>
      <c r="Q1210" s="326" t="str" cm="1">
        <f t="array" aca="1" ref="Q1210" ca="1">IF(ISNUMBER(P1210),IF(P1210=100%,"CUMPLIDA",IF(AND(ISNUMBER(L1210),ISNUMBER(INDIRECT("FECHA_"&amp;$B1210,1))), IF(L1210&lt;=INDIRECT("FECHA_"&amp;$B1210,1),"INCUMPLIDA","PROCESO"), "VERIFICAR FECHA")),"SIN VALOR AVANCE")</f>
        <v>PROCESO</v>
      </c>
    </row>
    <row r="1211" spans="1:17" ht="180.75" x14ac:dyDescent="0.2">
      <c r="A1211" s="317" t="s">
        <v>12</v>
      </c>
      <c r="B1211" s="318" t="s">
        <v>14</v>
      </c>
      <c r="C1211" s="767"/>
      <c r="D1211" s="767"/>
      <c r="E1211" s="769"/>
      <c r="F1211" s="769"/>
      <c r="G1211" s="320" t="s">
        <v>1606</v>
      </c>
      <c r="H1211" s="321" t="s">
        <v>715</v>
      </c>
      <c r="I1211" s="321" t="s">
        <v>707</v>
      </c>
      <c r="J1211" s="322">
        <v>1</v>
      </c>
      <c r="K1211" s="327">
        <v>45992</v>
      </c>
      <c r="L1211" s="327">
        <v>46081</v>
      </c>
      <c r="M1211" s="324">
        <f t="shared" si="40"/>
        <v>12.714285714285714</v>
      </c>
      <c r="N1211" s="325">
        <v>0</v>
      </c>
      <c r="O1211" s="321" t="s">
        <v>1605</v>
      </c>
      <c r="P1211" s="325">
        <f t="shared" si="39"/>
        <v>0</v>
      </c>
      <c r="Q1211" s="326" t="str" cm="1">
        <f t="array" aca="1" ref="Q1211" ca="1">IF(ISNUMBER(P1211),IF(P1211=100%,"CUMPLIDA",IF(AND(ISNUMBER(L1211),ISNUMBER(INDIRECT("FECHA_"&amp;$B1211,1))), IF(L1211&lt;=INDIRECT("FECHA_"&amp;$B1211,1),"INCUMPLIDA","PROCESO"), "VERIFICAR FECHA")),"SIN VALOR AVANCE")</f>
        <v>PROCESO</v>
      </c>
    </row>
    <row r="1212" spans="1:17" ht="180.75" x14ac:dyDescent="0.2">
      <c r="A1212" s="317" t="s">
        <v>12</v>
      </c>
      <c r="B1212" s="318" t="s">
        <v>14</v>
      </c>
      <c r="C1212" s="767"/>
      <c r="D1212" s="767"/>
      <c r="E1212" s="769"/>
      <c r="F1212" s="769"/>
      <c r="G1212" s="320" t="s">
        <v>1607</v>
      </c>
      <c r="H1212" s="321" t="s">
        <v>717</v>
      </c>
      <c r="I1212" s="321" t="s">
        <v>718</v>
      </c>
      <c r="J1212" s="322">
        <v>5</v>
      </c>
      <c r="K1212" s="327">
        <v>46113</v>
      </c>
      <c r="L1212" s="327">
        <v>46568</v>
      </c>
      <c r="M1212" s="324">
        <f t="shared" si="40"/>
        <v>65</v>
      </c>
      <c r="N1212" s="325">
        <v>0</v>
      </c>
      <c r="O1212" s="321" t="s">
        <v>1605</v>
      </c>
      <c r="P1212" s="325">
        <f t="shared" si="39"/>
        <v>0</v>
      </c>
      <c r="Q1212" s="326" t="str" cm="1">
        <f t="array" aca="1" ref="Q1212" ca="1">IF(ISNUMBER(P1212),IF(P1212=100%,"CUMPLIDA",IF(AND(ISNUMBER(L1212),ISNUMBER(INDIRECT("FECHA_"&amp;$B1212,1))), IF(L1212&lt;=INDIRECT("FECHA_"&amp;$B1212,1),"INCUMPLIDA","PROCESO"), "VERIFICAR FECHA")),"SIN VALOR AVANCE")</f>
        <v>PROCESO</v>
      </c>
    </row>
    <row r="1213" spans="1:17" ht="180.75" x14ac:dyDescent="0.2">
      <c r="A1213" s="317" t="s">
        <v>12</v>
      </c>
      <c r="B1213" s="318" t="s">
        <v>14</v>
      </c>
      <c r="C1213" s="767"/>
      <c r="D1213" s="767"/>
      <c r="E1213" s="769"/>
      <c r="F1213" s="769"/>
      <c r="G1213" s="320" t="s">
        <v>1608</v>
      </c>
      <c r="H1213" s="321" t="s">
        <v>1609</v>
      </c>
      <c r="I1213" s="321" t="s">
        <v>596</v>
      </c>
      <c r="J1213" s="322">
        <v>3</v>
      </c>
      <c r="K1213" s="327">
        <v>46296</v>
      </c>
      <c r="L1213" s="327">
        <v>46568</v>
      </c>
      <c r="M1213" s="324">
        <f t="shared" si="40"/>
        <v>38.857142857142854</v>
      </c>
      <c r="N1213" s="325">
        <v>0</v>
      </c>
      <c r="O1213" s="321" t="s">
        <v>1605</v>
      </c>
      <c r="P1213" s="325">
        <f t="shared" si="39"/>
        <v>0</v>
      </c>
      <c r="Q1213" s="326" t="str" cm="1">
        <f t="array" aca="1" ref="Q1213" ca="1">IF(ISNUMBER(P1213),IF(P1213=100%,"CUMPLIDA",IF(AND(ISNUMBER(L1213),ISNUMBER(INDIRECT("FECHA_"&amp;$B1213,1))), IF(L1213&lt;=INDIRECT("FECHA_"&amp;$B1213,1),"INCUMPLIDA","PROCESO"), "VERIFICAR FECHA")),"SIN VALOR AVANCE")</f>
        <v>PROCESO</v>
      </c>
    </row>
    <row r="1214" spans="1:17" ht="180.75" x14ac:dyDescent="0.2">
      <c r="A1214" s="317" t="s">
        <v>12</v>
      </c>
      <c r="B1214" s="318" t="s">
        <v>14</v>
      </c>
      <c r="C1214" s="767"/>
      <c r="D1214" s="767"/>
      <c r="E1214" s="769" t="s">
        <v>1610</v>
      </c>
      <c r="F1214" s="769"/>
      <c r="G1214" s="320" t="s">
        <v>1611</v>
      </c>
      <c r="H1214" s="321" t="s">
        <v>1612</v>
      </c>
      <c r="I1214" s="321" t="s">
        <v>1613</v>
      </c>
      <c r="J1214" s="322">
        <v>40</v>
      </c>
      <c r="K1214" s="323">
        <v>45047</v>
      </c>
      <c r="L1214" s="323">
        <v>45199</v>
      </c>
      <c r="M1214" s="324">
        <f t="shared" si="40"/>
        <v>21.714285714285715</v>
      </c>
      <c r="N1214" s="325">
        <v>1</v>
      </c>
      <c r="O1214" s="321" t="s">
        <v>1605</v>
      </c>
      <c r="P1214" s="325">
        <f t="shared" si="39"/>
        <v>1</v>
      </c>
      <c r="Q1214" s="326" t="str" cm="1">
        <f t="array" aca="1" ref="Q1214" ca="1">IF(ISNUMBER(P1214),IF(P1214=100%,"CUMPLIDA",IF(AND(ISNUMBER(L1214),ISNUMBER(INDIRECT("FECHA_"&amp;$B1214,1))), IF(L1214&lt;=INDIRECT("FECHA_"&amp;$B1214,1),"INCUMPLIDA","PROCESO"), "VERIFICAR FECHA")),"SIN VALOR AVANCE")</f>
        <v>CUMPLIDA</v>
      </c>
    </row>
    <row r="1215" spans="1:17" ht="210.75" x14ac:dyDescent="0.2">
      <c r="A1215" s="317" t="s">
        <v>12</v>
      </c>
      <c r="B1215" s="318" t="s">
        <v>14</v>
      </c>
      <c r="C1215" s="767"/>
      <c r="D1215" s="767"/>
      <c r="E1215" s="769"/>
      <c r="F1215" s="769"/>
      <c r="G1215" s="320" t="s">
        <v>1614</v>
      </c>
      <c r="H1215" s="321" t="s">
        <v>1612</v>
      </c>
      <c r="I1215" s="321" t="s">
        <v>1613</v>
      </c>
      <c r="J1215" s="322">
        <v>40</v>
      </c>
      <c r="K1215" s="323">
        <v>45047</v>
      </c>
      <c r="L1215" s="323">
        <v>45199</v>
      </c>
      <c r="M1215" s="324">
        <f t="shared" si="40"/>
        <v>21.714285714285715</v>
      </c>
      <c r="N1215" s="325">
        <v>1</v>
      </c>
      <c r="O1215" s="321" t="s">
        <v>1615</v>
      </c>
      <c r="P1215" s="325">
        <f t="shared" si="39"/>
        <v>1</v>
      </c>
      <c r="Q1215" s="326" t="str" cm="1">
        <f t="array" aca="1" ref="Q1215" ca="1">IF(ISNUMBER(P1215),IF(P1215=100%,"CUMPLIDA",IF(AND(ISNUMBER(L1215),ISNUMBER(INDIRECT("FECHA_"&amp;$B1215,1))), IF(L1215&lt;=INDIRECT("FECHA_"&amp;$B1215,1),"INCUMPLIDA","PROCESO"), "VERIFICAR FECHA")),"SIN VALOR AVANCE")</f>
        <v>CUMPLIDA</v>
      </c>
    </row>
    <row r="1216" spans="1:17" ht="210.75" x14ac:dyDescent="0.2">
      <c r="A1216" s="317" t="s">
        <v>12</v>
      </c>
      <c r="B1216" s="318" t="s">
        <v>14</v>
      </c>
      <c r="C1216" s="767"/>
      <c r="D1216" s="767"/>
      <c r="E1216" s="769" t="s">
        <v>1616</v>
      </c>
      <c r="F1216" s="769"/>
      <c r="G1216" s="320" t="s">
        <v>1617</v>
      </c>
      <c r="H1216" s="321" t="s">
        <v>1612</v>
      </c>
      <c r="I1216" s="321" t="s">
        <v>1618</v>
      </c>
      <c r="J1216" s="322">
        <v>1</v>
      </c>
      <c r="K1216" s="323">
        <v>45047</v>
      </c>
      <c r="L1216" s="323">
        <v>45199</v>
      </c>
      <c r="M1216" s="324">
        <f t="shared" si="40"/>
        <v>21.714285714285715</v>
      </c>
      <c r="N1216" s="325">
        <v>1</v>
      </c>
      <c r="O1216" s="321" t="s">
        <v>1615</v>
      </c>
      <c r="P1216" s="325">
        <f t="shared" si="39"/>
        <v>1</v>
      </c>
      <c r="Q1216" s="326" t="str" cm="1">
        <f t="array" aca="1" ref="Q1216" ca="1">IF(ISNUMBER(P1216),IF(P1216=100%,"CUMPLIDA",IF(AND(ISNUMBER(L1216),ISNUMBER(INDIRECT("FECHA_"&amp;$B1216,1))), IF(L1216&lt;=INDIRECT("FECHA_"&amp;$B1216,1),"INCUMPLIDA","PROCESO"), "VERIFICAR FECHA")),"SIN VALOR AVANCE")</f>
        <v>CUMPLIDA</v>
      </c>
    </row>
    <row r="1217" spans="1:17" ht="120.75" x14ac:dyDescent="0.2">
      <c r="A1217" s="317" t="s">
        <v>12</v>
      </c>
      <c r="B1217" s="318" t="s">
        <v>14</v>
      </c>
      <c r="C1217" s="767"/>
      <c r="D1217" s="767"/>
      <c r="E1217" s="769"/>
      <c r="F1217" s="769"/>
      <c r="G1217" s="320" t="s">
        <v>1619</v>
      </c>
      <c r="H1217" s="321" t="s">
        <v>1620</v>
      </c>
      <c r="I1217" s="321" t="s">
        <v>1621</v>
      </c>
      <c r="J1217" s="322">
        <v>3</v>
      </c>
      <c r="K1217" s="323">
        <v>43009</v>
      </c>
      <c r="L1217" s="323">
        <v>43374</v>
      </c>
      <c r="M1217" s="324">
        <f t="shared" si="40"/>
        <v>52.142857142857146</v>
      </c>
      <c r="N1217" s="325">
        <v>1</v>
      </c>
      <c r="O1217" s="321" t="s">
        <v>1622</v>
      </c>
      <c r="P1217" s="325">
        <f t="shared" si="39"/>
        <v>1</v>
      </c>
      <c r="Q1217" s="326" t="str" cm="1">
        <f t="array" aca="1" ref="Q1217" ca="1">IF(ISNUMBER(P1217),IF(P1217=100%,"CUMPLIDA",IF(AND(ISNUMBER(L1217),ISNUMBER(INDIRECT("FECHA_"&amp;$B1217,1))), IF(L1217&lt;=INDIRECT("FECHA_"&amp;$B1217,1),"INCUMPLIDA","PROCESO"), "VERIFICAR FECHA")),"SIN VALOR AVANCE")</f>
        <v>CUMPLIDA</v>
      </c>
    </row>
    <row r="1218" spans="1:17" ht="120.75" x14ac:dyDescent="0.2">
      <c r="A1218" s="317" t="s">
        <v>12</v>
      </c>
      <c r="B1218" s="318" t="s">
        <v>14</v>
      </c>
      <c r="C1218" s="767"/>
      <c r="D1218" s="767"/>
      <c r="E1218" s="769"/>
      <c r="F1218" s="769"/>
      <c r="G1218" s="320" t="s">
        <v>1623</v>
      </c>
      <c r="H1218" s="321" t="s">
        <v>1624</v>
      </c>
      <c r="I1218" s="328" t="s">
        <v>1625</v>
      </c>
      <c r="J1218" s="322">
        <v>1</v>
      </c>
      <c r="K1218" s="323">
        <v>42948</v>
      </c>
      <c r="L1218" s="323">
        <v>43100</v>
      </c>
      <c r="M1218" s="324">
        <f t="shared" si="40"/>
        <v>21.714285714285715</v>
      </c>
      <c r="N1218" s="325">
        <v>1</v>
      </c>
      <c r="O1218" s="321" t="s">
        <v>1626</v>
      </c>
      <c r="P1218" s="325">
        <f t="shared" si="39"/>
        <v>1</v>
      </c>
      <c r="Q1218" s="326" t="str" cm="1">
        <f t="array" aca="1" ref="Q1218" ca="1">IF(ISNUMBER(P1218),IF(P1218=100%,"CUMPLIDA",IF(AND(ISNUMBER(L1218),ISNUMBER(INDIRECT("FECHA_"&amp;$B1218,1))), IF(L1218&lt;=INDIRECT("FECHA_"&amp;$B1218,1),"INCUMPLIDA","PROCESO"), "VERIFICAR FECHA")),"SIN VALOR AVANCE")</f>
        <v>CUMPLIDA</v>
      </c>
    </row>
    <row r="1219" spans="1:17" ht="90.75" x14ac:dyDescent="0.2">
      <c r="A1219" s="317" t="s">
        <v>12</v>
      </c>
      <c r="B1219" s="318" t="s">
        <v>14</v>
      </c>
      <c r="C1219" s="767"/>
      <c r="D1219" s="767"/>
      <c r="E1219" s="769"/>
      <c r="F1219" s="769"/>
      <c r="G1219" s="320" t="s">
        <v>1627</v>
      </c>
      <c r="H1219" s="321" t="s">
        <v>1628</v>
      </c>
      <c r="I1219" s="328" t="s">
        <v>331</v>
      </c>
      <c r="J1219" s="322">
        <v>1</v>
      </c>
      <c r="K1219" s="323">
        <v>42979</v>
      </c>
      <c r="L1219" s="323">
        <v>43344</v>
      </c>
      <c r="M1219" s="324">
        <f t="shared" si="40"/>
        <v>52.142857142857146</v>
      </c>
      <c r="N1219" s="325">
        <v>1</v>
      </c>
      <c r="O1219" s="321" t="s">
        <v>1629</v>
      </c>
      <c r="P1219" s="325">
        <f t="shared" si="39"/>
        <v>1</v>
      </c>
      <c r="Q1219" s="326" t="str" cm="1">
        <f t="array" aca="1" ref="Q1219" ca="1">IF(ISNUMBER(P1219),IF(P1219=100%,"CUMPLIDA",IF(AND(ISNUMBER(L1219),ISNUMBER(INDIRECT("FECHA_"&amp;$B1219,1))), IF(L1219&lt;=INDIRECT("FECHA_"&amp;$B1219,1),"INCUMPLIDA","PROCESO"), "VERIFICAR FECHA")),"SIN VALOR AVANCE")</f>
        <v>CUMPLIDA</v>
      </c>
    </row>
    <row r="1220" spans="1:17" ht="90.75" x14ac:dyDescent="0.2">
      <c r="A1220" s="317" t="s">
        <v>12</v>
      </c>
      <c r="B1220" s="318" t="s">
        <v>14</v>
      </c>
      <c r="C1220" s="767"/>
      <c r="D1220" s="767"/>
      <c r="E1220" s="769"/>
      <c r="F1220" s="769"/>
      <c r="G1220" s="320" t="s">
        <v>1630</v>
      </c>
      <c r="H1220" s="321" t="s">
        <v>1631</v>
      </c>
      <c r="I1220" s="328" t="s">
        <v>1632</v>
      </c>
      <c r="J1220" s="325">
        <v>1</v>
      </c>
      <c r="K1220" s="323">
        <v>43101</v>
      </c>
      <c r="L1220" s="323">
        <v>43465</v>
      </c>
      <c r="M1220" s="324">
        <f t="shared" si="40"/>
        <v>52</v>
      </c>
      <c r="N1220" s="325">
        <v>1</v>
      </c>
      <c r="O1220" s="321" t="s">
        <v>1633</v>
      </c>
      <c r="P1220" s="325">
        <f t="shared" si="39"/>
        <v>1</v>
      </c>
      <c r="Q1220" s="326" t="str" cm="1">
        <f t="array" aca="1" ref="Q1220" ca="1">IF(ISNUMBER(P1220),IF(P1220=100%,"CUMPLIDA",IF(AND(ISNUMBER(L1220),ISNUMBER(INDIRECT("FECHA_"&amp;$B1220,1))), IF(L1220&lt;=INDIRECT("FECHA_"&amp;$B1220,1),"INCUMPLIDA","PROCESO"), "VERIFICAR FECHA")),"SIN VALOR AVANCE")</f>
        <v>CUMPLIDA</v>
      </c>
    </row>
    <row r="1221" spans="1:17" ht="90.75" x14ac:dyDescent="0.2">
      <c r="A1221" s="317" t="s">
        <v>12</v>
      </c>
      <c r="B1221" s="318" t="s">
        <v>14</v>
      </c>
      <c r="C1221" s="767"/>
      <c r="D1221" s="767"/>
      <c r="E1221" s="769"/>
      <c r="F1221" s="769"/>
      <c r="G1221" s="320" t="s">
        <v>1634</v>
      </c>
      <c r="H1221" s="321" t="s">
        <v>1635</v>
      </c>
      <c r="I1221" s="328" t="s">
        <v>1636</v>
      </c>
      <c r="J1221" s="322">
        <v>6</v>
      </c>
      <c r="K1221" s="323">
        <v>43009</v>
      </c>
      <c r="L1221" s="323">
        <v>43374</v>
      </c>
      <c r="M1221" s="324">
        <f t="shared" si="40"/>
        <v>52.142857142857146</v>
      </c>
      <c r="N1221" s="325">
        <v>1</v>
      </c>
      <c r="O1221" s="321" t="s">
        <v>1637</v>
      </c>
      <c r="P1221" s="325">
        <f t="shared" si="39"/>
        <v>1</v>
      </c>
      <c r="Q1221" s="326" t="str" cm="1">
        <f t="array" aca="1" ref="Q1221" ca="1">IF(ISNUMBER(P1221),IF(P1221=100%,"CUMPLIDA",IF(AND(ISNUMBER(L1221),ISNUMBER(INDIRECT("FECHA_"&amp;$B1221,1))), IF(L1221&lt;=INDIRECT("FECHA_"&amp;$B1221,1),"INCUMPLIDA","PROCESO"), "VERIFICAR FECHA")),"SIN VALOR AVANCE")</f>
        <v>CUMPLIDA</v>
      </c>
    </row>
    <row r="1222" spans="1:17" ht="120" x14ac:dyDescent="0.2">
      <c r="A1222" s="317" t="s">
        <v>12</v>
      </c>
      <c r="B1222" s="318" t="s">
        <v>14</v>
      </c>
      <c r="C1222" s="767"/>
      <c r="D1222" s="767"/>
      <c r="E1222" s="769"/>
      <c r="F1222" s="769"/>
      <c r="G1222" s="320" t="s">
        <v>1638</v>
      </c>
      <c r="H1222" s="321" t="s">
        <v>1589</v>
      </c>
      <c r="I1222" s="328" t="s">
        <v>1639</v>
      </c>
      <c r="J1222" s="325">
        <v>1</v>
      </c>
      <c r="K1222" s="323">
        <v>43344</v>
      </c>
      <c r="L1222" s="323">
        <v>43830</v>
      </c>
      <c r="M1222" s="324">
        <f t="shared" si="40"/>
        <v>69.428571428571431</v>
      </c>
      <c r="N1222" s="325">
        <v>1</v>
      </c>
      <c r="O1222" s="321" t="s">
        <v>1524</v>
      </c>
      <c r="P1222" s="325">
        <f t="shared" si="39"/>
        <v>1</v>
      </c>
      <c r="Q1222" s="326" t="str" cm="1">
        <f t="array" aca="1" ref="Q1222" ca="1">IF(ISNUMBER(P1222),IF(P1222=100%,"CUMPLIDA",IF(AND(ISNUMBER(L1222),ISNUMBER(INDIRECT("FECHA_"&amp;$B1222,1))), IF(L1222&lt;=INDIRECT("FECHA_"&amp;$B1222,1),"INCUMPLIDA","PROCESO"), "VERIFICAR FECHA")),"SIN VALOR AVANCE")</f>
        <v>CUMPLIDA</v>
      </c>
    </row>
    <row r="1223" spans="1:17" ht="120.75" x14ac:dyDescent="0.2">
      <c r="A1223" s="317" t="s">
        <v>12</v>
      </c>
      <c r="B1223" s="318" t="s">
        <v>14</v>
      </c>
      <c r="C1223" s="767" t="s">
        <v>1640</v>
      </c>
      <c r="D1223" s="767" t="s">
        <v>1641</v>
      </c>
      <c r="E1223" s="769" t="s">
        <v>1642</v>
      </c>
      <c r="F1223" s="769" t="s">
        <v>1643</v>
      </c>
      <c r="G1223" s="320" t="s">
        <v>1644</v>
      </c>
      <c r="H1223" s="321" t="s">
        <v>1645</v>
      </c>
      <c r="I1223" s="321" t="s">
        <v>1646</v>
      </c>
      <c r="J1223" s="329">
        <v>6432363831</v>
      </c>
      <c r="K1223" s="323">
        <v>43040</v>
      </c>
      <c r="L1223" s="323">
        <v>44316</v>
      </c>
      <c r="M1223" s="324">
        <f t="shared" si="40"/>
        <v>182.28571428571428</v>
      </c>
      <c r="N1223" s="325">
        <v>1</v>
      </c>
      <c r="O1223" s="321" t="s">
        <v>1647</v>
      </c>
      <c r="P1223" s="325">
        <f t="shared" si="39"/>
        <v>1</v>
      </c>
      <c r="Q1223" s="326" t="str" cm="1">
        <f t="array" aca="1" ref="Q1223" ca="1">IF(ISNUMBER(P1223),IF(P1223=100%,"CUMPLIDA",IF(AND(ISNUMBER(L1223),ISNUMBER(INDIRECT("FECHA_"&amp;$B1223,1))), IF(L1223&lt;=INDIRECT("FECHA_"&amp;$B1223,1),"INCUMPLIDA","PROCESO"), "VERIFICAR FECHA")),"SIN VALOR AVANCE")</f>
        <v>CUMPLIDA</v>
      </c>
    </row>
    <row r="1224" spans="1:17" ht="120.75" x14ac:dyDescent="0.2">
      <c r="A1224" s="317" t="s">
        <v>12</v>
      </c>
      <c r="B1224" s="318" t="s">
        <v>14</v>
      </c>
      <c r="C1224" s="767"/>
      <c r="D1224" s="767"/>
      <c r="E1224" s="769"/>
      <c r="F1224" s="769"/>
      <c r="G1224" s="320" t="s">
        <v>1648</v>
      </c>
      <c r="H1224" s="321" t="s">
        <v>1645</v>
      </c>
      <c r="I1224" s="321" t="s">
        <v>1646</v>
      </c>
      <c r="J1224" s="329">
        <v>43631471</v>
      </c>
      <c r="K1224" s="323">
        <v>43040</v>
      </c>
      <c r="L1224" s="323">
        <v>43434</v>
      </c>
      <c r="M1224" s="324">
        <f t="shared" si="40"/>
        <v>56.285714285714285</v>
      </c>
      <c r="N1224" s="325">
        <v>1</v>
      </c>
      <c r="O1224" s="321" t="s">
        <v>1649</v>
      </c>
      <c r="P1224" s="325">
        <f t="shared" si="39"/>
        <v>1</v>
      </c>
      <c r="Q1224" s="326" t="str" cm="1">
        <f t="array" aca="1" ref="Q1224" ca="1">IF(ISNUMBER(P1224),IF(P1224=100%,"CUMPLIDA",IF(AND(ISNUMBER(L1224),ISNUMBER(INDIRECT("FECHA_"&amp;$B1224,1))), IF(L1224&lt;=INDIRECT("FECHA_"&amp;$B1224,1),"INCUMPLIDA","PROCESO"), "VERIFICAR FECHA")),"SIN VALOR AVANCE")</f>
        <v>CUMPLIDA</v>
      </c>
    </row>
    <row r="1225" spans="1:17" ht="120.75" x14ac:dyDescent="0.2">
      <c r="A1225" s="317" t="s">
        <v>12</v>
      </c>
      <c r="B1225" s="318" t="s">
        <v>14</v>
      </c>
      <c r="C1225" s="767"/>
      <c r="D1225" s="767"/>
      <c r="E1225" s="769"/>
      <c r="F1225" s="769"/>
      <c r="G1225" s="320" t="s">
        <v>1650</v>
      </c>
      <c r="H1225" s="321" t="s">
        <v>1645</v>
      </c>
      <c r="I1225" s="321" t="s">
        <v>1646</v>
      </c>
      <c r="J1225" s="329">
        <v>11623780528.950001</v>
      </c>
      <c r="K1225" s="323">
        <v>43040</v>
      </c>
      <c r="L1225" s="327">
        <v>45657</v>
      </c>
      <c r="M1225" s="324">
        <f t="shared" si="40"/>
        <v>373.85714285714283</v>
      </c>
      <c r="N1225" s="325">
        <v>1</v>
      </c>
      <c r="O1225" s="321" t="s">
        <v>1651</v>
      </c>
      <c r="P1225" s="325">
        <f t="shared" si="39"/>
        <v>1</v>
      </c>
      <c r="Q1225" s="326" t="str" cm="1">
        <f t="array" aca="1" ref="Q1225" ca="1">IF(ISNUMBER(P1225),IF(P1225=100%,"CUMPLIDA",IF(AND(ISNUMBER(L1225),ISNUMBER(INDIRECT("FECHA_"&amp;$B1225,1))), IF(L1225&lt;=INDIRECT("FECHA_"&amp;$B1225,1),"INCUMPLIDA","PROCESO"), "VERIFICAR FECHA")),"SIN VALOR AVANCE")</f>
        <v>CUMPLIDA</v>
      </c>
    </row>
    <row r="1226" spans="1:17" ht="120.75" x14ac:dyDescent="0.2">
      <c r="A1226" s="317" t="s">
        <v>12</v>
      </c>
      <c r="B1226" s="318" t="s">
        <v>14</v>
      </c>
      <c r="C1226" s="767"/>
      <c r="D1226" s="767"/>
      <c r="E1226" s="769"/>
      <c r="F1226" s="769"/>
      <c r="G1226" s="320" t="s">
        <v>1652</v>
      </c>
      <c r="H1226" s="321" t="s">
        <v>1645</v>
      </c>
      <c r="I1226" s="321" t="s">
        <v>1646</v>
      </c>
      <c r="J1226" s="329">
        <v>1251159219</v>
      </c>
      <c r="K1226" s="323">
        <v>43040</v>
      </c>
      <c r="L1226" s="327">
        <v>45777</v>
      </c>
      <c r="M1226" s="324">
        <f t="shared" si="40"/>
        <v>391</v>
      </c>
      <c r="N1226" s="325">
        <v>0.92730000000000001</v>
      </c>
      <c r="O1226" s="321" t="s">
        <v>1653</v>
      </c>
      <c r="P1226" s="325">
        <f t="shared" si="39"/>
        <v>0.92730000000000001</v>
      </c>
      <c r="Q1226" s="326" t="str" cm="1">
        <f t="array" aca="1" ref="Q1226" ca="1">IF(ISNUMBER(P1226),IF(P1226=100%,"CUMPLIDA",IF(AND(ISNUMBER(L1226),ISNUMBER(INDIRECT("FECHA_"&amp;$B1226,1))), IF(L1226&lt;=INDIRECT("FECHA_"&amp;$B1226,1),"INCUMPLIDA","PROCESO"), "VERIFICAR FECHA")),"SIN VALOR AVANCE")</f>
        <v>INCUMPLIDA</v>
      </c>
    </row>
    <row r="1227" spans="1:17" ht="105.75" x14ac:dyDescent="0.2">
      <c r="A1227" s="317" t="s">
        <v>12</v>
      </c>
      <c r="B1227" s="318" t="s">
        <v>14</v>
      </c>
      <c r="C1227" s="767"/>
      <c r="D1227" s="767"/>
      <c r="E1227" s="769"/>
      <c r="F1227" s="769"/>
      <c r="G1227" s="320" t="s">
        <v>1654</v>
      </c>
      <c r="H1227" s="321" t="s">
        <v>1655</v>
      </c>
      <c r="I1227" s="321" t="s">
        <v>1656</v>
      </c>
      <c r="J1227" s="322">
        <v>42</v>
      </c>
      <c r="K1227" s="323">
        <v>42948</v>
      </c>
      <c r="L1227" s="323">
        <v>43100</v>
      </c>
      <c r="M1227" s="324">
        <f t="shared" si="40"/>
        <v>21.714285714285715</v>
      </c>
      <c r="N1227" s="325">
        <v>1</v>
      </c>
      <c r="O1227" s="321" t="s">
        <v>1524</v>
      </c>
      <c r="P1227" s="325">
        <f t="shared" si="39"/>
        <v>1</v>
      </c>
      <c r="Q1227" s="326" t="str" cm="1">
        <f t="array" aca="1" ref="Q1227" ca="1">IF(ISNUMBER(P1227),IF(P1227=100%,"CUMPLIDA",IF(AND(ISNUMBER(L1227),ISNUMBER(INDIRECT("FECHA_"&amp;$B1227,1))), IF(L1227&lt;=INDIRECT("FECHA_"&amp;$B1227,1),"INCUMPLIDA","PROCESO"), "VERIFICAR FECHA")),"SIN VALOR AVANCE")</f>
        <v>CUMPLIDA</v>
      </c>
    </row>
    <row r="1228" spans="1:17" ht="105.75" x14ac:dyDescent="0.2">
      <c r="A1228" s="317" t="s">
        <v>12</v>
      </c>
      <c r="B1228" s="318" t="s">
        <v>14</v>
      </c>
      <c r="C1228" s="767"/>
      <c r="D1228" s="767"/>
      <c r="E1228" s="769"/>
      <c r="F1228" s="769"/>
      <c r="G1228" s="320" t="s">
        <v>1657</v>
      </c>
      <c r="H1228" s="321" t="s">
        <v>1658</v>
      </c>
      <c r="I1228" s="321" t="s">
        <v>1659</v>
      </c>
      <c r="J1228" s="322">
        <v>42</v>
      </c>
      <c r="K1228" s="323">
        <v>42948</v>
      </c>
      <c r="L1228" s="323">
        <v>43281</v>
      </c>
      <c r="M1228" s="324">
        <f t="shared" si="40"/>
        <v>47.571428571428569</v>
      </c>
      <c r="N1228" s="325">
        <v>1</v>
      </c>
      <c r="O1228" s="321" t="s">
        <v>1524</v>
      </c>
      <c r="P1228" s="325">
        <f t="shared" si="39"/>
        <v>1</v>
      </c>
      <c r="Q1228" s="326" t="str" cm="1">
        <f t="array" aca="1" ref="Q1228" ca="1">IF(ISNUMBER(P1228),IF(P1228=100%,"CUMPLIDA",IF(AND(ISNUMBER(L1228),ISNUMBER(INDIRECT("FECHA_"&amp;$B1228,1))), IF(L1228&lt;=INDIRECT("FECHA_"&amp;$B1228,1),"INCUMPLIDA","PROCESO"), "VERIFICAR FECHA")),"SIN VALOR AVANCE")</f>
        <v>CUMPLIDA</v>
      </c>
    </row>
    <row r="1229" spans="1:17" ht="90.75" x14ac:dyDescent="0.2">
      <c r="A1229" s="317" t="s">
        <v>12</v>
      </c>
      <c r="B1229" s="318" t="s">
        <v>14</v>
      </c>
      <c r="C1229" s="767"/>
      <c r="D1229" s="767"/>
      <c r="E1229" s="769"/>
      <c r="F1229" s="769"/>
      <c r="G1229" s="320" t="s">
        <v>1660</v>
      </c>
      <c r="H1229" s="321" t="s">
        <v>1661</v>
      </c>
      <c r="I1229" s="321" t="s">
        <v>1662</v>
      </c>
      <c r="J1229" s="325">
        <v>1</v>
      </c>
      <c r="K1229" s="323">
        <v>43101</v>
      </c>
      <c r="L1229" s="323">
        <v>43465</v>
      </c>
      <c r="M1229" s="324">
        <f t="shared" si="40"/>
        <v>52</v>
      </c>
      <c r="N1229" s="325">
        <v>1</v>
      </c>
      <c r="O1229" s="321" t="s">
        <v>1663</v>
      </c>
      <c r="P1229" s="325">
        <f t="shared" si="39"/>
        <v>1</v>
      </c>
      <c r="Q1229" s="326" t="str" cm="1">
        <f t="array" aca="1" ref="Q1229" ca="1">IF(ISNUMBER(P1229),IF(P1229=100%,"CUMPLIDA",IF(AND(ISNUMBER(L1229),ISNUMBER(INDIRECT("FECHA_"&amp;$B1229,1))), IF(L1229&lt;=INDIRECT("FECHA_"&amp;$B1229,1),"INCUMPLIDA","PROCESO"), "VERIFICAR FECHA")),"SIN VALOR AVANCE")</f>
        <v>CUMPLIDA</v>
      </c>
    </row>
    <row r="1230" spans="1:17" ht="90.75" x14ac:dyDescent="0.2">
      <c r="A1230" s="317" t="s">
        <v>12</v>
      </c>
      <c r="B1230" s="318" t="s">
        <v>14</v>
      </c>
      <c r="C1230" s="767" t="s">
        <v>1664</v>
      </c>
      <c r="D1230" s="767" t="s">
        <v>1518</v>
      </c>
      <c r="E1230" s="769" t="s">
        <v>1665</v>
      </c>
      <c r="F1230" s="769" t="s">
        <v>1666</v>
      </c>
      <c r="G1230" s="320" t="s">
        <v>1667</v>
      </c>
      <c r="H1230" s="321" t="s">
        <v>1668</v>
      </c>
      <c r="I1230" s="321" t="s">
        <v>1669</v>
      </c>
      <c r="J1230" s="322">
        <v>1</v>
      </c>
      <c r="K1230" s="323">
        <v>44454</v>
      </c>
      <c r="L1230" s="323">
        <v>44561</v>
      </c>
      <c r="M1230" s="324">
        <f t="shared" si="40"/>
        <v>15.285714285714286</v>
      </c>
      <c r="N1230" s="325">
        <v>1</v>
      </c>
      <c r="O1230" s="321" t="s">
        <v>1670</v>
      </c>
      <c r="P1230" s="325">
        <f t="shared" si="39"/>
        <v>1</v>
      </c>
      <c r="Q1230" s="326" t="str" cm="1">
        <f t="array" aca="1" ref="Q1230" ca="1">IF(ISNUMBER(P1230),IF(P1230=100%,"CUMPLIDA",IF(AND(ISNUMBER(L1230),ISNUMBER(INDIRECT("FECHA_"&amp;$B1230,1))), IF(L1230&lt;=INDIRECT("FECHA_"&amp;$B1230,1),"INCUMPLIDA","PROCESO"), "VERIFICAR FECHA")),"SIN VALOR AVANCE")</f>
        <v>CUMPLIDA</v>
      </c>
    </row>
    <row r="1231" spans="1:17" ht="180" x14ac:dyDescent="0.2">
      <c r="A1231" s="317" t="s">
        <v>12</v>
      </c>
      <c r="B1231" s="318" t="s">
        <v>14</v>
      </c>
      <c r="C1231" s="767"/>
      <c r="D1231" s="767"/>
      <c r="E1231" s="769"/>
      <c r="F1231" s="769"/>
      <c r="G1231" s="320" t="s">
        <v>1671</v>
      </c>
      <c r="H1231" s="321" t="s">
        <v>1672</v>
      </c>
      <c r="I1231" s="321" t="s">
        <v>1673</v>
      </c>
      <c r="J1231" s="322">
        <v>3</v>
      </c>
      <c r="K1231" s="323">
        <v>44470</v>
      </c>
      <c r="L1231" s="323">
        <v>44865</v>
      </c>
      <c r="M1231" s="324">
        <f t="shared" si="40"/>
        <v>56.428571428571431</v>
      </c>
      <c r="N1231" s="325">
        <v>1</v>
      </c>
      <c r="O1231" s="321" t="s">
        <v>1670</v>
      </c>
      <c r="P1231" s="325">
        <f t="shared" si="39"/>
        <v>1</v>
      </c>
      <c r="Q1231" s="326" t="str" cm="1">
        <f t="array" aca="1" ref="Q1231" ca="1">IF(ISNUMBER(P1231),IF(P1231=100%,"CUMPLIDA",IF(AND(ISNUMBER(L1231),ISNUMBER(INDIRECT("FECHA_"&amp;$B1231,1))), IF(L1231&lt;=INDIRECT("FECHA_"&amp;$B1231,1),"INCUMPLIDA","PROCESO"), "VERIFICAR FECHA")),"SIN VALOR AVANCE")</f>
        <v>CUMPLIDA</v>
      </c>
    </row>
    <row r="1232" spans="1:17" ht="90.75" x14ac:dyDescent="0.2">
      <c r="A1232" s="317" t="s">
        <v>12</v>
      </c>
      <c r="B1232" s="318" t="s">
        <v>14</v>
      </c>
      <c r="C1232" s="767"/>
      <c r="D1232" s="767"/>
      <c r="E1232" s="769"/>
      <c r="F1232" s="769"/>
      <c r="G1232" s="320" t="s">
        <v>1674</v>
      </c>
      <c r="H1232" s="321" t="s">
        <v>1675</v>
      </c>
      <c r="I1232" s="321" t="s">
        <v>1676</v>
      </c>
      <c r="J1232" s="322">
        <v>1</v>
      </c>
      <c r="K1232" s="323">
        <v>45231</v>
      </c>
      <c r="L1232" s="323">
        <v>45504</v>
      </c>
      <c r="M1232" s="324">
        <f t="shared" si="40"/>
        <v>39</v>
      </c>
      <c r="N1232" s="325">
        <v>1</v>
      </c>
      <c r="O1232" s="321" t="s">
        <v>1677</v>
      </c>
      <c r="P1232" s="325">
        <f t="shared" si="39"/>
        <v>1</v>
      </c>
      <c r="Q1232" s="326" t="str" cm="1">
        <f t="array" aca="1" ref="Q1232" ca="1">IF(ISNUMBER(P1232),IF(P1232=100%,"CUMPLIDA",IF(AND(ISNUMBER(L1232),ISNUMBER(INDIRECT("FECHA_"&amp;$B1232,1))), IF(L1232&lt;=INDIRECT("FECHA_"&amp;$B1232,1),"INCUMPLIDA","PROCESO"), "VERIFICAR FECHA")),"SIN VALOR AVANCE")</f>
        <v>CUMPLIDA</v>
      </c>
    </row>
    <row r="1233" spans="1:17" ht="150.75" x14ac:dyDescent="0.2">
      <c r="A1233" s="317" t="s">
        <v>12</v>
      </c>
      <c r="B1233" s="318" t="s">
        <v>14</v>
      </c>
      <c r="C1233" s="767"/>
      <c r="D1233" s="767"/>
      <c r="E1233" s="769"/>
      <c r="F1233" s="769"/>
      <c r="G1233" s="320" t="s">
        <v>1678</v>
      </c>
      <c r="H1233" s="321" t="s">
        <v>1679</v>
      </c>
      <c r="I1233" s="321" t="s">
        <v>99</v>
      </c>
      <c r="J1233" s="322">
        <v>1</v>
      </c>
      <c r="K1233" s="327">
        <v>45323</v>
      </c>
      <c r="L1233" s="327">
        <v>45747</v>
      </c>
      <c r="M1233" s="324">
        <f t="shared" si="40"/>
        <v>60.571428571428569</v>
      </c>
      <c r="N1233" s="325">
        <v>1</v>
      </c>
      <c r="O1233" s="330" t="s">
        <v>1680</v>
      </c>
      <c r="P1233" s="325">
        <f t="shared" si="39"/>
        <v>1</v>
      </c>
      <c r="Q1233" s="326" t="str" cm="1">
        <f t="array" aca="1" ref="Q1233" ca="1">IF(ISNUMBER(P1233),IF(P1233=100%,"CUMPLIDA",IF(AND(ISNUMBER(L1233),ISNUMBER(INDIRECT("FECHA_"&amp;$B1233,1))), IF(L1233&lt;=INDIRECT("FECHA_"&amp;$B1233,1),"INCUMPLIDA","PROCESO"), "VERIFICAR FECHA")),"SIN VALOR AVANCE")</f>
        <v>CUMPLIDA</v>
      </c>
    </row>
    <row r="1234" spans="1:17" ht="105.75" x14ac:dyDescent="0.2">
      <c r="A1234" s="317" t="s">
        <v>12</v>
      </c>
      <c r="B1234" s="318" t="s">
        <v>14</v>
      </c>
      <c r="C1234" s="767"/>
      <c r="D1234" s="767"/>
      <c r="E1234" s="769"/>
      <c r="F1234" s="769"/>
      <c r="G1234" s="320" t="s">
        <v>1681</v>
      </c>
      <c r="H1234" s="321" t="s">
        <v>101</v>
      </c>
      <c r="I1234" s="321" t="s">
        <v>102</v>
      </c>
      <c r="J1234" s="322">
        <v>1</v>
      </c>
      <c r="K1234" s="327">
        <v>45323</v>
      </c>
      <c r="L1234" s="327">
        <v>45747</v>
      </c>
      <c r="M1234" s="324">
        <f t="shared" si="40"/>
        <v>60.571428571428569</v>
      </c>
      <c r="N1234" s="325">
        <v>1</v>
      </c>
      <c r="O1234" s="330" t="s">
        <v>1682</v>
      </c>
      <c r="P1234" s="325">
        <f t="shared" si="39"/>
        <v>1</v>
      </c>
      <c r="Q1234" s="326" t="str" cm="1">
        <f t="array" aca="1" ref="Q1234" ca="1">IF(ISNUMBER(P1234),IF(P1234=100%,"CUMPLIDA",IF(AND(ISNUMBER(L1234),ISNUMBER(INDIRECT("FECHA_"&amp;$B1234,1))), IF(L1234&lt;=INDIRECT("FECHA_"&amp;$B1234,1),"INCUMPLIDA","PROCESO"), "VERIFICAR FECHA")),"SIN VALOR AVANCE")</f>
        <v>CUMPLIDA</v>
      </c>
    </row>
    <row r="1235" spans="1:17" ht="105.75" x14ac:dyDescent="0.2">
      <c r="A1235" s="317" t="s">
        <v>12</v>
      </c>
      <c r="B1235" s="318" t="s">
        <v>14</v>
      </c>
      <c r="C1235" s="767"/>
      <c r="D1235" s="767"/>
      <c r="E1235" s="769"/>
      <c r="F1235" s="769"/>
      <c r="G1235" s="320" t="s">
        <v>1683</v>
      </c>
      <c r="H1235" s="321" t="s">
        <v>239</v>
      </c>
      <c r="I1235" s="321" t="s">
        <v>240</v>
      </c>
      <c r="J1235" s="322">
        <v>1</v>
      </c>
      <c r="K1235" s="327">
        <v>45231</v>
      </c>
      <c r="L1235" s="327">
        <v>45747</v>
      </c>
      <c r="M1235" s="324">
        <f t="shared" si="40"/>
        <v>73.714285714285708</v>
      </c>
      <c r="N1235" s="325">
        <v>1</v>
      </c>
      <c r="O1235" s="330" t="s">
        <v>1682</v>
      </c>
      <c r="P1235" s="325">
        <f t="shared" si="39"/>
        <v>1</v>
      </c>
      <c r="Q1235" s="326" t="str" cm="1">
        <f t="array" aca="1" ref="Q1235" ca="1">IF(ISNUMBER(P1235),IF(P1235=100%,"CUMPLIDA",IF(AND(ISNUMBER(L1235),ISNUMBER(INDIRECT("FECHA_"&amp;$B1235,1))), IF(L1235&lt;=INDIRECT("FECHA_"&amp;$B1235,1),"INCUMPLIDA","PROCESO"), "VERIFICAR FECHA")),"SIN VALOR AVANCE")</f>
        <v>CUMPLIDA</v>
      </c>
    </row>
    <row r="1236" spans="1:17" ht="150.75" x14ac:dyDescent="0.2">
      <c r="A1236" s="317" t="s">
        <v>12</v>
      </c>
      <c r="B1236" s="318" t="s">
        <v>14</v>
      </c>
      <c r="C1236" s="767"/>
      <c r="D1236" s="767"/>
      <c r="E1236" s="769"/>
      <c r="F1236" s="769"/>
      <c r="G1236" s="320" t="s">
        <v>1684</v>
      </c>
      <c r="H1236" s="321" t="s">
        <v>104</v>
      </c>
      <c r="I1236" s="321" t="s">
        <v>105</v>
      </c>
      <c r="J1236" s="322">
        <v>1</v>
      </c>
      <c r="K1236" s="327">
        <v>45323</v>
      </c>
      <c r="L1236" s="327">
        <v>45747</v>
      </c>
      <c r="M1236" s="324">
        <f t="shared" si="40"/>
        <v>60.571428571428569</v>
      </c>
      <c r="N1236" s="325">
        <v>1</v>
      </c>
      <c r="O1236" s="330" t="s">
        <v>1680</v>
      </c>
      <c r="P1236" s="325">
        <f t="shared" si="39"/>
        <v>1</v>
      </c>
      <c r="Q1236" s="326" t="str" cm="1">
        <f t="array" aca="1" ref="Q1236" ca="1">IF(ISNUMBER(P1236),IF(P1236=100%,"CUMPLIDA",IF(AND(ISNUMBER(L1236),ISNUMBER(INDIRECT("FECHA_"&amp;$B1236,1))), IF(L1236&lt;=INDIRECT("FECHA_"&amp;$B1236,1),"INCUMPLIDA","PROCESO"), "VERIFICAR FECHA")),"SIN VALOR AVANCE")</f>
        <v>CUMPLIDA</v>
      </c>
    </row>
    <row r="1237" spans="1:17" ht="105.75" x14ac:dyDescent="0.2">
      <c r="A1237" s="317" t="s">
        <v>12</v>
      </c>
      <c r="B1237" s="318" t="s">
        <v>14</v>
      </c>
      <c r="C1237" s="767"/>
      <c r="D1237" s="767"/>
      <c r="E1237" s="769"/>
      <c r="F1237" s="769"/>
      <c r="G1237" s="320" t="s">
        <v>1685</v>
      </c>
      <c r="H1237" s="321" t="s">
        <v>106</v>
      </c>
      <c r="I1237" s="321" t="s">
        <v>107</v>
      </c>
      <c r="J1237" s="322">
        <v>1</v>
      </c>
      <c r="K1237" s="327">
        <v>45231</v>
      </c>
      <c r="L1237" s="327">
        <v>45747</v>
      </c>
      <c r="M1237" s="324">
        <f t="shared" si="40"/>
        <v>73.714285714285708</v>
      </c>
      <c r="N1237" s="325">
        <v>1</v>
      </c>
      <c r="O1237" s="330" t="s">
        <v>1682</v>
      </c>
      <c r="P1237" s="325">
        <f t="shared" si="39"/>
        <v>1</v>
      </c>
      <c r="Q1237" s="326" t="str" cm="1">
        <f t="array" aca="1" ref="Q1237" ca="1">IF(ISNUMBER(P1237),IF(P1237=100%,"CUMPLIDA",IF(AND(ISNUMBER(L1237),ISNUMBER(INDIRECT("FECHA_"&amp;$B1237,1))), IF(L1237&lt;=INDIRECT("FECHA_"&amp;$B1237,1),"INCUMPLIDA","PROCESO"), "VERIFICAR FECHA")),"SIN VALOR AVANCE")</f>
        <v>CUMPLIDA</v>
      </c>
    </row>
    <row r="1238" spans="1:17" ht="240.75" x14ac:dyDescent="0.2">
      <c r="A1238" s="317" t="s">
        <v>12</v>
      </c>
      <c r="B1238" s="318" t="s">
        <v>14</v>
      </c>
      <c r="C1238" s="767"/>
      <c r="D1238" s="767"/>
      <c r="E1238" s="769"/>
      <c r="F1238" s="769"/>
      <c r="G1238" s="320" t="s">
        <v>1686</v>
      </c>
      <c r="H1238" s="321" t="s">
        <v>108</v>
      </c>
      <c r="I1238" s="321" t="s">
        <v>109</v>
      </c>
      <c r="J1238" s="322">
        <v>1</v>
      </c>
      <c r="K1238" s="327">
        <v>45231</v>
      </c>
      <c r="L1238" s="327">
        <v>45808</v>
      </c>
      <c r="M1238" s="324">
        <f t="shared" si="40"/>
        <v>82.428571428571431</v>
      </c>
      <c r="N1238" s="325">
        <v>1</v>
      </c>
      <c r="O1238" s="330" t="s">
        <v>1687</v>
      </c>
      <c r="P1238" s="325">
        <f t="shared" si="39"/>
        <v>1</v>
      </c>
      <c r="Q1238" s="326" t="str" cm="1">
        <f t="array" aca="1" ref="Q1238" ca="1">IF(ISNUMBER(P1238),IF(P1238=100%,"CUMPLIDA",IF(AND(ISNUMBER(L1238),ISNUMBER(INDIRECT("FECHA_"&amp;$B1238,1))), IF(L1238&lt;=INDIRECT("FECHA_"&amp;$B1238,1),"INCUMPLIDA","PROCESO"), "VERIFICAR FECHA")),"SIN VALOR AVANCE")</f>
        <v>CUMPLIDA</v>
      </c>
    </row>
    <row r="1239" spans="1:17" ht="90.75" x14ac:dyDescent="0.2">
      <c r="A1239" s="317" t="s">
        <v>12</v>
      </c>
      <c r="B1239" s="318" t="s">
        <v>14</v>
      </c>
      <c r="C1239" s="767"/>
      <c r="D1239" s="767"/>
      <c r="E1239" s="769"/>
      <c r="F1239" s="769"/>
      <c r="G1239" s="320" t="s">
        <v>1688</v>
      </c>
      <c r="H1239" s="321" t="s">
        <v>111</v>
      </c>
      <c r="I1239" s="321" t="s">
        <v>112</v>
      </c>
      <c r="J1239" s="322">
        <v>7</v>
      </c>
      <c r="K1239" s="327">
        <v>46024</v>
      </c>
      <c r="L1239" s="327">
        <v>46660</v>
      </c>
      <c r="M1239" s="324">
        <f t="shared" si="40"/>
        <v>90.857142857142861</v>
      </c>
      <c r="N1239" s="325">
        <v>0</v>
      </c>
      <c r="O1239" s="321" t="s">
        <v>1677</v>
      </c>
      <c r="P1239" s="325">
        <f t="shared" si="39"/>
        <v>0</v>
      </c>
      <c r="Q1239" s="326" t="str" cm="1">
        <f t="array" aca="1" ref="Q1239" ca="1">IF(ISNUMBER(P1239),IF(P1239=100%,"CUMPLIDA",IF(AND(ISNUMBER(L1239),ISNUMBER(INDIRECT("FECHA_"&amp;$B1239,1))), IF(L1239&lt;=INDIRECT("FECHA_"&amp;$B1239,1),"INCUMPLIDA","PROCESO"), "VERIFICAR FECHA")),"SIN VALOR AVANCE")</f>
        <v>PROCESO</v>
      </c>
    </row>
    <row r="1240" spans="1:17" ht="150.75" x14ac:dyDescent="0.2">
      <c r="A1240" s="317" t="s">
        <v>12</v>
      </c>
      <c r="B1240" s="318" t="s">
        <v>14</v>
      </c>
      <c r="C1240" s="767"/>
      <c r="D1240" s="767"/>
      <c r="E1240" s="769"/>
      <c r="F1240" s="769"/>
      <c r="G1240" s="320" t="s">
        <v>1689</v>
      </c>
      <c r="H1240" s="321" t="s">
        <v>115</v>
      </c>
      <c r="I1240" s="321" t="s">
        <v>116</v>
      </c>
      <c r="J1240" s="322">
        <v>1</v>
      </c>
      <c r="K1240" s="327">
        <v>46024</v>
      </c>
      <c r="L1240" s="327">
        <v>46660</v>
      </c>
      <c r="M1240" s="324">
        <f t="shared" si="40"/>
        <v>90.857142857142861</v>
      </c>
      <c r="N1240" s="325">
        <v>0</v>
      </c>
      <c r="O1240" s="330" t="s">
        <v>1680</v>
      </c>
      <c r="P1240" s="325">
        <f t="shared" si="39"/>
        <v>0</v>
      </c>
      <c r="Q1240" s="326" t="str" cm="1">
        <f t="array" aca="1" ref="Q1240" ca="1">IF(ISNUMBER(P1240),IF(P1240=100%,"CUMPLIDA",IF(AND(ISNUMBER(L1240),ISNUMBER(INDIRECT("FECHA_"&amp;$B1240,1))), IF(L1240&lt;=INDIRECT("FECHA_"&amp;$B1240,1),"INCUMPLIDA","PROCESO"), "VERIFICAR FECHA")),"SIN VALOR AVANCE")</f>
        <v>PROCESO</v>
      </c>
    </row>
    <row r="1241" spans="1:17" ht="240.75" x14ac:dyDescent="0.2">
      <c r="A1241" s="317" t="s">
        <v>12</v>
      </c>
      <c r="B1241" s="318" t="s">
        <v>14</v>
      </c>
      <c r="C1241" s="767"/>
      <c r="D1241" s="767"/>
      <c r="E1241" s="769"/>
      <c r="F1241" s="769"/>
      <c r="G1241" s="320" t="s">
        <v>1690</v>
      </c>
      <c r="H1241" s="321" t="s">
        <v>118</v>
      </c>
      <c r="I1241" s="321" t="s">
        <v>119</v>
      </c>
      <c r="J1241" s="322">
        <v>2</v>
      </c>
      <c r="K1241" s="327">
        <v>46024</v>
      </c>
      <c r="L1241" s="327">
        <v>46660</v>
      </c>
      <c r="M1241" s="324">
        <f t="shared" si="40"/>
        <v>90.857142857142861</v>
      </c>
      <c r="N1241" s="325">
        <v>0</v>
      </c>
      <c r="O1241" s="330" t="s">
        <v>1687</v>
      </c>
      <c r="P1241" s="325">
        <f t="shared" si="39"/>
        <v>0</v>
      </c>
      <c r="Q1241" s="326" t="str" cm="1">
        <f t="array" aca="1" ref="Q1241" ca="1">IF(ISNUMBER(P1241),IF(P1241=100%,"CUMPLIDA",IF(AND(ISNUMBER(L1241),ISNUMBER(INDIRECT("FECHA_"&amp;$B1241,1))), IF(L1241&lt;=INDIRECT("FECHA_"&amp;$B1241,1),"INCUMPLIDA","PROCESO"), "VERIFICAR FECHA")),"SIN VALOR AVANCE")</f>
        <v>PROCESO</v>
      </c>
    </row>
    <row r="1242" spans="1:17" ht="120" x14ac:dyDescent="0.2">
      <c r="A1242" s="317" t="s">
        <v>12</v>
      </c>
      <c r="B1242" s="318" t="s">
        <v>14</v>
      </c>
      <c r="C1242" s="767"/>
      <c r="D1242" s="767"/>
      <c r="E1242" s="769"/>
      <c r="F1242" s="769"/>
      <c r="G1242" s="320" t="s">
        <v>1691</v>
      </c>
      <c r="H1242" s="321" t="s">
        <v>1692</v>
      </c>
      <c r="I1242" s="321" t="s">
        <v>1669</v>
      </c>
      <c r="J1242" s="322">
        <v>1</v>
      </c>
      <c r="K1242" s="323">
        <v>44454</v>
      </c>
      <c r="L1242" s="323">
        <v>44561</v>
      </c>
      <c r="M1242" s="324">
        <f t="shared" si="40"/>
        <v>15.285714285714286</v>
      </c>
      <c r="N1242" s="325">
        <v>1</v>
      </c>
      <c r="O1242" s="321" t="s">
        <v>1693</v>
      </c>
      <c r="P1242" s="325">
        <f t="shared" si="39"/>
        <v>1</v>
      </c>
      <c r="Q1242" s="326" t="str" cm="1">
        <f t="array" aca="1" ref="Q1242" ca="1">IF(ISNUMBER(P1242),IF(P1242=100%,"CUMPLIDA",IF(AND(ISNUMBER(L1242),ISNUMBER(INDIRECT("FECHA_"&amp;$B1242,1))), IF(L1242&lt;=INDIRECT("FECHA_"&amp;$B1242,1),"INCUMPLIDA","PROCESO"), "VERIFICAR FECHA")),"SIN VALOR AVANCE")</f>
        <v>CUMPLIDA</v>
      </c>
    </row>
    <row r="1243" spans="1:17" ht="225" x14ac:dyDescent="0.2">
      <c r="A1243" s="317" t="s">
        <v>12</v>
      </c>
      <c r="B1243" s="318" t="s">
        <v>14</v>
      </c>
      <c r="C1243" s="767"/>
      <c r="D1243" s="767"/>
      <c r="E1243" s="769"/>
      <c r="F1243" s="769"/>
      <c r="G1243" s="320" t="s">
        <v>1694</v>
      </c>
      <c r="H1243" s="321" t="s">
        <v>1695</v>
      </c>
      <c r="I1243" s="321" t="s">
        <v>1673</v>
      </c>
      <c r="J1243" s="322">
        <v>3</v>
      </c>
      <c r="K1243" s="323">
        <v>44470</v>
      </c>
      <c r="L1243" s="323">
        <v>44865</v>
      </c>
      <c r="M1243" s="324">
        <f t="shared" si="40"/>
        <v>56.428571428571431</v>
      </c>
      <c r="N1243" s="325">
        <v>1</v>
      </c>
      <c r="O1243" s="321" t="s">
        <v>1693</v>
      </c>
      <c r="P1243" s="325">
        <f t="shared" si="39"/>
        <v>1</v>
      </c>
      <c r="Q1243" s="326" t="str" cm="1">
        <f t="array" aca="1" ref="Q1243" ca="1">IF(ISNUMBER(P1243),IF(P1243=100%,"CUMPLIDA",IF(AND(ISNUMBER(L1243),ISNUMBER(INDIRECT("FECHA_"&amp;$B1243,1))), IF(L1243&lt;=INDIRECT("FECHA_"&amp;$B1243,1),"INCUMPLIDA","PROCESO"), "VERIFICAR FECHA")),"SIN VALOR AVANCE")</f>
        <v>CUMPLIDA</v>
      </c>
    </row>
    <row r="1244" spans="1:17" ht="150" x14ac:dyDescent="0.2">
      <c r="A1244" s="317" t="s">
        <v>12</v>
      </c>
      <c r="B1244" s="318" t="s">
        <v>14</v>
      </c>
      <c r="C1244" s="767"/>
      <c r="D1244" s="767"/>
      <c r="E1244" s="769"/>
      <c r="F1244" s="769"/>
      <c r="G1244" s="320" t="s">
        <v>1696</v>
      </c>
      <c r="H1244" s="321" t="s">
        <v>1697</v>
      </c>
      <c r="I1244" s="321" t="s">
        <v>1698</v>
      </c>
      <c r="J1244" s="322">
        <v>6</v>
      </c>
      <c r="K1244" s="323">
        <v>44470</v>
      </c>
      <c r="L1244" s="323">
        <v>44651</v>
      </c>
      <c r="M1244" s="324">
        <f t="shared" si="40"/>
        <v>25.857142857142858</v>
      </c>
      <c r="N1244" s="325">
        <v>1</v>
      </c>
      <c r="O1244" s="321" t="s">
        <v>1693</v>
      </c>
      <c r="P1244" s="325">
        <f t="shared" si="39"/>
        <v>1</v>
      </c>
      <c r="Q1244" s="326" t="str" cm="1">
        <f t="array" aca="1" ref="Q1244" ca="1">IF(ISNUMBER(P1244),IF(P1244=100%,"CUMPLIDA",IF(AND(ISNUMBER(L1244),ISNUMBER(INDIRECT("FECHA_"&amp;$B1244,1))), IF(L1244&lt;=INDIRECT("FECHA_"&amp;$B1244,1),"INCUMPLIDA","PROCESO"), "VERIFICAR FECHA")),"SIN VALOR AVANCE")</f>
        <v>CUMPLIDA</v>
      </c>
    </row>
    <row r="1245" spans="1:17" ht="195" x14ac:dyDescent="0.2">
      <c r="A1245" s="317" t="s">
        <v>12</v>
      </c>
      <c r="B1245" s="318" t="s">
        <v>14</v>
      </c>
      <c r="C1245" s="767"/>
      <c r="D1245" s="767"/>
      <c r="E1245" s="769"/>
      <c r="F1245" s="769"/>
      <c r="G1245" s="320" t="s">
        <v>1699</v>
      </c>
      <c r="H1245" s="321" t="s">
        <v>1700</v>
      </c>
      <c r="I1245" s="321" t="s">
        <v>1701</v>
      </c>
      <c r="J1245" s="322">
        <v>1</v>
      </c>
      <c r="K1245" s="323">
        <v>44470</v>
      </c>
      <c r="L1245" s="323">
        <v>44742</v>
      </c>
      <c r="M1245" s="324">
        <f t="shared" si="40"/>
        <v>38.857142857142854</v>
      </c>
      <c r="N1245" s="325">
        <v>1</v>
      </c>
      <c r="O1245" s="321" t="s">
        <v>1702</v>
      </c>
      <c r="P1245" s="325">
        <f t="shared" si="39"/>
        <v>1</v>
      </c>
      <c r="Q1245" s="326" t="str" cm="1">
        <f t="array" aca="1" ref="Q1245" ca="1">IF(ISNUMBER(P1245),IF(P1245=100%,"CUMPLIDA",IF(AND(ISNUMBER(L1245),ISNUMBER(INDIRECT("FECHA_"&amp;$B1245,1))), IF(L1245&lt;=INDIRECT("FECHA_"&amp;$B1245,1),"INCUMPLIDA","PROCESO"), "VERIFICAR FECHA")),"SIN VALOR AVANCE")</f>
        <v>CUMPLIDA</v>
      </c>
    </row>
    <row r="1246" spans="1:17" ht="90.75" x14ac:dyDescent="0.2">
      <c r="A1246" s="317" t="s">
        <v>12</v>
      </c>
      <c r="B1246" s="318" t="s">
        <v>14</v>
      </c>
      <c r="C1246" s="767"/>
      <c r="D1246" s="767"/>
      <c r="E1246" s="769"/>
      <c r="F1246" s="769"/>
      <c r="G1246" s="320" t="s">
        <v>1703</v>
      </c>
      <c r="H1246" s="321" t="s">
        <v>1704</v>
      </c>
      <c r="I1246" s="321" t="s">
        <v>1669</v>
      </c>
      <c r="J1246" s="322">
        <v>1</v>
      </c>
      <c r="K1246" s="323">
        <v>44454</v>
      </c>
      <c r="L1246" s="323">
        <v>44561</v>
      </c>
      <c r="M1246" s="324">
        <f t="shared" si="40"/>
        <v>15.285714285714286</v>
      </c>
      <c r="N1246" s="325">
        <v>1</v>
      </c>
      <c r="O1246" s="321" t="s">
        <v>1670</v>
      </c>
      <c r="P1246" s="325">
        <f t="shared" si="39"/>
        <v>1</v>
      </c>
      <c r="Q1246" s="326" t="str" cm="1">
        <f t="array" aca="1" ref="Q1246" ca="1">IF(ISNUMBER(P1246),IF(P1246=100%,"CUMPLIDA",IF(AND(ISNUMBER(L1246),ISNUMBER(INDIRECT("FECHA_"&amp;$B1246,1))), IF(L1246&lt;=INDIRECT("FECHA_"&amp;$B1246,1),"INCUMPLIDA","PROCESO"), "VERIFICAR FECHA")),"SIN VALOR AVANCE")</f>
        <v>CUMPLIDA</v>
      </c>
    </row>
    <row r="1247" spans="1:17" ht="90.75" x14ac:dyDescent="0.2">
      <c r="A1247" s="317" t="s">
        <v>12</v>
      </c>
      <c r="B1247" s="318" t="s">
        <v>14</v>
      </c>
      <c r="C1247" s="767"/>
      <c r="D1247" s="767"/>
      <c r="E1247" s="769"/>
      <c r="F1247" s="769"/>
      <c r="G1247" s="320" t="s">
        <v>1705</v>
      </c>
      <c r="H1247" s="321" t="s">
        <v>1704</v>
      </c>
      <c r="I1247" s="321" t="s">
        <v>1669</v>
      </c>
      <c r="J1247" s="322">
        <v>1</v>
      </c>
      <c r="K1247" s="323">
        <v>44454</v>
      </c>
      <c r="L1247" s="323">
        <v>44561</v>
      </c>
      <c r="M1247" s="324">
        <f t="shared" si="40"/>
        <v>15.285714285714286</v>
      </c>
      <c r="N1247" s="325">
        <v>1</v>
      </c>
      <c r="O1247" s="321" t="s">
        <v>1670</v>
      </c>
      <c r="P1247" s="325">
        <f t="shared" si="39"/>
        <v>1</v>
      </c>
      <c r="Q1247" s="326" t="str" cm="1">
        <f t="array" aca="1" ref="Q1247" ca="1">IF(ISNUMBER(P1247),IF(P1247=100%,"CUMPLIDA",IF(AND(ISNUMBER(L1247),ISNUMBER(INDIRECT("FECHA_"&amp;$B1247,1))), IF(L1247&lt;=INDIRECT("FECHA_"&amp;$B1247,1),"INCUMPLIDA","PROCESO"), "VERIFICAR FECHA")),"SIN VALOR AVANCE")</f>
        <v>CUMPLIDA</v>
      </c>
    </row>
    <row r="1248" spans="1:17" ht="135.75" x14ac:dyDescent="0.2">
      <c r="A1248" s="331" t="s">
        <v>22</v>
      </c>
      <c r="B1248" s="332" t="s">
        <v>14</v>
      </c>
      <c r="C1248" s="773" t="s">
        <v>1706</v>
      </c>
      <c r="D1248" s="773" t="s">
        <v>1518</v>
      </c>
      <c r="E1248" s="774" t="s">
        <v>1707</v>
      </c>
      <c r="F1248" s="774" t="s">
        <v>1708</v>
      </c>
      <c r="G1248" s="769" t="s">
        <v>1709</v>
      </c>
      <c r="H1248" s="321" t="s">
        <v>1710</v>
      </c>
      <c r="I1248" s="321" t="s">
        <v>1711</v>
      </c>
      <c r="J1248" s="322">
        <v>1</v>
      </c>
      <c r="K1248" s="323">
        <v>44440</v>
      </c>
      <c r="L1248" s="323">
        <v>44530</v>
      </c>
      <c r="M1248" s="324">
        <f t="shared" si="40"/>
        <v>12.857142857142858</v>
      </c>
      <c r="N1248" s="325">
        <v>1</v>
      </c>
      <c r="O1248" s="321" t="s">
        <v>1712</v>
      </c>
      <c r="P1248" s="325">
        <f t="shared" si="39"/>
        <v>1</v>
      </c>
      <c r="Q1248" s="326" t="str" cm="1">
        <f t="array" aca="1" ref="Q1248" ca="1">IF(ISNUMBER(P1248),IF(P1248=100%,"CUMPLIDA",IF(AND(ISNUMBER(L1248),ISNUMBER(INDIRECT("FECHA_"&amp;$B1248,1))), IF(L1248&lt;=INDIRECT("FECHA_"&amp;$B1248,1),"INCUMPLIDA","PROCESO"), "VERIFICAR FECHA")),"SIN VALOR AVANCE")</f>
        <v>CUMPLIDA</v>
      </c>
    </row>
    <row r="1249" spans="1:17" ht="105.75" x14ac:dyDescent="0.2">
      <c r="A1249" s="331" t="s">
        <v>22</v>
      </c>
      <c r="B1249" s="332" t="s">
        <v>14</v>
      </c>
      <c r="C1249" s="773"/>
      <c r="D1249" s="773"/>
      <c r="E1249" s="774"/>
      <c r="F1249" s="774"/>
      <c r="G1249" s="769"/>
      <c r="H1249" s="321" t="s">
        <v>1713</v>
      </c>
      <c r="I1249" s="321" t="s">
        <v>1714</v>
      </c>
      <c r="J1249" s="322">
        <v>1</v>
      </c>
      <c r="K1249" s="323">
        <v>44531</v>
      </c>
      <c r="L1249" s="323">
        <v>44561</v>
      </c>
      <c r="M1249" s="324">
        <f t="shared" si="40"/>
        <v>4.2857142857142856</v>
      </c>
      <c r="N1249" s="325">
        <v>1</v>
      </c>
      <c r="O1249" s="321" t="s">
        <v>1715</v>
      </c>
      <c r="P1249" s="325">
        <f t="shared" si="39"/>
        <v>1</v>
      </c>
      <c r="Q1249" s="326" t="str" cm="1">
        <f t="array" aca="1" ref="Q1249" ca="1">IF(ISNUMBER(P1249),IF(P1249=100%,"CUMPLIDA",IF(AND(ISNUMBER(L1249),ISNUMBER(INDIRECT("FECHA_"&amp;$B1249,1))), IF(L1249&lt;=INDIRECT("FECHA_"&amp;$B1249,1),"INCUMPLIDA","PROCESO"), "VERIFICAR FECHA")),"SIN VALOR AVANCE")</f>
        <v>CUMPLIDA</v>
      </c>
    </row>
    <row r="1250" spans="1:17" ht="105.75" x14ac:dyDescent="0.2">
      <c r="A1250" s="331" t="s">
        <v>22</v>
      </c>
      <c r="B1250" s="332" t="s">
        <v>14</v>
      </c>
      <c r="C1250" s="773"/>
      <c r="D1250" s="773"/>
      <c r="E1250" s="774"/>
      <c r="F1250" s="774"/>
      <c r="G1250" s="769" t="s">
        <v>1716</v>
      </c>
      <c r="H1250" s="321" t="s">
        <v>1717</v>
      </c>
      <c r="I1250" s="321" t="s">
        <v>1718</v>
      </c>
      <c r="J1250" s="322">
        <v>1</v>
      </c>
      <c r="K1250" s="323">
        <v>44531</v>
      </c>
      <c r="L1250" s="323">
        <v>44712</v>
      </c>
      <c r="M1250" s="324">
        <f t="shared" si="40"/>
        <v>25.857142857142858</v>
      </c>
      <c r="N1250" s="325">
        <v>1</v>
      </c>
      <c r="O1250" s="321" t="s">
        <v>1715</v>
      </c>
      <c r="P1250" s="325">
        <f t="shared" si="39"/>
        <v>1</v>
      </c>
      <c r="Q1250" s="326" t="str" cm="1">
        <f t="array" aca="1" ref="Q1250" ca="1">IF(ISNUMBER(P1250),IF(P1250=100%,"CUMPLIDA",IF(AND(ISNUMBER(L1250),ISNUMBER(INDIRECT("FECHA_"&amp;$B1250,1))), IF(L1250&lt;=INDIRECT("FECHA_"&amp;$B1250,1),"INCUMPLIDA","PROCESO"), "VERIFICAR FECHA")),"SIN VALOR AVANCE")</f>
        <v>CUMPLIDA</v>
      </c>
    </row>
    <row r="1251" spans="1:17" ht="105.75" x14ac:dyDescent="0.2">
      <c r="A1251" s="331" t="s">
        <v>22</v>
      </c>
      <c r="B1251" s="332" t="s">
        <v>14</v>
      </c>
      <c r="C1251" s="773"/>
      <c r="D1251" s="773"/>
      <c r="E1251" s="774" t="s">
        <v>1719</v>
      </c>
      <c r="F1251" s="774"/>
      <c r="G1251" s="769"/>
      <c r="H1251" s="321" t="s">
        <v>1720</v>
      </c>
      <c r="I1251" s="321" t="s">
        <v>1721</v>
      </c>
      <c r="J1251" s="322">
        <v>1</v>
      </c>
      <c r="K1251" s="323">
        <v>44713</v>
      </c>
      <c r="L1251" s="323">
        <v>45289</v>
      </c>
      <c r="M1251" s="324">
        <f t="shared" si="40"/>
        <v>82.285714285714292</v>
      </c>
      <c r="N1251" s="325">
        <v>1</v>
      </c>
      <c r="O1251" s="321" t="s">
        <v>1715</v>
      </c>
      <c r="P1251" s="325">
        <f t="shared" si="39"/>
        <v>1</v>
      </c>
      <c r="Q1251" s="326" t="str" cm="1">
        <f t="array" aca="1" ref="Q1251" ca="1">IF(ISNUMBER(P1251),IF(P1251=100%,"CUMPLIDA",IF(AND(ISNUMBER(L1251),ISNUMBER(INDIRECT("FECHA_"&amp;$B1251,1))), IF(L1251&lt;=INDIRECT("FECHA_"&amp;$B1251,1),"INCUMPLIDA","PROCESO"), "VERIFICAR FECHA")),"SIN VALOR AVANCE")</f>
        <v>CUMPLIDA</v>
      </c>
    </row>
    <row r="1252" spans="1:17" ht="105.75" x14ac:dyDescent="0.2">
      <c r="A1252" s="331" t="s">
        <v>22</v>
      </c>
      <c r="B1252" s="332" t="s">
        <v>14</v>
      </c>
      <c r="C1252" s="773"/>
      <c r="D1252" s="773"/>
      <c r="E1252" s="774"/>
      <c r="F1252" s="774"/>
      <c r="G1252" s="320" t="s">
        <v>1722</v>
      </c>
      <c r="H1252" s="321" t="s">
        <v>1723</v>
      </c>
      <c r="I1252" s="321" t="s">
        <v>112</v>
      </c>
      <c r="J1252" s="322">
        <v>6</v>
      </c>
      <c r="K1252" s="323">
        <v>44805</v>
      </c>
      <c r="L1252" s="323">
        <v>45289</v>
      </c>
      <c r="M1252" s="324">
        <f t="shared" si="40"/>
        <v>69.142857142857139</v>
      </c>
      <c r="N1252" s="325">
        <v>1</v>
      </c>
      <c r="O1252" s="321" t="s">
        <v>1715</v>
      </c>
      <c r="P1252" s="325">
        <f t="shared" si="39"/>
        <v>1</v>
      </c>
      <c r="Q1252" s="326" t="str" cm="1">
        <f t="array" aca="1" ref="Q1252" ca="1">IF(ISNUMBER(P1252),IF(P1252=100%,"CUMPLIDA",IF(AND(ISNUMBER(L1252),ISNUMBER(INDIRECT("FECHA_"&amp;$B1252,1))), IF(L1252&lt;=INDIRECT("FECHA_"&amp;$B1252,1),"INCUMPLIDA","PROCESO"), "VERIFICAR FECHA")),"SIN VALOR AVANCE")</f>
        <v>CUMPLIDA</v>
      </c>
    </row>
    <row r="1253" spans="1:17" ht="120.75" x14ac:dyDescent="0.2">
      <c r="A1253" s="331" t="s">
        <v>22</v>
      </c>
      <c r="B1253" s="332" t="s">
        <v>14</v>
      </c>
      <c r="C1253" s="773"/>
      <c r="D1253" s="773"/>
      <c r="E1253" s="774"/>
      <c r="F1253" s="774"/>
      <c r="G1253" s="769" t="s">
        <v>1724</v>
      </c>
      <c r="H1253" s="321" t="s">
        <v>1710</v>
      </c>
      <c r="I1253" s="321" t="s">
        <v>1711</v>
      </c>
      <c r="J1253" s="322">
        <v>1</v>
      </c>
      <c r="K1253" s="323">
        <v>44440</v>
      </c>
      <c r="L1253" s="323">
        <v>44530</v>
      </c>
      <c r="M1253" s="324">
        <f t="shared" si="40"/>
        <v>12.857142857142858</v>
      </c>
      <c r="N1253" s="325">
        <v>1</v>
      </c>
      <c r="O1253" s="321" t="s">
        <v>1725</v>
      </c>
      <c r="P1253" s="325">
        <f t="shared" ref="P1253:P1316" si="41">IF(B1253="ITRC",N1253,N1253/J1253)</f>
        <v>1</v>
      </c>
      <c r="Q1253" s="326" t="str" cm="1">
        <f t="array" aca="1" ref="Q1253" ca="1">IF(ISNUMBER(P1253),IF(P1253=100%,"CUMPLIDA",IF(AND(ISNUMBER(L1253),ISNUMBER(INDIRECT("FECHA_"&amp;$B1253,1))), IF(L1253&lt;=INDIRECT("FECHA_"&amp;$B1253,1),"INCUMPLIDA","PROCESO"), "VERIFICAR FECHA")),"SIN VALOR AVANCE")</f>
        <v>CUMPLIDA</v>
      </c>
    </row>
    <row r="1254" spans="1:17" ht="105.75" x14ac:dyDescent="0.2">
      <c r="A1254" s="331" t="s">
        <v>22</v>
      </c>
      <c r="B1254" s="332" t="s">
        <v>14</v>
      </c>
      <c r="C1254" s="773"/>
      <c r="D1254" s="773"/>
      <c r="E1254" s="774" t="s">
        <v>1726</v>
      </c>
      <c r="F1254" s="774"/>
      <c r="G1254" s="769"/>
      <c r="H1254" s="321" t="s">
        <v>1713</v>
      </c>
      <c r="I1254" s="321" t="s">
        <v>1714</v>
      </c>
      <c r="J1254" s="322">
        <v>1</v>
      </c>
      <c r="K1254" s="323">
        <v>44531</v>
      </c>
      <c r="L1254" s="323">
        <v>44561</v>
      </c>
      <c r="M1254" s="324">
        <f t="shared" si="40"/>
        <v>4.2857142857142856</v>
      </c>
      <c r="N1254" s="325">
        <v>1</v>
      </c>
      <c r="O1254" s="321" t="s">
        <v>1715</v>
      </c>
      <c r="P1254" s="325">
        <f t="shared" si="41"/>
        <v>1</v>
      </c>
      <c r="Q1254" s="326" t="str" cm="1">
        <f t="array" aca="1" ref="Q1254" ca="1">IF(ISNUMBER(P1254),IF(P1254=100%,"CUMPLIDA",IF(AND(ISNUMBER(L1254),ISNUMBER(INDIRECT("FECHA_"&amp;$B1254,1))), IF(L1254&lt;=INDIRECT("FECHA_"&amp;$B1254,1),"INCUMPLIDA","PROCESO"), "VERIFICAR FECHA")),"SIN VALOR AVANCE")</f>
        <v>CUMPLIDA</v>
      </c>
    </row>
    <row r="1255" spans="1:17" ht="120.75" x14ac:dyDescent="0.2">
      <c r="A1255" s="331" t="s">
        <v>22</v>
      </c>
      <c r="B1255" s="332" t="s">
        <v>14</v>
      </c>
      <c r="C1255" s="773"/>
      <c r="D1255" s="773"/>
      <c r="E1255" s="774"/>
      <c r="F1255" s="774"/>
      <c r="G1255" s="769" t="s">
        <v>1727</v>
      </c>
      <c r="H1255" s="321" t="s">
        <v>1710</v>
      </c>
      <c r="I1255" s="321" t="s">
        <v>1711</v>
      </c>
      <c r="J1255" s="322">
        <v>1</v>
      </c>
      <c r="K1255" s="323">
        <v>44440</v>
      </c>
      <c r="L1255" s="323">
        <v>44530</v>
      </c>
      <c r="M1255" s="324">
        <f t="shared" si="40"/>
        <v>12.857142857142858</v>
      </c>
      <c r="N1255" s="325">
        <v>1</v>
      </c>
      <c r="O1255" s="321" t="s">
        <v>1725</v>
      </c>
      <c r="P1255" s="325">
        <f t="shared" si="41"/>
        <v>1</v>
      </c>
      <c r="Q1255" s="326" t="str" cm="1">
        <f t="array" aca="1" ref="Q1255" ca="1">IF(ISNUMBER(P1255),IF(P1255=100%,"CUMPLIDA",IF(AND(ISNUMBER(L1255),ISNUMBER(INDIRECT("FECHA_"&amp;$B1255,1))), IF(L1255&lt;=INDIRECT("FECHA_"&amp;$B1255,1),"INCUMPLIDA","PROCESO"), "VERIFICAR FECHA")),"SIN VALOR AVANCE")</f>
        <v>CUMPLIDA</v>
      </c>
    </row>
    <row r="1256" spans="1:17" ht="105.75" x14ac:dyDescent="0.2">
      <c r="A1256" s="331" t="s">
        <v>22</v>
      </c>
      <c r="B1256" s="332" t="s">
        <v>14</v>
      </c>
      <c r="C1256" s="773"/>
      <c r="D1256" s="773"/>
      <c r="E1256" s="774"/>
      <c r="F1256" s="774"/>
      <c r="G1256" s="769"/>
      <c r="H1256" s="321" t="s">
        <v>1713</v>
      </c>
      <c r="I1256" s="321" t="s">
        <v>1714</v>
      </c>
      <c r="J1256" s="322">
        <v>1</v>
      </c>
      <c r="K1256" s="323">
        <v>44531</v>
      </c>
      <c r="L1256" s="323">
        <v>44561</v>
      </c>
      <c r="M1256" s="324">
        <f t="shared" si="40"/>
        <v>4.2857142857142856</v>
      </c>
      <c r="N1256" s="325">
        <v>1</v>
      </c>
      <c r="O1256" s="321" t="s">
        <v>1715</v>
      </c>
      <c r="P1256" s="325">
        <f t="shared" si="41"/>
        <v>1</v>
      </c>
      <c r="Q1256" s="326" t="str" cm="1">
        <f t="array" aca="1" ref="Q1256" ca="1">IF(ISNUMBER(P1256),IF(P1256=100%,"CUMPLIDA",IF(AND(ISNUMBER(L1256),ISNUMBER(INDIRECT("FECHA_"&amp;$B1256,1))), IF(L1256&lt;=INDIRECT("FECHA_"&amp;$B1256,1),"INCUMPLIDA","PROCESO"), "VERIFICAR FECHA")),"SIN VALOR AVANCE")</f>
        <v>CUMPLIDA</v>
      </c>
    </row>
    <row r="1257" spans="1:17" ht="180" x14ac:dyDescent="0.2">
      <c r="A1257" s="331" t="s">
        <v>22</v>
      </c>
      <c r="B1257" s="332" t="s">
        <v>14</v>
      </c>
      <c r="C1257" s="773"/>
      <c r="D1257" s="773"/>
      <c r="E1257" s="774" t="s">
        <v>1728</v>
      </c>
      <c r="F1257" s="774"/>
      <c r="G1257" s="320" t="s">
        <v>1729</v>
      </c>
      <c r="H1257" s="321" t="s">
        <v>1730</v>
      </c>
      <c r="I1257" s="321" t="s">
        <v>1731</v>
      </c>
      <c r="J1257" s="322">
        <v>1</v>
      </c>
      <c r="K1257" s="323">
        <v>44440</v>
      </c>
      <c r="L1257" s="323">
        <v>44651</v>
      </c>
      <c r="M1257" s="324">
        <f t="shared" si="40"/>
        <v>30.142857142857142</v>
      </c>
      <c r="N1257" s="325">
        <v>1</v>
      </c>
      <c r="O1257" s="321" t="s">
        <v>1732</v>
      </c>
      <c r="P1257" s="325">
        <f t="shared" si="41"/>
        <v>1</v>
      </c>
      <c r="Q1257" s="326" t="str" cm="1">
        <f t="array" aca="1" ref="Q1257" ca="1">IF(ISNUMBER(P1257),IF(P1257=100%,"CUMPLIDA",IF(AND(ISNUMBER(L1257),ISNUMBER(INDIRECT("FECHA_"&amp;$B1257,1))), IF(L1257&lt;=INDIRECT("FECHA_"&amp;$B1257,1),"INCUMPLIDA","PROCESO"), "VERIFICAR FECHA")),"SIN VALOR AVANCE")</f>
        <v>CUMPLIDA</v>
      </c>
    </row>
    <row r="1258" spans="1:17" ht="105.75" x14ac:dyDescent="0.2">
      <c r="A1258" s="331" t="s">
        <v>22</v>
      </c>
      <c r="B1258" s="332" t="s">
        <v>14</v>
      </c>
      <c r="C1258" s="773"/>
      <c r="D1258" s="773"/>
      <c r="E1258" s="774"/>
      <c r="F1258" s="774"/>
      <c r="G1258" s="769" t="s">
        <v>1733</v>
      </c>
      <c r="H1258" s="321" t="s">
        <v>1734</v>
      </c>
      <c r="I1258" s="321" t="s">
        <v>1711</v>
      </c>
      <c r="J1258" s="322">
        <v>1</v>
      </c>
      <c r="K1258" s="323">
        <v>44440</v>
      </c>
      <c r="L1258" s="323">
        <v>44592</v>
      </c>
      <c r="M1258" s="324">
        <f t="shared" ref="M1258:M1321" si="42">(L1258-K1258)/7</f>
        <v>21.714285714285715</v>
      </c>
      <c r="N1258" s="325">
        <v>1</v>
      </c>
      <c r="O1258" s="321" t="s">
        <v>1715</v>
      </c>
      <c r="P1258" s="325">
        <f t="shared" si="41"/>
        <v>1</v>
      </c>
      <c r="Q1258" s="326" t="str" cm="1">
        <f t="array" aca="1" ref="Q1258" ca="1">IF(ISNUMBER(P1258),IF(P1258=100%,"CUMPLIDA",IF(AND(ISNUMBER(L1258),ISNUMBER(INDIRECT("FECHA_"&amp;$B1258,1))), IF(L1258&lt;=INDIRECT("FECHA_"&amp;$B1258,1),"INCUMPLIDA","PROCESO"), "VERIFICAR FECHA")),"SIN VALOR AVANCE")</f>
        <v>CUMPLIDA</v>
      </c>
    </row>
    <row r="1259" spans="1:17" ht="105.75" x14ac:dyDescent="0.2">
      <c r="A1259" s="331" t="s">
        <v>22</v>
      </c>
      <c r="B1259" s="332" t="s">
        <v>14</v>
      </c>
      <c r="C1259" s="773"/>
      <c r="D1259" s="773"/>
      <c r="E1259" s="774"/>
      <c r="F1259" s="774"/>
      <c r="G1259" s="769"/>
      <c r="H1259" s="321" t="s">
        <v>1735</v>
      </c>
      <c r="I1259" s="321" t="s">
        <v>1714</v>
      </c>
      <c r="J1259" s="322">
        <v>1</v>
      </c>
      <c r="K1259" s="323">
        <v>44593</v>
      </c>
      <c r="L1259" s="323">
        <v>44621</v>
      </c>
      <c r="M1259" s="324">
        <f t="shared" si="42"/>
        <v>4</v>
      </c>
      <c r="N1259" s="325">
        <v>1</v>
      </c>
      <c r="O1259" s="321" t="s">
        <v>1715</v>
      </c>
      <c r="P1259" s="325">
        <f t="shared" si="41"/>
        <v>1</v>
      </c>
      <c r="Q1259" s="326" t="str" cm="1">
        <f t="array" aca="1" ref="Q1259" ca="1">IF(ISNUMBER(P1259),IF(P1259=100%,"CUMPLIDA",IF(AND(ISNUMBER(L1259),ISNUMBER(INDIRECT("FECHA_"&amp;$B1259,1))), IF(L1259&lt;=INDIRECT("FECHA_"&amp;$B1259,1),"INCUMPLIDA","PROCESO"), "VERIFICAR FECHA")),"SIN VALOR AVANCE")</f>
        <v>CUMPLIDA</v>
      </c>
    </row>
    <row r="1260" spans="1:17" ht="60" x14ac:dyDescent="0.2">
      <c r="A1260" s="331" t="s">
        <v>21</v>
      </c>
      <c r="B1260" s="332" t="s">
        <v>14</v>
      </c>
      <c r="C1260" s="767" t="s">
        <v>1736</v>
      </c>
      <c r="D1260" s="767" t="s">
        <v>1737</v>
      </c>
      <c r="E1260" s="769" t="s">
        <v>1738</v>
      </c>
      <c r="F1260" s="769" t="s">
        <v>1739</v>
      </c>
      <c r="G1260" s="320" t="s">
        <v>1740</v>
      </c>
      <c r="H1260" s="321" t="s">
        <v>1741</v>
      </c>
      <c r="I1260" s="321" t="s">
        <v>1742</v>
      </c>
      <c r="J1260" s="333">
        <v>1</v>
      </c>
      <c r="K1260" s="323">
        <v>44593</v>
      </c>
      <c r="L1260" s="323">
        <v>44743</v>
      </c>
      <c r="M1260" s="324">
        <f t="shared" si="42"/>
        <v>21.428571428571427</v>
      </c>
      <c r="N1260" s="325">
        <v>1</v>
      </c>
      <c r="O1260" s="321" t="s">
        <v>1743</v>
      </c>
      <c r="P1260" s="325">
        <f t="shared" si="41"/>
        <v>1</v>
      </c>
      <c r="Q1260" s="326" t="str" cm="1">
        <f t="array" aca="1" ref="Q1260" ca="1">IF(ISNUMBER(P1260),IF(P1260=100%,"CUMPLIDA",IF(AND(ISNUMBER(L1260),ISNUMBER(INDIRECT("FECHA_"&amp;$B1260,1))), IF(L1260&lt;=INDIRECT("FECHA_"&amp;$B1260,1),"INCUMPLIDA","PROCESO"), "VERIFICAR FECHA")),"SIN VALOR AVANCE")</f>
        <v>CUMPLIDA</v>
      </c>
    </row>
    <row r="1261" spans="1:17" ht="60" x14ac:dyDescent="0.2">
      <c r="A1261" s="331" t="s">
        <v>21</v>
      </c>
      <c r="B1261" s="332" t="s">
        <v>14</v>
      </c>
      <c r="C1261" s="767"/>
      <c r="D1261" s="767"/>
      <c r="E1261" s="769"/>
      <c r="F1261" s="769"/>
      <c r="G1261" s="320" t="s">
        <v>1744</v>
      </c>
      <c r="H1261" s="321" t="s">
        <v>1745</v>
      </c>
      <c r="I1261" s="321" t="s">
        <v>1746</v>
      </c>
      <c r="J1261" s="333">
        <v>1</v>
      </c>
      <c r="K1261" s="323">
        <v>44756</v>
      </c>
      <c r="L1261" s="323">
        <v>44926</v>
      </c>
      <c r="M1261" s="324">
        <f t="shared" si="42"/>
        <v>24.285714285714285</v>
      </c>
      <c r="N1261" s="325">
        <v>1</v>
      </c>
      <c r="O1261" s="321" t="s">
        <v>1743</v>
      </c>
      <c r="P1261" s="325">
        <f t="shared" si="41"/>
        <v>1</v>
      </c>
      <c r="Q1261" s="326" t="str" cm="1">
        <f t="array" aca="1" ref="Q1261" ca="1">IF(ISNUMBER(P1261),IF(P1261=100%,"CUMPLIDA",IF(AND(ISNUMBER(L1261),ISNUMBER(INDIRECT("FECHA_"&amp;$B1261,1))), IF(L1261&lt;=INDIRECT("FECHA_"&amp;$B1261,1),"INCUMPLIDA","PROCESO"), "VERIFICAR FECHA")),"SIN VALOR AVANCE")</f>
        <v>CUMPLIDA</v>
      </c>
    </row>
    <row r="1262" spans="1:17" ht="90" x14ac:dyDescent="0.2">
      <c r="A1262" s="331" t="s">
        <v>21</v>
      </c>
      <c r="B1262" s="332" t="s">
        <v>14</v>
      </c>
      <c r="C1262" s="767"/>
      <c r="D1262" s="767"/>
      <c r="E1262" s="769"/>
      <c r="F1262" s="769"/>
      <c r="G1262" s="320" t="s">
        <v>1747</v>
      </c>
      <c r="H1262" s="321" t="s">
        <v>1748</v>
      </c>
      <c r="I1262" s="321" t="s">
        <v>1749</v>
      </c>
      <c r="J1262" s="333">
        <v>4</v>
      </c>
      <c r="K1262" s="323">
        <v>44593</v>
      </c>
      <c r="L1262" s="323">
        <v>44957</v>
      </c>
      <c r="M1262" s="324">
        <f t="shared" si="42"/>
        <v>52</v>
      </c>
      <c r="N1262" s="325">
        <v>1</v>
      </c>
      <c r="O1262" s="321" t="s">
        <v>1743</v>
      </c>
      <c r="P1262" s="325">
        <f t="shared" si="41"/>
        <v>1</v>
      </c>
      <c r="Q1262" s="326" t="str" cm="1">
        <f t="array" aca="1" ref="Q1262" ca="1">IF(ISNUMBER(P1262),IF(P1262=100%,"CUMPLIDA",IF(AND(ISNUMBER(L1262),ISNUMBER(INDIRECT("FECHA_"&amp;$B1262,1))), IF(L1262&lt;=INDIRECT("FECHA_"&amp;$B1262,1),"INCUMPLIDA","PROCESO"), "VERIFICAR FECHA")),"SIN VALOR AVANCE")</f>
        <v>CUMPLIDA</v>
      </c>
    </row>
    <row r="1263" spans="1:17" ht="60" x14ac:dyDescent="0.2">
      <c r="A1263" s="331" t="s">
        <v>21</v>
      </c>
      <c r="B1263" s="332" t="s">
        <v>14</v>
      </c>
      <c r="C1263" s="767"/>
      <c r="D1263" s="767"/>
      <c r="E1263" s="769"/>
      <c r="F1263" s="769"/>
      <c r="G1263" s="320" t="s">
        <v>1750</v>
      </c>
      <c r="H1263" s="321" t="s">
        <v>1751</v>
      </c>
      <c r="I1263" s="321" t="s">
        <v>1752</v>
      </c>
      <c r="J1263" s="333">
        <v>1</v>
      </c>
      <c r="K1263" s="323">
        <v>44562</v>
      </c>
      <c r="L1263" s="323">
        <v>44651</v>
      </c>
      <c r="M1263" s="324">
        <f t="shared" si="42"/>
        <v>12.714285714285714</v>
      </c>
      <c r="N1263" s="325">
        <v>1</v>
      </c>
      <c r="O1263" s="321" t="s">
        <v>1743</v>
      </c>
      <c r="P1263" s="325">
        <f t="shared" si="41"/>
        <v>1</v>
      </c>
      <c r="Q1263" s="326" t="str" cm="1">
        <f t="array" aca="1" ref="Q1263" ca="1">IF(ISNUMBER(P1263),IF(P1263=100%,"CUMPLIDA",IF(AND(ISNUMBER(L1263),ISNUMBER(INDIRECT("FECHA_"&amp;$B1263,1))), IF(L1263&lt;=INDIRECT("FECHA_"&amp;$B1263,1),"INCUMPLIDA","PROCESO"), "VERIFICAR FECHA")),"SIN VALOR AVANCE")</f>
        <v>CUMPLIDA</v>
      </c>
    </row>
    <row r="1264" spans="1:17" ht="60" x14ac:dyDescent="0.2">
      <c r="A1264" s="331" t="s">
        <v>21</v>
      </c>
      <c r="B1264" s="332" t="s">
        <v>14</v>
      </c>
      <c r="C1264" s="767"/>
      <c r="D1264" s="767"/>
      <c r="E1264" s="769"/>
      <c r="F1264" s="769"/>
      <c r="G1264" s="320" t="s">
        <v>1753</v>
      </c>
      <c r="H1264" s="321" t="s">
        <v>1754</v>
      </c>
      <c r="I1264" s="321" t="s">
        <v>1752</v>
      </c>
      <c r="J1264" s="333">
        <v>1</v>
      </c>
      <c r="K1264" s="323">
        <v>44562</v>
      </c>
      <c r="L1264" s="323">
        <v>44651</v>
      </c>
      <c r="M1264" s="324">
        <f t="shared" si="42"/>
        <v>12.714285714285714</v>
      </c>
      <c r="N1264" s="325">
        <v>1</v>
      </c>
      <c r="O1264" s="321" t="s">
        <v>1743</v>
      </c>
      <c r="P1264" s="325">
        <f t="shared" si="41"/>
        <v>1</v>
      </c>
      <c r="Q1264" s="326" t="str" cm="1">
        <f t="array" aca="1" ref="Q1264" ca="1">IF(ISNUMBER(P1264),IF(P1264=100%,"CUMPLIDA",IF(AND(ISNUMBER(L1264),ISNUMBER(INDIRECT("FECHA_"&amp;$B1264,1))), IF(L1264&lt;=INDIRECT("FECHA_"&amp;$B1264,1),"INCUMPLIDA","PROCESO"), "VERIFICAR FECHA")),"SIN VALOR AVANCE")</f>
        <v>CUMPLIDA</v>
      </c>
    </row>
    <row r="1265" spans="1:17" ht="45.75" x14ac:dyDescent="0.2">
      <c r="A1265" s="331" t="s">
        <v>21</v>
      </c>
      <c r="B1265" s="332" t="s">
        <v>14</v>
      </c>
      <c r="C1265" s="767"/>
      <c r="D1265" s="767"/>
      <c r="E1265" s="769"/>
      <c r="F1265" s="769"/>
      <c r="G1265" s="320" t="s">
        <v>1755</v>
      </c>
      <c r="H1265" s="321" t="s">
        <v>1756</v>
      </c>
      <c r="I1265" s="321" t="s">
        <v>1757</v>
      </c>
      <c r="J1265" s="333">
        <v>3</v>
      </c>
      <c r="K1265" s="323">
        <v>44593</v>
      </c>
      <c r="L1265" s="323">
        <v>44742</v>
      </c>
      <c r="M1265" s="324">
        <f t="shared" si="42"/>
        <v>21.285714285714285</v>
      </c>
      <c r="N1265" s="325">
        <v>1</v>
      </c>
      <c r="O1265" s="321" t="s">
        <v>1743</v>
      </c>
      <c r="P1265" s="325">
        <f t="shared" si="41"/>
        <v>1</v>
      </c>
      <c r="Q1265" s="326" t="str" cm="1">
        <f t="array" aca="1" ref="Q1265" ca="1">IF(ISNUMBER(P1265),IF(P1265=100%,"CUMPLIDA",IF(AND(ISNUMBER(L1265),ISNUMBER(INDIRECT("FECHA_"&amp;$B1265,1))), IF(L1265&lt;=INDIRECT("FECHA_"&amp;$B1265,1),"INCUMPLIDA","PROCESO"), "VERIFICAR FECHA")),"SIN VALOR AVANCE")</f>
        <v>CUMPLIDA</v>
      </c>
    </row>
    <row r="1266" spans="1:17" ht="75" x14ac:dyDescent="0.2">
      <c r="A1266" s="331" t="s">
        <v>21</v>
      </c>
      <c r="B1266" s="332" t="s">
        <v>14</v>
      </c>
      <c r="C1266" s="767"/>
      <c r="D1266" s="767"/>
      <c r="E1266" s="769"/>
      <c r="F1266" s="769"/>
      <c r="G1266" s="320" t="s">
        <v>1758</v>
      </c>
      <c r="H1266" s="321" t="s">
        <v>1759</v>
      </c>
      <c r="I1266" s="321" t="s">
        <v>1760</v>
      </c>
      <c r="J1266" s="333">
        <v>1</v>
      </c>
      <c r="K1266" s="323">
        <v>44562</v>
      </c>
      <c r="L1266" s="323">
        <v>44592</v>
      </c>
      <c r="M1266" s="324">
        <f t="shared" si="42"/>
        <v>4.2857142857142856</v>
      </c>
      <c r="N1266" s="325">
        <v>1</v>
      </c>
      <c r="O1266" s="321" t="s">
        <v>1743</v>
      </c>
      <c r="P1266" s="325">
        <f t="shared" si="41"/>
        <v>1</v>
      </c>
      <c r="Q1266" s="326" t="str" cm="1">
        <f t="array" aca="1" ref="Q1266" ca="1">IF(ISNUMBER(P1266),IF(P1266=100%,"CUMPLIDA",IF(AND(ISNUMBER(L1266),ISNUMBER(INDIRECT("FECHA_"&amp;$B1266,1))), IF(L1266&lt;=INDIRECT("FECHA_"&amp;$B1266,1),"INCUMPLIDA","PROCESO"), "VERIFICAR FECHA")),"SIN VALOR AVANCE")</f>
        <v>CUMPLIDA</v>
      </c>
    </row>
    <row r="1267" spans="1:17" ht="75" x14ac:dyDescent="0.2">
      <c r="A1267" s="331" t="s">
        <v>21</v>
      </c>
      <c r="B1267" s="332" t="s">
        <v>14</v>
      </c>
      <c r="C1267" s="767"/>
      <c r="D1267" s="767"/>
      <c r="E1267" s="769"/>
      <c r="F1267" s="769"/>
      <c r="G1267" s="320" t="s">
        <v>1761</v>
      </c>
      <c r="H1267" s="321" t="s">
        <v>1762</v>
      </c>
      <c r="I1267" s="321" t="s">
        <v>1763</v>
      </c>
      <c r="J1267" s="333">
        <v>3</v>
      </c>
      <c r="K1267" s="323">
        <v>44566</v>
      </c>
      <c r="L1267" s="323">
        <v>45046</v>
      </c>
      <c r="M1267" s="324">
        <f t="shared" si="42"/>
        <v>68.571428571428569</v>
      </c>
      <c r="N1267" s="325">
        <v>1</v>
      </c>
      <c r="O1267" s="321" t="s">
        <v>1743</v>
      </c>
      <c r="P1267" s="325">
        <f t="shared" si="41"/>
        <v>1</v>
      </c>
      <c r="Q1267" s="326" t="str" cm="1">
        <f t="array" aca="1" ref="Q1267" ca="1">IF(ISNUMBER(P1267),IF(P1267=100%,"CUMPLIDA",IF(AND(ISNUMBER(L1267),ISNUMBER(INDIRECT("FECHA_"&amp;$B1267,1))), IF(L1267&lt;=INDIRECT("FECHA_"&amp;$B1267,1),"INCUMPLIDA","PROCESO"), "VERIFICAR FECHA")),"SIN VALOR AVANCE")</f>
        <v>CUMPLIDA</v>
      </c>
    </row>
    <row r="1268" spans="1:17" ht="75" x14ac:dyDescent="0.2">
      <c r="A1268" s="331" t="s">
        <v>21</v>
      </c>
      <c r="B1268" s="332" t="s">
        <v>14</v>
      </c>
      <c r="C1268" s="767" t="s">
        <v>1764</v>
      </c>
      <c r="D1268" s="767" t="s">
        <v>1737</v>
      </c>
      <c r="E1268" s="769" t="s">
        <v>1765</v>
      </c>
      <c r="F1268" s="769" t="s">
        <v>1766</v>
      </c>
      <c r="G1268" s="320" t="s">
        <v>1767</v>
      </c>
      <c r="H1268" s="321" t="s">
        <v>1768</v>
      </c>
      <c r="I1268" s="321" t="s">
        <v>1769</v>
      </c>
      <c r="J1268" s="333">
        <v>1</v>
      </c>
      <c r="K1268" s="323">
        <v>44621</v>
      </c>
      <c r="L1268" s="323">
        <v>44666</v>
      </c>
      <c r="M1268" s="324">
        <f t="shared" si="42"/>
        <v>6.4285714285714288</v>
      </c>
      <c r="N1268" s="325">
        <v>1</v>
      </c>
      <c r="O1268" s="321" t="s">
        <v>1770</v>
      </c>
      <c r="P1268" s="325">
        <f t="shared" si="41"/>
        <v>1</v>
      </c>
      <c r="Q1268" s="326" t="str" cm="1">
        <f t="array" aca="1" ref="Q1268" ca="1">IF(ISNUMBER(P1268),IF(P1268=100%,"CUMPLIDA",IF(AND(ISNUMBER(L1268),ISNUMBER(INDIRECT("FECHA_"&amp;$B1268,1))), IF(L1268&lt;=INDIRECT("FECHA_"&amp;$B1268,1),"INCUMPLIDA","PROCESO"), "VERIFICAR FECHA")),"SIN VALOR AVANCE")</f>
        <v>CUMPLIDA</v>
      </c>
    </row>
    <row r="1269" spans="1:17" ht="150" x14ac:dyDescent="0.2">
      <c r="A1269" s="331" t="s">
        <v>21</v>
      </c>
      <c r="B1269" s="332" t="s">
        <v>14</v>
      </c>
      <c r="C1269" s="767"/>
      <c r="D1269" s="767"/>
      <c r="E1269" s="769"/>
      <c r="F1269" s="769"/>
      <c r="G1269" s="320" t="s">
        <v>1771</v>
      </c>
      <c r="H1269" s="321" t="s">
        <v>1772</v>
      </c>
      <c r="I1269" s="321" t="s">
        <v>1773</v>
      </c>
      <c r="J1269" s="333">
        <v>2</v>
      </c>
      <c r="K1269" s="323">
        <v>44681</v>
      </c>
      <c r="L1269" s="323">
        <v>44864</v>
      </c>
      <c r="M1269" s="324">
        <f t="shared" si="42"/>
        <v>26.142857142857142</v>
      </c>
      <c r="N1269" s="325">
        <v>1</v>
      </c>
      <c r="O1269" s="321" t="s">
        <v>1770</v>
      </c>
      <c r="P1269" s="325">
        <f t="shared" si="41"/>
        <v>1</v>
      </c>
      <c r="Q1269" s="326" t="str" cm="1">
        <f t="array" aca="1" ref="Q1269" ca="1">IF(ISNUMBER(P1269),IF(P1269=100%,"CUMPLIDA",IF(AND(ISNUMBER(L1269),ISNUMBER(INDIRECT("FECHA_"&amp;$B1269,1))), IF(L1269&lt;=INDIRECT("FECHA_"&amp;$B1269,1),"INCUMPLIDA","PROCESO"), "VERIFICAR FECHA")),"SIN VALOR AVANCE")</f>
        <v>CUMPLIDA</v>
      </c>
    </row>
    <row r="1270" spans="1:17" ht="60.75" x14ac:dyDescent="0.2">
      <c r="A1270" s="331" t="s">
        <v>21</v>
      </c>
      <c r="B1270" s="332" t="s">
        <v>14</v>
      </c>
      <c r="C1270" s="767"/>
      <c r="D1270" s="767"/>
      <c r="E1270" s="769"/>
      <c r="F1270" s="769"/>
      <c r="G1270" s="320" t="s">
        <v>1774</v>
      </c>
      <c r="H1270" s="321" t="s">
        <v>1775</v>
      </c>
      <c r="I1270" s="321" t="s">
        <v>1776</v>
      </c>
      <c r="J1270" s="333">
        <v>1</v>
      </c>
      <c r="K1270" s="323">
        <v>44612</v>
      </c>
      <c r="L1270" s="323">
        <v>44711</v>
      </c>
      <c r="M1270" s="324">
        <f t="shared" si="42"/>
        <v>14.142857142857142</v>
      </c>
      <c r="N1270" s="325">
        <v>1</v>
      </c>
      <c r="O1270" s="321" t="s">
        <v>1777</v>
      </c>
      <c r="P1270" s="325">
        <f t="shared" si="41"/>
        <v>1</v>
      </c>
      <c r="Q1270" s="326" t="str" cm="1">
        <f t="array" aca="1" ref="Q1270" ca="1">IF(ISNUMBER(P1270),IF(P1270=100%,"CUMPLIDA",IF(AND(ISNUMBER(L1270),ISNUMBER(INDIRECT("FECHA_"&amp;$B1270,1))), IF(L1270&lt;=INDIRECT("FECHA_"&amp;$B1270,1),"INCUMPLIDA","PROCESO"), "VERIFICAR FECHA")),"SIN VALOR AVANCE")</f>
        <v>CUMPLIDA</v>
      </c>
    </row>
    <row r="1271" spans="1:17" ht="120" x14ac:dyDescent="0.2">
      <c r="A1271" s="331" t="s">
        <v>21</v>
      </c>
      <c r="B1271" s="332" t="s">
        <v>14</v>
      </c>
      <c r="C1271" s="767"/>
      <c r="D1271" s="767"/>
      <c r="E1271" s="769"/>
      <c r="F1271" s="769"/>
      <c r="G1271" s="320" t="s">
        <v>1778</v>
      </c>
      <c r="H1271" s="321" t="s">
        <v>1779</v>
      </c>
      <c r="I1271" s="321" t="s">
        <v>1780</v>
      </c>
      <c r="J1271" s="333">
        <v>9</v>
      </c>
      <c r="K1271" s="323">
        <v>44713</v>
      </c>
      <c r="L1271" s="323">
        <v>44804</v>
      </c>
      <c r="M1271" s="324">
        <f t="shared" si="42"/>
        <v>13</v>
      </c>
      <c r="N1271" s="325">
        <v>1</v>
      </c>
      <c r="O1271" s="321" t="s">
        <v>1781</v>
      </c>
      <c r="P1271" s="325">
        <f t="shared" si="41"/>
        <v>1</v>
      </c>
      <c r="Q1271" s="326" t="str" cm="1">
        <f t="array" aca="1" ref="Q1271" ca="1">IF(ISNUMBER(P1271),IF(P1271=100%,"CUMPLIDA",IF(AND(ISNUMBER(L1271),ISNUMBER(INDIRECT("FECHA_"&amp;$B1271,1))), IF(L1271&lt;=INDIRECT("FECHA_"&amp;$B1271,1),"INCUMPLIDA","PROCESO"), "VERIFICAR FECHA")),"SIN VALOR AVANCE")</f>
        <v>CUMPLIDA</v>
      </c>
    </row>
    <row r="1272" spans="1:17" ht="90.75" x14ac:dyDescent="0.2">
      <c r="A1272" s="331" t="s">
        <v>21</v>
      </c>
      <c r="B1272" s="332" t="s">
        <v>14</v>
      </c>
      <c r="C1272" s="767"/>
      <c r="D1272" s="767"/>
      <c r="E1272" s="769"/>
      <c r="F1272" s="769"/>
      <c r="G1272" s="320" t="s">
        <v>1782</v>
      </c>
      <c r="H1272" s="321" t="s">
        <v>1783</v>
      </c>
      <c r="I1272" s="321" t="s">
        <v>1773</v>
      </c>
      <c r="J1272" s="333">
        <v>2</v>
      </c>
      <c r="K1272" s="323">
        <v>44681</v>
      </c>
      <c r="L1272" s="323">
        <v>44788</v>
      </c>
      <c r="M1272" s="324">
        <f t="shared" si="42"/>
        <v>15.285714285714286</v>
      </c>
      <c r="N1272" s="325">
        <v>1</v>
      </c>
      <c r="O1272" s="321" t="s">
        <v>1784</v>
      </c>
      <c r="P1272" s="325">
        <f t="shared" si="41"/>
        <v>1</v>
      </c>
      <c r="Q1272" s="326" t="str" cm="1">
        <f t="array" aca="1" ref="Q1272" ca="1">IF(ISNUMBER(P1272),IF(P1272=100%,"CUMPLIDA",IF(AND(ISNUMBER(L1272),ISNUMBER(INDIRECT("FECHA_"&amp;$B1272,1))), IF(L1272&lt;=INDIRECT("FECHA_"&amp;$B1272,1),"INCUMPLIDA","PROCESO"), "VERIFICAR FECHA")),"SIN VALOR AVANCE")</f>
        <v>CUMPLIDA</v>
      </c>
    </row>
    <row r="1273" spans="1:17" ht="90.75" x14ac:dyDescent="0.2">
      <c r="A1273" s="331" t="s">
        <v>21</v>
      </c>
      <c r="B1273" s="332" t="s">
        <v>14</v>
      </c>
      <c r="C1273" s="767"/>
      <c r="D1273" s="767"/>
      <c r="E1273" s="769" t="s">
        <v>1785</v>
      </c>
      <c r="F1273" s="769"/>
      <c r="G1273" s="320" t="s">
        <v>1786</v>
      </c>
      <c r="H1273" s="321" t="s">
        <v>1787</v>
      </c>
      <c r="I1273" s="321" t="s">
        <v>1788</v>
      </c>
      <c r="J1273" s="333">
        <v>1</v>
      </c>
      <c r="K1273" s="323">
        <v>44602</v>
      </c>
      <c r="L1273" s="323">
        <v>44635</v>
      </c>
      <c r="M1273" s="324">
        <f t="shared" si="42"/>
        <v>4.7142857142857144</v>
      </c>
      <c r="N1273" s="325">
        <v>1</v>
      </c>
      <c r="O1273" s="321" t="s">
        <v>1789</v>
      </c>
      <c r="P1273" s="325">
        <f t="shared" si="41"/>
        <v>1</v>
      </c>
      <c r="Q1273" s="326" t="str" cm="1">
        <f t="array" aca="1" ref="Q1273" ca="1">IF(ISNUMBER(P1273),IF(P1273=100%,"CUMPLIDA",IF(AND(ISNUMBER(L1273),ISNUMBER(INDIRECT("FECHA_"&amp;$B1273,1))), IF(L1273&lt;=INDIRECT("FECHA_"&amp;$B1273,1),"INCUMPLIDA","PROCESO"), "VERIFICAR FECHA")),"SIN VALOR AVANCE")</f>
        <v>CUMPLIDA</v>
      </c>
    </row>
    <row r="1274" spans="1:17" ht="60" x14ac:dyDescent="0.2">
      <c r="A1274" s="331" t="s">
        <v>21</v>
      </c>
      <c r="B1274" s="332" t="s">
        <v>14</v>
      </c>
      <c r="C1274" s="767"/>
      <c r="D1274" s="767"/>
      <c r="E1274" s="769"/>
      <c r="F1274" s="769"/>
      <c r="G1274" s="320" t="s">
        <v>1790</v>
      </c>
      <c r="H1274" s="321" t="s">
        <v>1791</v>
      </c>
      <c r="I1274" s="321" t="s">
        <v>1792</v>
      </c>
      <c r="J1274" s="333">
        <v>1</v>
      </c>
      <c r="K1274" s="323">
        <v>44636</v>
      </c>
      <c r="L1274" s="323">
        <v>44895</v>
      </c>
      <c r="M1274" s="324">
        <f t="shared" si="42"/>
        <v>37</v>
      </c>
      <c r="N1274" s="325">
        <v>1</v>
      </c>
      <c r="O1274" s="321" t="s">
        <v>1793</v>
      </c>
      <c r="P1274" s="325">
        <f t="shared" si="41"/>
        <v>1</v>
      </c>
      <c r="Q1274" s="326" t="str" cm="1">
        <f t="array" aca="1" ref="Q1274" ca="1">IF(ISNUMBER(P1274),IF(P1274=100%,"CUMPLIDA",IF(AND(ISNUMBER(L1274),ISNUMBER(INDIRECT("FECHA_"&amp;$B1274,1))), IF(L1274&lt;=INDIRECT("FECHA_"&amp;$B1274,1),"INCUMPLIDA","PROCESO"), "VERIFICAR FECHA")),"SIN VALOR AVANCE")</f>
        <v>CUMPLIDA</v>
      </c>
    </row>
    <row r="1275" spans="1:17" ht="90" x14ac:dyDescent="0.2">
      <c r="A1275" s="331" t="s">
        <v>21</v>
      </c>
      <c r="B1275" s="332" t="s">
        <v>14</v>
      </c>
      <c r="C1275" s="767"/>
      <c r="D1275" s="767"/>
      <c r="E1275" s="769"/>
      <c r="F1275" s="769"/>
      <c r="G1275" s="320" t="s">
        <v>1794</v>
      </c>
      <c r="H1275" s="321" t="s">
        <v>1795</v>
      </c>
      <c r="I1275" s="321" t="s">
        <v>1796</v>
      </c>
      <c r="J1275" s="333">
        <v>2</v>
      </c>
      <c r="K1275" s="323">
        <v>44757</v>
      </c>
      <c r="L1275" s="323">
        <v>44972</v>
      </c>
      <c r="M1275" s="324">
        <f t="shared" si="42"/>
        <v>30.714285714285715</v>
      </c>
      <c r="N1275" s="325">
        <v>1</v>
      </c>
      <c r="O1275" s="321" t="s">
        <v>1770</v>
      </c>
      <c r="P1275" s="325">
        <f t="shared" si="41"/>
        <v>1</v>
      </c>
      <c r="Q1275" s="326" t="str" cm="1">
        <f t="array" aca="1" ref="Q1275" ca="1">IF(ISNUMBER(P1275),IF(P1275=100%,"CUMPLIDA",IF(AND(ISNUMBER(L1275),ISNUMBER(INDIRECT("FECHA_"&amp;$B1275,1))), IF(L1275&lt;=INDIRECT("FECHA_"&amp;$B1275,1),"INCUMPLIDA","PROCESO"), "VERIFICAR FECHA")),"SIN VALOR AVANCE")</f>
        <v>CUMPLIDA</v>
      </c>
    </row>
    <row r="1276" spans="1:17" ht="135.75" x14ac:dyDescent="0.2">
      <c r="A1276" s="331" t="s">
        <v>21</v>
      </c>
      <c r="B1276" s="332" t="s">
        <v>14</v>
      </c>
      <c r="C1276" s="767"/>
      <c r="D1276" s="767"/>
      <c r="E1276" s="769"/>
      <c r="F1276" s="769"/>
      <c r="G1276" s="320" t="s">
        <v>1797</v>
      </c>
      <c r="H1276" s="321" t="s">
        <v>1798</v>
      </c>
      <c r="I1276" s="321" t="s">
        <v>1799</v>
      </c>
      <c r="J1276" s="333">
        <v>9</v>
      </c>
      <c r="K1276" s="323">
        <v>44773</v>
      </c>
      <c r="L1276" s="323">
        <v>44834</v>
      </c>
      <c r="M1276" s="324">
        <f t="shared" si="42"/>
        <v>8.7142857142857135</v>
      </c>
      <c r="N1276" s="325">
        <v>1</v>
      </c>
      <c r="O1276" s="321" t="s">
        <v>1800</v>
      </c>
      <c r="P1276" s="325">
        <f t="shared" si="41"/>
        <v>1</v>
      </c>
      <c r="Q1276" s="326" t="str" cm="1">
        <f t="array" aca="1" ref="Q1276" ca="1">IF(ISNUMBER(P1276),IF(P1276=100%,"CUMPLIDA",IF(AND(ISNUMBER(L1276),ISNUMBER(INDIRECT("FECHA_"&amp;$B1276,1))), IF(L1276&lt;=INDIRECT("FECHA_"&amp;$B1276,1),"INCUMPLIDA","PROCESO"), "VERIFICAR FECHA")),"SIN VALOR AVANCE")</f>
        <v>CUMPLIDA</v>
      </c>
    </row>
    <row r="1277" spans="1:17" ht="75" x14ac:dyDescent="0.2">
      <c r="A1277" s="331" t="s">
        <v>21</v>
      </c>
      <c r="B1277" s="332" t="s">
        <v>14</v>
      </c>
      <c r="C1277" s="767"/>
      <c r="D1277" s="767"/>
      <c r="E1277" s="769"/>
      <c r="F1277" s="769"/>
      <c r="G1277" s="320" t="s">
        <v>1801</v>
      </c>
      <c r="H1277" s="321" t="s">
        <v>1802</v>
      </c>
      <c r="I1277" s="321" t="s">
        <v>1803</v>
      </c>
      <c r="J1277" s="333">
        <v>2</v>
      </c>
      <c r="K1277" s="323">
        <v>44621</v>
      </c>
      <c r="L1277" s="323">
        <v>44712</v>
      </c>
      <c r="M1277" s="324">
        <f t="shared" si="42"/>
        <v>13</v>
      </c>
      <c r="N1277" s="325">
        <v>1</v>
      </c>
      <c r="O1277" s="321" t="s">
        <v>1770</v>
      </c>
      <c r="P1277" s="325">
        <f t="shared" si="41"/>
        <v>1</v>
      </c>
      <c r="Q1277" s="326" t="str" cm="1">
        <f t="array" aca="1" ref="Q1277" ca="1">IF(ISNUMBER(P1277),IF(P1277=100%,"CUMPLIDA",IF(AND(ISNUMBER(L1277),ISNUMBER(INDIRECT("FECHA_"&amp;$B1277,1))), IF(L1277&lt;=INDIRECT("FECHA_"&amp;$B1277,1),"INCUMPLIDA","PROCESO"), "VERIFICAR FECHA")),"SIN VALOR AVANCE")</f>
        <v>CUMPLIDA</v>
      </c>
    </row>
    <row r="1278" spans="1:17" ht="75" x14ac:dyDescent="0.2">
      <c r="A1278" s="331" t="s">
        <v>21</v>
      </c>
      <c r="B1278" s="332" t="s">
        <v>14</v>
      </c>
      <c r="C1278" s="767"/>
      <c r="D1278" s="767"/>
      <c r="E1278" s="769"/>
      <c r="F1278" s="769"/>
      <c r="G1278" s="320" t="s">
        <v>1804</v>
      </c>
      <c r="H1278" s="321" t="s">
        <v>1805</v>
      </c>
      <c r="I1278" s="321" t="s">
        <v>1806</v>
      </c>
      <c r="J1278" s="333">
        <v>1</v>
      </c>
      <c r="K1278" s="323">
        <v>44621</v>
      </c>
      <c r="L1278" s="323">
        <v>44666</v>
      </c>
      <c r="M1278" s="324">
        <f t="shared" si="42"/>
        <v>6.4285714285714288</v>
      </c>
      <c r="N1278" s="325">
        <v>1</v>
      </c>
      <c r="O1278" s="321" t="s">
        <v>1770</v>
      </c>
      <c r="P1278" s="325">
        <f t="shared" si="41"/>
        <v>1</v>
      </c>
      <c r="Q1278" s="326" t="str" cm="1">
        <f t="array" aca="1" ref="Q1278" ca="1">IF(ISNUMBER(P1278),IF(P1278=100%,"CUMPLIDA",IF(AND(ISNUMBER(L1278),ISNUMBER(INDIRECT("FECHA_"&amp;$B1278,1))), IF(L1278&lt;=INDIRECT("FECHA_"&amp;$B1278,1),"INCUMPLIDA","PROCESO"), "VERIFICAR FECHA")),"SIN VALOR AVANCE")</f>
        <v>CUMPLIDA</v>
      </c>
    </row>
    <row r="1279" spans="1:17" ht="75" x14ac:dyDescent="0.2">
      <c r="A1279" s="331" t="s">
        <v>21</v>
      </c>
      <c r="B1279" s="332" t="s">
        <v>14</v>
      </c>
      <c r="C1279" s="767" t="s">
        <v>1807</v>
      </c>
      <c r="D1279" s="767" t="s">
        <v>1737</v>
      </c>
      <c r="E1279" s="769" t="s">
        <v>1808</v>
      </c>
      <c r="F1279" s="769" t="s">
        <v>1809</v>
      </c>
      <c r="G1279" s="320" t="s">
        <v>1810</v>
      </c>
      <c r="H1279" s="321" t="s">
        <v>1811</v>
      </c>
      <c r="I1279" s="321" t="s">
        <v>1812</v>
      </c>
      <c r="J1279" s="333">
        <v>1</v>
      </c>
      <c r="K1279" s="323">
        <v>44712</v>
      </c>
      <c r="L1279" s="323">
        <v>44925</v>
      </c>
      <c r="M1279" s="324">
        <f t="shared" si="42"/>
        <v>30.428571428571427</v>
      </c>
      <c r="N1279" s="325">
        <v>1</v>
      </c>
      <c r="O1279" s="321" t="s">
        <v>1813</v>
      </c>
      <c r="P1279" s="325">
        <f t="shared" si="41"/>
        <v>1</v>
      </c>
      <c r="Q1279" s="326" t="str" cm="1">
        <f t="array" aca="1" ref="Q1279" ca="1">IF(ISNUMBER(P1279),IF(P1279=100%,"CUMPLIDA",IF(AND(ISNUMBER(L1279),ISNUMBER(INDIRECT("FECHA_"&amp;$B1279,1))), IF(L1279&lt;=INDIRECT("FECHA_"&amp;$B1279,1),"INCUMPLIDA","PROCESO"), "VERIFICAR FECHA")),"SIN VALOR AVANCE")</f>
        <v>CUMPLIDA</v>
      </c>
    </row>
    <row r="1280" spans="1:17" ht="45.75" x14ac:dyDescent="0.2">
      <c r="A1280" s="331" t="s">
        <v>21</v>
      </c>
      <c r="B1280" s="332" t="s">
        <v>14</v>
      </c>
      <c r="C1280" s="767"/>
      <c r="D1280" s="767"/>
      <c r="E1280" s="769"/>
      <c r="F1280" s="769"/>
      <c r="G1280" s="320" t="s">
        <v>1814</v>
      </c>
      <c r="H1280" s="321" t="s">
        <v>1815</v>
      </c>
      <c r="I1280" s="321" t="s">
        <v>1816</v>
      </c>
      <c r="J1280" s="333">
        <v>1</v>
      </c>
      <c r="K1280" s="323">
        <v>44713</v>
      </c>
      <c r="L1280" s="323">
        <v>44926</v>
      </c>
      <c r="M1280" s="324">
        <f t="shared" si="42"/>
        <v>30.428571428571427</v>
      </c>
      <c r="N1280" s="325">
        <v>1</v>
      </c>
      <c r="O1280" s="321" t="s">
        <v>1817</v>
      </c>
      <c r="P1280" s="325">
        <f t="shared" si="41"/>
        <v>1</v>
      </c>
      <c r="Q1280" s="326" t="str" cm="1">
        <f t="array" aca="1" ref="Q1280" ca="1">IF(ISNUMBER(P1280),IF(P1280=100%,"CUMPLIDA",IF(AND(ISNUMBER(L1280),ISNUMBER(INDIRECT("FECHA_"&amp;$B1280,1))), IF(L1280&lt;=INDIRECT("FECHA_"&amp;$B1280,1),"INCUMPLIDA","PROCESO"), "VERIFICAR FECHA")),"SIN VALOR AVANCE")</f>
        <v>CUMPLIDA</v>
      </c>
    </row>
    <row r="1281" spans="1:17" ht="105" x14ac:dyDescent="0.2">
      <c r="A1281" s="331" t="s">
        <v>21</v>
      </c>
      <c r="B1281" s="332" t="s">
        <v>14</v>
      </c>
      <c r="C1281" s="767"/>
      <c r="D1281" s="767"/>
      <c r="E1281" s="769"/>
      <c r="F1281" s="769"/>
      <c r="G1281" s="320" t="s">
        <v>1818</v>
      </c>
      <c r="H1281" s="321" t="s">
        <v>1819</v>
      </c>
      <c r="I1281" s="321" t="s">
        <v>1820</v>
      </c>
      <c r="J1281" s="333">
        <v>6</v>
      </c>
      <c r="K1281" s="323">
        <v>44713</v>
      </c>
      <c r="L1281" s="323">
        <v>44926</v>
      </c>
      <c r="M1281" s="324">
        <f t="shared" si="42"/>
        <v>30.428571428571427</v>
      </c>
      <c r="N1281" s="325">
        <v>1</v>
      </c>
      <c r="O1281" s="321" t="s">
        <v>1821</v>
      </c>
      <c r="P1281" s="325">
        <f t="shared" si="41"/>
        <v>1</v>
      </c>
      <c r="Q1281" s="326" t="str" cm="1">
        <f t="array" aca="1" ref="Q1281" ca="1">IF(ISNUMBER(P1281),IF(P1281=100%,"CUMPLIDA",IF(AND(ISNUMBER(L1281),ISNUMBER(INDIRECT("FECHA_"&amp;$B1281,1))), IF(L1281&lt;=INDIRECT("FECHA_"&amp;$B1281,1),"INCUMPLIDA","PROCESO"), "VERIFICAR FECHA")),"SIN VALOR AVANCE")</f>
        <v>CUMPLIDA</v>
      </c>
    </row>
    <row r="1282" spans="1:17" ht="105" x14ac:dyDescent="0.2">
      <c r="A1282" s="331" t="s">
        <v>21</v>
      </c>
      <c r="B1282" s="332" t="s">
        <v>14</v>
      </c>
      <c r="C1282" s="767"/>
      <c r="D1282" s="767"/>
      <c r="E1282" s="769"/>
      <c r="F1282" s="769"/>
      <c r="G1282" s="320" t="s">
        <v>1822</v>
      </c>
      <c r="H1282" s="321" t="s">
        <v>1823</v>
      </c>
      <c r="I1282" s="321" t="s">
        <v>1824</v>
      </c>
      <c r="J1282" s="333">
        <v>1</v>
      </c>
      <c r="K1282" s="323">
        <v>44712</v>
      </c>
      <c r="L1282" s="323">
        <v>44834</v>
      </c>
      <c r="M1282" s="324">
        <f t="shared" si="42"/>
        <v>17.428571428571427</v>
      </c>
      <c r="N1282" s="325">
        <v>1</v>
      </c>
      <c r="O1282" s="321" t="s">
        <v>1825</v>
      </c>
      <c r="P1282" s="325">
        <f t="shared" si="41"/>
        <v>1</v>
      </c>
      <c r="Q1282" s="326" t="str" cm="1">
        <f t="array" aca="1" ref="Q1282" ca="1">IF(ISNUMBER(P1282),IF(P1282=100%,"CUMPLIDA",IF(AND(ISNUMBER(L1282),ISNUMBER(INDIRECT("FECHA_"&amp;$B1282,1))), IF(L1282&lt;=INDIRECT("FECHA_"&amp;$B1282,1),"INCUMPLIDA","PROCESO"), "VERIFICAR FECHA")),"SIN VALOR AVANCE")</f>
        <v>CUMPLIDA</v>
      </c>
    </row>
    <row r="1283" spans="1:17" ht="120" x14ac:dyDescent="0.2">
      <c r="A1283" s="331" t="s">
        <v>21</v>
      </c>
      <c r="B1283" s="332" t="s">
        <v>14</v>
      </c>
      <c r="C1283" s="767"/>
      <c r="D1283" s="767"/>
      <c r="E1283" s="769" t="s">
        <v>1826</v>
      </c>
      <c r="F1283" s="769"/>
      <c r="G1283" s="320" t="s">
        <v>1827</v>
      </c>
      <c r="H1283" s="321" t="s">
        <v>1828</v>
      </c>
      <c r="I1283" s="321" t="s">
        <v>1829</v>
      </c>
      <c r="J1283" s="333">
        <v>1</v>
      </c>
      <c r="K1283" s="323">
        <v>44727</v>
      </c>
      <c r="L1283" s="323">
        <v>44849</v>
      </c>
      <c r="M1283" s="324">
        <f t="shared" si="42"/>
        <v>17.428571428571427</v>
      </c>
      <c r="N1283" s="325">
        <v>1</v>
      </c>
      <c r="O1283" s="321" t="s">
        <v>1825</v>
      </c>
      <c r="P1283" s="325">
        <f t="shared" si="41"/>
        <v>1</v>
      </c>
      <c r="Q1283" s="326" t="str" cm="1">
        <f t="array" aca="1" ref="Q1283" ca="1">IF(ISNUMBER(P1283),IF(P1283=100%,"CUMPLIDA",IF(AND(ISNUMBER(L1283),ISNUMBER(INDIRECT("FECHA_"&amp;$B1283,1))), IF(L1283&lt;=INDIRECT("FECHA_"&amp;$B1283,1),"INCUMPLIDA","PROCESO"), "VERIFICAR FECHA")),"SIN VALOR AVANCE")</f>
        <v>CUMPLIDA</v>
      </c>
    </row>
    <row r="1284" spans="1:17" ht="45.75" x14ac:dyDescent="0.2">
      <c r="A1284" s="331" t="s">
        <v>21</v>
      </c>
      <c r="B1284" s="332" t="s">
        <v>14</v>
      </c>
      <c r="C1284" s="767"/>
      <c r="D1284" s="767"/>
      <c r="E1284" s="769"/>
      <c r="F1284" s="769"/>
      <c r="G1284" s="320" t="s">
        <v>1830</v>
      </c>
      <c r="H1284" s="321" t="s">
        <v>1831</v>
      </c>
      <c r="I1284" s="321" t="s">
        <v>1832</v>
      </c>
      <c r="J1284" s="333">
        <v>1</v>
      </c>
      <c r="K1284" s="323">
        <v>44743</v>
      </c>
      <c r="L1284" s="323">
        <v>44865</v>
      </c>
      <c r="M1284" s="324">
        <f t="shared" si="42"/>
        <v>17.428571428571427</v>
      </c>
      <c r="N1284" s="325">
        <v>1</v>
      </c>
      <c r="O1284" s="321" t="s">
        <v>1821</v>
      </c>
      <c r="P1284" s="325">
        <f t="shared" si="41"/>
        <v>1</v>
      </c>
      <c r="Q1284" s="326" t="str" cm="1">
        <f t="array" aca="1" ref="Q1284" ca="1">IF(ISNUMBER(P1284),IF(P1284=100%,"CUMPLIDA",IF(AND(ISNUMBER(L1284),ISNUMBER(INDIRECT("FECHA_"&amp;$B1284,1))), IF(L1284&lt;=INDIRECT("FECHA_"&amp;$B1284,1),"INCUMPLIDA","PROCESO"), "VERIFICAR FECHA")),"SIN VALOR AVANCE")</f>
        <v>CUMPLIDA</v>
      </c>
    </row>
    <row r="1285" spans="1:17" ht="75" x14ac:dyDescent="0.2">
      <c r="A1285" s="331" t="s">
        <v>21</v>
      </c>
      <c r="B1285" s="332" t="s">
        <v>14</v>
      </c>
      <c r="C1285" s="767"/>
      <c r="D1285" s="767"/>
      <c r="E1285" s="769"/>
      <c r="F1285" s="769"/>
      <c r="G1285" s="320" t="s">
        <v>1833</v>
      </c>
      <c r="H1285" s="321" t="s">
        <v>1834</v>
      </c>
      <c r="I1285" s="321" t="s">
        <v>1835</v>
      </c>
      <c r="J1285" s="333">
        <v>2</v>
      </c>
      <c r="K1285" s="323">
        <v>44713</v>
      </c>
      <c r="L1285" s="323">
        <v>44926</v>
      </c>
      <c r="M1285" s="324">
        <f t="shared" si="42"/>
        <v>30.428571428571427</v>
      </c>
      <c r="N1285" s="325">
        <v>1</v>
      </c>
      <c r="O1285" s="321" t="s">
        <v>1836</v>
      </c>
      <c r="P1285" s="325">
        <f t="shared" si="41"/>
        <v>1</v>
      </c>
      <c r="Q1285" s="326" t="str" cm="1">
        <f t="array" aca="1" ref="Q1285" ca="1">IF(ISNUMBER(P1285),IF(P1285=100%,"CUMPLIDA",IF(AND(ISNUMBER(L1285),ISNUMBER(INDIRECT("FECHA_"&amp;$B1285,1))), IF(L1285&lt;=INDIRECT("FECHA_"&amp;$B1285,1),"INCUMPLIDA","PROCESO"), "VERIFICAR FECHA")),"SIN VALOR AVANCE")</f>
        <v>CUMPLIDA</v>
      </c>
    </row>
    <row r="1286" spans="1:17" ht="75" x14ac:dyDescent="0.2">
      <c r="A1286" s="331" t="s">
        <v>21</v>
      </c>
      <c r="B1286" s="332" t="s">
        <v>14</v>
      </c>
      <c r="C1286" s="767"/>
      <c r="D1286" s="767"/>
      <c r="E1286" s="769"/>
      <c r="F1286" s="769"/>
      <c r="G1286" s="320" t="s">
        <v>1837</v>
      </c>
      <c r="H1286" s="321" t="s">
        <v>1837</v>
      </c>
      <c r="I1286" s="321" t="s">
        <v>1838</v>
      </c>
      <c r="J1286" s="333">
        <v>1</v>
      </c>
      <c r="K1286" s="323">
        <v>44713</v>
      </c>
      <c r="L1286" s="323">
        <v>44926</v>
      </c>
      <c r="M1286" s="324">
        <f t="shared" si="42"/>
        <v>30.428571428571427</v>
      </c>
      <c r="N1286" s="325">
        <v>1</v>
      </c>
      <c r="O1286" s="321" t="s">
        <v>1836</v>
      </c>
      <c r="P1286" s="325">
        <f t="shared" si="41"/>
        <v>1</v>
      </c>
      <c r="Q1286" s="326" t="str" cm="1">
        <f t="array" aca="1" ref="Q1286" ca="1">IF(ISNUMBER(P1286),IF(P1286=100%,"CUMPLIDA",IF(AND(ISNUMBER(L1286),ISNUMBER(INDIRECT("FECHA_"&amp;$B1286,1))), IF(L1286&lt;=INDIRECT("FECHA_"&amp;$B1286,1),"INCUMPLIDA","PROCESO"), "VERIFICAR FECHA")),"SIN VALOR AVANCE")</f>
        <v>CUMPLIDA</v>
      </c>
    </row>
    <row r="1287" spans="1:17" ht="180" x14ac:dyDescent="0.2">
      <c r="A1287" s="331" t="s">
        <v>23</v>
      </c>
      <c r="B1287" s="332" t="s">
        <v>14</v>
      </c>
      <c r="C1287" s="767" t="s">
        <v>1839</v>
      </c>
      <c r="D1287" s="767" t="s">
        <v>1737</v>
      </c>
      <c r="E1287" s="769" t="s">
        <v>1840</v>
      </c>
      <c r="F1287" s="769" t="s">
        <v>1841</v>
      </c>
      <c r="G1287" s="334" t="s">
        <v>1842</v>
      </c>
      <c r="H1287" s="321" t="s">
        <v>1843</v>
      </c>
      <c r="I1287" s="321" t="s">
        <v>1844</v>
      </c>
      <c r="J1287" s="333">
        <v>1</v>
      </c>
      <c r="K1287" s="323">
        <v>45184</v>
      </c>
      <c r="L1287" s="323">
        <v>45260</v>
      </c>
      <c r="M1287" s="324">
        <f t="shared" si="42"/>
        <v>10.857142857142858</v>
      </c>
      <c r="N1287" s="325">
        <v>1</v>
      </c>
      <c r="O1287" s="321" t="s">
        <v>1845</v>
      </c>
      <c r="P1287" s="325">
        <f t="shared" si="41"/>
        <v>1</v>
      </c>
      <c r="Q1287" s="326" t="str" cm="1">
        <f t="array" aca="1" ref="Q1287" ca="1">IF(ISNUMBER(P1287),IF(P1287=100%,"CUMPLIDA",IF(AND(ISNUMBER(L1287),ISNUMBER(INDIRECT("FECHA_"&amp;$B1287,1))), IF(L1287&lt;=INDIRECT("FECHA_"&amp;$B1287,1),"INCUMPLIDA","PROCESO"), "VERIFICAR FECHA")),"SIN VALOR AVANCE")</f>
        <v>CUMPLIDA</v>
      </c>
    </row>
    <row r="1288" spans="1:17" ht="150" x14ac:dyDescent="0.2">
      <c r="A1288" s="331" t="s">
        <v>23</v>
      </c>
      <c r="B1288" s="332" t="s">
        <v>14</v>
      </c>
      <c r="C1288" s="767"/>
      <c r="D1288" s="767"/>
      <c r="E1288" s="769"/>
      <c r="F1288" s="769"/>
      <c r="G1288" s="334" t="s">
        <v>1846</v>
      </c>
      <c r="H1288" s="321" t="s">
        <v>1847</v>
      </c>
      <c r="I1288" s="321" t="s">
        <v>1848</v>
      </c>
      <c r="J1288" s="333">
        <v>3</v>
      </c>
      <c r="K1288" s="323">
        <v>45292</v>
      </c>
      <c r="L1288" s="323">
        <v>45838</v>
      </c>
      <c r="M1288" s="324">
        <f t="shared" si="42"/>
        <v>78</v>
      </c>
      <c r="N1288" s="325">
        <v>1</v>
      </c>
      <c r="O1288" s="321" t="s">
        <v>1849</v>
      </c>
      <c r="P1288" s="325">
        <f t="shared" si="41"/>
        <v>1</v>
      </c>
      <c r="Q1288" s="326" t="str" cm="1">
        <f t="array" aca="1" ref="Q1288" ca="1">IF(ISNUMBER(P1288),IF(P1288=100%,"CUMPLIDA",IF(AND(ISNUMBER(L1288),ISNUMBER(INDIRECT("FECHA_"&amp;$B1288,1))), IF(L1288&lt;=INDIRECT("FECHA_"&amp;$B1288,1),"INCUMPLIDA","PROCESO"), "VERIFICAR FECHA")),"SIN VALOR AVANCE")</f>
        <v>CUMPLIDA</v>
      </c>
    </row>
    <row r="1289" spans="1:17" ht="197.25" x14ac:dyDescent="0.2">
      <c r="A1289" s="331" t="s">
        <v>23</v>
      </c>
      <c r="B1289" s="332" t="s">
        <v>14</v>
      </c>
      <c r="C1289" s="767"/>
      <c r="D1289" s="767"/>
      <c r="E1289" s="769"/>
      <c r="F1289" s="769"/>
      <c r="G1289" s="334" t="s">
        <v>1850</v>
      </c>
      <c r="H1289" s="321" t="s">
        <v>1851</v>
      </c>
      <c r="I1289" s="321" t="s">
        <v>1852</v>
      </c>
      <c r="J1289" s="333">
        <v>2</v>
      </c>
      <c r="K1289" s="323">
        <v>45260</v>
      </c>
      <c r="L1289" s="323">
        <v>45337</v>
      </c>
      <c r="M1289" s="324">
        <f t="shared" si="42"/>
        <v>11</v>
      </c>
      <c r="N1289" s="325">
        <v>1</v>
      </c>
      <c r="O1289" s="321" t="s">
        <v>1853</v>
      </c>
      <c r="P1289" s="325">
        <f t="shared" si="41"/>
        <v>1</v>
      </c>
      <c r="Q1289" s="326" t="str" cm="1">
        <f t="array" aca="1" ref="Q1289" ca="1">IF(ISNUMBER(P1289),IF(P1289=100%,"CUMPLIDA",IF(AND(ISNUMBER(L1289),ISNUMBER(INDIRECT("FECHA_"&amp;$B1289,1))), IF(L1289&lt;=INDIRECT("FECHA_"&amp;$B1289,1),"INCUMPLIDA","PROCESO"), "VERIFICAR FECHA")),"SIN VALOR AVANCE")</f>
        <v>CUMPLIDA</v>
      </c>
    </row>
    <row r="1290" spans="1:17" ht="135" x14ac:dyDescent="0.2">
      <c r="A1290" s="331" t="s">
        <v>23</v>
      </c>
      <c r="B1290" s="332" t="s">
        <v>14</v>
      </c>
      <c r="C1290" s="767"/>
      <c r="D1290" s="767"/>
      <c r="E1290" s="769" t="s">
        <v>1854</v>
      </c>
      <c r="F1290" s="769"/>
      <c r="G1290" s="334" t="s">
        <v>1855</v>
      </c>
      <c r="H1290" s="321" t="s">
        <v>1843</v>
      </c>
      <c r="I1290" s="321" t="s">
        <v>1844</v>
      </c>
      <c r="J1290" s="333">
        <v>1</v>
      </c>
      <c r="K1290" s="323">
        <v>45184</v>
      </c>
      <c r="L1290" s="323">
        <v>45260</v>
      </c>
      <c r="M1290" s="324">
        <f t="shared" si="42"/>
        <v>10.857142857142858</v>
      </c>
      <c r="N1290" s="325">
        <v>1</v>
      </c>
      <c r="O1290" s="321" t="s">
        <v>1845</v>
      </c>
      <c r="P1290" s="325">
        <f t="shared" si="41"/>
        <v>1</v>
      </c>
      <c r="Q1290" s="326" t="str" cm="1">
        <f t="array" aca="1" ref="Q1290" ca="1">IF(ISNUMBER(P1290),IF(P1290=100%,"CUMPLIDA",IF(AND(ISNUMBER(L1290),ISNUMBER(INDIRECT("FECHA_"&amp;$B1290,1))), IF(L1290&lt;=INDIRECT("FECHA_"&amp;$B1290,1),"INCUMPLIDA","PROCESO"), "VERIFICAR FECHA")),"SIN VALOR AVANCE")</f>
        <v>CUMPLIDA</v>
      </c>
    </row>
    <row r="1291" spans="1:17" ht="120" x14ac:dyDescent="0.2">
      <c r="A1291" s="331" t="s">
        <v>23</v>
      </c>
      <c r="B1291" s="332" t="s">
        <v>14</v>
      </c>
      <c r="C1291" s="767"/>
      <c r="D1291" s="767"/>
      <c r="E1291" s="769"/>
      <c r="F1291" s="769"/>
      <c r="G1291" s="334" t="s">
        <v>1856</v>
      </c>
      <c r="H1291" s="321" t="s">
        <v>1857</v>
      </c>
      <c r="I1291" s="321" t="s">
        <v>1858</v>
      </c>
      <c r="J1291" s="333">
        <v>3</v>
      </c>
      <c r="K1291" s="323">
        <v>45292</v>
      </c>
      <c r="L1291" s="323">
        <v>45838</v>
      </c>
      <c r="M1291" s="324">
        <f t="shared" si="42"/>
        <v>78</v>
      </c>
      <c r="N1291" s="325">
        <v>1</v>
      </c>
      <c r="O1291" s="321" t="s">
        <v>1849</v>
      </c>
      <c r="P1291" s="325">
        <f t="shared" si="41"/>
        <v>1</v>
      </c>
      <c r="Q1291" s="326" t="str" cm="1">
        <f t="array" aca="1" ref="Q1291" ca="1">IF(ISNUMBER(P1291),IF(P1291=100%,"CUMPLIDA",IF(AND(ISNUMBER(L1291),ISNUMBER(INDIRECT("FECHA_"&amp;$B1291,1))), IF(L1291&lt;=INDIRECT("FECHA_"&amp;$B1291,1),"INCUMPLIDA","PROCESO"), "VERIFICAR FECHA")),"SIN VALOR AVANCE")</f>
        <v>CUMPLIDA</v>
      </c>
    </row>
    <row r="1292" spans="1:17" ht="197.25" x14ac:dyDescent="0.2">
      <c r="A1292" s="331" t="s">
        <v>23</v>
      </c>
      <c r="B1292" s="332" t="s">
        <v>14</v>
      </c>
      <c r="C1292" s="767"/>
      <c r="D1292" s="767"/>
      <c r="E1292" s="769"/>
      <c r="F1292" s="769"/>
      <c r="G1292" s="334" t="s">
        <v>1859</v>
      </c>
      <c r="H1292" s="321" t="s">
        <v>1851</v>
      </c>
      <c r="I1292" s="321" t="s">
        <v>1852</v>
      </c>
      <c r="J1292" s="333">
        <v>2</v>
      </c>
      <c r="K1292" s="323">
        <v>45260</v>
      </c>
      <c r="L1292" s="323">
        <v>45337</v>
      </c>
      <c r="M1292" s="324">
        <f t="shared" si="42"/>
        <v>11</v>
      </c>
      <c r="N1292" s="325">
        <v>1</v>
      </c>
      <c r="O1292" s="321" t="s">
        <v>1853</v>
      </c>
      <c r="P1292" s="325">
        <f t="shared" si="41"/>
        <v>1</v>
      </c>
      <c r="Q1292" s="326" t="str" cm="1">
        <f t="array" aca="1" ref="Q1292" ca="1">IF(ISNUMBER(P1292),IF(P1292=100%,"CUMPLIDA",IF(AND(ISNUMBER(L1292),ISNUMBER(INDIRECT("FECHA_"&amp;$B1292,1))), IF(L1292&lt;=INDIRECT("FECHA_"&amp;$B1292,1),"INCUMPLIDA","PROCESO"), "VERIFICAR FECHA")),"SIN VALOR AVANCE")</f>
        <v>CUMPLIDA</v>
      </c>
    </row>
    <row r="1293" spans="1:17" ht="135" x14ac:dyDescent="0.2">
      <c r="A1293" s="331" t="s">
        <v>23</v>
      </c>
      <c r="B1293" s="332" t="s">
        <v>14</v>
      </c>
      <c r="C1293" s="767"/>
      <c r="D1293" s="767"/>
      <c r="E1293" s="769" t="s">
        <v>1860</v>
      </c>
      <c r="F1293" s="769"/>
      <c r="G1293" s="334" t="s">
        <v>1855</v>
      </c>
      <c r="H1293" s="321" t="s">
        <v>1843</v>
      </c>
      <c r="I1293" s="321" t="s">
        <v>1844</v>
      </c>
      <c r="J1293" s="333">
        <v>1</v>
      </c>
      <c r="K1293" s="323">
        <v>45184</v>
      </c>
      <c r="L1293" s="323">
        <v>45260</v>
      </c>
      <c r="M1293" s="324">
        <f t="shared" si="42"/>
        <v>10.857142857142858</v>
      </c>
      <c r="N1293" s="325">
        <v>1</v>
      </c>
      <c r="O1293" s="321" t="s">
        <v>1845</v>
      </c>
      <c r="P1293" s="325">
        <f t="shared" si="41"/>
        <v>1</v>
      </c>
      <c r="Q1293" s="326" t="str" cm="1">
        <f t="array" aca="1" ref="Q1293" ca="1">IF(ISNUMBER(P1293),IF(P1293=100%,"CUMPLIDA",IF(AND(ISNUMBER(L1293),ISNUMBER(INDIRECT("FECHA_"&amp;$B1293,1))), IF(L1293&lt;=INDIRECT("FECHA_"&amp;$B1293,1),"INCUMPLIDA","PROCESO"), "VERIFICAR FECHA")),"SIN VALOR AVANCE")</f>
        <v>CUMPLIDA</v>
      </c>
    </row>
    <row r="1294" spans="1:17" ht="120" x14ac:dyDescent="0.2">
      <c r="A1294" s="331" t="s">
        <v>23</v>
      </c>
      <c r="B1294" s="332" t="s">
        <v>14</v>
      </c>
      <c r="C1294" s="767"/>
      <c r="D1294" s="767"/>
      <c r="E1294" s="769"/>
      <c r="F1294" s="769"/>
      <c r="G1294" s="334" t="s">
        <v>1856</v>
      </c>
      <c r="H1294" s="321" t="s">
        <v>1847</v>
      </c>
      <c r="I1294" s="321" t="s">
        <v>1858</v>
      </c>
      <c r="J1294" s="333">
        <v>3</v>
      </c>
      <c r="K1294" s="323">
        <v>45292</v>
      </c>
      <c r="L1294" s="323">
        <v>45838</v>
      </c>
      <c r="M1294" s="324">
        <f t="shared" si="42"/>
        <v>78</v>
      </c>
      <c r="N1294" s="325">
        <v>1</v>
      </c>
      <c r="O1294" s="321" t="s">
        <v>1849</v>
      </c>
      <c r="P1294" s="325">
        <f t="shared" si="41"/>
        <v>1</v>
      </c>
      <c r="Q1294" s="326" t="str" cm="1">
        <f t="array" aca="1" ref="Q1294" ca="1">IF(ISNUMBER(P1294),IF(P1294=100%,"CUMPLIDA",IF(AND(ISNUMBER(L1294),ISNUMBER(INDIRECT("FECHA_"&amp;$B1294,1))), IF(L1294&lt;=INDIRECT("FECHA_"&amp;$B1294,1),"INCUMPLIDA","PROCESO"), "VERIFICAR FECHA")),"SIN VALOR AVANCE")</f>
        <v>CUMPLIDA</v>
      </c>
    </row>
    <row r="1295" spans="1:17" ht="197.25" x14ac:dyDescent="0.2">
      <c r="A1295" s="331" t="s">
        <v>23</v>
      </c>
      <c r="B1295" s="332" t="s">
        <v>14</v>
      </c>
      <c r="C1295" s="767"/>
      <c r="D1295" s="767"/>
      <c r="E1295" s="769"/>
      <c r="F1295" s="769"/>
      <c r="G1295" s="334" t="s">
        <v>1859</v>
      </c>
      <c r="H1295" s="321" t="s">
        <v>1851</v>
      </c>
      <c r="I1295" s="321" t="s">
        <v>1852</v>
      </c>
      <c r="J1295" s="333">
        <v>2</v>
      </c>
      <c r="K1295" s="323">
        <v>45260</v>
      </c>
      <c r="L1295" s="323">
        <v>45337</v>
      </c>
      <c r="M1295" s="324">
        <f t="shared" si="42"/>
        <v>11</v>
      </c>
      <c r="N1295" s="325">
        <v>1</v>
      </c>
      <c r="O1295" s="321" t="s">
        <v>1853</v>
      </c>
      <c r="P1295" s="325">
        <f t="shared" si="41"/>
        <v>1</v>
      </c>
      <c r="Q1295" s="326" t="str" cm="1">
        <f t="array" aca="1" ref="Q1295" ca="1">IF(ISNUMBER(P1295),IF(P1295=100%,"CUMPLIDA",IF(AND(ISNUMBER(L1295),ISNUMBER(INDIRECT("FECHA_"&amp;$B1295,1))), IF(L1295&lt;=INDIRECT("FECHA_"&amp;$B1295,1),"INCUMPLIDA","PROCESO"), "VERIFICAR FECHA")),"SIN VALOR AVANCE")</f>
        <v>CUMPLIDA</v>
      </c>
    </row>
    <row r="1296" spans="1:17" ht="180" x14ac:dyDescent="0.2">
      <c r="A1296" s="331" t="s">
        <v>23</v>
      </c>
      <c r="B1296" s="332" t="s">
        <v>14</v>
      </c>
      <c r="C1296" s="767"/>
      <c r="D1296" s="767"/>
      <c r="E1296" s="769" t="s">
        <v>1861</v>
      </c>
      <c r="F1296" s="769"/>
      <c r="G1296" s="320" t="s">
        <v>1842</v>
      </c>
      <c r="H1296" s="321" t="s">
        <v>1843</v>
      </c>
      <c r="I1296" s="321" t="s">
        <v>1844</v>
      </c>
      <c r="J1296" s="333">
        <v>1</v>
      </c>
      <c r="K1296" s="323">
        <v>45184</v>
      </c>
      <c r="L1296" s="323">
        <v>45260</v>
      </c>
      <c r="M1296" s="324">
        <f t="shared" si="42"/>
        <v>10.857142857142858</v>
      </c>
      <c r="N1296" s="325">
        <v>1</v>
      </c>
      <c r="O1296" s="321" t="s">
        <v>1845</v>
      </c>
      <c r="P1296" s="325">
        <f t="shared" si="41"/>
        <v>1</v>
      </c>
      <c r="Q1296" s="326" t="str" cm="1">
        <f t="array" aca="1" ref="Q1296" ca="1">IF(ISNUMBER(P1296),IF(P1296=100%,"CUMPLIDA",IF(AND(ISNUMBER(L1296),ISNUMBER(INDIRECT("FECHA_"&amp;$B1296,1))), IF(L1296&lt;=INDIRECT("FECHA_"&amp;$B1296,1),"INCUMPLIDA","PROCESO"), "VERIFICAR FECHA")),"SIN VALOR AVANCE")</f>
        <v>CUMPLIDA</v>
      </c>
    </row>
    <row r="1297" spans="1:17" ht="150" x14ac:dyDescent="0.2">
      <c r="A1297" s="331" t="s">
        <v>23</v>
      </c>
      <c r="B1297" s="332" t="s">
        <v>14</v>
      </c>
      <c r="C1297" s="767"/>
      <c r="D1297" s="767"/>
      <c r="E1297" s="769"/>
      <c r="F1297" s="769"/>
      <c r="G1297" s="334" t="s">
        <v>1862</v>
      </c>
      <c r="H1297" s="321" t="s">
        <v>1847</v>
      </c>
      <c r="I1297" s="321" t="s">
        <v>1858</v>
      </c>
      <c r="J1297" s="333">
        <v>3</v>
      </c>
      <c r="K1297" s="323">
        <v>45292</v>
      </c>
      <c r="L1297" s="323">
        <v>45838</v>
      </c>
      <c r="M1297" s="324">
        <f t="shared" si="42"/>
        <v>78</v>
      </c>
      <c r="N1297" s="325">
        <v>1</v>
      </c>
      <c r="O1297" s="321" t="s">
        <v>1849</v>
      </c>
      <c r="P1297" s="325">
        <f t="shared" si="41"/>
        <v>1</v>
      </c>
      <c r="Q1297" s="326" t="str" cm="1">
        <f t="array" aca="1" ref="Q1297" ca="1">IF(ISNUMBER(P1297),IF(P1297=100%,"CUMPLIDA",IF(AND(ISNUMBER(L1297),ISNUMBER(INDIRECT("FECHA_"&amp;$B1297,1))), IF(L1297&lt;=INDIRECT("FECHA_"&amp;$B1297,1),"INCUMPLIDA","PROCESO"), "VERIFICAR FECHA")),"SIN VALOR AVANCE")</f>
        <v>CUMPLIDA</v>
      </c>
    </row>
    <row r="1298" spans="1:17" ht="197.25" x14ac:dyDescent="0.2">
      <c r="A1298" s="331" t="s">
        <v>23</v>
      </c>
      <c r="B1298" s="332" t="s">
        <v>14</v>
      </c>
      <c r="C1298" s="767"/>
      <c r="D1298" s="767"/>
      <c r="E1298" s="769"/>
      <c r="F1298" s="769"/>
      <c r="G1298" s="334" t="s">
        <v>1850</v>
      </c>
      <c r="H1298" s="321" t="s">
        <v>1851</v>
      </c>
      <c r="I1298" s="321" t="s">
        <v>1852</v>
      </c>
      <c r="J1298" s="333">
        <v>2</v>
      </c>
      <c r="K1298" s="323">
        <v>45260</v>
      </c>
      <c r="L1298" s="323">
        <v>45337</v>
      </c>
      <c r="M1298" s="324">
        <f t="shared" si="42"/>
        <v>11</v>
      </c>
      <c r="N1298" s="325">
        <v>1</v>
      </c>
      <c r="O1298" s="321" t="s">
        <v>1853</v>
      </c>
      <c r="P1298" s="325">
        <f t="shared" si="41"/>
        <v>1</v>
      </c>
      <c r="Q1298" s="326" t="str" cm="1">
        <f t="array" aca="1" ref="Q1298" ca="1">IF(ISNUMBER(P1298),IF(P1298=100%,"CUMPLIDA",IF(AND(ISNUMBER(L1298),ISNUMBER(INDIRECT("FECHA_"&amp;$B1298,1))), IF(L1298&lt;=INDIRECT("FECHA_"&amp;$B1298,1),"INCUMPLIDA","PROCESO"), "VERIFICAR FECHA")),"SIN VALOR AVANCE")</f>
        <v>CUMPLIDA</v>
      </c>
    </row>
    <row r="1299" spans="1:17" ht="180" x14ac:dyDescent="0.2">
      <c r="A1299" s="331" t="s">
        <v>23</v>
      </c>
      <c r="B1299" s="332" t="s">
        <v>14</v>
      </c>
      <c r="C1299" s="767"/>
      <c r="D1299" s="767"/>
      <c r="E1299" s="769" t="s">
        <v>1863</v>
      </c>
      <c r="F1299" s="769"/>
      <c r="G1299" s="320" t="s">
        <v>1842</v>
      </c>
      <c r="H1299" s="321" t="s">
        <v>1843</v>
      </c>
      <c r="I1299" s="321" t="s">
        <v>1844</v>
      </c>
      <c r="J1299" s="333">
        <v>1</v>
      </c>
      <c r="K1299" s="323">
        <v>45184</v>
      </c>
      <c r="L1299" s="323">
        <v>45260</v>
      </c>
      <c r="M1299" s="324">
        <f t="shared" si="42"/>
        <v>10.857142857142858</v>
      </c>
      <c r="N1299" s="325">
        <v>1</v>
      </c>
      <c r="O1299" s="321" t="s">
        <v>1845</v>
      </c>
      <c r="P1299" s="325">
        <f t="shared" si="41"/>
        <v>1</v>
      </c>
      <c r="Q1299" s="326" t="str" cm="1">
        <f t="array" aca="1" ref="Q1299" ca="1">IF(ISNUMBER(P1299),IF(P1299=100%,"CUMPLIDA",IF(AND(ISNUMBER(L1299),ISNUMBER(INDIRECT("FECHA_"&amp;$B1299,1))), IF(L1299&lt;=INDIRECT("FECHA_"&amp;$B1299,1),"INCUMPLIDA","PROCESO"), "VERIFICAR FECHA")),"SIN VALOR AVANCE")</f>
        <v>CUMPLIDA</v>
      </c>
    </row>
    <row r="1300" spans="1:17" ht="150" x14ac:dyDescent="0.2">
      <c r="A1300" s="331" t="s">
        <v>23</v>
      </c>
      <c r="B1300" s="332" t="s">
        <v>14</v>
      </c>
      <c r="C1300" s="767"/>
      <c r="D1300" s="767"/>
      <c r="E1300" s="769"/>
      <c r="F1300" s="769"/>
      <c r="G1300" s="334" t="s">
        <v>1862</v>
      </c>
      <c r="H1300" s="321" t="s">
        <v>1847</v>
      </c>
      <c r="I1300" s="321" t="s">
        <v>1858</v>
      </c>
      <c r="J1300" s="333">
        <v>3</v>
      </c>
      <c r="K1300" s="323">
        <v>45292</v>
      </c>
      <c r="L1300" s="323">
        <v>45838</v>
      </c>
      <c r="M1300" s="324">
        <f t="shared" si="42"/>
        <v>78</v>
      </c>
      <c r="N1300" s="325">
        <v>1</v>
      </c>
      <c r="O1300" s="321" t="s">
        <v>1849</v>
      </c>
      <c r="P1300" s="325">
        <f t="shared" si="41"/>
        <v>1</v>
      </c>
      <c r="Q1300" s="326" t="str" cm="1">
        <f t="array" aca="1" ref="Q1300" ca="1">IF(ISNUMBER(P1300),IF(P1300=100%,"CUMPLIDA",IF(AND(ISNUMBER(L1300),ISNUMBER(INDIRECT("FECHA_"&amp;$B1300,1))), IF(L1300&lt;=INDIRECT("FECHA_"&amp;$B1300,1),"INCUMPLIDA","PROCESO"), "VERIFICAR FECHA")),"SIN VALOR AVANCE")</f>
        <v>CUMPLIDA</v>
      </c>
    </row>
    <row r="1301" spans="1:17" ht="197.25" x14ac:dyDescent="0.2">
      <c r="A1301" s="331" t="s">
        <v>23</v>
      </c>
      <c r="B1301" s="332" t="s">
        <v>14</v>
      </c>
      <c r="C1301" s="767"/>
      <c r="D1301" s="767"/>
      <c r="E1301" s="769"/>
      <c r="F1301" s="769"/>
      <c r="G1301" s="334" t="s">
        <v>1850</v>
      </c>
      <c r="H1301" s="321" t="s">
        <v>1851</v>
      </c>
      <c r="I1301" s="321" t="s">
        <v>1852</v>
      </c>
      <c r="J1301" s="333">
        <v>2</v>
      </c>
      <c r="K1301" s="323">
        <v>45260</v>
      </c>
      <c r="L1301" s="323">
        <v>45337</v>
      </c>
      <c r="M1301" s="324">
        <f t="shared" si="42"/>
        <v>11</v>
      </c>
      <c r="N1301" s="325">
        <v>1</v>
      </c>
      <c r="O1301" s="321" t="s">
        <v>1853</v>
      </c>
      <c r="P1301" s="325">
        <f t="shared" si="41"/>
        <v>1</v>
      </c>
      <c r="Q1301" s="326" t="str" cm="1">
        <f t="array" aca="1" ref="Q1301" ca="1">IF(ISNUMBER(P1301),IF(P1301=100%,"CUMPLIDA",IF(AND(ISNUMBER(L1301),ISNUMBER(INDIRECT("FECHA_"&amp;$B1301,1))), IF(L1301&lt;=INDIRECT("FECHA_"&amp;$B1301,1),"INCUMPLIDA","PROCESO"), "VERIFICAR FECHA")),"SIN VALOR AVANCE")</f>
        <v>CUMPLIDA</v>
      </c>
    </row>
    <row r="1302" spans="1:17" ht="180" x14ac:dyDescent="0.2">
      <c r="A1302" s="331" t="s">
        <v>23</v>
      </c>
      <c r="B1302" s="332" t="s">
        <v>14</v>
      </c>
      <c r="C1302" s="767"/>
      <c r="D1302" s="767"/>
      <c r="E1302" s="769" t="s">
        <v>1864</v>
      </c>
      <c r="F1302" s="769"/>
      <c r="G1302" s="320" t="s">
        <v>1842</v>
      </c>
      <c r="H1302" s="321" t="s">
        <v>1843</v>
      </c>
      <c r="I1302" s="321" t="s">
        <v>1844</v>
      </c>
      <c r="J1302" s="333">
        <v>1</v>
      </c>
      <c r="K1302" s="323">
        <v>45184</v>
      </c>
      <c r="L1302" s="323">
        <v>45260</v>
      </c>
      <c r="M1302" s="324">
        <f t="shared" si="42"/>
        <v>10.857142857142858</v>
      </c>
      <c r="N1302" s="325">
        <v>1</v>
      </c>
      <c r="O1302" s="321" t="s">
        <v>1845</v>
      </c>
      <c r="P1302" s="325">
        <f t="shared" si="41"/>
        <v>1</v>
      </c>
      <c r="Q1302" s="326" t="str" cm="1">
        <f t="array" aca="1" ref="Q1302" ca="1">IF(ISNUMBER(P1302),IF(P1302=100%,"CUMPLIDA",IF(AND(ISNUMBER(L1302),ISNUMBER(INDIRECT("FECHA_"&amp;$B1302,1))), IF(L1302&lt;=INDIRECT("FECHA_"&amp;$B1302,1),"INCUMPLIDA","PROCESO"), "VERIFICAR FECHA")),"SIN VALOR AVANCE")</f>
        <v>CUMPLIDA</v>
      </c>
    </row>
    <row r="1303" spans="1:17" ht="150" x14ac:dyDescent="0.2">
      <c r="A1303" s="331" t="s">
        <v>23</v>
      </c>
      <c r="B1303" s="332" t="s">
        <v>14</v>
      </c>
      <c r="C1303" s="767"/>
      <c r="D1303" s="767"/>
      <c r="E1303" s="769"/>
      <c r="F1303" s="769"/>
      <c r="G1303" s="334" t="s">
        <v>1862</v>
      </c>
      <c r="H1303" s="321" t="s">
        <v>1847</v>
      </c>
      <c r="I1303" s="321" t="s">
        <v>1858</v>
      </c>
      <c r="J1303" s="333">
        <v>3</v>
      </c>
      <c r="K1303" s="323">
        <v>45292</v>
      </c>
      <c r="L1303" s="323">
        <v>45838</v>
      </c>
      <c r="M1303" s="324">
        <f t="shared" si="42"/>
        <v>78</v>
      </c>
      <c r="N1303" s="325">
        <v>1</v>
      </c>
      <c r="O1303" s="321" t="s">
        <v>1849</v>
      </c>
      <c r="P1303" s="325">
        <f t="shared" si="41"/>
        <v>1</v>
      </c>
      <c r="Q1303" s="326" t="str" cm="1">
        <f t="array" aca="1" ref="Q1303" ca="1">IF(ISNUMBER(P1303),IF(P1303=100%,"CUMPLIDA",IF(AND(ISNUMBER(L1303),ISNUMBER(INDIRECT("FECHA_"&amp;$B1303,1))), IF(L1303&lt;=INDIRECT("FECHA_"&amp;$B1303,1),"INCUMPLIDA","PROCESO"), "VERIFICAR FECHA")),"SIN VALOR AVANCE")</f>
        <v>CUMPLIDA</v>
      </c>
    </row>
    <row r="1304" spans="1:17" ht="197.25" x14ac:dyDescent="0.2">
      <c r="A1304" s="331" t="s">
        <v>23</v>
      </c>
      <c r="B1304" s="332" t="s">
        <v>14</v>
      </c>
      <c r="C1304" s="767"/>
      <c r="D1304" s="767"/>
      <c r="E1304" s="769"/>
      <c r="F1304" s="769"/>
      <c r="G1304" s="334" t="s">
        <v>1850</v>
      </c>
      <c r="H1304" s="321" t="s">
        <v>1851</v>
      </c>
      <c r="I1304" s="321" t="s">
        <v>1852</v>
      </c>
      <c r="J1304" s="333">
        <v>2</v>
      </c>
      <c r="K1304" s="323">
        <v>45260</v>
      </c>
      <c r="L1304" s="323">
        <v>45337</v>
      </c>
      <c r="M1304" s="324">
        <f t="shared" si="42"/>
        <v>11</v>
      </c>
      <c r="N1304" s="325">
        <v>1</v>
      </c>
      <c r="O1304" s="321" t="s">
        <v>1853</v>
      </c>
      <c r="P1304" s="325">
        <f t="shared" si="41"/>
        <v>1</v>
      </c>
      <c r="Q1304" s="326" t="str" cm="1">
        <f t="array" aca="1" ref="Q1304" ca="1">IF(ISNUMBER(P1304),IF(P1304=100%,"CUMPLIDA",IF(AND(ISNUMBER(L1304),ISNUMBER(INDIRECT("FECHA_"&amp;$B1304,1))), IF(L1304&lt;=INDIRECT("FECHA_"&amp;$B1304,1),"INCUMPLIDA","PROCESO"), "VERIFICAR FECHA")),"SIN VALOR AVANCE")</f>
        <v>CUMPLIDA</v>
      </c>
    </row>
    <row r="1305" spans="1:17" ht="165" x14ac:dyDescent="0.2">
      <c r="A1305" s="331" t="s">
        <v>23</v>
      </c>
      <c r="B1305" s="332" t="s">
        <v>14</v>
      </c>
      <c r="C1305" s="767"/>
      <c r="D1305" s="767"/>
      <c r="E1305" s="769" t="s">
        <v>1865</v>
      </c>
      <c r="F1305" s="769"/>
      <c r="G1305" s="334" t="s">
        <v>1866</v>
      </c>
      <c r="H1305" s="321" t="s">
        <v>1867</v>
      </c>
      <c r="I1305" s="321" t="s">
        <v>1868</v>
      </c>
      <c r="J1305" s="333">
        <v>2</v>
      </c>
      <c r="K1305" s="323">
        <v>45201</v>
      </c>
      <c r="L1305" s="323">
        <v>45280</v>
      </c>
      <c r="M1305" s="324">
        <f t="shared" si="42"/>
        <v>11.285714285714286</v>
      </c>
      <c r="N1305" s="325">
        <v>1</v>
      </c>
      <c r="O1305" s="321" t="s">
        <v>1869</v>
      </c>
      <c r="P1305" s="325">
        <f t="shared" si="41"/>
        <v>1</v>
      </c>
      <c r="Q1305" s="326" t="str" cm="1">
        <f t="array" aca="1" ref="Q1305" ca="1">IF(ISNUMBER(P1305),IF(P1305=100%,"CUMPLIDA",IF(AND(ISNUMBER(L1305),ISNUMBER(INDIRECT("FECHA_"&amp;$B1305,1))), IF(L1305&lt;=INDIRECT("FECHA_"&amp;$B1305,1),"INCUMPLIDA","PROCESO"), "VERIFICAR FECHA")),"SIN VALOR AVANCE")</f>
        <v>CUMPLIDA</v>
      </c>
    </row>
    <row r="1306" spans="1:17" ht="90" x14ac:dyDescent="0.2">
      <c r="A1306" s="331" t="s">
        <v>23</v>
      </c>
      <c r="B1306" s="332" t="s">
        <v>14</v>
      </c>
      <c r="C1306" s="767"/>
      <c r="D1306" s="767"/>
      <c r="E1306" s="769"/>
      <c r="F1306" s="769"/>
      <c r="G1306" s="334" t="s">
        <v>1870</v>
      </c>
      <c r="H1306" s="321" t="s">
        <v>1871</v>
      </c>
      <c r="I1306" s="321" t="s">
        <v>1872</v>
      </c>
      <c r="J1306" s="333">
        <v>4</v>
      </c>
      <c r="K1306" s="323">
        <v>45201</v>
      </c>
      <c r="L1306" s="323">
        <v>45596</v>
      </c>
      <c r="M1306" s="324">
        <f t="shared" si="42"/>
        <v>56.428571428571431</v>
      </c>
      <c r="N1306" s="325">
        <v>1</v>
      </c>
      <c r="O1306" s="321" t="s">
        <v>1869</v>
      </c>
      <c r="P1306" s="325">
        <f t="shared" si="41"/>
        <v>1</v>
      </c>
      <c r="Q1306" s="326" t="str" cm="1">
        <f t="array" aca="1" ref="Q1306" ca="1">IF(ISNUMBER(P1306),IF(P1306=100%,"CUMPLIDA",IF(AND(ISNUMBER(L1306),ISNUMBER(INDIRECT("FECHA_"&amp;$B1306,1))), IF(L1306&lt;=INDIRECT("FECHA_"&amp;$B1306,1),"INCUMPLIDA","PROCESO"), "VERIFICAR FECHA")),"SIN VALOR AVANCE")</f>
        <v>CUMPLIDA</v>
      </c>
    </row>
    <row r="1307" spans="1:17" ht="90" x14ac:dyDescent="0.2">
      <c r="A1307" s="331" t="s">
        <v>23</v>
      </c>
      <c r="B1307" s="332" t="s">
        <v>14</v>
      </c>
      <c r="C1307" s="767"/>
      <c r="D1307" s="767"/>
      <c r="E1307" s="334" t="s">
        <v>1873</v>
      </c>
      <c r="F1307" s="769"/>
      <c r="G1307" s="334" t="s">
        <v>1870</v>
      </c>
      <c r="H1307" s="321" t="s">
        <v>1871</v>
      </c>
      <c r="I1307" s="321" t="s">
        <v>1872</v>
      </c>
      <c r="J1307" s="333">
        <v>4</v>
      </c>
      <c r="K1307" s="323">
        <v>45201</v>
      </c>
      <c r="L1307" s="323">
        <v>45596</v>
      </c>
      <c r="M1307" s="324">
        <f t="shared" si="42"/>
        <v>56.428571428571431</v>
      </c>
      <c r="N1307" s="325">
        <v>1</v>
      </c>
      <c r="O1307" s="321" t="s">
        <v>1869</v>
      </c>
      <c r="P1307" s="325">
        <f t="shared" si="41"/>
        <v>1</v>
      </c>
      <c r="Q1307" s="326" t="str" cm="1">
        <f t="array" aca="1" ref="Q1307" ca="1">IF(ISNUMBER(P1307),IF(P1307=100%,"CUMPLIDA",IF(AND(ISNUMBER(L1307),ISNUMBER(INDIRECT("FECHA_"&amp;$B1307,1))), IF(L1307&lt;=INDIRECT("FECHA_"&amp;$B1307,1),"INCUMPLIDA","PROCESO"), "VERIFICAR FECHA")),"SIN VALOR AVANCE")</f>
        <v>CUMPLIDA</v>
      </c>
    </row>
    <row r="1308" spans="1:17" ht="105.75" x14ac:dyDescent="0.2">
      <c r="A1308" s="331" t="s">
        <v>18</v>
      </c>
      <c r="B1308" s="332" t="s">
        <v>14</v>
      </c>
      <c r="C1308" s="767" t="s">
        <v>1874</v>
      </c>
      <c r="D1308" s="772" t="s">
        <v>1518</v>
      </c>
      <c r="E1308" s="769" t="s">
        <v>1875</v>
      </c>
      <c r="F1308" s="769" t="s">
        <v>1876</v>
      </c>
      <c r="G1308" s="769" t="s">
        <v>1877</v>
      </c>
      <c r="H1308" s="321" t="s">
        <v>1878</v>
      </c>
      <c r="I1308" s="321" t="s">
        <v>1879</v>
      </c>
      <c r="J1308" s="333">
        <v>1</v>
      </c>
      <c r="K1308" s="323">
        <v>44075</v>
      </c>
      <c r="L1308" s="323">
        <v>44256</v>
      </c>
      <c r="M1308" s="324">
        <f t="shared" si="42"/>
        <v>25.857142857142858</v>
      </c>
      <c r="N1308" s="325">
        <v>1</v>
      </c>
      <c r="O1308" s="321" t="s">
        <v>1880</v>
      </c>
      <c r="P1308" s="325">
        <f t="shared" si="41"/>
        <v>1</v>
      </c>
      <c r="Q1308" s="326" t="str" cm="1">
        <f t="array" aca="1" ref="Q1308" ca="1">IF(ISNUMBER(P1308),IF(P1308=100%,"CUMPLIDA",IF(AND(ISNUMBER(L1308),ISNUMBER(INDIRECT("FECHA_"&amp;$B1308,1))), IF(L1308&lt;=INDIRECT("FECHA_"&amp;$B1308,1),"INCUMPLIDA","PROCESO"), "VERIFICAR FECHA")),"SIN VALOR AVANCE")</f>
        <v>CUMPLIDA</v>
      </c>
    </row>
    <row r="1309" spans="1:17" ht="150.75" x14ac:dyDescent="0.2">
      <c r="A1309" s="331" t="s">
        <v>18</v>
      </c>
      <c r="B1309" s="332" t="s">
        <v>14</v>
      </c>
      <c r="C1309" s="767"/>
      <c r="D1309" s="772"/>
      <c r="E1309" s="769"/>
      <c r="F1309" s="769"/>
      <c r="G1309" s="769"/>
      <c r="H1309" s="321" t="s">
        <v>1878</v>
      </c>
      <c r="I1309" s="321" t="s">
        <v>1879</v>
      </c>
      <c r="J1309" s="333">
        <v>1</v>
      </c>
      <c r="K1309" s="323">
        <v>44075</v>
      </c>
      <c r="L1309" s="323">
        <v>44256</v>
      </c>
      <c r="M1309" s="324">
        <f t="shared" si="42"/>
        <v>25.857142857142858</v>
      </c>
      <c r="N1309" s="325">
        <v>1</v>
      </c>
      <c r="O1309" s="321" t="s">
        <v>1881</v>
      </c>
      <c r="P1309" s="325">
        <f t="shared" si="41"/>
        <v>1</v>
      </c>
      <c r="Q1309" s="326" t="str" cm="1">
        <f t="array" aca="1" ref="Q1309" ca="1">IF(ISNUMBER(P1309),IF(P1309=100%,"CUMPLIDA",IF(AND(ISNUMBER(L1309),ISNUMBER(INDIRECT("FECHA_"&amp;$B1309,1))), IF(L1309&lt;=INDIRECT("FECHA_"&amp;$B1309,1),"INCUMPLIDA","PROCESO"), "VERIFICAR FECHA")),"SIN VALOR AVANCE")</f>
        <v>CUMPLIDA</v>
      </c>
    </row>
    <row r="1310" spans="1:17" ht="165.75" x14ac:dyDescent="0.2">
      <c r="A1310" s="331" t="s">
        <v>18</v>
      </c>
      <c r="B1310" s="332" t="s">
        <v>14</v>
      </c>
      <c r="C1310" s="767"/>
      <c r="D1310" s="772"/>
      <c r="E1310" s="769"/>
      <c r="F1310" s="769"/>
      <c r="G1310" s="769"/>
      <c r="H1310" s="321" t="s">
        <v>1878</v>
      </c>
      <c r="I1310" s="321" t="s">
        <v>1879</v>
      </c>
      <c r="J1310" s="333">
        <v>1</v>
      </c>
      <c r="K1310" s="323">
        <v>44075</v>
      </c>
      <c r="L1310" s="323">
        <v>44256</v>
      </c>
      <c r="M1310" s="324">
        <f t="shared" si="42"/>
        <v>25.857142857142858</v>
      </c>
      <c r="N1310" s="325">
        <v>1</v>
      </c>
      <c r="O1310" s="321" t="s">
        <v>1882</v>
      </c>
      <c r="P1310" s="325">
        <f t="shared" si="41"/>
        <v>1</v>
      </c>
      <c r="Q1310" s="326" t="str" cm="1">
        <f t="array" aca="1" ref="Q1310" ca="1">IF(ISNUMBER(P1310),IF(P1310=100%,"CUMPLIDA",IF(AND(ISNUMBER(L1310),ISNUMBER(INDIRECT("FECHA_"&amp;$B1310,1))), IF(L1310&lt;=INDIRECT("FECHA_"&amp;$B1310,1),"INCUMPLIDA","PROCESO"), "VERIFICAR FECHA")),"SIN VALOR AVANCE")</f>
        <v>CUMPLIDA</v>
      </c>
    </row>
    <row r="1311" spans="1:17" ht="120.75" x14ac:dyDescent="0.2">
      <c r="A1311" s="331" t="s">
        <v>18</v>
      </c>
      <c r="B1311" s="332" t="s">
        <v>14</v>
      </c>
      <c r="C1311" s="767"/>
      <c r="D1311" s="772"/>
      <c r="E1311" s="769" t="s">
        <v>1883</v>
      </c>
      <c r="F1311" s="769"/>
      <c r="G1311" s="769"/>
      <c r="H1311" s="321" t="s">
        <v>1878</v>
      </c>
      <c r="I1311" s="321" t="s">
        <v>1879</v>
      </c>
      <c r="J1311" s="333">
        <v>1</v>
      </c>
      <c r="K1311" s="323">
        <v>44075</v>
      </c>
      <c r="L1311" s="323">
        <v>44256</v>
      </c>
      <c r="M1311" s="324">
        <f t="shared" si="42"/>
        <v>25.857142857142858</v>
      </c>
      <c r="N1311" s="325">
        <v>1</v>
      </c>
      <c r="O1311" s="321" t="s">
        <v>1884</v>
      </c>
      <c r="P1311" s="325">
        <f t="shared" si="41"/>
        <v>1</v>
      </c>
      <c r="Q1311" s="326" t="str" cm="1">
        <f t="array" aca="1" ref="Q1311" ca="1">IF(ISNUMBER(P1311),IF(P1311=100%,"CUMPLIDA",IF(AND(ISNUMBER(L1311),ISNUMBER(INDIRECT("FECHA_"&amp;$B1311,1))), IF(L1311&lt;=INDIRECT("FECHA_"&amp;$B1311,1),"INCUMPLIDA","PROCESO"), "VERIFICAR FECHA")),"SIN VALOR AVANCE")</f>
        <v>CUMPLIDA</v>
      </c>
    </row>
    <row r="1312" spans="1:17" ht="135.75" x14ac:dyDescent="0.2">
      <c r="A1312" s="331" t="s">
        <v>18</v>
      </c>
      <c r="B1312" s="332" t="s">
        <v>14</v>
      </c>
      <c r="C1312" s="767"/>
      <c r="D1312" s="772"/>
      <c r="E1312" s="769"/>
      <c r="F1312" s="769"/>
      <c r="G1312" s="320" t="s">
        <v>1885</v>
      </c>
      <c r="H1312" s="321" t="s">
        <v>1886</v>
      </c>
      <c r="I1312" s="321" t="s">
        <v>1887</v>
      </c>
      <c r="J1312" s="333">
        <v>3</v>
      </c>
      <c r="K1312" s="323">
        <v>44067</v>
      </c>
      <c r="L1312" s="323">
        <v>44196</v>
      </c>
      <c r="M1312" s="324">
        <f t="shared" si="42"/>
        <v>18.428571428571427</v>
      </c>
      <c r="N1312" s="325">
        <v>1</v>
      </c>
      <c r="O1312" s="321" t="s">
        <v>1888</v>
      </c>
      <c r="P1312" s="325">
        <f t="shared" si="41"/>
        <v>1</v>
      </c>
      <c r="Q1312" s="326" t="str" cm="1">
        <f t="array" aca="1" ref="Q1312" ca="1">IF(ISNUMBER(P1312),IF(P1312=100%,"CUMPLIDA",IF(AND(ISNUMBER(L1312),ISNUMBER(INDIRECT("FECHA_"&amp;$B1312,1))), IF(L1312&lt;=INDIRECT("FECHA_"&amp;$B1312,1),"INCUMPLIDA","PROCESO"), "VERIFICAR FECHA")),"SIN VALOR AVANCE")</f>
        <v>CUMPLIDA</v>
      </c>
    </row>
    <row r="1313" spans="1:17" ht="150" x14ac:dyDescent="0.2">
      <c r="A1313" s="331" t="s">
        <v>18</v>
      </c>
      <c r="B1313" s="332" t="s">
        <v>14</v>
      </c>
      <c r="C1313" s="767"/>
      <c r="D1313" s="772"/>
      <c r="E1313" s="769"/>
      <c r="F1313" s="769"/>
      <c r="G1313" s="320" t="s">
        <v>1889</v>
      </c>
      <c r="H1313" s="321" t="s">
        <v>1890</v>
      </c>
      <c r="I1313" s="321" t="s">
        <v>1891</v>
      </c>
      <c r="J1313" s="333">
        <v>2</v>
      </c>
      <c r="K1313" s="323">
        <v>44105</v>
      </c>
      <c r="L1313" s="323">
        <v>44316</v>
      </c>
      <c r="M1313" s="324">
        <f t="shared" si="42"/>
        <v>30.142857142857142</v>
      </c>
      <c r="N1313" s="325">
        <v>1</v>
      </c>
      <c r="O1313" s="321" t="s">
        <v>1892</v>
      </c>
      <c r="P1313" s="325">
        <f t="shared" si="41"/>
        <v>1</v>
      </c>
      <c r="Q1313" s="326" t="str" cm="1">
        <f t="array" aca="1" ref="Q1313" ca="1">IF(ISNUMBER(P1313),IF(P1313=100%,"CUMPLIDA",IF(AND(ISNUMBER(L1313),ISNUMBER(INDIRECT("FECHA_"&amp;$B1313,1))), IF(L1313&lt;=INDIRECT("FECHA_"&amp;$B1313,1),"INCUMPLIDA","PROCESO"), "VERIFICAR FECHA")),"SIN VALOR AVANCE")</f>
        <v>CUMPLIDA</v>
      </c>
    </row>
    <row r="1314" spans="1:17" ht="120" x14ac:dyDescent="0.2">
      <c r="A1314" s="331" t="s">
        <v>18</v>
      </c>
      <c r="B1314" s="332" t="s">
        <v>14</v>
      </c>
      <c r="C1314" s="767"/>
      <c r="D1314" s="772"/>
      <c r="E1314" s="769"/>
      <c r="F1314" s="769"/>
      <c r="G1314" s="320" t="s">
        <v>1893</v>
      </c>
      <c r="H1314" s="321" t="s">
        <v>1894</v>
      </c>
      <c r="I1314" s="321" t="s">
        <v>1895</v>
      </c>
      <c r="J1314" s="333">
        <v>1</v>
      </c>
      <c r="K1314" s="323">
        <v>44105</v>
      </c>
      <c r="L1314" s="323">
        <v>44195</v>
      </c>
      <c r="M1314" s="324">
        <f t="shared" si="42"/>
        <v>12.857142857142858</v>
      </c>
      <c r="N1314" s="325">
        <v>1</v>
      </c>
      <c r="O1314" s="321" t="s">
        <v>1896</v>
      </c>
      <c r="P1314" s="325">
        <f t="shared" si="41"/>
        <v>1</v>
      </c>
      <c r="Q1314" s="326" t="str" cm="1">
        <f t="array" aca="1" ref="Q1314" ca="1">IF(ISNUMBER(P1314),IF(P1314=100%,"CUMPLIDA",IF(AND(ISNUMBER(L1314),ISNUMBER(INDIRECT("FECHA_"&amp;$B1314,1))), IF(L1314&lt;=INDIRECT("FECHA_"&amp;$B1314,1),"INCUMPLIDA","PROCESO"), "VERIFICAR FECHA")),"SIN VALOR AVANCE")</f>
        <v>CUMPLIDA</v>
      </c>
    </row>
    <row r="1315" spans="1:17" ht="75.75" x14ac:dyDescent="0.2">
      <c r="A1315" s="331" t="s">
        <v>18</v>
      </c>
      <c r="B1315" s="332" t="s">
        <v>14</v>
      </c>
      <c r="C1315" s="767"/>
      <c r="D1315" s="772"/>
      <c r="E1315" s="769"/>
      <c r="F1315" s="769"/>
      <c r="G1315" s="769" t="s">
        <v>1897</v>
      </c>
      <c r="H1315" s="321" t="s">
        <v>1898</v>
      </c>
      <c r="I1315" s="321" t="s">
        <v>1899</v>
      </c>
      <c r="J1315" s="333">
        <v>1</v>
      </c>
      <c r="K1315" s="323">
        <v>44105</v>
      </c>
      <c r="L1315" s="323">
        <v>44134</v>
      </c>
      <c r="M1315" s="324">
        <f t="shared" si="42"/>
        <v>4.1428571428571432</v>
      </c>
      <c r="N1315" s="325">
        <v>1</v>
      </c>
      <c r="O1315" s="321" t="s">
        <v>1900</v>
      </c>
      <c r="P1315" s="325">
        <f t="shared" si="41"/>
        <v>1</v>
      </c>
      <c r="Q1315" s="326" t="str" cm="1">
        <f t="array" aca="1" ref="Q1315" ca="1">IF(ISNUMBER(P1315),IF(P1315=100%,"CUMPLIDA",IF(AND(ISNUMBER(L1315),ISNUMBER(INDIRECT("FECHA_"&amp;$B1315,1))), IF(L1315&lt;=INDIRECT("FECHA_"&amp;$B1315,1),"INCUMPLIDA","PROCESO"), "VERIFICAR FECHA")),"SIN VALOR AVANCE")</f>
        <v>CUMPLIDA</v>
      </c>
    </row>
    <row r="1316" spans="1:17" ht="150.75" x14ac:dyDescent="0.2">
      <c r="A1316" s="331" t="s">
        <v>18</v>
      </c>
      <c r="B1316" s="332" t="s">
        <v>14</v>
      </c>
      <c r="C1316" s="767"/>
      <c r="D1316" s="772"/>
      <c r="E1316" s="769" t="s">
        <v>1901</v>
      </c>
      <c r="F1316" s="769"/>
      <c r="G1316" s="769"/>
      <c r="H1316" s="321" t="s">
        <v>1898</v>
      </c>
      <c r="I1316" s="321" t="s">
        <v>1902</v>
      </c>
      <c r="J1316" s="333">
        <v>1</v>
      </c>
      <c r="K1316" s="323">
        <v>44166</v>
      </c>
      <c r="L1316" s="323">
        <v>44195</v>
      </c>
      <c r="M1316" s="324">
        <f t="shared" si="42"/>
        <v>4.1428571428571432</v>
      </c>
      <c r="N1316" s="325">
        <v>1</v>
      </c>
      <c r="O1316" s="321" t="s">
        <v>1881</v>
      </c>
      <c r="P1316" s="325">
        <f t="shared" si="41"/>
        <v>1</v>
      </c>
      <c r="Q1316" s="326" t="str" cm="1">
        <f t="array" aca="1" ref="Q1316" ca="1">IF(ISNUMBER(P1316),IF(P1316=100%,"CUMPLIDA",IF(AND(ISNUMBER(L1316),ISNUMBER(INDIRECT("FECHA_"&amp;$B1316,1))), IF(L1316&lt;=INDIRECT("FECHA_"&amp;$B1316,1),"INCUMPLIDA","PROCESO"), "VERIFICAR FECHA")),"SIN VALOR AVANCE")</f>
        <v>CUMPLIDA</v>
      </c>
    </row>
    <row r="1317" spans="1:17" ht="150.75" x14ac:dyDescent="0.2">
      <c r="A1317" s="331" t="s">
        <v>18</v>
      </c>
      <c r="B1317" s="332" t="s">
        <v>14</v>
      </c>
      <c r="C1317" s="767"/>
      <c r="D1317" s="772"/>
      <c r="E1317" s="769"/>
      <c r="F1317" s="769"/>
      <c r="G1317" s="769"/>
      <c r="H1317" s="321" t="s">
        <v>1898</v>
      </c>
      <c r="I1317" s="321" t="s">
        <v>1903</v>
      </c>
      <c r="J1317" s="333">
        <v>1</v>
      </c>
      <c r="K1317" s="323">
        <v>44166</v>
      </c>
      <c r="L1317" s="323">
        <v>44195</v>
      </c>
      <c r="M1317" s="324">
        <f t="shared" si="42"/>
        <v>4.1428571428571432</v>
      </c>
      <c r="N1317" s="325">
        <v>1</v>
      </c>
      <c r="O1317" s="321" t="s">
        <v>1881</v>
      </c>
      <c r="P1317" s="325">
        <f t="shared" ref="P1317:P1380" si="43">IF(B1317="ITRC",N1317,N1317/J1317)</f>
        <v>1</v>
      </c>
      <c r="Q1317" s="326" t="str" cm="1">
        <f t="array" aca="1" ref="Q1317" ca="1">IF(ISNUMBER(P1317),IF(P1317=100%,"CUMPLIDA",IF(AND(ISNUMBER(L1317),ISNUMBER(INDIRECT("FECHA_"&amp;$B1317,1))), IF(L1317&lt;=INDIRECT("FECHA_"&amp;$B1317,1),"INCUMPLIDA","PROCESO"), "VERIFICAR FECHA")),"SIN VALOR AVANCE")</f>
        <v>CUMPLIDA</v>
      </c>
    </row>
    <row r="1318" spans="1:17" ht="105.75" x14ac:dyDescent="0.2">
      <c r="A1318" s="331" t="s">
        <v>18</v>
      </c>
      <c r="B1318" s="332" t="s">
        <v>14</v>
      </c>
      <c r="C1318" s="767"/>
      <c r="D1318" s="772"/>
      <c r="E1318" s="769"/>
      <c r="F1318" s="769"/>
      <c r="G1318" s="769"/>
      <c r="H1318" s="321" t="s">
        <v>1898</v>
      </c>
      <c r="I1318" s="321" t="s">
        <v>1904</v>
      </c>
      <c r="J1318" s="333">
        <v>1</v>
      </c>
      <c r="K1318" s="323">
        <v>44166</v>
      </c>
      <c r="L1318" s="323">
        <v>44195</v>
      </c>
      <c r="M1318" s="324">
        <f t="shared" si="42"/>
        <v>4.1428571428571432</v>
      </c>
      <c r="N1318" s="325">
        <v>1</v>
      </c>
      <c r="O1318" s="321" t="s">
        <v>1905</v>
      </c>
      <c r="P1318" s="325">
        <f t="shared" si="43"/>
        <v>1</v>
      </c>
      <c r="Q1318" s="326" t="str" cm="1">
        <f t="array" aca="1" ref="Q1318" ca="1">IF(ISNUMBER(P1318),IF(P1318=100%,"CUMPLIDA",IF(AND(ISNUMBER(L1318),ISNUMBER(INDIRECT("FECHA_"&amp;$B1318,1))), IF(L1318&lt;=INDIRECT("FECHA_"&amp;$B1318,1),"INCUMPLIDA","PROCESO"), "VERIFICAR FECHA")),"SIN VALOR AVANCE")</f>
        <v>CUMPLIDA</v>
      </c>
    </row>
    <row r="1319" spans="1:17" ht="120" x14ac:dyDescent="0.2">
      <c r="A1319" s="331" t="s">
        <v>18</v>
      </c>
      <c r="B1319" s="332" t="s">
        <v>14</v>
      </c>
      <c r="C1319" s="767" t="s">
        <v>1906</v>
      </c>
      <c r="D1319" s="767" t="s">
        <v>1737</v>
      </c>
      <c r="E1319" s="769" t="s">
        <v>1907</v>
      </c>
      <c r="F1319" s="769" t="s">
        <v>1908</v>
      </c>
      <c r="G1319" s="320" t="s">
        <v>1909</v>
      </c>
      <c r="H1319" s="321" t="s">
        <v>1910</v>
      </c>
      <c r="I1319" s="321" t="s">
        <v>1911</v>
      </c>
      <c r="J1319" s="333">
        <v>4</v>
      </c>
      <c r="K1319" s="323">
        <v>44805</v>
      </c>
      <c r="L1319" s="323">
        <v>45168</v>
      </c>
      <c r="M1319" s="324">
        <f t="shared" si="42"/>
        <v>51.857142857142854</v>
      </c>
      <c r="N1319" s="325">
        <v>1</v>
      </c>
      <c r="O1319" s="321" t="s">
        <v>1912</v>
      </c>
      <c r="P1319" s="325">
        <f t="shared" si="43"/>
        <v>1</v>
      </c>
      <c r="Q1319" s="326" t="str" cm="1">
        <f t="array" aca="1" ref="Q1319" ca="1">IF(ISNUMBER(P1319),IF(P1319=100%,"CUMPLIDA",IF(AND(ISNUMBER(L1319),ISNUMBER(INDIRECT("FECHA_"&amp;$B1319,1))), IF(L1319&lt;=INDIRECT("FECHA_"&amp;$B1319,1),"INCUMPLIDA","PROCESO"), "VERIFICAR FECHA")),"SIN VALOR AVANCE")</f>
        <v>CUMPLIDA</v>
      </c>
    </row>
    <row r="1320" spans="1:17" ht="45.75" x14ac:dyDescent="0.2">
      <c r="A1320" s="331" t="s">
        <v>18</v>
      </c>
      <c r="B1320" s="332" t="s">
        <v>14</v>
      </c>
      <c r="C1320" s="767"/>
      <c r="D1320" s="767"/>
      <c r="E1320" s="769"/>
      <c r="F1320" s="769"/>
      <c r="G1320" s="769" t="s">
        <v>1913</v>
      </c>
      <c r="H1320" s="321" t="s">
        <v>1914</v>
      </c>
      <c r="I1320" s="321" t="s">
        <v>1915</v>
      </c>
      <c r="J1320" s="333">
        <v>1</v>
      </c>
      <c r="K1320" s="323">
        <v>44805</v>
      </c>
      <c r="L1320" s="323">
        <v>44926</v>
      </c>
      <c r="M1320" s="324">
        <f t="shared" si="42"/>
        <v>17.285714285714285</v>
      </c>
      <c r="N1320" s="325">
        <v>1</v>
      </c>
      <c r="O1320" s="321" t="s">
        <v>1916</v>
      </c>
      <c r="P1320" s="325">
        <f t="shared" si="43"/>
        <v>1</v>
      </c>
      <c r="Q1320" s="326" t="str" cm="1">
        <f t="array" aca="1" ref="Q1320" ca="1">IF(ISNUMBER(P1320),IF(P1320=100%,"CUMPLIDA",IF(AND(ISNUMBER(L1320),ISNUMBER(INDIRECT("FECHA_"&amp;$B1320,1))), IF(L1320&lt;=INDIRECT("FECHA_"&amp;$B1320,1),"INCUMPLIDA","PROCESO"), "VERIFICAR FECHA")),"SIN VALOR AVANCE")</f>
        <v>CUMPLIDA</v>
      </c>
    </row>
    <row r="1321" spans="1:17" ht="75.75" x14ac:dyDescent="0.2">
      <c r="A1321" s="331" t="s">
        <v>18</v>
      </c>
      <c r="B1321" s="332" t="s">
        <v>14</v>
      </c>
      <c r="C1321" s="767"/>
      <c r="D1321" s="767"/>
      <c r="E1321" s="769"/>
      <c r="F1321" s="769"/>
      <c r="G1321" s="769"/>
      <c r="H1321" s="321" t="s">
        <v>1917</v>
      </c>
      <c r="I1321" s="321" t="s">
        <v>1915</v>
      </c>
      <c r="J1321" s="333">
        <v>1</v>
      </c>
      <c r="K1321" s="323">
        <v>44805</v>
      </c>
      <c r="L1321" s="323">
        <v>44926</v>
      </c>
      <c r="M1321" s="324">
        <f t="shared" si="42"/>
        <v>17.285714285714285</v>
      </c>
      <c r="N1321" s="325">
        <v>1</v>
      </c>
      <c r="O1321" s="321" t="s">
        <v>1912</v>
      </c>
      <c r="P1321" s="325">
        <f t="shared" si="43"/>
        <v>1</v>
      </c>
      <c r="Q1321" s="326" t="str" cm="1">
        <f t="array" aca="1" ref="Q1321" ca="1">IF(ISNUMBER(P1321),IF(P1321=100%,"CUMPLIDA",IF(AND(ISNUMBER(L1321),ISNUMBER(INDIRECT("FECHA_"&amp;$B1321,1))), IF(L1321&lt;=INDIRECT("FECHA_"&amp;$B1321,1),"INCUMPLIDA","PROCESO"), "VERIFICAR FECHA")),"SIN VALOR AVANCE")</f>
        <v>CUMPLIDA</v>
      </c>
    </row>
    <row r="1322" spans="1:17" ht="60" x14ac:dyDescent="0.2">
      <c r="A1322" s="331" t="s">
        <v>18</v>
      </c>
      <c r="B1322" s="332" t="s">
        <v>14</v>
      </c>
      <c r="C1322" s="767"/>
      <c r="D1322" s="767"/>
      <c r="E1322" s="769"/>
      <c r="F1322" s="769"/>
      <c r="G1322" s="320" t="s">
        <v>1918</v>
      </c>
      <c r="H1322" s="321" t="s">
        <v>1919</v>
      </c>
      <c r="I1322" s="321" t="s">
        <v>1920</v>
      </c>
      <c r="J1322" s="325">
        <v>1</v>
      </c>
      <c r="K1322" s="323">
        <v>44835</v>
      </c>
      <c r="L1322" s="323">
        <v>45199</v>
      </c>
      <c r="M1322" s="324">
        <f t="shared" ref="M1322:M1385" si="44">(L1322-K1322)/7</f>
        <v>52</v>
      </c>
      <c r="N1322" s="325">
        <v>1</v>
      </c>
      <c r="O1322" s="321" t="s">
        <v>1916</v>
      </c>
      <c r="P1322" s="325">
        <f t="shared" si="43"/>
        <v>1</v>
      </c>
      <c r="Q1322" s="326" t="str" cm="1">
        <f t="array" aca="1" ref="Q1322" ca="1">IF(ISNUMBER(P1322),IF(P1322=100%,"CUMPLIDA",IF(AND(ISNUMBER(L1322),ISNUMBER(INDIRECT("FECHA_"&amp;$B1322,1))), IF(L1322&lt;=INDIRECT("FECHA_"&amp;$B1322,1),"INCUMPLIDA","PROCESO"), "VERIFICAR FECHA")),"SIN VALOR AVANCE")</f>
        <v>CUMPLIDA</v>
      </c>
    </row>
    <row r="1323" spans="1:17" ht="90" x14ac:dyDescent="0.2">
      <c r="A1323" s="331" t="s">
        <v>18</v>
      </c>
      <c r="B1323" s="332" t="s">
        <v>14</v>
      </c>
      <c r="C1323" s="767"/>
      <c r="D1323" s="767"/>
      <c r="E1323" s="769" t="s">
        <v>1921</v>
      </c>
      <c r="F1323" s="769"/>
      <c r="G1323" s="320" t="s">
        <v>1922</v>
      </c>
      <c r="H1323" s="321" t="s">
        <v>1923</v>
      </c>
      <c r="I1323" s="321" t="s">
        <v>1924</v>
      </c>
      <c r="J1323" s="333">
        <v>3</v>
      </c>
      <c r="K1323" s="323">
        <v>44805</v>
      </c>
      <c r="L1323" s="323">
        <v>44895</v>
      </c>
      <c r="M1323" s="324">
        <f t="shared" si="44"/>
        <v>12.857142857142858</v>
      </c>
      <c r="N1323" s="325">
        <v>1</v>
      </c>
      <c r="O1323" s="321" t="s">
        <v>1912</v>
      </c>
      <c r="P1323" s="325">
        <f t="shared" si="43"/>
        <v>1</v>
      </c>
      <c r="Q1323" s="326" t="str" cm="1">
        <f t="array" aca="1" ref="Q1323" ca="1">IF(ISNUMBER(P1323),IF(P1323=100%,"CUMPLIDA",IF(AND(ISNUMBER(L1323),ISNUMBER(INDIRECT("FECHA_"&amp;$B1323,1))), IF(L1323&lt;=INDIRECT("FECHA_"&amp;$B1323,1),"INCUMPLIDA","PROCESO"), "VERIFICAR FECHA")),"SIN VALOR AVANCE")</f>
        <v>CUMPLIDA</v>
      </c>
    </row>
    <row r="1324" spans="1:17" ht="75.75" x14ac:dyDescent="0.2">
      <c r="A1324" s="331" t="s">
        <v>18</v>
      </c>
      <c r="B1324" s="332" t="s">
        <v>14</v>
      </c>
      <c r="C1324" s="767"/>
      <c r="D1324" s="767"/>
      <c r="E1324" s="769"/>
      <c r="F1324" s="769"/>
      <c r="G1324" s="320" t="s">
        <v>1913</v>
      </c>
      <c r="H1324" s="321" t="s">
        <v>1925</v>
      </c>
      <c r="I1324" s="321" t="s">
        <v>1915</v>
      </c>
      <c r="J1324" s="333">
        <v>1</v>
      </c>
      <c r="K1324" s="323">
        <v>44805</v>
      </c>
      <c r="L1324" s="323">
        <v>44926</v>
      </c>
      <c r="M1324" s="324">
        <f t="shared" si="44"/>
        <v>17.285714285714285</v>
      </c>
      <c r="N1324" s="325">
        <v>1</v>
      </c>
      <c r="O1324" s="321" t="s">
        <v>1912</v>
      </c>
      <c r="P1324" s="325">
        <f t="shared" si="43"/>
        <v>1</v>
      </c>
      <c r="Q1324" s="326" t="str" cm="1">
        <f t="array" aca="1" ref="Q1324" ca="1">IF(ISNUMBER(P1324),IF(P1324=100%,"CUMPLIDA",IF(AND(ISNUMBER(L1324),ISNUMBER(INDIRECT("FECHA_"&amp;$B1324,1))), IF(L1324&lt;=INDIRECT("FECHA_"&amp;$B1324,1),"INCUMPLIDA","PROCESO"), "VERIFICAR FECHA")),"SIN VALOR AVANCE")</f>
        <v>CUMPLIDA</v>
      </c>
    </row>
    <row r="1325" spans="1:17" ht="105" x14ac:dyDescent="0.2">
      <c r="A1325" s="331" t="s">
        <v>18</v>
      </c>
      <c r="B1325" s="332" t="s">
        <v>14</v>
      </c>
      <c r="C1325" s="767"/>
      <c r="D1325" s="767"/>
      <c r="E1325" s="769"/>
      <c r="F1325" s="769"/>
      <c r="G1325" s="320" t="s">
        <v>1926</v>
      </c>
      <c r="H1325" s="321" t="s">
        <v>1927</v>
      </c>
      <c r="I1325" s="321" t="s">
        <v>1928</v>
      </c>
      <c r="J1325" s="325">
        <v>1</v>
      </c>
      <c r="K1325" s="323">
        <v>44835</v>
      </c>
      <c r="L1325" s="323">
        <v>44956</v>
      </c>
      <c r="M1325" s="324">
        <f t="shared" si="44"/>
        <v>17.285714285714285</v>
      </c>
      <c r="N1325" s="325">
        <v>1</v>
      </c>
      <c r="O1325" s="321" t="s">
        <v>1912</v>
      </c>
      <c r="P1325" s="325">
        <f t="shared" si="43"/>
        <v>1</v>
      </c>
      <c r="Q1325" s="326" t="str" cm="1">
        <f t="array" aca="1" ref="Q1325" ca="1">IF(ISNUMBER(P1325),IF(P1325=100%,"CUMPLIDA",IF(AND(ISNUMBER(L1325),ISNUMBER(INDIRECT("FECHA_"&amp;$B1325,1))), IF(L1325&lt;=INDIRECT("FECHA_"&amp;$B1325,1),"INCUMPLIDA","PROCESO"), "VERIFICAR FECHA")),"SIN VALOR AVANCE")</f>
        <v>CUMPLIDA</v>
      </c>
    </row>
    <row r="1326" spans="1:17" ht="120" x14ac:dyDescent="0.2">
      <c r="A1326" s="331" t="s">
        <v>18</v>
      </c>
      <c r="B1326" s="332" t="s">
        <v>14</v>
      </c>
      <c r="C1326" s="767"/>
      <c r="D1326" s="767"/>
      <c r="E1326" s="769"/>
      <c r="F1326" s="769"/>
      <c r="G1326" s="320" t="s">
        <v>1929</v>
      </c>
      <c r="H1326" s="321" t="s">
        <v>1930</v>
      </c>
      <c r="I1326" s="321" t="s">
        <v>1931</v>
      </c>
      <c r="J1326" s="333">
        <v>4</v>
      </c>
      <c r="K1326" s="323">
        <v>44835</v>
      </c>
      <c r="L1326" s="323">
        <v>44956</v>
      </c>
      <c r="M1326" s="324">
        <f t="shared" si="44"/>
        <v>17.285714285714285</v>
      </c>
      <c r="N1326" s="325">
        <v>1</v>
      </c>
      <c r="O1326" s="321" t="s">
        <v>1912</v>
      </c>
      <c r="P1326" s="325">
        <f t="shared" si="43"/>
        <v>1</v>
      </c>
      <c r="Q1326" s="326" t="str" cm="1">
        <f t="array" aca="1" ref="Q1326" ca="1">IF(ISNUMBER(P1326),IF(P1326=100%,"CUMPLIDA",IF(AND(ISNUMBER(L1326),ISNUMBER(INDIRECT("FECHA_"&amp;$B1326,1))), IF(L1326&lt;=INDIRECT("FECHA_"&amp;$B1326,1),"INCUMPLIDA","PROCESO"), "VERIFICAR FECHA")),"SIN VALOR AVANCE")</f>
        <v>CUMPLIDA</v>
      </c>
    </row>
    <row r="1327" spans="1:17" ht="45.75" x14ac:dyDescent="0.2">
      <c r="A1327" s="331" t="s">
        <v>18</v>
      </c>
      <c r="B1327" s="332" t="s">
        <v>14</v>
      </c>
      <c r="C1327" s="767"/>
      <c r="D1327" s="767"/>
      <c r="E1327" s="769"/>
      <c r="F1327" s="769"/>
      <c r="G1327" s="320" t="s">
        <v>1932</v>
      </c>
      <c r="H1327" s="321" t="s">
        <v>1933</v>
      </c>
      <c r="I1327" s="321" t="s">
        <v>1546</v>
      </c>
      <c r="J1327" s="333">
        <v>1</v>
      </c>
      <c r="K1327" s="323">
        <v>44805</v>
      </c>
      <c r="L1327" s="323">
        <v>44926</v>
      </c>
      <c r="M1327" s="324">
        <f t="shared" si="44"/>
        <v>17.285714285714285</v>
      </c>
      <c r="N1327" s="325">
        <v>1</v>
      </c>
      <c r="O1327" s="321" t="s">
        <v>1916</v>
      </c>
      <c r="P1327" s="325">
        <f t="shared" si="43"/>
        <v>1</v>
      </c>
      <c r="Q1327" s="326" t="str" cm="1">
        <f t="array" aca="1" ref="Q1327" ca="1">IF(ISNUMBER(P1327),IF(P1327=100%,"CUMPLIDA",IF(AND(ISNUMBER(L1327),ISNUMBER(INDIRECT("FECHA_"&amp;$B1327,1))), IF(L1327&lt;=INDIRECT("FECHA_"&amp;$B1327,1),"INCUMPLIDA","PROCESO"), "VERIFICAR FECHA")),"SIN VALOR AVANCE")</f>
        <v>CUMPLIDA</v>
      </c>
    </row>
    <row r="1328" spans="1:17" ht="75" x14ac:dyDescent="0.2">
      <c r="A1328" s="331" t="s">
        <v>18</v>
      </c>
      <c r="B1328" s="332" t="s">
        <v>14</v>
      </c>
      <c r="C1328" s="767" t="s">
        <v>1934</v>
      </c>
      <c r="D1328" s="767" t="s">
        <v>1737</v>
      </c>
      <c r="E1328" s="770" t="s">
        <v>1935</v>
      </c>
      <c r="F1328" s="769" t="s">
        <v>1936</v>
      </c>
      <c r="G1328" s="334" t="s">
        <v>1937</v>
      </c>
      <c r="H1328" s="335" t="s">
        <v>1938</v>
      </c>
      <c r="I1328" s="335" t="s">
        <v>1939</v>
      </c>
      <c r="J1328" s="333">
        <v>1</v>
      </c>
      <c r="K1328" s="323">
        <v>44927</v>
      </c>
      <c r="L1328" s="323">
        <v>45054</v>
      </c>
      <c r="M1328" s="324">
        <f t="shared" si="44"/>
        <v>18.142857142857142</v>
      </c>
      <c r="N1328" s="325">
        <v>1</v>
      </c>
      <c r="O1328" s="321" t="s">
        <v>1916</v>
      </c>
      <c r="P1328" s="325">
        <f t="shared" si="43"/>
        <v>1</v>
      </c>
      <c r="Q1328" s="326" t="str" cm="1">
        <f t="array" aca="1" ref="Q1328" ca="1">IF(ISNUMBER(P1328),IF(P1328=100%,"CUMPLIDA",IF(AND(ISNUMBER(L1328),ISNUMBER(INDIRECT("FECHA_"&amp;$B1328,1))), IF(L1328&lt;=INDIRECT("FECHA_"&amp;$B1328,1),"INCUMPLIDA","PROCESO"), "VERIFICAR FECHA")),"SIN VALOR AVANCE")</f>
        <v>CUMPLIDA</v>
      </c>
    </row>
    <row r="1329" spans="1:17" ht="150.75" x14ac:dyDescent="0.2">
      <c r="A1329" s="331" t="s">
        <v>18</v>
      </c>
      <c r="B1329" s="332" t="s">
        <v>14</v>
      </c>
      <c r="C1329" s="767"/>
      <c r="D1329" s="767"/>
      <c r="E1329" s="770"/>
      <c r="F1329" s="769"/>
      <c r="G1329" s="334" t="s">
        <v>1940</v>
      </c>
      <c r="H1329" s="335" t="s">
        <v>1941</v>
      </c>
      <c r="I1329" s="335" t="s">
        <v>1942</v>
      </c>
      <c r="J1329" s="333">
        <v>4</v>
      </c>
      <c r="K1329" s="323">
        <v>44927</v>
      </c>
      <c r="L1329" s="323">
        <v>45291</v>
      </c>
      <c r="M1329" s="324">
        <f t="shared" si="44"/>
        <v>52</v>
      </c>
      <c r="N1329" s="325">
        <v>1</v>
      </c>
      <c r="O1329" s="321" t="s">
        <v>1943</v>
      </c>
      <c r="P1329" s="325">
        <f t="shared" si="43"/>
        <v>1</v>
      </c>
      <c r="Q1329" s="326" t="str" cm="1">
        <f t="array" aca="1" ref="Q1329" ca="1">IF(ISNUMBER(P1329),IF(P1329=100%,"CUMPLIDA",IF(AND(ISNUMBER(L1329),ISNUMBER(INDIRECT("FECHA_"&amp;$B1329,1))), IF(L1329&lt;=INDIRECT("FECHA_"&amp;$B1329,1),"INCUMPLIDA","PROCESO"), "VERIFICAR FECHA")),"SIN VALOR AVANCE")</f>
        <v>CUMPLIDA</v>
      </c>
    </row>
    <row r="1330" spans="1:17" ht="105" x14ac:dyDescent="0.2">
      <c r="A1330" s="331" t="s">
        <v>18</v>
      </c>
      <c r="B1330" s="332" t="s">
        <v>14</v>
      </c>
      <c r="C1330" s="767"/>
      <c r="D1330" s="767"/>
      <c r="E1330" s="770" t="s">
        <v>1944</v>
      </c>
      <c r="F1330" s="769"/>
      <c r="G1330" s="334" t="s">
        <v>1945</v>
      </c>
      <c r="H1330" s="335" t="s">
        <v>1946</v>
      </c>
      <c r="I1330" s="335" t="s">
        <v>1947</v>
      </c>
      <c r="J1330" s="333">
        <v>1</v>
      </c>
      <c r="K1330" s="323">
        <v>44927</v>
      </c>
      <c r="L1330" s="323">
        <v>45054</v>
      </c>
      <c r="M1330" s="324">
        <f t="shared" si="44"/>
        <v>18.142857142857142</v>
      </c>
      <c r="N1330" s="325">
        <v>1</v>
      </c>
      <c r="O1330" s="321" t="s">
        <v>1916</v>
      </c>
      <c r="P1330" s="325">
        <f t="shared" si="43"/>
        <v>1</v>
      </c>
      <c r="Q1330" s="326" t="str" cm="1">
        <f t="array" aca="1" ref="Q1330" ca="1">IF(ISNUMBER(P1330),IF(P1330=100%,"CUMPLIDA",IF(AND(ISNUMBER(L1330),ISNUMBER(INDIRECT("FECHA_"&amp;$B1330,1))), IF(L1330&lt;=INDIRECT("FECHA_"&amp;$B1330,1),"INCUMPLIDA","PROCESO"), "VERIFICAR FECHA")),"SIN VALOR AVANCE")</f>
        <v>CUMPLIDA</v>
      </c>
    </row>
    <row r="1331" spans="1:17" ht="150.75" x14ac:dyDescent="0.2">
      <c r="A1331" s="331" t="s">
        <v>18</v>
      </c>
      <c r="B1331" s="332" t="s">
        <v>14</v>
      </c>
      <c r="C1331" s="767"/>
      <c r="D1331" s="767"/>
      <c r="E1331" s="770"/>
      <c r="F1331" s="769"/>
      <c r="G1331" s="334" t="s">
        <v>1940</v>
      </c>
      <c r="H1331" s="335" t="s">
        <v>1948</v>
      </c>
      <c r="I1331" s="335" t="s">
        <v>1942</v>
      </c>
      <c r="J1331" s="333">
        <v>4</v>
      </c>
      <c r="K1331" s="323">
        <v>44927</v>
      </c>
      <c r="L1331" s="323">
        <v>45291</v>
      </c>
      <c r="M1331" s="324">
        <f t="shared" si="44"/>
        <v>52</v>
      </c>
      <c r="N1331" s="325">
        <v>1</v>
      </c>
      <c r="O1331" s="321" t="s">
        <v>1943</v>
      </c>
      <c r="P1331" s="325">
        <f t="shared" si="43"/>
        <v>1</v>
      </c>
      <c r="Q1331" s="326" t="str" cm="1">
        <f t="array" aca="1" ref="Q1331" ca="1">IF(ISNUMBER(P1331),IF(P1331=100%,"CUMPLIDA",IF(AND(ISNUMBER(L1331),ISNUMBER(INDIRECT("FECHA_"&amp;$B1331,1))), IF(L1331&lt;=INDIRECT("FECHA_"&amp;$B1331,1),"INCUMPLIDA","PROCESO"), "VERIFICAR FECHA")),"SIN VALOR AVANCE")</f>
        <v>CUMPLIDA</v>
      </c>
    </row>
    <row r="1332" spans="1:17" ht="60" x14ac:dyDescent="0.2">
      <c r="A1332" s="331" t="s">
        <v>18</v>
      </c>
      <c r="B1332" s="332" t="s">
        <v>14</v>
      </c>
      <c r="C1332" s="767"/>
      <c r="D1332" s="767"/>
      <c r="E1332" s="770" t="s">
        <v>1949</v>
      </c>
      <c r="F1332" s="769"/>
      <c r="G1332" s="334" t="s">
        <v>1950</v>
      </c>
      <c r="H1332" s="335" t="s">
        <v>1951</v>
      </c>
      <c r="I1332" s="335" t="s">
        <v>1947</v>
      </c>
      <c r="J1332" s="333">
        <v>1</v>
      </c>
      <c r="K1332" s="323">
        <v>44927</v>
      </c>
      <c r="L1332" s="323">
        <v>45054</v>
      </c>
      <c r="M1332" s="324">
        <f t="shared" si="44"/>
        <v>18.142857142857142</v>
      </c>
      <c r="N1332" s="325">
        <v>1</v>
      </c>
      <c r="O1332" s="321" t="s">
        <v>1916</v>
      </c>
      <c r="P1332" s="325">
        <f t="shared" si="43"/>
        <v>1</v>
      </c>
      <c r="Q1332" s="326" t="str" cm="1">
        <f t="array" aca="1" ref="Q1332" ca="1">IF(ISNUMBER(P1332),IF(P1332=100%,"CUMPLIDA",IF(AND(ISNUMBER(L1332),ISNUMBER(INDIRECT("FECHA_"&amp;$B1332,1))), IF(L1332&lt;=INDIRECT("FECHA_"&amp;$B1332,1),"INCUMPLIDA","PROCESO"), "VERIFICAR FECHA")),"SIN VALOR AVANCE")</f>
        <v>CUMPLIDA</v>
      </c>
    </row>
    <row r="1333" spans="1:17" ht="150.75" x14ac:dyDescent="0.2">
      <c r="A1333" s="331" t="s">
        <v>18</v>
      </c>
      <c r="B1333" s="332" t="s">
        <v>14</v>
      </c>
      <c r="C1333" s="767"/>
      <c r="D1333" s="767"/>
      <c r="E1333" s="770"/>
      <c r="F1333" s="769"/>
      <c r="G1333" s="334" t="s">
        <v>1952</v>
      </c>
      <c r="H1333" s="335" t="s">
        <v>1951</v>
      </c>
      <c r="I1333" s="335" t="s">
        <v>1953</v>
      </c>
      <c r="J1333" s="333">
        <v>2</v>
      </c>
      <c r="K1333" s="323">
        <v>44927</v>
      </c>
      <c r="L1333" s="323">
        <v>45291</v>
      </c>
      <c r="M1333" s="324">
        <f t="shared" si="44"/>
        <v>52</v>
      </c>
      <c r="N1333" s="325">
        <v>1</v>
      </c>
      <c r="O1333" s="321" t="s">
        <v>1943</v>
      </c>
      <c r="P1333" s="325">
        <f t="shared" si="43"/>
        <v>1</v>
      </c>
      <c r="Q1333" s="326" t="str" cm="1">
        <f t="array" aca="1" ref="Q1333" ca="1">IF(ISNUMBER(P1333),IF(P1333=100%,"CUMPLIDA",IF(AND(ISNUMBER(L1333),ISNUMBER(INDIRECT("FECHA_"&amp;$B1333,1))), IF(L1333&lt;=INDIRECT("FECHA_"&amp;$B1333,1),"INCUMPLIDA","PROCESO"), "VERIFICAR FECHA")),"SIN VALOR AVANCE")</f>
        <v>CUMPLIDA</v>
      </c>
    </row>
    <row r="1334" spans="1:17" ht="90" x14ac:dyDescent="0.2">
      <c r="A1334" s="331" t="s">
        <v>18</v>
      </c>
      <c r="B1334" s="332" t="s">
        <v>14</v>
      </c>
      <c r="C1334" s="767"/>
      <c r="D1334" s="767"/>
      <c r="E1334" s="770" t="s">
        <v>1954</v>
      </c>
      <c r="F1334" s="769"/>
      <c r="G1334" s="334" t="s">
        <v>1955</v>
      </c>
      <c r="H1334" s="335" t="s">
        <v>1956</v>
      </c>
      <c r="I1334" s="335" t="s">
        <v>1947</v>
      </c>
      <c r="J1334" s="333">
        <v>1</v>
      </c>
      <c r="K1334" s="323">
        <v>44927</v>
      </c>
      <c r="L1334" s="323">
        <v>45054</v>
      </c>
      <c r="M1334" s="324">
        <f t="shared" si="44"/>
        <v>18.142857142857142</v>
      </c>
      <c r="N1334" s="325">
        <v>1</v>
      </c>
      <c r="O1334" s="321" t="s">
        <v>1916</v>
      </c>
      <c r="P1334" s="325">
        <f t="shared" si="43"/>
        <v>1</v>
      </c>
      <c r="Q1334" s="326" t="str" cm="1">
        <f t="array" aca="1" ref="Q1334" ca="1">IF(ISNUMBER(P1334),IF(P1334=100%,"CUMPLIDA",IF(AND(ISNUMBER(L1334),ISNUMBER(INDIRECT("FECHA_"&amp;$B1334,1))), IF(L1334&lt;=INDIRECT("FECHA_"&amp;$B1334,1),"INCUMPLIDA","PROCESO"), "VERIFICAR FECHA")),"SIN VALOR AVANCE")</f>
        <v>CUMPLIDA</v>
      </c>
    </row>
    <row r="1335" spans="1:17" ht="150.75" x14ac:dyDescent="0.2">
      <c r="A1335" s="331" t="s">
        <v>18</v>
      </c>
      <c r="B1335" s="332" t="s">
        <v>14</v>
      </c>
      <c r="C1335" s="767"/>
      <c r="D1335" s="767"/>
      <c r="E1335" s="770"/>
      <c r="F1335" s="769"/>
      <c r="G1335" s="334" t="s">
        <v>1940</v>
      </c>
      <c r="H1335" s="335" t="s">
        <v>1948</v>
      </c>
      <c r="I1335" s="335" t="s">
        <v>1942</v>
      </c>
      <c r="J1335" s="333">
        <v>4</v>
      </c>
      <c r="K1335" s="323">
        <v>44927</v>
      </c>
      <c r="L1335" s="323">
        <v>45291</v>
      </c>
      <c r="M1335" s="324">
        <f t="shared" si="44"/>
        <v>52</v>
      </c>
      <c r="N1335" s="325">
        <v>1</v>
      </c>
      <c r="O1335" s="321" t="s">
        <v>1943</v>
      </c>
      <c r="P1335" s="325">
        <f t="shared" si="43"/>
        <v>1</v>
      </c>
      <c r="Q1335" s="326" t="str" cm="1">
        <f t="array" aca="1" ref="Q1335" ca="1">IF(ISNUMBER(P1335),IF(P1335=100%,"CUMPLIDA",IF(AND(ISNUMBER(L1335),ISNUMBER(INDIRECT("FECHA_"&amp;$B1335,1))), IF(L1335&lt;=INDIRECT("FECHA_"&amp;$B1335,1),"INCUMPLIDA","PROCESO"), "VERIFICAR FECHA")),"SIN VALOR AVANCE")</f>
        <v>CUMPLIDA</v>
      </c>
    </row>
    <row r="1336" spans="1:17" ht="180" x14ac:dyDescent="0.2">
      <c r="A1336" s="331" t="s">
        <v>18</v>
      </c>
      <c r="B1336" s="332" t="s">
        <v>14</v>
      </c>
      <c r="C1336" s="767"/>
      <c r="D1336" s="767"/>
      <c r="E1336" s="334" t="s">
        <v>1957</v>
      </c>
      <c r="F1336" s="769"/>
      <c r="G1336" s="334" t="s">
        <v>1958</v>
      </c>
      <c r="H1336" s="335" t="s">
        <v>1959</v>
      </c>
      <c r="I1336" s="335" t="s">
        <v>1960</v>
      </c>
      <c r="J1336" s="333">
        <v>1</v>
      </c>
      <c r="K1336" s="323">
        <v>44927</v>
      </c>
      <c r="L1336" s="323">
        <v>45046</v>
      </c>
      <c r="M1336" s="324">
        <f t="shared" si="44"/>
        <v>17</v>
      </c>
      <c r="N1336" s="325">
        <v>1</v>
      </c>
      <c r="O1336" s="321" t="s">
        <v>1916</v>
      </c>
      <c r="P1336" s="325">
        <f t="shared" si="43"/>
        <v>1</v>
      </c>
      <c r="Q1336" s="326" t="str" cm="1">
        <f t="array" aca="1" ref="Q1336" ca="1">IF(ISNUMBER(P1336),IF(P1336=100%,"CUMPLIDA",IF(AND(ISNUMBER(L1336),ISNUMBER(INDIRECT("FECHA_"&amp;$B1336,1))), IF(L1336&lt;=INDIRECT("FECHA_"&amp;$B1336,1),"INCUMPLIDA","PROCESO"), "VERIFICAR FECHA")),"SIN VALOR AVANCE")</f>
        <v>CUMPLIDA</v>
      </c>
    </row>
    <row r="1337" spans="1:17" ht="90" x14ac:dyDescent="0.2">
      <c r="A1337" s="331" t="s">
        <v>18</v>
      </c>
      <c r="B1337" s="332" t="s">
        <v>14</v>
      </c>
      <c r="C1337" s="767" t="s">
        <v>1961</v>
      </c>
      <c r="D1337" s="767" t="s">
        <v>1737</v>
      </c>
      <c r="E1337" s="769" t="s">
        <v>1962</v>
      </c>
      <c r="F1337" s="769" t="s">
        <v>1963</v>
      </c>
      <c r="G1337" s="334" t="s">
        <v>1964</v>
      </c>
      <c r="H1337" s="335" t="s">
        <v>1965</v>
      </c>
      <c r="I1337" s="335" t="s">
        <v>1966</v>
      </c>
      <c r="J1337" s="333">
        <v>1</v>
      </c>
      <c r="K1337" s="323">
        <v>45040</v>
      </c>
      <c r="L1337" s="323">
        <v>45169</v>
      </c>
      <c r="M1337" s="324">
        <f t="shared" si="44"/>
        <v>18.428571428571427</v>
      </c>
      <c r="N1337" s="325">
        <v>1</v>
      </c>
      <c r="O1337" s="321" t="s">
        <v>1967</v>
      </c>
      <c r="P1337" s="325">
        <f t="shared" si="43"/>
        <v>1</v>
      </c>
      <c r="Q1337" s="326" t="str" cm="1">
        <f t="array" aca="1" ref="Q1337" ca="1">IF(ISNUMBER(P1337),IF(P1337=100%,"CUMPLIDA",IF(AND(ISNUMBER(L1337),ISNUMBER(INDIRECT("FECHA_"&amp;$B1337,1))), IF(L1337&lt;=INDIRECT("FECHA_"&amp;$B1337,1),"INCUMPLIDA","PROCESO"), "VERIFICAR FECHA")),"SIN VALOR AVANCE")</f>
        <v>CUMPLIDA</v>
      </c>
    </row>
    <row r="1338" spans="1:17" ht="120" x14ac:dyDescent="0.2">
      <c r="A1338" s="331" t="s">
        <v>18</v>
      </c>
      <c r="B1338" s="332" t="s">
        <v>14</v>
      </c>
      <c r="C1338" s="767"/>
      <c r="D1338" s="767"/>
      <c r="E1338" s="769"/>
      <c r="F1338" s="769"/>
      <c r="G1338" s="334" t="s">
        <v>1968</v>
      </c>
      <c r="H1338" s="321" t="s">
        <v>1969</v>
      </c>
      <c r="I1338" s="335" t="s">
        <v>1970</v>
      </c>
      <c r="J1338" s="333">
        <v>1</v>
      </c>
      <c r="K1338" s="323">
        <v>45170</v>
      </c>
      <c r="L1338" s="323">
        <v>45260</v>
      </c>
      <c r="M1338" s="324">
        <f t="shared" si="44"/>
        <v>12.857142857142858</v>
      </c>
      <c r="N1338" s="325">
        <v>1</v>
      </c>
      <c r="O1338" s="321" t="s">
        <v>1967</v>
      </c>
      <c r="P1338" s="325">
        <f t="shared" si="43"/>
        <v>1</v>
      </c>
      <c r="Q1338" s="326" t="str" cm="1">
        <f t="array" aca="1" ref="Q1338" ca="1">IF(ISNUMBER(P1338),IF(P1338=100%,"CUMPLIDA",IF(AND(ISNUMBER(L1338),ISNUMBER(INDIRECT("FECHA_"&amp;$B1338,1))), IF(L1338&lt;=INDIRECT("FECHA_"&amp;$B1338,1),"INCUMPLIDA","PROCESO"), "VERIFICAR FECHA")),"SIN VALOR AVANCE")</f>
        <v>CUMPLIDA</v>
      </c>
    </row>
    <row r="1339" spans="1:17" ht="105.75" x14ac:dyDescent="0.2">
      <c r="A1339" s="331" t="s">
        <v>18</v>
      </c>
      <c r="B1339" s="332" t="s">
        <v>14</v>
      </c>
      <c r="C1339" s="767"/>
      <c r="D1339" s="767"/>
      <c r="E1339" s="769"/>
      <c r="F1339" s="769"/>
      <c r="G1339" s="334" t="s">
        <v>1971</v>
      </c>
      <c r="H1339" s="335" t="s">
        <v>1972</v>
      </c>
      <c r="I1339" s="335" t="s">
        <v>1457</v>
      </c>
      <c r="J1339" s="333">
        <v>1</v>
      </c>
      <c r="K1339" s="323">
        <v>45170</v>
      </c>
      <c r="L1339" s="323">
        <v>45260</v>
      </c>
      <c r="M1339" s="324">
        <f t="shared" si="44"/>
        <v>12.857142857142858</v>
      </c>
      <c r="N1339" s="325">
        <v>1</v>
      </c>
      <c r="O1339" s="321" t="s">
        <v>1973</v>
      </c>
      <c r="P1339" s="325">
        <f t="shared" si="43"/>
        <v>1</v>
      </c>
      <c r="Q1339" s="326" t="str" cm="1">
        <f t="array" aca="1" ref="Q1339" ca="1">IF(ISNUMBER(P1339),IF(P1339=100%,"CUMPLIDA",IF(AND(ISNUMBER(L1339),ISNUMBER(INDIRECT("FECHA_"&amp;$B1339,1))), IF(L1339&lt;=INDIRECT("FECHA_"&amp;$B1339,1),"INCUMPLIDA","PROCESO"), "VERIFICAR FECHA")),"SIN VALOR AVANCE")</f>
        <v>CUMPLIDA</v>
      </c>
    </row>
    <row r="1340" spans="1:17" ht="135" x14ac:dyDescent="0.2">
      <c r="A1340" s="331" t="s">
        <v>18</v>
      </c>
      <c r="B1340" s="332" t="s">
        <v>14</v>
      </c>
      <c r="C1340" s="767"/>
      <c r="D1340" s="767"/>
      <c r="E1340" s="769"/>
      <c r="F1340" s="769"/>
      <c r="G1340" s="334" t="s">
        <v>1974</v>
      </c>
      <c r="H1340" s="335" t="s">
        <v>1975</v>
      </c>
      <c r="I1340" s="335" t="s">
        <v>1976</v>
      </c>
      <c r="J1340" s="333">
        <v>1</v>
      </c>
      <c r="K1340" s="323">
        <v>44930</v>
      </c>
      <c r="L1340" s="323">
        <v>45291</v>
      </c>
      <c r="M1340" s="324">
        <f t="shared" si="44"/>
        <v>51.571428571428569</v>
      </c>
      <c r="N1340" s="325">
        <v>1</v>
      </c>
      <c r="O1340" s="321" t="s">
        <v>1977</v>
      </c>
      <c r="P1340" s="325">
        <f t="shared" si="43"/>
        <v>1</v>
      </c>
      <c r="Q1340" s="326" t="str" cm="1">
        <f t="array" aca="1" ref="Q1340" ca="1">IF(ISNUMBER(P1340),IF(P1340=100%,"CUMPLIDA",IF(AND(ISNUMBER(L1340),ISNUMBER(INDIRECT("FECHA_"&amp;$B1340,1))), IF(L1340&lt;=INDIRECT("FECHA_"&amp;$B1340,1),"INCUMPLIDA","PROCESO"), "VERIFICAR FECHA")),"SIN VALOR AVANCE")</f>
        <v>CUMPLIDA</v>
      </c>
    </row>
    <row r="1341" spans="1:17" ht="90" x14ac:dyDescent="0.2">
      <c r="A1341" s="331" t="s">
        <v>18</v>
      </c>
      <c r="B1341" s="332" t="s">
        <v>14</v>
      </c>
      <c r="C1341" s="767"/>
      <c r="D1341" s="767"/>
      <c r="E1341" s="770" t="s">
        <v>1978</v>
      </c>
      <c r="F1341" s="769"/>
      <c r="G1341" s="334" t="s">
        <v>1964</v>
      </c>
      <c r="H1341" s="335" t="s">
        <v>1965</v>
      </c>
      <c r="I1341" s="321" t="s">
        <v>1966</v>
      </c>
      <c r="J1341" s="333">
        <v>1</v>
      </c>
      <c r="K1341" s="323">
        <v>45040</v>
      </c>
      <c r="L1341" s="323">
        <v>45169</v>
      </c>
      <c r="M1341" s="324">
        <f t="shared" si="44"/>
        <v>18.428571428571427</v>
      </c>
      <c r="N1341" s="325">
        <v>1</v>
      </c>
      <c r="O1341" s="321" t="s">
        <v>1967</v>
      </c>
      <c r="P1341" s="325">
        <f t="shared" si="43"/>
        <v>1</v>
      </c>
      <c r="Q1341" s="326" t="str" cm="1">
        <f t="array" aca="1" ref="Q1341" ca="1">IF(ISNUMBER(P1341),IF(P1341=100%,"CUMPLIDA",IF(AND(ISNUMBER(L1341),ISNUMBER(INDIRECT("FECHA_"&amp;$B1341,1))), IF(L1341&lt;=INDIRECT("FECHA_"&amp;$B1341,1),"INCUMPLIDA","PROCESO"), "VERIFICAR FECHA")),"SIN VALOR AVANCE")</f>
        <v>CUMPLIDA</v>
      </c>
    </row>
    <row r="1342" spans="1:17" ht="45.75" x14ac:dyDescent="0.2">
      <c r="A1342" s="331" t="s">
        <v>18</v>
      </c>
      <c r="B1342" s="332" t="s">
        <v>14</v>
      </c>
      <c r="C1342" s="767"/>
      <c r="D1342" s="767"/>
      <c r="E1342" s="770"/>
      <c r="F1342" s="769"/>
      <c r="G1342" s="334" t="s">
        <v>1968</v>
      </c>
      <c r="H1342" s="335" t="s">
        <v>1969</v>
      </c>
      <c r="I1342" s="321" t="s">
        <v>1970</v>
      </c>
      <c r="J1342" s="333">
        <v>1</v>
      </c>
      <c r="K1342" s="323">
        <v>45170</v>
      </c>
      <c r="L1342" s="323">
        <v>45260</v>
      </c>
      <c r="M1342" s="324">
        <f t="shared" si="44"/>
        <v>12.857142857142858</v>
      </c>
      <c r="N1342" s="325">
        <v>1</v>
      </c>
      <c r="O1342" s="321" t="s">
        <v>1967</v>
      </c>
      <c r="P1342" s="325">
        <f t="shared" si="43"/>
        <v>1</v>
      </c>
      <c r="Q1342" s="326" t="str" cm="1">
        <f t="array" aca="1" ref="Q1342" ca="1">IF(ISNUMBER(P1342),IF(P1342=100%,"CUMPLIDA",IF(AND(ISNUMBER(L1342),ISNUMBER(INDIRECT("FECHA_"&amp;$B1342,1))), IF(L1342&lt;=INDIRECT("FECHA_"&amp;$B1342,1),"INCUMPLIDA","PROCESO"), "VERIFICAR FECHA")),"SIN VALOR AVANCE")</f>
        <v>CUMPLIDA</v>
      </c>
    </row>
    <row r="1343" spans="1:17" ht="105.75" x14ac:dyDescent="0.2">
      <c r="A1343" s="331" t="s">
        <v>18</v>
      </c>
      <c r="B1343" s="332" t="s">
        <v>14</v>
      </c>
      <c r="C1343" s="767"/>
      <c r="D1343" s="767"/>
      <c r="E1343" s="770"/>
      <c r="F1343" s="769"/>
      <c r="G1343" s="334" t="s">
        <v>1971</v>
      </c>
      <c r="H1343" s="335" t="s">
        <v>1972</v>
      </c>
      <c r="I1343" s="321" t="s">
        <v>1457</v>
      </c>
      <c r="J1343" s="333">
        <v>1</v>
      </c>
      <c r="K1343" s="323">
        <v>45170</v>
      </c>
      <c r="L1343" s="323">
        <v>45260</v>
      </c>
      <c r="M1343" s="324">
        <f t="shared" si="44"/>
        <v>12.857142857142858</v>
      </c>
      <c r="N1343" s="325">
        <v>1</v>
      </c>
      <c r="O1343" s="321" t="s">
        <v>1973</v>
      </c>
      <c r="P1343" s="325">
        <f t="shared" si="43"/>
        <v>1</v>
      </c>
      <c r="Q1343" s="326" t="str" cm="1">
        <f t="array" aca="1" ref="Q1343" ca="1">IF(ISNUMBER(P1343),IF(P1343=100%,"CUMPLIDA",IF(AND(ISNUMBER(L1343),ISNUMBER(INDIRECT("FECHA_"&amp;$B1343,1))), IF(L1343&lt;=INDIRECT("FECHA_"&amp;$B1343,1),"INCUMPLIDA","PROCESO"), "VERIFICAR FECHA")),"SIN VALOR AVANCE")</f>
        <v>CUMPLIDA</v>
      </c>
    </row>
    <row r="1344" spans="1:17" ht="90.75" x14ac:dyDescent="0.2">
      <c r="A1344" s="331" t="s">
        <v>18</v>
      </c>
      <c r="B1344" s="332" t="s">
        <v>14</v>
      </c>
      <c r="C1344" s="767" t="s">
        <v>1979</v>
      </c>
      <c r="D1344" s="767" t="s">
        <v>1737</v>
      </c>
      <c r="E1344" s="770" t="s">
        <v>1980</v>
      </c>
      <c r="F1344" s="769" t="s">
        <v>1981</v>
      </c>
      <c r="G1344" s="769" t="s">
        <v>1982</v>
      </c>
      <c r="H1344" s="335" t="s">
        <v>1983</v>
      </c>
      <c r="I1344" s="335" t="s">
        <v>1984</v>
      </c>
      <c r="J1344" s="333">
        <v>1</v>
      </c>
      <c r="K1344" s="323">
        <v>45139</v>
      </c>
      <c r="L1344" s="323">
        <v>45350</v>
      </c>
      <c r="M1344" s="324">
        <f t="shared" si="44"/>
        <v>30.142857142857142</v>
      </c>
      <c r="N1344" s="325">
        <v>1</v>
      </c>
      <c r="O1344" s="321" t="s">
        <v>1985</v>
      </c>
      <c r="P1344" s="325">
        <f t="shared" si="43"/>
        <v>1</v>
      </c>
      <c r="Q1344" s="326" t="str" cm="1">
        <f t="array" aca="1" ref="Q1344" ca="1">IF(ISNUMBER(P1344),IF(P1344=100%,"CUMPLIDA",IF(AND(ISNUMBER(L1344),ISNUMBER(INDIRECT("FECHA_"&amp;$B1344,1))), IF(L1344&lt;=INDIRECT("FECHA_"&amp;$B1344,1),"INCUMPLIDA","PROCESO"), "VERIFICAR FECHA")),"SIN VALOR AVANCE")</f>
        <v>CUMPLIDA</v>
      </c>
    </row>
    <row r="1345" spans="1:17" ht="90.75" x14ac:dyDescent="0.2">
      <c r="A1345" s="331" t="s">
        <v>18</v>
      </c>
      <c r="B1345" s="332" t="s">
        <v>14</v>
      </c>
      <c r="C1345" s="767"/>
      <c r="D1345" s="767"/>
      <c r="E1345" s="770"/>
      <c r="F1345" s="769"/>
      <c r="G1345" s="769"/>
      <c r="H1345" s="335" t="s">
        <v>1986</v>
      </c>
      <c r="I1345" s="335" t="s">
        <v>1984</v>
      </c>
      <c r="J1345" s="333">
        <v>1</v>
      </c>
      <c r="K1345" s="323">
        <v>45139</v>
      </c>
      <c r="L1345" s="323">
        <v>45350</v>
      </c>
      <c r="M1345" s="324">
        <f t="shared" si="44"/>
        <v>30.142857142857142</v>
      </c>
      <c r="N1345" s="325">
        <v>1</v>
      </c>
      <c r="O1345" s="321" t="s">
        <v>1985</v>
      </c>
      <c r="P1345" s="325">
        <f t="shared" si="43"/>
        <v>1</v>
      </c>
      <c r="Q1345" s="326" t="str" cm="1">
        <f t="array" aca="1" ref="Q1345" ca="1">IF(ISNUMBER(P1345),IF(P1345=100%,"CUMPLIDA",IF(AND(ISNUMBER(L1345),ISNUMBER(INDIRECT("FECHA_"&amp;$B1345,1))), IF(L1345&lt;=INDIRECT("FECHA_"&amp;$B1345,1),"INCUMPLIDA","PROCESO"), "VERIFICAR FECHA")),"SIN VALOR AVANCE")</f>
        <v>CUMPLIDA</v>
      </c>
    </row>
    <row r="1346" spans="1:17" ht="90.75" x14ac:dyDescent="0.2">
      <c r="A1346" s="331" t="s">
        <v>18</v>
      </c>
      <c r="B1346" s="332" t="s">
        <v>14</v>
      </c>
      <c r="C1346" s="767"/>
      <c r="D1346" s="767"/>
      <c r="E1346" s="770"/>
      <c r="F1346" s="769"/>
      <c r="G1346" s="334" t="s">
        <v>1987</v>
      </c>
      <c r="H1346" s="335" t="s">
        <v>1988</v>
      </c>
      <c r="I1346" s="335" t="s">
        <v>1989</v>
      </c>
      <c r="J1346" s="333">
        <v>1</v>
      </c>
      <c r="K1346" s="323">
        <v>45139</v>
      </c>
      <c r="L1346" s="323">
        <v>45350</v>
      </c>
      <c r="M1346" s="324">
        <f t="shared" si="44"/>
        <v>30.142857142857142</v>
      </c>
      <c r="N1346" s="325">
        <v>1</v>
      </c>
      <c r="O1346" s="321" t="s">
        <v>1985</v>
      </c>
      <c r="P1346" s="325">
        <f t="shared" si="43"/>
        <v>1</v>
      </c>
      <c r="Q1346" s="326" t="str" cm="1">
        <f t="array" aca="1" ref="Q1346" ca="1">IF(ISNUMBER(P1346),IF(P1346=100%,"CUMPLIDA",IF(AND(ISNUMBER(L1346),ISNUMBER(INDIRECT("FECHA_"&amp;$B1346,1))), IF(L1346&lt;=INDIRECT("FECHA_"&amp;$B1346,1),"INCUMPLIDA","PROCESO"), "VERIFICAR FECHA")),"SIN VALOR AVANCE")</f>
        <v>CUMPLIDA</v>
      </c>
    </row>
    <row r="1347" spans="1:17" ht="210" x14ac:dyDescent="0.2">
      <c r="A1347" s="331" t="s">
        <v>18</v>
      </c>
      <c r="B1347" s="332" t="s">
        <v>14</v>
      </c>
      <c r="C1347" s="767"/>
      <c r="D1347" s="767"/>
      <c r="E1347" s="334" t="s">
        <v>1990</v>
      </c>
      <c r="F1347" s="769"/>
      <c r="G1347" s="334" t="s">
        <v>1991</v>
      </c>
      <c r="H1347" s="321" t="s">
        <v>1992</v>
      </c>
      <c r="I1347" s="321" t="s">
        <v>1984</v>
      </c>
      <c r="J1347" s="333">
        <v>1</v>
      </c>
      <c r="K1347" s="323">
        <v>45139</v>
      </c>
      <c r="L1347" s="323">
        <v>45350</v>
      </c>
      <c r="M1347" s="324">
        <f t="shared" si="44"/>
        <v>30.142857142857142</v>
      </c>
      <c r="N1347" s="325">
        <v>1</v>
      </c>
      <c r="O1347" s="321" t="s">
        <v>1985</v>
      </c>
      <c r="P1347" s="325">
        <f t="shared" si="43"/>
        <v>1</v>
      </c>
      <c r="Q1347" s="326" t="str" cm="1">
        <f t="array" aca="1" ref="Q1347" ca="1">IF(ISNUMBER(P1347),IF(P1347=100%,"CUMPLIDA",IF(AND(ISNUMBER(L1347),ISNUMBER(INDIRECT("FECHA_"&amp;$B1347,1))), IF(L1347&lt;=INDIRECT("FECHA_"&amp;$B1347,1),"INCUMPLIDA","PROCESO"), "VERIFICAR FECHA")),"SIN VALOR AVANCE")</f>
        <v>CUMPLIDA</v>
      </c>
    </row>
    <row r="1348" spans="1:17" ht="105" x14ac:dyDescent="0.2">
      <c r="A1348" s="331" t="s">
        <v>18</v>
      </c>
      <c r="B1348" s="332" t="s">
        <v>14</v>
      </c>
      <c r="C1348" s="767"/>
      <c r="D1348" s="767"/>
      <c r="E1348" s="770" t="s">
        <v>1993</v>
      </c>
      <c r="F1348" s="769"/>
      <c r="G1348" s="769" t="s">
        <v>1994</v>
      </c>
      <c r="H1348" s="335" t="s">
        <v>1983</v>
      </c>
      <c r="I1348" s="321" t="s">
        <v>1984</v>
      </c>
      <c r="J1348" s="333">
        <v>1</v>
      </c>
      <c r="K1348" s="323">
        <v>45139</v>
      </c>
      <c r="L1348" s="323">
        <v>45350</v>
      </c>
      <c r="M1348" s="324">
        <f t="shared" si="44"/>
        <v>30.142857142857142</v>
      </c>
      <c r="N1348" s="325">
        <v>1</v>
      </c>
      <c r="O1348" s="321" t="s">
        <v>1985</v>
      </c>
      <c r="P1348" s="325">
        <f t="shared" si="43"/>
        <v>1</v>
      </c>
      <c r="Q1348" s="326" t="str" cm="1">
        <f t="array" aca="1" ref="Q1348" ca="1">IF(ISNUMBER(P1348),IF(P1348=100%,"CUMPLIDA",IF(AND(ISNUMBER(L1348),ISNUMBER(INDIRECT("FECHA_"&amp;$B1348,1))), IF(L1348&lt;=INDIRECT("FECHA_"&amp;$B1348,1),"INCUMPLIDA","PROCESO"), "VERIFICAR FECHA")),"SIN VALOR AVANCE")</f>
        <v>CUMPLIDA</v>
      </c>
    </row>
    <row r="1349" spans="1:17" ht="105" x14ac:dyDescent="0.2">
      <c r="A1349" s="331" t="s">
        <v>18</v>
      </c>
      <c r="B1349" s="332" t="s">
        <v>14</v>
      </c>
      <c r="C1349" s="767"/>
      <c r="D1349" s="767"/>
      <c r="E1349" s="770"/>
      <c r="F1349" s="769"/>
      <c r="G1349" s="769"/>
      <c r="H1349" s="335" t="s">
        <v>1986</v>
      </c>
      <c r="I1349" s="321" t="s">
        <v>1984</v>
      </c>
      <c r="J1349" s="333">
        <v>1</v>
      </c>
      <c r="K1349" s="323">
        <v>45139</v>
      </c>
      <c r="L1349" s="323">
        <v>45350</v>
      </c>
      <c r="M1349" s="324">
        <f t="shared" si="44"/>
        <v>30.142857142857142</v>
      </c>
      <c r="N1349" s="325">
        <v>1</v>
      </c>
      <c r="O1349" s="321" t="s">
        <v>1985</v>
      </c>
      <c r="P1349" s="325">
        <f t="shared" si="43"/>
        <v>1</v>
      </c>
      <c r="Q1349" s="326" t="str" cm="1">
        <f t="array" aca="1" ref="Q1349" ca="1">IF(ISNUMBER(P1349),IF(P1349=100%,"CUMPLIDA",IF(AND(ISNUMBER(L1349),ISNUMBER(INDIRECT("FECHA_"&amp;$B1349,1))), IF(L1349&lt;=INDIRECT("FECHA_"&amp;$B1349,1),"INCUMPLIDA","PROCESO"), "VERIFICAR FECHA")),"SIN VALOR AVANCE")</f>
        <v>CUMPLIDA</v>
      </c>
    </row>
    <row r="1350" spans="1:17" ht="90.75" x14ac:dyDescent="0.2">
      <c r="A1350" s="331" t="s">
        <v>18</v>
      </c>
      <c r="B1350" s="332" t="s">
        <v>14</v>
      </c>
      <c r="C1350" s="767"/>
      <c r="D1350" s="767"/>
      <c r="E1350" s="770"/>
      <c r="F1350" s="769"/>
      <c r="G1350" s="334" t="s">
        <v>1987</v>
      </c>
      <c r="H1350" s="335" t="s">
        <v>1988</v>
      </c>
      <c r="I1350" s="321" t="s">
        <v>1995</v>
      </c>
      <c r="J1350" s="333">
        <v>1</v>
      </c>
      <c r="K1350" s="323">
        <v>45139</v>
      </c>
      <c r="L1350" s="323">
        <v>45350</v>
      </c>
      <c r="M1350" s="324">
        <f t="shared" si="44"/>
        <v>30.142857142857142</v>
      </c>
      <c r="N1350" s="325">
        <v>1</v>
      </c>
      <c r="O1350" s="321" t="s">
        <v>1985</v>
      </c>
      <c r="P1350" s="325">
        <f t="shared" si="43"/>
        <v>1</v>
      </c>
      <c r="Q1350" s="326" t="str" cm="1">
        <f t="array" aca="1" ref="Q1350" ca="1">IF(ISNUMBER(P1350),IF(P1350=100%,"CUMPLIDA",IF(AND(ISNUMBER(L1350),ISNUMBER(INDIRECT("FECHA_"&amp;$B1350,1))), IF(L1350&lt;=INDIRECT("FECHA_"&amp;$B1350,1),"INCUMPLIDA","PROCESO"), "VERIFICAR FECHA")),"SIN VALOR AVANCE")</f>
        <v>CUMPLIDA</v>
      </c>
    </row>
    <row r="1351" spans="1:17" ht="180" x14ac:dyDescent="0.2">
      <c r="A1351" s="331" t="s">
        <v>18</v>
      </c>
      <c r="B1351" s="332" t="s">
        <v>14</v>
      </c>
      <c r="C1351" s="767"/>
      <c r="D1351" s="767"/>
      <c r="E1351" s="334" t="s">
        <v>1996</v>
      </c>
      <c r="F1351" s="769"/>
      <c r="G1351" s="334" t="s">
        <v>1997</v>
      </c>
      <c r="H1351" s="335" t="s">
        <v>1998</v>
      </c>
      <c r="I1351" s="321" t="s">
        <v>1999</v>
      </c>
      <c r="J1351" s="333">
        <v>1</v>
      </c>
      <c r="K1351" s="323">
        <v>45139</v>
      </c>
      <c r="L1351" s="323">
        <v>45291</v>
      </c>
      <c r="M1351" s="324">
        <f t="shared" si="44"/>
        <v>21.714285714285715</v>
      </c>
      <c r="N1351" s="325">
        <v>1</v>
      </c>
      <c r="O1351" s="321" t="s">
        <v>2000</v>
      </c>
      <c r="P1351" s="325">
        <f t="shared" si="43"/>
        <v>1</v>
      </c>
      <c r="Q1351" s="326" t="str" cm="1">
        <f t="array" aca="1" ref="Q1351" ca="1">IF(ISNUMBER(P1351),IF(P1351=100%,"CUMPLIDA",IF(AND(ISNUMBER(L1351),ISNUMBER(INDIRECT("FECHA_"&amp;$B1351,1))), IF(L1351&lt;=INDIRECT("FECHA_"&amp;$B1351,1),"INCUMPLIDA","PROCESO"), "VERIFICAR FECHA")),"SIN VALOR AVANCE")</f>
        <v>CUMPLIDA</v>
      </c>
    </row>
    <row r="1352" spans="1:17" ht="90.75" x14ac:dyDescent="0.2">
      <c r="A1352" s="331" t="s">
        <v>18</v>
      </c>
      <c r="B1352" s="332" t="s">
        <v>14</v>
      </c>
      <c r="C1352" s="767"/>
      <c r="D1352" s="767"/>
      <c r="E1352" s="334" t="s">
        <v>2001</v>
      </c>
      <c r="F1352" s="769"/>
      <c r="G1352" s="334" t="s">
        <v>2002</v>
      </c>
      <c r="H1352" s="321" t="s">
        <v>2003</v>
      </c>
      <c r="I1352" s="321" t="s">
        <v>2004</v>
      </c>
      <c r="J1352" s="333">
        <v>1</v>
      </c>
      <c r="K1352" s="323">
        <v>45139</v>
      </c>
      <c r="L1352" s="323">
        <v>45350</v>
      </c>
      <c r="M1352" s="324">
        <f t="shared" si="44"/>
        <v>30.142857142857142</v>
      </c>
      <c r="N1352" s="325">
        <v>1</v>
      </c>
      <c r="O1352" s="321" t="s">
        <v>1985</v>
      </c>
      <c r="P1352" s="325">
        <f t="shared" si="43"/>
        <v>1</v>
      </c>
      <c r="Q1352" s="326" t="str" cm="1">
        <f t="array" aca="1" ref="Q1352" ca="1">IF(ISNUMBER(P1352),IF(P1352=100%,"CUMPLIDA",IF(AND(ISNUMBER(L1352),ISNUMBER(INDIRECT("FECHA_"&amp;$B1352,1))), IF(L1352&lt;=INDIRECT("FECHA_"&amp;$B1352,1),"INCUMPLIDA","PROCESO"), "VERIFICAR FECHA")),"SIN VALOR AVANCE")</f>
        <v>CUMPLIDA</v>
      </c>
    </row>
    <row r="1353" spans="1:17" ht="225" x14ac:dyDescent="0.2">
      <c r="A1353" s="331" t="s">
        <v>18</v>
      </c>
      <c r="B1353" s="332" t="s">
        <v>14</v>
      </c>
      <c r="C1353" s="767" t="s">
        <v>2005</v>
      </c>
      <c r="D1353" s="767" t="s">
        <v>1737</v>
      </c>
      <c r="E1353" s="769" t="s">
        <v>2006</v>
      </c>
      <c r="F1353" s="769" t="s">
        <v>2007</v>
      </c>
      <c r="G1353" s="320" t="s">
        <v>2008</v>
      </c>
      <c r="H1353" s="321" t="s">
        <v>2009</v>
      </c>
      <c r="I1353" s="321" t="s">
        <v>2010</v>
      </c>
      <c r="J1353" s="333">
        <v>1</v>
      </c>
      <c r="K1353" s="323">
        <v>44805</v>
      </c>
      <c r="L1353" s="323">
        <v>44834</v>
      </c>
      <c r="M1353" s="324">
        <f t="shared" si="44"/>
        <v>4.1428571428571432</v>
      </c>
      <c r="N1353" s="325">
        <v>1</v>
      </c>
      <c r="O1353" s="321" t="s">
        <v>2011</v>
      </c>
      <c r="P1353" s="325">
        <f t="shared" si="43"/>
        <v>1</v>
      </c>
      <c r="Q1353" s="326" t="str" cm="1">
        <f t="array" aca="1" ref="Q1353" ca="1">IF(ISNUMBER(P1353),IF(P1353=100%,"CUMPLIDA",IF(AND(ISNUMBER(L1353),ISNUMBER(INDIRECT("FECHA_"&amp;$B1353,1))), IF(L1353&lt;=INDIRECT("FECHA_"&amp;$B1353,1),"INCUMPLIDA","PROCESO"), "VERIFICAR FECHA")),"SIN VALOR AVANCE")</f>
        <v>CUMPLIDA</v>
      </c>
    </row>
    <row r="1354" spans="1:17" ht="165" x14ac:dyDescent="0.2">
      <c r="A1354" s="331" t="s">
        <v>18</v>
      </c>
      <c r="B1354" s="332" t="s">
        <v>14</v>
      </c>
      <c r="C1354" s="767"/>
      <c r="D1354" s="767"/>
      <c r="E1354" s="769"/>
      <c r="F1354" s="769"/>
      <c r="G1354" s="320" t="s">
        <v>2012</v>
      </c>
      <c r="H1354" s="321" t="s">
        <v>2013</v>
      </c>
      <c r="I1354" s="321" t="s">
        <v>2014</v>
      </c>
      <c r="J1354" s="333">
        <v>6</v>
      </c>
      <c r="K1354" s="323">
        <v>44835</v>
      </c>
      <c r="L1354" s="323">
        <v>45016</v>
      </c>
      <c r="M1354" s="324">
        <f t="shared" si="44"/>
        <v>25.857142857142858</v>
      </c>
      <c r="N1354" s="325">
        <v>1</v>
      </c>
      <c r="O1354" s="321" t="s">
        <v>2015</v>
      </c>
      <c r="P1354" s="325">
        <f t="shared" si="43"/>
        <v>1</v>
      </c>
      <c r="Q1354" s="326" t="str" cm="1">
        <f t="array" aca="1" ref="Q1354" ca="1">IF(ISNUMBER(P1354),IF(P1354=100%,"CUMPLIDA",IF(AND(ISNUMBER(L1354),ISNUMBER(INDIRECT("FECHA_"&amp;$B1354,1))), IF(L1354&lt;=INDIRECT("FECHA_"&amp;$B1354,1),"INCUMPLIDA","PROCESO"), "VERIFICAR FECHA")),"SIN VALOR AVANCE")</f>
        <v>CUMPLIDA</v>
      </c>
    </row>
    <row r="1355" spans="1:17" ht="105" x14ac:dyDescent="0.2">
      <c r="A1355" s="331" t="s">
        <v>18</v>
      </c>
      <c r="B1355" s="332" t="s">
        <v>14</v>
      </c>
      <c r="C1355" s="767"/>
      <c r="D1355" s="767"/>
      <c r="E1355" s="769"/>
      <c r="F1355" s="769"/>
      <c r="G1355" s="320" t="s">
        <v>2016</v>
      </c>
      <c r="H1355" s="321" t="s">
        <v>2017</v>
      </c>
      <c r="I1355" s="321" t="s">
        <v>2018</v>
      </c>
      <c r="J1355" s="325">
        <v>1</v>
      </c>
      <c r="K1355" s="323">
        <v>44805</v>
      </c>
      <c r="L1355" s="323">
        <v>45291</v>
      </c>
      <c r="M1355" s="324">
        <f t="shared" si="44"/>
        <v>69.428571428571431</v>
      </c>
      <c r="N1355" s="325">
        <v>1</v>
      </c>
      <c r="O1355" s="321" t="s">
        <v>2019</v>
      </c>
      <c r="P1355" s="325">
        <f t="shared" si="43"/>
        <v>1</v>
      </c>
      <c r="Q1355" s="326" t="str" cm="1">
        <f t="array" aca="1" ref="Q1355" ca="1">IF(ISNUMBER(P1355),IF(P1355=100%,"CUMPLIDA",IF(AND(ISNUMBER(L1355),ISNUMBER(INDIRECT("FECHA_"&amp;$B1355,1))), IF(L1355&lt;=INDIRECT("FECHA_"&amp;$B1355,1),"INCUMPLIDA","PROCESO"), "VERIFICAR FECHA")),"SIN VALOR AVANCE")</f>
        <v>CUMPLIDA</v>
      </c>
    </row>
    <row r="1356" spans="1:17" ht="105" x14ac:dyDescent="0.2">
      <c r="A1356" s="331" t="s">
        <v>18</v>
      </c>
      <c r="B1356" s="332" t="s">
        <v>14</v>
      </c>
      <c r="C1356" s="767"/>
      <c r="D1356" s="767"/>
      <c r="E1356" s="769" t="s">
        <v>2020</v>
      </c>
      <c r="F1356" s="769"/>
      <c r="G1356" s="320" t="s">
        <v>2016</v>
      </c>
      <c r="H1356" s="321" t="s">
        <v>2017</v>
      </c>
      <c r="I1356" s="321" t="s">
        <v>2021</v>
      </c>
      <c r="J1356" s="325">
        <v>1</v>
      </c>
      <c r="K1356" s="323">
        <v>45108</v>
      </c>
      <c r="L1356" s="323">
        <v>45473</v>
      </c>
      <c r="M1356" s="324">
        <f t="shared" si="44"/>
        <v>52.142857142857146</v>
      </c>
      <c r="N1356" s="325">
        <v>1</v>
      </c>
      <c r="O1356" s="321" t="s">
        <v>2019</v>
      </c>
      <c r="P1356" s="325">
        <f t="shared" si="43"/>
        <v>1</v>
      </c>
      <c r="Q1356" s="326" t="str" cm="1">
        <f t="array" aca="1" ref="Q1356" ca="1">IF(ISNUMBER(P1356),IF(P1356=100%,"CUMPLIDA",IF(AND(ISNUMBER(L1356),ISNUMBER(INDIRECT("FECHA_"&amp;$B1356,1))), IF(L1356&lt;=INDIRECT("FECHA_"&amp;$B1356,1),"INCUMPLIDA","PROCESO"), "VERIFICAR FECHA")),"SIN VALOR AVANCE")</f>
        <v>CUMPLIDA</v>
      </c>
    </row>
    <row r="1357" spans="1:17" ht="135" x14ac:dyDescent="0.2">
      <c r="A1357" s="331" t="s">
        <v>18</v>
      </c>
      <c r="B1357" s="332" t="s">
        <v>14</v>
      </c>
      <c r="C1357" s="767"/>
      <c r="D1357" s="767"/>
      <c r="E1357" s="769"/>
      <c r="F1357" s="769"/>
      <c r="G1357" s="320" t="s">
        <v>1909</v>
      </c>
      <c r="H1357" s="321" t="s">
        <v>2022</v>
      </c>
      <c r="I1357" s="321" t="s">
        <v>1911</v>
      </c>
      <c r="J1357" s="333">
        <v>4</v>
      </c>
      <c r="K1357" s="323">
        <v>44805</v>
      </c>
      <c r="L1357" s="323">
        <v>45168</v>
      </c>
      <c r="M1357" s="324">
        <f t="shared" si="44"/>
        <v>51.857142857142854</v>
      </c>
      <c r="N1357" s="325">
        <v>1</v>
      </c>
      <c r="O1357" s="321" t="s">
        <v>2019</v>
      </c>
      <c r="P1357" s="325">
        <f t="shared" si="43"/>
        <v>1</v>
      </c>
      <c r="Q1357" s="326" t="str" cm="1">
        <f t="array" aca="1" ref="Q1357" ca="1">IF(ISNUMBER(P1357),IF(P1357=100%,"CUMPLIDA",IF(AND(ISNUMBER(L1357),ISNUMBER(INDIRECT("FECHA_"&amp;$B1357,1))), IF(L1357&lt;=INDIRECT("FECHA_"&amp;$B1357,1),"INCUMPLIDA","PROCESO"), "VERIFICAR FECHA")),"SIN VALOR AVANCE")</f>
        <v>CUMPLIDA</v>
      </c>
    </row>
    <row r="1358" spans="1:17" ht="105" x14ac:dyDescent="0.2">
      <c r="A1358" s="331" t="s">
        <v>18</v>
      </c>
      <c r="B1358" s="332" t="s">
        <v>14</v>
      </c>
      <c r="C1358" s="767"/>
      <c r="D1358" s="767"/>
      <c r="E1358" s="769"/>
      <c r="F1358" s="769"/>
      <c r="G1358" s="320" t="s">
        <v>1926</v>
      </c>
      <c r="H1358" s="321" t="s">
        <v>1927</v>
      </c>
      <c r="I1358" s="321" t="s">
        <v>1928</v>
      </c>
      <c r="J1358" s="325">
        <v>1</v>
      </c>
      <c r="K1358" s="323">
        <v>44835</v>
      </c>
      <c r="L1358" s="323">
        <v>44956</v>
      </c>
      <c r="M1358" s="324">
        <f t="shared" si="44"/>
        <v>17.285714285714285</v>
      </c>
      <c r="N1358" s="325">
        <v>1</v>
      </c>
      <c r="O1358" s="321" t="s">
        <v>2019</v>
      </c>
      <c r="P1358" s="325">
        <f t="shared" si="43"/>
        <v>1</v>
      </c>
      <c r="Q1358" s="326" t="str" cm="1">
        <f t="array" aca="1" ref="Q1358" ca="1">IF(ISNUMBER(P1358),IF(P1358=100%,"CUMPLIDA",IF(AND(ISNUMBER(L1358),ISNUMBER(INDIRECT("FECHA_"&amp;$B1358,1))), IF(L1358&lt;=INDIRECT("FECHA_"&amp;$B1358,1),"INCUMPLIDA","PROCESO"), "VERIFICAR FECHA")),"SIN VALOR AVANCE")</f>
        <v>CUMPLIDA</v>
      </c>
    </row>
    <row r="1359" spans="1:17" ht="120" x14ac:dyDescent="0.2">
      <c r="A1359" s="331" t="s">
        <v>18</v>
      </c>
      <c r="B1359" s="332" t="s">
        <v>14</v>
      </c>
      <c r="C1359" s="767"/>
      <c r="D1359" s="767"/>
      <c r="E1359" s="769" t="s">
        <v>2023</v>
      </c>
      <c r="F1359" s="769"/>
      <c r="G1359" s="320" t="s">
        <v>1929</v>
      </c>
      <c r="H1359" s="321" t="s">
        <v>2024</v>
      </c>
      <c r="I1359" s="321" t="s">
        <v>1931</v>
      </c>
      <c r="J1359" s="333">
        <v>4</v>
      </c>
      <c r="K1359" s="323">
        <v>44835</v>
      </c>
      <c r="L1359" s="323">
        <v>44956</v>
      </c>
      <c r="M1359" s="324">
        <f t="shared" si="44"/>
        <v>17.285714285714285</v>
      </c>
      <c r="N1359" s="325">
        <v>1</v>
      </c>
      <c r="O1359" s="321" t="s">
        <v>2019</v>
      </c>
      <c r="P1359" s="325">
        <f t="shared" si="43"/>
        <v>1</v>
      </c>
      <c r="Q1359" s="326" t="str" cm="1">
        <f t="array" aca="1" ref="Q1359" ca="1">IF(ISNUMBER(P1359),IF(P1359=100%,"CUMPLIDA",IF(AND(ISNUMBER(L1359),ISNUMBER(INDIRECT("FECHA_"&amp;$B1359,1))), IF(L1359&lt;=INDIRECT("FECHA_"&amp;$B1359,1),"INCUMPLIDA","PROCESO"), "VERIFICAR FECHA")),"SIN VALOR AVANCE")</f>
        <v>CUMPLIDA</v>
      </c>
    </row>
    <row r="1360" spans="1:17" ht="120" x14ac:dyDescent="0.2">
      <c r="A1360" s="331" t="s">
        <v>18</v>
      </c>
      <c r="B1360" s="332" t="s">
        <v>14</v>
      </c>
      <c r="C1360" s="767"/>
      <c r="D1360" s="767"/>
      <c r="E1360" s="769"/>
      <c r="F1360" s="769"/>
      <c r="G1360" s="320" t="s">
        <v>2025</v>
      </c>
      <c r="H1360" s="321" t="s">
        <v>2026</v>
      </c>
      <c r="I1360" s="321" t="s">
        <v>2027</v>
      </c>
      <c r="J1360" s="333">
        <v>1</v>
      </c>
      <c r="K1360" s="323">
        <v>44805</v>
      </c>
      <c r="L1360" s="323">
        <v>44865</v>
      </c>
      <c r="M1360" s="324">
        <f t="shared" si="44"/>
        <v>8.5714285714285712</v>
      </c>
      <c r="N1360" s="325">
        <v>1</v>
      </c>
      <c r="O1360" s="321" t="s">
        <v>2028</v>
      </c>
      <c r="P1360" s="325">
        <f t="shared" si="43"/>
        <v>1</v>
      </c>
      <c r="Q1360" s="326" t="str" cm="1">
        <f t="array" aca="1" ref="Q1360" ca="1">IF(ISNUMBER(P1360),IF(P1360=100%,"CUMPLIDA",IF(AND(ISNUMBER(L1360),ISNUMBER(INDIRECT("FECHA_"&amp;$B1360,1))), IF(L1360&lt;=INDIRECT("FECHA_"&amp;$B1360,1),"INCUMPLIDA","PROCESO"), "VERIFICAR FECHA")),"SIN VALOR AVANCE")</f>
        <v>CUMPLIDA</v>
      </c>
    </row>
    <row r="1361" spans="1:17" ht="60.75" x14ac:dyDescent="0.2">
      <c r="A1361" s="331" t="s">
        <v>18</v>
      </c>
      <c r="B1361" s="332" t="s">
        <v>14</v>
      </c>
      <c r="C1361" s="767"/>
      <c r="D1361" s="767"/>
      <c r="E1361" s="769"/>
      <c r="F1361" s="769"/>
      <c r="G1361" s="320" t="s">
        <v>2029</v>
      </c>
      <c r="H1361" s="321" t="s">
        <v>2030</v>
      </c>
      <c r="I1361" s="321" t="s">
        <v>2031</v>
      </c>
      <c r="J1361" s="333">
        <v>2</v>
      </c>
      <c r="K1361" s="323">
        <v>44805</v>
      </c>
      <c r="L1361" s="323">
        <v>44834</v>
      </c>
      <c r="M1361" s="324">
        <f t="shared" si="44"/>
        <v>4.1428571428571432</v>
      </c>
      <c r="N1361" s="325">
        <v>1</v>
      </c>
      <c r="O1361" s="321" t="s">
        <v>2032</v>
      </c>
      <c r="P1361" s="325">
        <f t="shared" si="43"/>
        <v>1</v>
      </c>
      <c r="Q1361" s="326" t="str" cm="1">
        <f t="array" aca="1" ref="Q1361" ca="1">IF(ISNUMBER(P1361),IF(P1361=100%,"CUMPLIDA",IF(AND(ISNUMBER(L1361),ISNUMBER(INDIRECT("FECHA_"&amp;$B1361,1))), IF(L1361&lt;=INDIRECT("FECHA_"&amp;$B1361,1),"INCUMPLIDA","PROCESO"), "VERIFICAR FECHA")),"SIN VALOR AVANCE")</f>
        <v>CUMPLIDA</v>
      </c>
    </row>
    <row r="1362" spans="1:17" ht="330" x14ac:dyDescent="0.2">
      <c r="A1362" s="331" t="s">
        <v>18</v>
      </c>
      <c r="B1362" s="332" t="s">
        <v>14</v>
      </c>
      <c r="C1362" s="767" t="s">
        <v>2033</v>
      </c>
      <c r="D1362" s="767" t="s">
        <v>1737</v>
      </c>
      <c r="E1362" s="320" t="s">
        <v>2034</v>
      </c>
      <c r="F1362" s="769" t="s">
        <v>2035</v>
      </c>
      <c r="G1362" s="320" t="s">
        <v>2036</v>
      </c>
      <c r="H1362" s="321" t="s">
        <v>2037</v>
      </c>
      <c r="I1362" s="321" t="s">
        <v>2038</v>
      </c>
      <c r="J1362" s="325">
        <v>1</v>
      </c>
      <c r="K1362" s="323">
        <v>45292</v>
      </c>
      <c r="L1362" s="323">
        <v>45657</v>
      </c>
      <c r="M1362" s="324">
        <f t="shared" si="44"/>
        <v>52.142857142857146</v>
      </c>
      <c r="N1362" s="325">
        <v>1</v>
      </c>
      <c r="O1362" s="321" t="s">
        <v>2039</v>
      </c>
      <c r="P1362" s="325">
        <f t="shared" si="43"/>
        <v>1</v>
      </c>
      <c r="Q1362" s="326" t="str" cm="1">
        <f t="array" aca="1" ref="Q1362" ca="1">IF(ISNUMBER(P1362),IF(P1362=100%,"CUMPLIDA",IF(AND(ISNUMBER(L1362),ISNUMBER(INDIRECT("FECHA_"&amp;$B1362,1))), IF(L1362&lt;=INDIRECT("FECHA_"&amp;$B1362,1),"INCUMPLIDA","PROCESO"), "VERIFICAR FECHA")),"SIN VALOR AVANCE")</f>
        <v>CUMPLIDA</v>
      </c>
    </row>
    <row r="1363" spans="1:17" ht="120" x14ac:dyDescent="0.2">
      <c r="A1363" s="331" t="s">
        <v>18</v>
      </c>
      <c r="B1363" s="332" t="s">
        <v>14</v>
      </c>
      <c r="C1363" s="767"/>
      <c r="D1363" s="767"/>
      <c r="E1363" s="320" t="s">
        <v>2040</v>
      </c>
      <c r="F1363" s="769"/>
      <c r="G1363" s="320" t="s">
        <v>2041</v>
      </c>
      <c r="H1363" s="321" t="s">
        <v>2042</v>
      </c>
      <c r="I1363" s="321" t="s">
        <v>2043</v>
      </c>
      <c r="J1363" s="333">
        <v>1</v>
      </c>
      <c r="K1363" s="323">
        <v>45292</v>
      </c>
      <c r="L1363" s="323">
        <v>45382</v>
      </c>
      <c r="M1363" s="324">
        <f t="shared" si="44"/>
        <v>12.857142857142858</v>
      </c>
      <c r="N1363" s="325">
        <v>1</v>
      </c>
      <c r="O1363" s="321" t="s">
        <v>2039</v>
      </c>
      <c r="P1363" s="325">
        <f t="shared" si="43"/>
        <v>1</v>
      </c>
      <c r="Q1363" s="326" t="str" cm="1">
        <f t="array" aca="1" ref="Q1363" ca="1">IF(ISNUMBER(P1363),IF(P1363=100%,"CUMPLIDA",IF(AND(ISNUMBER(L1363),ISNUMBER(INDIRECT("FECHA_"&amp;$B1363,1))), IF(L1363&lt;=INDIRECT("FECHA_"&amp;$B1363,1),"INCUMPLIDA","PROCESO"), "VERIFICAR FECHA")),"SIN VALOR AVANCE")</f>
        <v>CUMPLIDA</v>
      </c>
    </row>
    <row r="1364" spans="1:17" ht="180.75" x14ac:dyDescent="0.2">
      <c r="A1364" s="331" t="s">
        <v>18</v>
      </c>
      <c r="B1364" s="332" t="s">
        <v>14</v>
      </c>
      <c r="C1364" s="767" t="s">
        <v>2044</v>
      </c>
      <c r="D1364" s="767" t="s">
        <v>1737</v>
      </c>
      <c r="E1364" s="769" t="s">
        <v>2045</v>
      </c>
      <c r="F1364" s="769" t="s">
        <v>2046</v>
      </c>
      <c r="G1364" s="320" t="s">
        <v>2047</v>
      </c>
      <c r="H1364" s="321" t="s">
        <v>2048</v>
      </c>
      <c r="I1364" s="321" t="s">
        <v>2049</v>
      </c>
      <c r="J1364" s="322">
        <v>1</v>
      </c>
      <c r="K1364" s="323">
        <v>44501</v>
      </c>
      <c r="L1364" s="323">
        <v>44592</v>
      </c>
      <c r="M1364" s="324">
        <f t="shared" si="44"/>
        <v>13</v>
      </c>
      <c r="N1364" s="325">
        <v>1</v>
      </c>
      <c r="O1364" s="321" t="s">
        <v>2050</v>
      </c>
      <c r="P1364" s="325">
        <f t="shared" si="43"/>
        <v>1</v>
      </c>
      <c r="Q1364" s="326" t="str" cm="1">
        <f t="array" aca="1" ref="Q1364" ca="1">IF(ISNUMBER(P1364),IF(P1364=100%,"CUMPLIDA",IF(AND(ISNUMBER(L1364),ISNUMBER(INDIRECT("FECHA_"&amp;$B1364,1))), IF(L1364&lt;=INDIRECT("FECHA_"&amp;$B1364,1),"INCUMPLIDA","PROCESO"), "VERIFICAR FECHA")),"SIN VALOR AVANCE")</f>
        <v>CUMPLIDA</v>
      </c>
    </row>
    <row r="1365" spans="1:17" ht="135.75" x14ac:dyDescent="0.2">
      <c r="A1365" s="331" t="s">
        <v>18</v>
      </c>
      <c r="B1365" s="332" t="s">
        <v>14</v>
      </c>
      <c r="C1365" s="767"/>
      <c r="D1365" s="767"/>
      <c r="E1365" s="769"/>
      <c r="F1365" s="769"/>
      <c r="G1365" s="320" t="s">
        <v>2051</v>
      </c>
      <c r="H1365" s="321" t="s">
        <v>2052</v>
      </c>
      <c r="I1365" s="321" t="s">
        <v>2053</v>
      </c>
      <c r="J1365" s="322">
        <v>6</v>
      </c>
      <c r="K1365" s="323">
        <v>44501</v>
      </c>
      <c r="L1365" s="323">
        <v>44681</v>
      </c>
      <c r="M1365" s="324">
        <f t="shared" si="44"/>
        <v>25.714285714285715</v>
      </c>
      <c r="N1365" s="325">
        <v>1</v>
      </c>
      <c r="O1365" s="321" t="s">
        <v>2054</v>
      </c>
      <c r="P1365" s="325">
        <f t="shared" si="43"/>
        <v>1</v>
      </c>
      <c r="Q1365" s="326" t="str" cm="1">
        <f t="array" aca="1" ref="Q1365" ca="1">IF(ISNUMBER(P1365),IF(P1365=100%,"CUMPLIDA",IF(AND(ISNUMBER(L1365),ISNUMBER(INDIRECT("FECHA_"&amp;$B1365,1))), IF(L1365&lt;=INDIRECT("FECHA_"&amp;$B1365,1),"INCUMPLIDA","PROCESO"), "VERIFICAR FECHA")),"SIN VALOR AVANCE")</f>
        <v>CUMPLIDA</v>
      </c>
    </row>
    <row r="1366" spans="1:17" ht="150.75" x14ac:dyDescent="0.2">
      <c r="A1366" s="331" t="s">
        <v>18</v>
      </c>
      <c r="B1366" s="332" t="s">
        <v>14</v>
      </c>
      <c r="C1366" s="767"/>
      <c r="D1366" s="767"/>
      <c r="E1366" s="769"/>
      <c r="F1366" s="769"/>
      <c r="G1366" s="320" t="s">
        <v>2055</v>
      </c>
      <c r="H1366" s="321" t="s">
        <v>2056</v>
      </c>
      <c r="I1366" s="321" t="s">
        <v>2049</v>
      </c>
      <c r="J1366" s="322">
        <v>1</v>
      </c>
      <c r="K1366" s="323">
        <v>44501</v>
      </c>
      <c r="L1366" s="323">
        <v>44681</v>
      </c>
      <c r="M1366" s="324">
        <f t="shared" si="44"/>
        <v>25.714285714285715</v>
      </c>
      <c r="N1366" s="325">
        <v>1</v>
      </c>
      <c r="O1366" s="321" t="s">
        <v>2057</v>
      </c>
      <c r="P1366" s="325">
        <f t="shared" si="43"/>
        <v>1</v>
      </c>
      <c r="Q1366" s="326" t="str" cm="1">
        <f t="array" aca="1" ref="Q1366" ca="1">IF(ISNUMBER(P1366),IF(P1366=100%,"CUMPLIDA",IF(AND(ISNUMBER(L1366),ISNUMBER(INDIRECT("FECHA_"&amp;$B1366,1))), IF(L1366&lt;=INDIRECT("FECHA_"&amp;$B1366,1),"INCUMPLIDA","PROCESO"), "VERIFICAR FECHA")),"SIN VALOR AVANCE")</f>
        <v>CUMPLIDA</v>
      </c>
    </row>
    <row r="1367" spans="1:17" ht="105.75" x14ac:dyDescent="0.2">
      <c r="A1367" s="331" t="s">
        <v>18</v>
      </c>
      <c r="B1367" s="332" t="s">
        <v>14</v>
      </c>
      <c r="C1367" s="767"/>
      <c r="D1367" s="767"/>
      <c r="E1367" s="769" t="s">
        <v>2058</v>
      </c>
      <c r="F1367" s="769"/>
      <c r="G1367" s="320" t="s">
        <v>2059</v>
      </c>
      <c r="H1367" s="321" t="s">
        <v>2060</v>
      </c>
      <c r="I1367" s="321" t="s">
        <v>2049</v>
      </c>
      <c r="J1367" s="322">
        <v>1</v>
      </c>
      <c r="K1367" s="323">
        <v>44501</v>
      </c>
      <c r="L1367" s="323">
        <v>44592</v>
      </c>
      <c r="M1367" s="324">
        <f t="shared" si="44"/>
        <v>13</v>
      </c>
      <c r="N1367" s="325">
        <v>1</v>
      </c>
      <c r="O1367" s="321" t="s">
        <v>2061</v>
      </c>
      <c r="P1367" s="325">
        <f t="shared" si="43"/>
        <v>1</v>
      </c>
      <c r="Q1367" s="326" t="str" cm="1">
        <f t="array" aca="1" ref="Q1367" ca="1">IF(ISNUMBER(P1367),IF(P1367=100%,"CUMPLIDA",IF(AND(ISNUMBER(L1367),ISNUMBER(INDIRECT("FECHA_"&amp;$B1367,1))), IF(L1367&lt;=INDIRECT("FECHA_"&amp;$B1367,1),"INCUMPLIDA","PROCESO"), "VERIFICAR FECHA")),"SIN VALOR AVANCE")</f>
        <v>CUMPLIDA</v>
      </c>
    </row>
    <row r="1368" spans="1:17" ht="195.75" x14ac:dyDescent="0.2">
      <c r="A1368" s="331" t="s">
        <v>18</v>
      </c>
      <c r="B1368" s="332" t="s">
        <v>14</v>
      </c>
      <c r="C1368" s="767"/>
      <c r="D1368" s="767"/>
      <c r="E1368" s="769"/>
      <c r="F1368" s="769"/>
      <c r="G1368" s="320" t="s">
        <v>2062</v>
      </c>
      <c r="H1368" s="321" t="s">
        <v>2063</v>
      </c>
      <c r="I1368" s="321" t="s">
        <v>2064</v>
      </c>
      <c r="J1368" s="322">
        <v>2</v>
      </c>
      <c r="K1368" s="323">
        <v>44501</v>
      </c>
      <c r="L1368" s="323">
        <v>44681</v>
      </c>
      <c r="M1368" s="324">
        <f t="shared" si="44"/>
        <v>25.714285714285715</v>
      </c>
      <c r="N1368" s="325">
        <v>1</v>
      </c>
      <c r="O1368" s="321" t="s">
        <v>2065</v>
      </c>
      <c r="P1368" s="325">
        <f t="shared" si="43"/>
        <v>1</v>
      </c>
      <c r="Q1368" s="326" t="str" cm="1">
        <f t="array" aca="1" ref="Q1368" ca="1">IF(ISNUMBER(P1368),IF(P1368=100%,"CUMPLIDA",IF(AND(ISNUMBER(L1368),ISNUMBER(INDIRECT("FECHA_"&amp;$B1368,1))), IF(L1368&lt;=INDIRECT("FECHA_"&amp;$B1368,1),"INCUMPLIDA","PROCESO"), "VERIFICAR FECHA")),"SIN VALOR AVANCE")</f>
        <v>CUMPLIDA</v>
      </c>
    </row>
    <row r="1369" spans="1:17" ht="90.75" x14ac:dyDescent="0.2">
      <c r="A1369" s="331" t="s">
        <v>18</v>
      </c>
      <c r="B1369" s="332" t="s">
        <v>14</v>
      </c>
      <c r="C1369" s="767"/>
      <c r="D1369" s="767"/>
      <c r="E1369" s="769"/>
      <c r="F1369" s="769"/>
      <c r="G1369" s="320" t="s">
        <v>2066</v>
      </c>
      <c r="H1369" s="321" t="s">
        <v>2067</v>
      </c>
      <c r="I1369" s="321" t="s">
        <v>2068</v>
      </c>
      <c r="J1369" s="322">
        <v>1</v>
      </c>
      <c r="K1369" s="323">
        <v>44501</v>
      </c>
      <c r="L1369" s="323">
        <v>44681</v>
      </c>
      <c r="M1369" s="324">
        <f t="shared" si="44"/>
        <v>25.714285714285715</v>
      </c>
      <c r="N1369" s="325">
        <v>1</v>
      </c>
      <c r="O1369" s="321" t="s">
        <v>2069</v>
      </c>
      <c r="P1369" s="325">
        <f t="shared" si="43"/>
        <v>1</v>
      </c>
      <c r="Q1369" s="326" t="str" cm="1">
        <f t="array" aca="1" ref="Q1369" ca="1">IF(ISNUMBER(P1369),IF(P1369=100%,"CUMPLIDA",IF(AND(ISNUMBER(L1369),ISNUMBER(INDIRECT("FECHA_"&amp;$B1369,1))), IF(L1369&lt;=INDIRECT("FECHA_"&amp;$B1369,1),"INCUMPLIDA","PROCESO"), "VERIFICAR FECHA")),"SIN VALOR AVANCE")</f>
        <v>CUMPLIDA</v>
      </c>
    </row>
    <row r="1370" spans="1:17" ht="165.75" x14ac:dyDescent="0.2">
      <c r="A1370" s="331" t="s">
        <v>18</v>
      </c>
      <c r="B1370" s="332" t="s">
        <v>14</v>
      </c>
      <c r="C1370" s="767" t="s">
        <v>2070</v>
      </c>
      <c r="D1370" s="767" t="s">
        <v>2071</v>
      </c>
      <c r="E1370" s="769" t="s">
        <v>2072</v>
      </c>
      <c r="F1370" s="769" t="s">
        <v>2073</v>
      </c>
      <c r="G1370" s="320" t="s">
        <v>2074</v>
      </c>
      <c r="H1370" s="321" t="s">
        <v>2075</v>
      </c>
      <c r="I1370" s="321" t="s">
        <v>2076</v>
      </c>
      <c r="J1370" s="322">
        <v>12</v>
      </c>
      <c r="K1370" s="323">
        <v>44501</v>
      </c>
      <c r="L1370" s="323">
        <v>44804</v>
      </c>
      <c r="M1370" s="324">
        <f t="shared" si="44"/>
        <v>43.285714285714285</v>
      </c>
      <c r="N1370" s="325">
        <v>1</v>
      </c>
      <c r="O1370" s="321" t="s">
        <v>2077</v>
      </c>
      <c r="P1370" s="325">
        <f t="shared" si="43"/>
        <v>1</v>
      </c>
      <c r="Q1370" s="326" t="str" cm="1">
        <f t="array" aca="1" ref="Q1370" ca="1">IF(ISNUMBER(P1370),IF(P1370=100%,"CUMPLIDA",IF(AND(ISNUMBER(L1370),ISNUMBER(INDIRECT("FECHA_"&amp;$B1370,1))), IF(L1370&lt;=INDIRECT("FECHA_"&amp;$B1370,1),"INCUMPLIDA","PROCESO"), "VERIFICAR FECHA")),"SIN VALOR AVANCE")</f>
        <v>CUMPLIDA</v>
      </c>
    </row>
    <row r="1371" spans="1:17" ht="150.75" x14ac:dyDescent="0.2">
      <c r="A1371" s="331" t="s">
        <v>18</v>
      </c>
      <c r="B1371" s="332" t="s">
        <v>14</v>
      </c>
      <c r="C1371" s="767"/>
      <c r="D1371" s="767"/>
      <c r="E1371" s="769"/>
      <c r="F1371" s="769"/>
      <c r="G1371" s="320" t="s">
        <v>2078</v>
      </c>
      <c r="H1371" s="321" t="s">
        <v>2079</v>
      </c>
      <c r="I1371" s="321" t="s">
        <v>2080</v>
      </c>
      <c r="J1371" s="322">
        <v>8</v>
      </c>
      <c r="K1371" s="323">
        <v>44501</v>
      </c>
      <c r="L1371" s="323">
        <v>44682</v>
      </c>
      <c r="M1371" s="324">
        <f t="shared" si="44"/>
        <v>25.857142857142858</v>
      </c>
      <c r="N1371" s="325">
        <v>1</v>
      </c>
      <c r="O1371" s="321" t="s">
        <v>2081</v>
      </c>
      <c r="P1371" s="325">
        <f t="shared" si="43"/>
        <v>1</v>
      </c>
      <c r="Q1371" s="326" t="str" cm="1">
        <f t="array" aca="1" ref="Q1371" ca="1">IF(ISNUMBER(P1371),IF(P1371=100%,"CUMPLIDA",IF(AND(ISNUMBER(L1371),ISNUMBER(INDIRECT("FECHA_"&amp;$B1371,1))), IF(L1371&lt;=INDIRECT("FECHA_"&amp;$B1371,1),"INCUMPLIDA","PROCESO"), "VERIFICAR FECHA")),"SIN VALOR AVANCE")</f>
        <v>CUMPLIDA</v>
      </c>
    </row>
    <row r="1372" spans="1:17" ht="90.75" x14ac:dyDescent="0.2">
      <c r="A1372" s="331" t="s">
        <v>18</v>
      </c>
      <c r="B1372" s="332" t="s">
        <v>14</v>
      </c>
      <c r="C1372" s="767"/>
      <c r="D1372" s="767"/>
      <c r="E1372" s="769"/>
      <c r="F1372" s="769"/>
      <c r="G1372" s="769" t="s">
        <v>2082</v>
      </c>
      <c r="H1372" s="321" t="s">
        <v>2083</v>
      </c>
      <c r="I1372" s="321" t="s">
        <v>2084</v>
      </c>
      <c r="J1372" s="322">
        <v>1</v>
      </c>
      <c r="K1372" s="323">
        <v>44562</v>
      </c>
      <c r="L1372" s="323">
        <v>44620</v>
      </c>
      <c r="M1372" s="324">
        <f t="shared" si="44"/>
        <v>8.2857142857142865</v>
      </c>
      <c r="N1372" s="325">
        <v>1</v>
      </c>
      <c r="O1372" s="321" t="s">
        <v>2085</v>
      </c>
      <c r="P1372" s="325">
        <f t="shared" si="43"/>
        <v>1</v>
      </c>
      <c r="Q1372" s="326" t="str" cm="1">
        <f t="array" aca="1" ref="Q1372" ca="1">IF(ISNUMBER(P1372),IF(P1372=100%,"CUMPLIDA",IF(AND(ISNUMBER(L1372),ISNUMBER(INDIRECT("FECHA_"&amp;$B1372,1))), IF(L1372&lt;=INDIRECT("FECHA_"&amp;$B1372,1),"INCUMPLIDA","PROCESO"), "VERIFICAR FECHA")),"SIN VALOR AVANCE")</f>
        <v>CUMPLIDA</v>
      </c>
    </row>
    <row r="1373" spans="1:17" ht="90.75" x14ac:dyDescent="0.2">
      <c r="A1373" s="331" t="s">
        <v>18</v>
      </c>
      <c r="B1373" s="332" t="s">
        <v>14</v>
      </c>
      <c r="C1373" s="767"/>
      <c r="D1373" s="767"/>
      <c r="E1373" s="769"/>
      <c r="F1373" s="769"/>
      <c r="G1373" s="769"/>
      <c r="H1373" s="321" t="s">
        <v>2086</v>
      </c>
      <c r="I1373" s="321" t="s">
        <v>2087</v>
      </c>
      <c r="J1373" s="322">
        <v>1</v>
      </c>
      <c r="K1373" s="323">
        <v>44621</v>
      </c>
      <c r="L1373" s="323">
        <v>44681</v>
      </c>
      <c r="M1373" s="324">
        <f t="shared" si="44"/>
        <v>8.5714285714285712</v>
      </c>
      <c r="N1373" s="325">
        <v>1</v>
      </c>
      <c r="O1373" s="321" t="s">
        <v>2085</v>
      </c>
      <c r="P1373" s="325">
        <f t="shared" si="43"/>
        <v>1</v>
      </c>
      <c r="Q1373" s="326" t="str" cm="1">
        <f t="array" aca="1" ref="Q1373" ca="1">IF(ISNUMBER(P1373),IF(P1373=100%,"CUMPLIDA",IF(AND(ISNUMBER(L1373),ISNUMBER(INDIRECT("FECHA_"&amp;$B1373,1))), IF(L1373&lt;=INDIRECT("FECHA_"&amp;$B1373,1),"INCUMPLIDA","PROCESO"), "VERIFICAR FECHA")),"SIN VALOR AVANCE")</f>
        <v>CUMPLIDA</v>
      </c>
    </row>
    <row r="1374" spans="1:17" ht="90.75" x14ac:dyDescent="0.2">
      <c r="A1374" s="331" t="s">
        <v>18</v>
      </c>
      <c r="B1374" s="332" t="s">
        <v>14</v>
      </c>
      <c r="C1374" s="767"/>
      <c r="D1374" s="767"/>
      <c r="E1374" s="769"/>
      <c r="F1374" s="769"/>
      <c r="G1374" s="769"/>
      <c r="H1374" s="321" t="s">
        <v>2088</v>
      </c>
      <c r="I1374" s="321" t="s">
        <v>2089</v>
      </c>
      <c r="J1374" s="322">
        <v>1</v>
      </c>
      <c r="K1374" s="323">
        <v>44682</v>
      </c>
      <c r="L1374" s="323">
        <v>44803</v>
      </c>
      <c r="M1374" s="324">
        <f t="shared" si="44"/>
        <v>17.285714285714285</v>
      </c>
      <c r="N1374" s="325">
        <v>1</v>
      </c>
      <c r="O1374" s="321" t="s">
        <v>2085</v>
      </c>
      <c r="P1374" s="325">
        <f t="shared" si="43"/>
        <v>1</v>
      </c>
      <c r="Q1374" s="326" t="str" cm="1">
        <f t="array" aca="1" ref="Q1374" ca="1">IF(ISNUMBER(P1374),IF(P1374=100%,"CUMPLIDA",IF(AND(ISNUMBER(L1374),ISNUMBER(INDIRECT("FECHA_"&amp;$B1374,1))), IF(L1374&lt;=INDIRECT("FECHA_"&amp;$B1374,1),"INCUMPLIDA","PROCESO"), "VERIFICAR FECHA")),"SIN VALOR AVANCE")</f>
        <v>CUMPLIDA</v>
      </c>
    </row>
    <row r="1375" spans="1:17" ht="90.75" x14ac:dyDescent="0.2">
      <c r="A1375" s="331" t="s">
        <v>18</v>
      </c>
      <c r="B1375" s="332" t="s">
        <v>14</v>
      </c>
      <c r="C1375" s="767"/>
      <c r="D1375" s="767"/>
      <c r="E1375" s="769"/>
      <c r="F1375" s="769"/>
      <c r="G1375" s="769" t="s">
        <v>2090</v>
      </c>
      <c r="H1375" s="321" t="s">
        <v>2091</v>
      </c>
      <c r="I1375" s="321" t="s">
        <v>2092</v>
      </c>
      <c r="J1375" s="322">
        <v>1</v>
      </c>
      <c r="K1375" s="323">
        <v>44531</v>
      </c>
      <c r="L1375" s="323">
        <v>44561</v>
      </c>
      <c r="M1375" s="324">
        <f t="shared" si="44"/>
        <v>4.2857142857142856</v>
      </c>
      <c r="N1375" s="325">
        <v>1</v>
      </c>
      <c r="O1375" s="321" t="s">
        <v>2093</v>
      </c>
      <c r="P1375" s="325">
        <f t="shared" si="43"/>
        <v>1</v>
      </c>
      <c r="Q1375" s="326" t="str" cm="1">
        <f t="array" aca="1" ref="Q1375" ca="1">IF(ISNUMBER(P1375),IF(P1375=100%,"CUMPLIDA",IF(AND(ISNUMBER(L1375),ISNUMBER(INDIRECT("FECHA_"&amp;$B1375,1))), IF(L1375&lt;=INDIRECT("FECHA_"&amp;$B1375,1),"INCUMPLIDA","PROCESO"), "VERIFICAR FECHA")),"SIN VALOR AVANCE")</f>
        <v>CUMPLIDA</v>
      </c>
    </row>
    <row r="1376" spans="1:17" ht="90.75" x14ac:dyDescent="0.2">
      <c r="A1376" s="331" t="s">
        <v>18</v>
      </c>
      <c r="B1376" s="332" t="s">
        <v>14</v>
      </c>
      <c r="C1376" s="767"/>
      <c r="D1376" s="767"/>
      <c r="E1376" s="769"/>
      <c r="F1376" s="769"/>
      <c r="G1376" s="769"/>
      <c r="H1376" s="321" t="s">
        <v>2094</v>
      </c>
      <c r="I1376" s="321" t="s">
        <v>1178</v>
      </c>
      <c r="J1376" s="322">
        <v>2</v>
      </c>
      <c r="K1376" s="323">
        <v>44564</v>
      </c>
      <c r="L1376" s="323">
        <v>44592</v>
      </c>
      <c r="M1376" s="324">
        <f t="shared" si="44"/>
        <v>4</v>
      </c>
      <c r="N1376" s="325">
        <v>1</v>
      </c>
      <c r="O1376" s="321" t="s">
        <v>2093</v>
      </c>
      <c r="P1376" s="325">
        <f t="shared" si="43"/>
        <v>1</v>
      </c>
      <c r="Q1376" s="326" t="str" cm="1">
        <f t="array" aca="1" ref="Q1376" ca="1">IF(ISNUMBER(P1376),IF(P1376=100%,"CUMPLIDA",IF(AND(ISNUMBER(L1376),ISNUMBER(INDIRECT("FECHA_"&amp;$B1376,1))), IF(L1376&lt;=INDIRECT("FECHA_"&amp;$B1376,1),"INCUMPLIDA","PROCESO"), "VERIFICAR FECHA")),"SIN VALOR AVANCE")</f>
        <v>CUMPLIDA</v>
      </c>
    </row>
    <row r="1377" spans="1:17" ht="90.75" x14ac:dyDescent="0.2">
      <c r="A1377" s="331" t="s">
        <v>18</v>
      </c>
      <c r="B1377" s="332" t="s">
        <v>14</v>
      </c>
      <c r="C1377" s="767"/>
      <c r="D1377" s="767"/>
      <c r="E1377" s="769"/>
      <c r="F1377" s="769"/>
      <c r="G1377" s="320" t="s">
        <v>2095</v>
      </c>
      <c r="H1377" s="321" t="s">
        <v>2096</v>
      </c>
      <c r="I1377" s="321" t="s">
        <v>2097</v>
      </c>
      <c r="J1377" s="322">
        <v>1</v>
      </c>
      <c r="K1377" s="323">
        <v>44564</v>
      </c>
      <c r="L1377" s="323">
        <v>44773</v>
      </c>
      <c r="M1377" s="324">
        <f t="shared" si="44"/>
        <v>29.857142857142858</v>
      </c>
      <c r="N1377" s="325">
        <v>1</v>
      </c>
      <c r="O1377" s="321" t="s">
        <v>2093</v>
      </c>
      <c r="P1377" s="325">
        <f t="shared" si="43"/>
        <v>1</v>
      </c>
      <c r="Q1377" s="326" t="str" cm="1">
        <f t="array" aca="1" ref="Q1377" ca="1">IF(ISNUMBER(P1377),IF(P1377=100%,"CUMPLIDA",IF(AND(ISNUMBER(L1377),ISNUMBER(INDIRECT("FECHA_"&amp;$B1377,1))), IF(L1377&lt;=INDIRECT("FECHA_"&amp;$B1377,1),"INCUMPLIDA","PROCESO"), "VERIFICAR FECHA")),"SIN VALOR AVANCE")</f>
        <v>CUMPLIDA</v>
      </c>
    </row>
    <row r="1378" spans="1:17" ht="120" x14ac:dyDescent="0.2">
      <c r="A1378" s="331" t="s">
        <v>18</v>
      </c>
      <c r="B1378" s="332" t="s">
        <v>14</v>
      </c>
      <c r="C1378" s="767" t="s">
        <v>2098</v>
      </c>
      <c r="D1378" s="767" t="s">
        <v>2099</v>
      </c>
      <c r="E1378" s="769" t="s">
        <v>2100</v>
      </c>
      <c r="F1378" s="769" t="s">
        <v>2101</v>
      </c>
      <c r="G1378" s="320" t="s">
        <v>2102</v>
      </c>
      <c r="H1378" s="321" t="s">
        <v>2103</v>
      </c>
      <c r="I1378" s="321" t="s">
        <v>2104</v>
      </c>
      <c r="J1378" s="325">
        <v>1</v>
      </c>
      <c r="K1378" s="323">
        <v>45566</v>
      </c>
      <c r="L1378" s="323">
        <v>45838</v>
      </c>
      <c r="M1378" s="324">
        <f t="shared" si="44"/>
        <v>38.857142857142854</v>
      </c>
      <c r="N1378" s="325">
        <v>1</v>
      </c>
      <c r="O1378" s="330" t="s">
        <v>2105</v>
      </c>
      <c r="P1378" s="325">
        <f t="shared" si="43"/>
        <v>1</v>
      </c>
      <c r="Q1378" s="326" t="str" cm="1">
        <f t="array" aca="1" ref="Q1378" ca="1">IF(ISNUMBER(P1378),IF(P1378=100%,"CUMPLIDA",IF(AND(ISNUMBER(L1378),ISNUMBER(INDIRECT("FECHA_"&amp;$B1378,1))), IF(L1378&lt;=INDIRECT("FECHA_"&amp;$B1378,1),"INCUMPLIDA","PROCESO"), "VERIFICAR FECHA")),"SIN VALOR AVANCE")</f>
        <v>CUMPLIDA</v>
      </c>
    </row>
    <row r="1379" spans="1:17" ht="210" x14ac:dyDescent="0.2">
      <c r="A1379" s="331" t="s">
        <v>18</v>
      </c>
      <c r="B1379" s="332" t="s">
        <v>14</v>
      </c>
      <c r="C1379" s="767"/>
      <c r="D1379" s="767"/>
      <c r="E1379" s="769"/>
      <c r="F1379" s="769"/>
      <c r="G1379" s="320" t="s">
        <v>2106</v>
      </c>
      <c r="H1379" s="321" t="s">
        <v>2107</v>
      </c>
      <c r="I1379" s="321" t="s">
        <v>2108</v>
      </c>
      <c r="J1379" s="322">
        <v>15</v>
      </c>
      <c r="K1379" s="323">
        <v>45566</v>
      </c>
      <c r="L1379" s="323">
        <v>45657</v>
      </c>
      <c r="M1379" s="324">
        <f t="shared" si="44"/>
        <v>13</v>
      </c>
      <c r="N1379" s="325">
        <v>1</v>
      </c>
      <c r="O1379" s="330" t="s">
        <v>2109</v>
      </c>
      <c r="P1379" s="325">
        <f t="shared" si="43"/>
        <v>1</v>
      </c>
      <c r="Q1379" s="326" t="str" cm="1">
        <f t="array" aca="1" ref="Q1379" ca="1">IF(ISNUMBER(P1379),IF(P1379=100%,"CUMPLIDA",IF(AND(ISNUMBER(L1379),ISNUMBER(INDIRECT("FECHA_"&amp;$B1379,1))), IF(L1379&lt;=INDIRECT("FECHA_"&amp;$B1379,1),"INCUMPLIDA","PROCESO"), "VERIFICAR FECHA")),"SIN VALOR AVANCE")</f>
        <v>CUMPLIDA</v>
      </c>
    </row>
    <row r="1380" spans="1:17" ht="195" x14ac:dyDescent="0.2">
      <c r="A1380" s="331" t="s">
        <v>18</v>
      </c>
      <c r="B1380" s="332" t="s">
        <v>14</v>
      </c>
      <c r="C1380" s="767"/>
      <c r="D1380" s="767"/>
      <c r="E1380" s="769"/>
      <c r="F1380" s="769"/>
      <c r="G1380" s="320" t="s">
        <v>2110</v>
      </c>
      <c r="H1380" s="321" t="s">
        <v>2111</v>
      </c>
      <c r="I1380" s="321" t="s">
        <v>2112</v>
      </c>
      <c r="J1380" s="325">
        <v>1</v>
      </c>
      <c r="K1380" s="323">
        <v>45566</v>
      </c>
      <c r="L1380" s="323">
        <v>45657</v>
      </c>
      <c r="M1380" s="324">
        <f t="shared" si="44"/>
        <v>13</v>
      </c>
      <c r="N1380" s="325">
        <v>1</v>
      </c>
      <c r="O1380" s="330" t="s">
        <v>2113</v>
      </c>
      <c r="P1380" s="325">
        <f t="shared" si="43"/>
        <v>1</v>
      </c>
      <c r="Q1380" s="326" t="str" cm="1">
        <f t="array" aca="1" ref="Q1380" ca="1">IF(ISNUMBER(P1380),IF(P1380=100%,"CUMPLIDA",IF(AND(ISNUMBER(L1380),ISNUMBER(INDIRECT("FECHA_"&amp;$B1380,1))), IF(L1380&lt;=INDIRECT("FECHA_"&amp;$B1380,1),"INCUMPLIDA","PROCESO"), "VERIFICAR FECHA")),"SIN VALOR AVANCE")</f>
        <v>CUMPLIDA</v>
      </c>
    </row>
    <row r="1381" spans="1:17" ht="225" x14ac:dyDescent="0.2">
      <c r="A1381" s="331" t="s">
        <v>18</v>
      </c>
      <c r="B1381" s="332" t="s">
        <v>14</v>
      </c>
      <c r="C1381" s="767"/>
      <c r="D1381" s="767"/>
      <c r="E1381" s="334" t="s">
        <v>2114</v>
      </c>
      <c r="F1381" s="769"/>
      <c r="G1381" s="320" t="s">
        <v>2115</v>
      </c>
      <c r="H1381" s="321" t="s">
        <v>2116</v>
      </c>
      <c r="I1381" s="321" t="s">
        <v>2117</v>
      </c>
      <c r="J1381" s="322">
        <v>5</v>
      </c>
      <c r="K1381" s="323">
        <v>45566</v>
      </c>
      <c r="L1381" s="323">
        <v>45657</v>
      </c>
      <c r="M1381" s="324">
        <f t="shared" si="44"/>
        <v>13</v>
      </c>
      <c r="N1381" s="325">
        <v>1</v>
      </c>
      <c r="O1381" s="321" t="s">
        <v>2118</v>
      </c>
      <c r="P1381" s="325">
        <f t="shared" ref="P1381:P1415" si="45">IF(B1381="ITRC",N1381,N1381/J1381)</f>
        <v>1</v>
      </c>
      <c r="Q1381" s="326" t="str" cm="1">
        <f t="array" aca="1" ref="Q1381" ca="1">IF(ISNUMBER(P1381),IF(P1381=100%,"CUMPLIDA",IF(AND(ISNUMBER(L1381),ISNUMBER(INDIRECT("FECHA_"&amp;$B1381,1))), IF(L1381&lt;=INDIRECT("FECHA_"&amp;$B1381,1),"INCUMPLIDA","PROCESO"), "VERIFICAR FECHA")),"SIN VALOR AVANCE")</f>
        <v>CUMPLIDA</v>
      </c>
    </row>
    <row r="1382" spans="1:17" ht="225" x14ac:dyDescent="0.2">
      <c r="A1382" s="331" t="s">
        <v>18</v>
      </c>
      <c r="B1382" s="332" t="s">
        <v>14</v>
      </c>
      <c r="C1382" s="767"/>
      <c r="D1382" s="767"/>
      <c r="E1382" s="334" t="s">
        <v>2119</v>
      </c>
      <c r="F1382" s="769"/>
      <c r="G1382" s="320" t="s">
        <v>2115</v>
      </c>
      <c r="H1382" s="321" t="s">
        <v>2116</v>
      </c>
      <c r="I1382" s="321" t="s">
        <v>2117</v>
      </c>
      <c r="J1382" s="322">
        <v>5</v>
      </c>
      <c r="K1382" s="323">
        <v>45566</v>
      </c>
      <c r="L1382" s="323">
        <v>45657</v>
      </c>
      <c r="M1382" s="324">
        <f t="shared" si="44"/>
        <v>13</v>
      </c>
      <c r="N1382" s="325">
        <v>1</v>
      </c>
      <c r="O1382" s="321" t="s">
        <v>2118</v>
      </c>
      <c r="P1382" s="325">
        <f t="shared" si="45"/>
        <v>1</v>
      </c>
      <c r="Q1382" s="326" t="str" cm="1">
        <f t="array" aca="1" ref="Q1382" ca="1">IF(ISNUMBER(P1382),IF(P1382=100%,"CUMPLIDA",IF(AND(ISNUMBER(L1382),ISNUMBER(INDIRECT("FECHA_"&amp;$B1382,1))), IF(L1382&lt;=INDIRECT("FECHA_"&amp;$B1382,1),"INCUMPLIDA","PROCESO"), "VERIFICAR FECHA")),"SIN VALOR AVANCE")</f>
        <v>CUMPLIDA</v>
      </c>
    </row>
    <row r="1383" spans="1:17" ht="120" x14ac:dyDescent="0.2">
      <c r="A1383" s="331" t="s">
        <v>18</v>
      </c>
      <c r="B1383" s="332" t="s">
        <v>14</v>
      </c>
      <c r="C1383" s="767"/>
      <c r="D1383" s="767"/>
      <c r="E1383" s="769" t="s">
        <v>2120</v>
      </c>
      <c r="F1383" s="769"/>
      <c r="G1383" s="320" t="s">
        <v>2121</v>
      </c>
      <c r="H1383" s="321" t="s">
        <v>2122</v>
      </c>
      <c r="I1383" s="321" t="s">
        <v>2104</v>
      </c>
      <c r="J1383" s="325">
        <v>1</v>
      </c>
      <c r="K1383" s="323">
        <v>45566</v>
      </c>
      <c r="L1383" s="323">
        <v>45838</v>
      </c>
      <c r="M1383" s="324">
        <f t="shared" si="44"/>
        <v>38.857142857142854</v>
      </c>
      <c r="N1383" s="325">
        <v>1</v>
      </c>
      <c r="O1383" s="321" t="s">
        <v>2118</v>
      </c>
      <c r="P1383" s="325">
        <f t="shared" si="45"/>
        <v>1</v>
      </c>
      <c r="Q1383" s="326" t="str" cm="1">
        <f t="array" aca="1" ref="Q1383" ca="1">IF(ISNUMBER(P1383),IF(P1383=100%,"CUMPLIDA",IF(AND(ISNUMBER(L1383),ISNUMBER(INDIRECT("FECHA_"&amp;$B1383,1))), IF(L1383&lt;=INDIRECT("FECHA_"&amp;$B1383,1),"INCUMPLIDA","PROCESO"), "VERIFICAR FECHA")),"SIN VALOR AVANCE")</f>
        <v>CUMPLIDA</v>
      </c>
    </row>
    <row r="1384" spans="1:17" ht="210" x14ac:dyDescent="0.2">
      <c r="A1384" s="331" t="s">
        <v>18</v>
      </c>
      <c r="B1384" s="332" t="s">
        <v>14</v>
      </c>
      <c r="C1384" s="767"/>
      <c r="D1384" s="767"/>
      <c r="E1384" s="769"/>
      <c r="F1384" s="769"/>
      <c r="G1384" s="320" t="s">
        <v>2123</v>
      </c>
      <c r="H1384" s="321" t="s">
        <v>2107</v>
      </c>
      <c r="I1384" s="321" t="s">
        <v>2108</v>
      </c>
      <c r="J1384" s="322">
        <v>15</v>
      </c>
      <c r="K1384" s="323">
        <v>45566</v>
      </c>
      <c r="L1384" s="323">
        <v>45657</v>
      </c>
      <c r="M1384" s="324">
        <f t="shared" si="44"/>
        <v>13</v>
      </c>
      <c r="N1384" s="325">
        <v>1</v>
      </c>
      <c r="O1384" s="330" t="s">
        <v>2109</v>
      </c>
      <c r="P1384" s="325">
        <f t="shared" si="45"/>
        <v>1</v>
      </c>
      <c r="Q1384" s="326" t="str" cm="1">
        <f t="array" aca="1" ref="Q1384" ca="1">IF(ISNUMBER(P1384),IF(P1384=100%,"CUMPLIDA",IF(AND(ISNUMBER(L1384),ISNUMBER(INDIRECT("FECHA_"&amp;$B1384,1))), IF(L1384&lt;=INDIRECT("FECHA_"&amp;$B1384,1),"INCUMPLIDA","PROCESO"), "VERIFICAR FECHA")),"SIN VALOR AVANCE")</f>
        <v>CUMPLIDA</v>
      </c>
    </row>
    <row r="1385" spans="1:17" ht="195" x14ac:dyDescent="0.2">
      <c r="A1385" s="331" t="s">
        <v>18</v>
      </c>
      <c r="B1385" s="332" t="s">
        <v>14</v>
      </c>
      <c r="C1385" s="767"/>
      <c r="D1385" s="767"/>
      <c r="E1385" s="769"/>
      <c r="F1385" s="769"/>
      <c r="G1385" s="320" t="s">
        <v>2110</v>
      </c>
      <c r="H1385" s="321" t="s">
        <v>2111</v>
      </c>
      <c r="I1385" s="321" t="s">
        <v>2112</v>
      </c>
      <c r="J1385" s="325">
        <v>1</v>
      </c>
      <c r="K1385" s="323">
        <v>45566</v>
      </c>
      <c r="L1385" s="323">
        <v>45657</v>
      </c>
      <c r="M1385" s="324">
        <f t="shared" si="44"/>
        <v>13</v>
      </c>
      <c r="N1385" s="325">
        <v>1</v>
      </c>
      <c r="O1385" s="330" t="s">
        <v>2113</v>
      </c>
      <c r="P1385" s="325">
        <f t="shared" si="45"/>
        <v>1</v>
      </c>
      <c r="Q1385" s="326" t="str" cm="1">
        <f t="array" aca="1" ref="Q1385" ca="1">IF(ISNUMBER(P1385),IF(P1385=100%,"CUMPLIDA",IF(AND(ISNUMBER(L1385),ISNUMBER(INDIRECT("FECHA_"&amp;$B1385,1))), IF(L1385&lt;=INDIRECT("FECHA_"&amp;$B1385,1),"INCUMPLIDA","PROCESO"), "VERIFICAR FECHA")),"SIN VALOR AVANCE")</f>
        <v>CUMPLIDA</v>
      </c>
    </row>
    <row r="1386" spans="1:17" ht="225" x14ac:dyDescent="0.2">
      <c r="A1386" s="331" t="s">
        <v>18</v>
      </c>
      <c r="B1386" s="332" t="s">
        <v>14</v>
      </c>
      <c r="C1386" s="767"/>
      <c r="D1386" s="767"/>
      <c r="E1386" s="769"/>
      <c r="F1386" s="769"/>
      <c r="G1386" s="320" t="s">
        <v>2115</v>
      </c>
      <c r="H1386" s="321" t="s">
        <v>2116</v>
      </c>
      <c r="I1386" s="321" t="s">
        <v>2117</v>
      </c>
      <c r="J1386" s="322">
        <v>5</v>
      </c>
      <c r="K1386" s="323">
        <v>45566</v>
      </c>
      <c r="L1386" s="323">
        <v>45657</v>
      </c>
      <c r="M1386" s="324">
        <f t="shared" ref="M1386:M1449" si="46">(L1386-K1386)/7</f>
        <v>13</v>
      </c>
      <c r="N1386" s="325">
        <v>1</v>
      </c>
      <c r="O1386" s="321" t="s">
        <v>2118</v>
      </c>
      <c r="P1386" s="325">
        <f t="shared" si="45"/>
        <v>1</v>
      </c>
      <c r="Q1386" s="326" t="str" cm="1">
        <f t="array" aca="1" ref="Q1386" ca="1">IF(ISNUMBER(P1386),IF(P1386=100%,"CUMPLIDA",IF(AND(ISNUMBER(L1386),ISNUMBER(INDIRECT("FECHA_"&amp;$B1386,1))), IF(L1386&lt;=INDIRECT("FECHA_"&amp;$B1386,1),"INCUMPLIDA","PROCESO"), "VERIFICAR FECHA")),"SIN VALOR AVANCE")</f>
        <v>CUMPLIDA</v>
      </c>
    </row>
    <row r="1387" spans="1:17" ht="225" x14ac:dyDescent="0.2">
      <c r="A1387" s="331" t="s">
        <v>18</v>
      </c>
      <c r="B1387" s="332" t="s">
        <v>14</v>
      </c>
      <c r="C1387" s="767" t="s">
        <v>2124</v>
      </c>
      <c r="D1387" s="767" t="s">
        <v>2125</v>
      </c>
      <c r="E1387" s="769" t="s">
        <v>2126</v>
      </c>
      <c r="F1387" s="769" t="s">
        <v>2127</v>
      </c>
      <c r="G1387" s="320" t="s">
        <v>2128</v>
      </c>
      <c r="H1387" s="321" t="s">
        <v>2129</v>
      </c>
      <c r="I1387" s="321" t="s">
        <v>2130</v>
      </c>
      <c r="J1387" s="322">
        <v>5</v>
      </c>
      <c r="K1387" s="323">
        <v>45566</v>
      </c>
      <c r="L1387" s="323">
        <v>45657</v>
      </c>
      <c r="M1387" s="324">
        <f t="shared" si="46"/>
        <v>13</v>
      </c>
      <c r="N1387" s="325">
        <v>1</v>
      </c>
      <c r="O1387" s="321" t="s">
        <v>2118</v>
      </c>
      <c r="P1387" s="325">
        <f t="shared" si="45"/>
        <v>1</v>
      </c>
      <c r="Q1387" s="326" t="str" cm="1">
        <f t="array" aca="1" ref="Q1387" ca="1">IF(ISNUMBER(P1387),IF(P1387=100%,"CUMPLIDA",IF(AND(ISNUMBER(L1387),ISNUMBER(INDIRECT("FECHA_"&amp;$B1387,1))), IF(L1387&lt;=INDIRECT("FECHA_"&amp;$B1387,1),"INCUMPLIDA","PROCESO"), "VERIFICAR FECHA")),"SIN VALOR AVANCE")</f>
        <v>CUMPLIDA</v>
      </c>
    </row>
    <row r="1388" spans="1:17" ht="225" x14ac:dyDescent="0.2">
      <c r="A1388" s="331" t="s">
        <v>18</v>
      </c>
      <c r="B1388" s="332" t="s">
        <v>14</v>
      </c>
      <c r="C1388" s="767"/>
      <c r="D1388" s="767"/>
      <c r="E1388" s="769"/>
      <c r="F1388" s="769"/>
      <c r="G1388" s="320" t="s">
        <v>2128</v>
      </c>
      <c r="H1388" s="321" t="s">
        <v>2116</v>
      </c>
      <c r="I1388" s="321" t="s">
        <v>2130</v>
      </c>
      <c r="J1388" s="322">
        <v>5</v>
      </c>
      <c r="K1388" s="323">
        <v>45566</v>
      </c>
      <c r="L1388" s="323">
        <v>45657</v>
      </c>
      <c r="M1388" s="324">
        <f t="shared" si="46"/>
        <v>13</v>
      </c>
      <c r="N1388" s="325">
        <v>1</v>
      </c>
      <c r="O1388" s="321" t="s">
        <v>2118</v>
      </c>
      <c r="P1388" s="325">
        <f t="shared" si="45"/>
        <v>1</v>
      </c>
      <c r="Q1388" s="326" t="str" cm="1">
        <f t="array" aca="1" ref="Q1388" ca="1">IF(ISNUMBER(P1388),IF(P1388=100%,"CUMPLIDA",IF(AND(ISNUMBER(L1388),ISNUMBER(INDIRECT("FECHA_"&amp;$B1388,1))), IF(L1388&lt;=INDIRECT("FECHA_"&amp;$B1388,1),"INCUMPLIDA","PROCESO"), "VERIFICAR FECHA")),"SIN VALOR AVANCE")</f>
        <v>CUMPLIDA</v>
      </c>
    </row>
    <row r="1389" spans="1:17" ht="225" x14ac:dyDescent="0.2">
      <c r="A1389" s="331" t="s">
        <v>18</v>
      </c>
      <c r="B1389" s="332" t="s">
        <v>14</v>
      </c>
      <c r="C1389" s="767"/>
      <c r="D1389" s="767"/>
      <c r="E1389" s="769"/>
      <c r="F1389" s="769"/>
      <c r="G1389" s="320" t="s">
        <v>2131</v>
      </c>
      <c r="H1389" s="321" t="s">
        <v>2129</v>
      </c>
      <c r="I1389" s="321" t="s">
        <v>2130</v>
      </c>
      <c r="J1389" s="322">
        <v>5</v>
      </c>
      <c r="K1389" s="323">
        <v>45566</v>
      </c>
      <c r="L1389" s="323">
        <v>45657</v>
      </c>
      <c r="M1389" s="324">
        <f t="shared" si="46"/>
        <v>13</v>
      </c>
      <c r="N1389" s="325">
        <v>1</v>
      </c>
      <c r="O1389" s="321" t="s">
        <v>2118</v>
      </c>
      <c r="P1389" s="325">
        <f t="shared" si="45"/>
        <v>1</v>
      </c>
      <c r="Q1389" s="326" t="str" cm="1">
        <f t="array" aca="1" ref="Q1389" ca="1">IF(ISNUMBER(P1389),IF(P1389=100%,"CUMPLIDA",IF(AND(ISNUMBER(L1389),ISNUMBER(INDIRECT("FECHA_"&amp;$B1389,1))), IF(L1389&lt;=INDIRECT("FECHA_"&amp;$B1389,1),"INCUMPLIDA","PROCESO"), "VERIFICAR FECHA")),"SIN VALOR AVANCE")</f>
        <v>CUMPLIDA</v>
      </c>
    </row>
    <row r="1390" spans="1:17" ht="225" x14ac:dyDescent="0.2">
      <c r="A1390" s="331" t="s">
        <v>18</v>
      </c>
      <c r="B1390" s="332" t="s">
        <v>14</v>
      </c>
      <c r="C1390" s="767"/>
      <c r="D1390" s="767"/>
      <c r="E1390" s="769"/>
      <c r="F1390" s="769"/>
      <c r="G1390" s="320" t="s">
        <v>2128</v>
      </c>
      <c r="H1390" s="321" t="s">
        <v>2129</v>
      </c>
      <c r="I1390" s="321" t="s">
        <v>2130</v>
      </c>
      <c r="J1390" s="322">
        <v>5</v>
      </c>
      <c r="K1390" s="323">
        <v>45566</v>
      </c>
      <c r="L1390" s="323">
        <v>45657</v>
      </c>
      <c r="M1390" s="324">
        <f t="shared" si="46"/>
        <v>13</v>
      </c>
      <c r="N1390" s="325">
        <v>1</v>
      </c>
      <c r="O1390" s="321" t="s">
        <v>2118</v>
      </c>
      <c r="P1390" s="325">
        <f t="shared" si="45"/>
        <v>1</v>
      </c>
      <c r="Q1390" s="326" t="str" cm="1">
        <f t="array" aca="1" ref="Q1390" ca="1">IF(ISNUMBER(P1390),IF(P1390=100%,"CUMPLIDA",IF(AND(ISNUMBER(L1390),ISNUMBER(INDIRECT("FECHA_"&amp;$B1390,1))), IF(L1390&lt;=INDIRECT("FECHA_"&amp;$B1390,1),"INCUMPLIDA","PROCESO"), "VERIFICAR FECHA")),"SIN VALOR AVANCE")</f>
        <v>CUMPLIDA</v>
      </c>
    </row>
    <row r="1391" spans="1:17" ht="225" x14ac:dyDescent="0.2">
      <c r="A1391" s="331" t="s">
        <v>18</v>
      </c>
      <c r="B1391" s="332" t="s">
        <v>14</v>
      </c>
      <c r="C1391" s="767"/>
      <c r="D1391" s="767"/>
      <c r="E1391" s="769" t="s">
        <v>2132</v>
      </c>
      <c r="F1391" s="769"/>
      <c r="G1391" s="320" t="s">
        <v>2128</v>
      </c>
      <c r="H1391" s="321" t="s">
        <v>2129</v>
      </c>
      <c r="I1391" s="321" t="s">
        <v>2130</v>
      </c>
      <c r="J1391" s="322">
        <v>5</v>
      </c>
      <c r="K1391" s="323">
        <v>45566</v>
      </c>
      <c r="L1391" s="323">
        <v>45657</v>
      </c>
      <c r="M1391" s="324">
        <f t="shared" si="46"/>
        <v>13</v>
      </c>
      <c r="N1391" s="325">
        <v>1</v>
      </c>
      <c r="O1391" s="321" t="s">
        <v>2118</v>
      </c>
      <c r="P1391" s="325">
        <f t="shared" si="45"/>
        <v>1</v>
      </c>
      <c r="Q1391" s="326" t="str" cm="1">
        <f t="array" aca="1" ref="Q1391" ca="1">IF(ISNUMBER(P1391),IF(P1391=100%,"CUMPLIDA",IF(AND(ISNUMBER(L1391),ISNUMBER(INDIRECT("FECHA_"&amp;$B1391,1))), IF(L1391&lt;=INDIRECT("FECHA_"&amp;$B1391,1),"INCUMPLIDA","PROCESO"), "VERIFICAR FECHA")),"SIN VALOR AVANCE")</f>
        <v>CUMPLIDA</v>
      </c>
    </row>
    <row r="1392" spans="1:17" ht="225" x14ac:dyDescent="0.2">
      <c r="A1392" s="331" t="s">
        <v>18</v>
      </c>
      <c r="B1392" s="332" t="s">
        <v>14</v>
      </c>
      <c r="C1392" s="767"/>
      <c r="D1392" s="767"/>
      <c r="E1392" s="769"/>
      <c r="F1392" s="769"/>
      <c r="G1392" s="320" t="s">
        <v>2133</v>
      </c>
      <c r="H1392" s="321" t="s">
        <v>2129</v>
      </c>
      <c r="I1392" s="321" t="s">
        <v>2130</v>
      </c>
      <c r="J1392" s="322">
        <v>5</v>
      </c>
      <c r="K1392" s="323">
        <v>45566</v>
      </c>
      <c r="L1392" s="323">
        <v>45657</v>
      </c>
      <c r="M1392" s="324">
        <f t="shared" si="46"/>
        <v>13</v>
      </c>
      <c r="N1392" s="325">
        <v>1</v>
      </c>
      <c r="O1392" s="321" t="s">
        <v>2118</v>
      </c>
      <c r="P1392" s="325">
        <f t="shared" si="45"/>
        <v>1</v>
      </c>
      <c r="Q1392" s="326" t="str" cm="1">
        <f t="array" aca="1" ref="Q1392" ca="1">IF(ISNUMBER(P1392),IF(P1392=100%,"CUMPLIDA",IF(AND(ISNUMBER(L1392),ISNUMBER(INDIRECT("FECHA_"&amp;$B1392,1))), IF(L1392&lt;=INDIRECT("FECHA_"&amp;$B1392,1),"INCUMPLIDA","PROCESO"), "VERIFICAR FECHA")),"SIN VALOR AVANCE")</f>
        <v>CUMPLIDA</v>
      </c>
    </row>
    <row r="1393" spans="1:17" ht="225" x14ac:dyDescent="0.2">
      <c r="A1393" s="331" t="s">
        <v>18</v>
      </c>
      <c r="B1393" s="332" t="s">
        <v>14</v>
      </c>
      <c r="C1393" s="767"/>
      <c r="D1393" s="767"/>
      <c r="E1393" s="769"/>
      <c r="F1393" s="769"/>
      <c r="G1393" s="320" t="s">
        <v>2128</v>
      </c>
      <c r="H1393" s="321" t="s">
        <v>2129</v>
      </c>
      <c r="I1393" s="321" t="s">
        <v>2130</v>
      </c>
      <c r="J1393" s="322">
        <v>5</v>
      </c>
      <c r="K1393" s="323">
        <v>45566</v>
      </c>
      <c r="L1393" s="323">
        <v>45657</v>
      </c>
      <c r="M1393" s="324">
        <f t="shared" si="46"/>
        <v>13</v>
      </c>
      <c r="N1393" s="325">
        <v>1</v>
      </c>
      <c r="O1393" s="321" t="s">
        <v>2118</v>
      </c>
      <c r="P1393" s="325">
        <f t="shared" si="45"/>
        <v>1</v>
      </c>
      <c r="Q1393" s="326" t="str" cm="1">
        <f t="array" aca="1" ref="Q1393" ca="1">IF(ISNUMBER(P1393),IF(P1393=100%,"CUMPLIDA",IF(AND(ISNUMBER(L1393),ISNUMBER(INDIRECT("FECHA_"&amp;$B1393,1))), IF(L1393&lt;=INDIRECT("FECHA_"&amp;$B1393,1),"INCUMPLIDA","PROCESO"), "VERIFICAR FECHA")),"SIN VALOR AVANCE")</f>
        <v>CUMPLIDA</v>
      </c>
    </row>
    <row r="1394" spans="1:17" ht="225" x14ac:dyDescent="0.2">
      <c r="A1394" s="331" t="s">
        <v>18</v>
      </c>
      <c r="B1394" s="332" t="s">
        <v>14</v>
      </c>
      <c r="C1394" s="767"/>
      <c r="D1394" s="767"/>
      <c r="E1394" s="769" t="s">
        <v>2134</v>
      </c>
      <c r="F1394" s="769"/>
      <c r="G1394" s="320" t="s">
        <v>2128</v>
      </c>
      <c r="H1394" s="321" t="s">
        <v>2129</v>
      </c>
      <c r="I1394" s="321" t="s">
        <v>2130</v>
      </c>
      <c r="J1394" s="322">
        <v>5</v>
      </c>
      <c r="K1394" s="323">
        <v>45566</v>
      </c>
      <c r="L1394" s="323">
        <v>45657</v>
      </c>
      <c r="M1394" s="324">
        <f t="shared" si="46"/>
        <v>13</v>
      </c>
      <c r="N1394" s="325">
        <v>1</v>
      </c>
      <c r="O1394" s="321" t="s">
        <v>2118</v>
      </c>
      <c r="P1394" s="325">
        <f t="shared" si="45"/>
        <v>1</v>
      </c>
      <c r="Q1394" s="326" t="str" cm="1">
        <f t="array" aca="1" ref="Q1394" ca="1">IF(ISNUMBER(P1394),IF(P1394=100%,"CUMPLIDA",IF(AND(ISNUMBER(L1394),ISNUMBER(INDIRECT("FECHA_"&amp;$B1394,1))), IF(L1394&lt;=INDIRECT("FECHA_"&amp;$B1394,1),"INCUMPLIDA","PROCESO"), "VERIFICAR FECHA")),"SIN VALOR AVANCE")</f>
        <v>CUMPLIDA</v>
      </c>
    </row>
    <row r="1395" spans="1:17" ht="225" x14ac:dyDescent="0.2">
      <c r="A1395" s="331" t="s">
        <v>18</v>
      </c>
      <c r="B1395" s="332" t="s">
        <v>14</v>
      </c>
      <c r="C1395" s="767"/>
      <c r="D1395" s="767"/>
      <c r="E1395" s="769"/>
      <c r="F1395" s="769"/>
      <c r="G1395" s="320" t="s">
        <v>2128</v>
      </c>
      <c r="H1395" s="321" t="s">
        <v>2129</v>
      </c>
      <c r="I1395" s="321" t="s">
        <v>2130</v>
      </c>
      <c r="J1395" s="322">
        <v>5</v>
      </c>
      <c r="K1395" s="323">
        <v>45566</v>
      </c>
      <c r="L1395" s="323">
        <v>45657</v>
      </c>
      <c r="M1395" s="324">
        <f t="shared" si="46"/>
        <v>13</v>
      </c>
      <c r="N1395" s="325">
        <v>1</v>
      </c>
      <c r="O1395" s="321" t="s">
        <v>2118</v>
      </c>
      <c r="P1395" s="325">
        <f t="shared" si="45"/>
        <v>1</v>
      </c>
      <c r="Q1395" s="326" t="str" cm="1">
        <f t="array" aca="1" ref="Q1395" ca="1">IF(ISNUMBER(P1395),IF(P1395=100%,"CUMPLIDA",IF(AND(ISNUMBER(L1395),ISNUMBER(INDIRECT("FECHA_"&amp;$B1395,1))), IF(L1395&lt;=INDIRECT("FECHA_"&amp;$B1395,1),"INCUMPLIDA","PROCESO"), "VERIFICAR FECHA")),"SIN VALOR AVANCE")</f>
        <v>CUMPLIDA</v>
      </c>
    </row>
    <row r="1396" spans="1:17" ht="225" x14ac:dyDescent="0.2">
      <c r="A1396" s="331" t="s">
        <v>18</v>
      </c>
      <c r="B1396" s="332" t="s">
        <v>14</v>
      </c>
      <c r="C1396" s="767"/>
      <c r="D1396" s="767"/>
      <c r="E1396" s="769"/>
      <c r="F1396" s="769"/>
      <c r="G1396" s="320" t="s">
        <v>2128</v>
      </c>
      <c r="H1396" s="321" t="s">
        <v>2129</v>
      </c>
      <c r="I1396" s="321" t="s">
        <v>2130</v>
      </c>
      <c r="J1396" s="322">
        <v>5</v>
      </c>
      <c r="K1396" s="323">
        <v>45566</v>
      </c>
      <c r="L1396" s="323">
        <v>45657</v>
      </c>
      <c r="M1396" s="324">
        <f t="shared" si="46"/>
        <v>13</v>
      </c>
      <c r="N1396" s="325">
        <v>1</v>
      </c>
      <c r="O1396" s="321" t="s">
        <v>2118</v>
      </c>
      <c r="P1396" s="325">
        <f t="shared" si="45"/>
        <v>1</v>
      </c>
      <c r="Q1396" s="326" t="str" cm="1">
        <f t="array" aca="1" ref="Q1396" ca="1">IF(ISNUMBER(P1396),IF(P1396=100%,"CUMPLIDA",IF(AND(ISNUMBER(L1396),ISNUMBER(INDIRECT("FECHA_"&amp;$B1396,1))), IF(L1396&lt;=INDIRECT("FECHA_"&amp;$B1396,1),"INCUMPLIDA","PROCESO"), "VERIFICAR FECHA")),"SIN VALOR AVANCE")</f>
        <v>CUMPLIDA</v>
      </c>
    </row>
    <row r="1397" spans="1:17" ht="225" x14ac:dyDescent="0.2">
      <c r="A1397" s="331" t="s">
        <v>18</v>
      </c>
      <c r="B1397" s="332" t="s">
        <v>14</v>
      </c>
      <c r="C1397" s="767"/>
      <c r="D1397" s="767"/>
      <c r="E1397" s="769" t="s">
        <v>2135</v>
      </c>
      <c r="F1397" s="769"/>
      <c r="G1397" s="320" t="s">
        <v>2128</v>
      </c>
      <c r="H1397" s="321" t="s">
        <v>2116</v>
      </c>
      <c r="I1397" s="321" t="s">
        <v>2117</v>
      </c>
      <c r="J1397" s="322">
        <v>5</v>
      </c>
      <c r="K1397" s="323">
        <v>45566</v>
      </c>
      <c r="L1397" s="323">
        <v>45657</v>
      </c>
      <c r="M1397" s="324">
        <f t="shared" si="46"/>
        <v>13</v>
      </c>
      <c r="N1397" s="325">
        <v>1</v>
      </c>
      <c r="O1397" s="321" t="s">
        <v>2118</v>
      </c>
      <c r="P1397" s="325">
        <f t="shared" si="45"/>
        <v>1</v>
      </c>
      <c r="Q1397" s="326" t="str" cm="1">
        <f t="array" aca="1" ref="Q1397" ca="1">IF(ISNUMBER(P1397),IF(P1397=100%,"CUMPLIDA",IF(AND(ISNUMBER(L1397),ISNUMBER(INDIRECT("FECHA_"&amp;$B1397,1))), IF(L1397&lt;=INDIRECT("FECHA_"&amp;$B1397,1),"INCUMPLIDA","PROCESO"), "VERIFICAR FECHA")),"SIN VALOR AVANCE")</f>
        <v>CUMPLIDA</v>
      </c>
    </row>
    <row r="1398" spans="1:17" ht="225" x14ac:dyDescent="0.2">
      <c r="A1398" s="331" t="s">
        <v>18</v>
      </c>
      <c r="B1398" s="332" t="s">
        <v>14</v>
      </c>
      <c r="C1398" s="767"/>
      <c r="D1398" s="767"/>
      <c r="E1398" s="769"/>
      <c r="F1398" s="769"/>
      <c r="G1398" s="320" t="s">
        <v>2128</v>
      </c>
      <c r="H1398" s="321" t="s">
        <v>2116</v>
      </c>
      <c r="I1398" s="321" t="s">
        <v>2117</v>
      </c>
      <c r="J1398" s="322">
        <v>5</v>
      </c>
      <c r="K1398" s="323">
        <v>45566</v>
      </c>
      <c r="L1398" s="323">
        <v>45657</v>
      </c>
      <c r="M1398" s="324">
        <f t="shared" si="46"/>
        <v>13</v>
      </c>
      <c r="N1398" s="325">
        <v>1</v>
      </c>
      <c r="O1398" s="321" t="s">
        <v>2118</v>
      </c>
      <c r="P1398" s="325">
        <f t="shared" si="45"/>
        <v>1</v>
      </c>
      <c r="Q1398" s="326" t="str" cm="1">
        <f t="array" aca="1" ref="Q1398" ca="1">IF(ISNUMBER(P1398),IF(P1398=100%,"CUMPLIDA",IF(AND(ISNUMBER(L1398),ISNUMBER(INDIRECT("FECHA_"&amp;$B1398,1))), IF(L1398&lt;=INDIRECT("FECHA_"&amp;$B1398,1),"INCUMPLIDA","PROCESO"), "VERIFICAR FECHA")),"SIN VALOR AVANCE")</f>
        <v>CUMPLIDA</v>
      </c>
    </row>
    <row r="1399" spans="1:17" ht="225" x14ac:dyDescent="0.2">
      <c r="A1399" s="331" t="s">
        <v>18</v>
      </c>
      <c r="B1399" s="332" t="s">
        <v>14</v>
      </c>
      <c r="C1399" s="767"/>
      <c r="D1399" s="767"/>
      <c r="E1399" s="769"/>
      <c r="F1399" s="769"/>
      <c r="G1399" s="320" t="s">
        <v>2128</v>
      </c>
      <c r="H1399" s="321" t="s">
        <v>2116</v>
      </c>
      <c r="I1399" s="321" t="s">
        <v>2117</v>
      </c>
      <c r="J1399" s="322">
        <v>5</v>
      </c>
      <c r="K1399" s="323">
        <v>45566</v>
      </c>
      <c r="L1399" s="323">
        <v>45657</v>
      </c>
      <c r="M1399" s="324">
        <f t="shared" si="46"/>
        <v>13</v>
      </c>
      <c r="N1399" s="325">
        <v>1</v>
      </c>
      <c r="O1399" s="321" t="s">
        <v>2118</v>
      </c>
      <c r="P1399" s="325">
        <f t="shared" si="45"/>
        <v>1</v>
      </c>
      <c r="Q1399" s="326" t="str" cm="1">
        <f t="array" aca="1" ref="Q1399" ca="1">IF(ISNUMBER(P1399),IF(P1399=100%,"CUMPLIDA",IF(AND(ISNUMBER(L1399),ISNUMBER(INDIRECT("FECHA_"&amp;$B1399,1))), IF(L1399&lt;=INDIRECT("FECHA_"&amp;$B1399,1),"INCUMPLIDA","PROCESO"), "VERIFICAR FECHA")),"SIN VALOR AVANCE")</f>
        <v>CUMPLIDA</v>
      </c>
    </row>
    <row r="1400" spans="1:17" ht="225" x14ac:dyDescent="0.2">
      <c r="A1400" s="331" t="s">
        <v>18</v>
      </c>
      <c r="B1400" s="332" t="s">
        <v>14</v>
      </c>
      <c r="C1400" s="767"/>
      <c r="D1400" s="767"/>
      <c r="E1400" s="769" t="s">
        <v>2136</v>
      </c>
      <c r="F1400" s="769"/>
      <c r="G1400" s="320" t="s">
        <v>2128</v>
      </c>
      <c r="H1400" s="321" t="s">
        <v>2116</v>
      </c>
      <c r="I1400" s="321" t="s">
        <v>2117</v>
      </c>
      <c r="J1400" s="322">
        <v>5</v>
      </c>
      <c r="K1400" s="323">
        <v>45566</v>
      </c>
      <c r="L1400" s="323">
        <v>45657</v>
      </c>
      <c r="M1400" s="324">
        <f t="shared" si="46"/>
        <v>13</v>
      </c>
      <c r="N1400" s="325">
        <v>1</v>
      </c>
      <c r="O1400" s="321" t="s">
        <v>2118</v>
      </c>
      <c r="P1400" s="325">
        <f t="shared" si="45"/>
        <v>1</v>
      </c>
      <c r="Q1400" s="326" t="str" cm="1">
        <f t="array" aca="1" ref="Q1400" ca="1">IF(ISNUMBER(P1400),IF(P1400=100%,"CUMPLIDA",IF(AND(ISNUMBER(L1400),ISNUMBER(INDIRECT("FECHA_"&amp;$B1400,1))), IF(L1400&lt;=INDIRECT("FECHA_"&amp;$B1400,1),"INCUMPLIDA","PROCESO"), "VERIFICAR FECHA")),"SIN VALOR AVANCE")</f>
        <v>CUMPLIDA</v>
      </c>
    </row>
    <row r="1401" spans="1:17" ht="225" x14ac:dyDescent="0.2">
      <c r="A1401" s="331" t="s">
        <v>18</v>
      </c>
      <c r="B1401" s="332" t="s">
        <v>14</v>
      </c>
      <c r="C1401" s="767"/>
      <c r="D1401" s="767"/>
      <c r="E1401" s="769"/>
      <c r="F1401" s="769"/>
      <c r="G1401" s="320" t="s">
        <v>2128</v>
      </c>
      <c r="H1401" s="321" t="s">
        <v>2116</v>
      </c>
      <c r="I1401" s="321" t="s">
        <v>2117</v>
      </c>
      <c r="J1401" s="322">
        <v>5</v>
      </c>
      <c r="K1401" s="323">
        <v>45566</v>
      </c>
      <c r="L1401" s="323">
        <v>45657</v>
      </c>
      <c r="M1401" s="324">
        <f t="shared" si="46"/>
        <v>13</v>
      </c>
      <c r="N1401" s="325">
        <v>1</v>
      </c>
      <c r="O1401" s="321" t="s">
        <v>2118</v>
      </c>
      <c r="P1401" s="325">
        <f t="shared" si="45"/>
        <v>1</v>
      </c>
      <c r="Q1401" s="326" t="str" cm="1">
        <f t="array" aca="1" ref="Q1401" ca="1">IF(ISNUMBER(P1401),IF(P1401=100%,"CUMPLIDA",IF(AND(ISNUMBER(L1401),ISNUMBER(INDIRECT("FECHA_"&amp;$B1401,1))), IF(L1401&lt;=INDIRECT("FECHA_"&amp;$B1401,1),"INCUMPLIDA","PROCESO"), "VERIFICAR FECHA")),"SIN VALOR AVANCE")</f>
        <v>CUMPLIDA</v>
      </c>
    </row>
    <row r="1402" spans="1:17" ht="225" x14ac:dyDescent="0.2">
      <c r="A1402" s="331" t="s">
        <v>18</v>
      </c>
      <c r="B1402" s="332" t="s">
        <v>14</v>
      </c>
      <c r="C1402" s="767"/>
      <c r="D1402" s="767"/>
      <c r="E1402" s="769"/>
      <c r="F1402" s="769"/>
      <c r="G1402" s="320" t="s">
        <v>2128</v>
      </c>
      <c r="H1402" s="321" t="s">
        <v>2116</v>
      </c>
      <c r="I1402" s="321" t="s">
        <v>2117</v>
      </c>
      <c r="J1402" s="322">
        <v>5</v>
      </c>
      <c r="K1402" s="323">
        <v>45566</v>
      </c>
      <c r="L1402" s="323">
        <v>45657</v>
      </c>
      <c r="M1402" s="324">
        <f t="shared" si="46"/>
        <v>13</v>
      </c>
      <c r="N1402" s="325">
        <v>1</v>
      </c>
      <c r="O1402" s="321" t="s">
        <v>2118</v>
      </c>
      <c r="P1402" s="325">
        <f t="shared" si="45"/>
        <v>1</v>
      </c>
      <c r="Q1402" s="326" t="str" cm="1">
        <f t="array" aca="1" ref="Q1402" ca="1">IF(ISNUMBER(P1402),IF(P1402=100%,"CUMPLIDA",IF(AND(ISNUMBER(L1402),ISNUMBER(INDIRECT("FECHA_"&amp;$B1402,1))), IF(L1402&lt;=INDIRECT("FECHA_"&amp;$B1402,1),"INCUMPLIDA","PROCESO"), "VERIFICAR FECHA")),"SIN VALOR AVANCE")</f>
        <v>CUMPLIDA</v>
      </c>
    </row>
    <row r="1403" spans="1:17" ht="165" x14ac:dyDescent="0.2">
      <c r="A1403" s="331" t="s">
        <v>18</v>
      </c>
      <c r="B1403" s="332" t="s">
        <v>14</v>
      </c>
      <c r="C1403" s="767"/>
      <c r="D1403" s="767"/>
      <c r="E1403" s="769" t="s">
        <v>2137</v>
      </c>
      <c r="F1403" s="769"/>
      <c r="G1403" s="336" t="s">
        <v>2138</v>
      </c>
      <c r="H1403" s="337" t="s">
        <v>2139</v>
      </c>
      <c r="I1403" s="321" t="s">
        <v>2140</v>
      </c>
      <c r="J1403" s="322">
        <v>1</v>
      </c>
      <c r="K1403" s="338">
        <v>45566</v>
      </c>
      <c r="L1403" s="338">
        <v>45868</v>
      </c>
      <c r="M1403" s="324">
        <f t="shared" si="46"/>
        <v>43.142857142857146</v>
      </c>
      <c r="N1403" s="325">
        <v>0.5</v>
      </c>
      <c r="O1403" s="321" t="s">
        <v>2141</v>
      </c>
      <c r="P1403" s="325">
        <f t="shared" si="45"/>
        <v>0.5</v>
      </c>
      <c r="Q1403" s="326" t="str" cm="1">
        <f t="array" aca="1" ref="Q1403" ca="1">IF(ISNUMBER(P1403),IF(P1403=100%,"CUMPLIDA",IF(AND(ISNUMBER(L1403),ISNUMBER(INDIRECT("FECHA_"&amp;$B1403,1))), IF(L1403&lt;=INDIRECT("FECHA_"&amp;$B1403,1),"INCUMPLIDA","PROCESO"), "VERIFICAR FECHA")),"SIN VALOR AVANCE")</f>
        <v>PROCESO</v>
      </c>
    </row>
    <row r="1404" spans="1:17" ht="60.75" x14ac:dyDescent="0.2">
      <c r="A1404" s="331" t="s">
        <v>18</v>
      </c>
      <c r="B1404" s="332" t="s">
        <v>14</v>
      </c>
      <c r="C1404" s="767"/>
      <c r="D1404" s="767"/>
      <c r="E1404" s="769"/>
      <c r="F1404" s="769"/>
      <c r="G1404" s="336" t="s">
        <v>2142</v>
      </c>
      <c r="H1404" s="337" t="s">
        <v>2143</v>
      </c>
      <c r="I1404" s="321" t="s">
        <v>2144</v>
      </c>
      <c r="J1404" s="322">
        <v>1</v>
      </c>
      <c r="K1404" s="338">
        <v>45868</v>
      </c>
      <c r="L1404" s="338">
        <v>45991</v>
      </c>
      <c r="M1404" s="324">
        <f t="shared" si="46"/>
        <v>17.571428571428573</v>
      </c>
      <c r="N1404" s="325">
        <v>0</v>
      </c>
      <c r="O1404" s="321" t="s">
        <v>2141</v>
      </c>
      <c r="P1404" s="325">
        <f t="shared" si="45"/>
        <v>0</v>
      </c>
      <c r="Q1404" s="326" t="str" cm="1">
        <f t="array" aca="1" ref="Q1404" ca="1">IF(ISNUMBER(P1404),IF(P1404=100%,"CUMPLIDA",IF(AND(ISNUMBER(L1404),ISNUMBER(INDIRECT("FECHA_"&amp;$B1404,1))), IF(L1404&lt;=INDIRECT("FECHA_"&amp;$B1404,1),"INCUMPLIDA","PROCESO"), "VERIFICAR FECHA")),"SIN VALOR AVANCE")</f>
        <v>PROCESO</v>
      </c>
    </row>
    <row r="1405" spans="1:17" ht="105" x14ac:dyDescent="0.2">
      <c r="A1405" s="331" t="s">
        <v>18</v>
      </c>
      <c r="B1405" s="332" t="s">
        <v>14</v>
      </c>
      <c r="C1405" s="767"/>
      <c r="D1405" s="767"/>
      <c r="E1405" s="769" t="s">
        <v>2145</v>
      </c>
      <c r="F1405" s="769"/>
      <c r="G1405" s="320" t="s">
        <v>2146</v>
      </c>
      <c r="H1405" s="321" t="s">
        <v>2147</v>
      </c>
      <c r="I1405" s="321" t="s">
        <v>2148</v>
      </c>
      <c r="J1405" s="322">
        <v>1</v>
      </c>
      <c r="K1405" s="323">
        <v>45566</v>
      </c>
      <c r="L1405" s="323">
        <v>45657</v>
      </c>
      <c r="M1405" s="324">
        <f t="shared" si="46"/>
        <v>13</v>
      </c>
      <c r="N1405" s="325">
        <v>1</v>
      </c>
      <c r="O1405" s="321" t="s">
        <v>2149</v>
      </c>
      <c r="P1405" s="325">
        <f t="shared" si="45"/>
        <v>1</v>
      </c>
      <c r="Q1405" s="326" t="str" cm="1">
        <f t="array" aca="1" ref="Q1405" ca="1">IF(ISNUMBER(P1405),IF(P1405=100%,"CUMPLIDA",IF(AND(ISNUMBER(L1405),ISNUMBER(INDIRECT("FECHA_"&amp;$B1405,1))), IF(L1405&lt;=INDIRECT("FECHA_"&amp;$B1405,1),"INCUMPLIDA","PROCESO"), "VERIFICAR FECHA")),"SIN VALOR AVANCE")</f>
        <v>CUMPLIDA</v>
      </c>
    </row>
    <row r="1406" spans="1:17" ht="225" x14ac:dyDescent="0.2">
      <c r="A1406" s="331" t="s">
        <v>18</v>
      </c>
      <c r="B1406" s="332" t="s">
        <v>14</v>
      </c>
      <c r="C1406" s="767"/>
      <c r="D1406" s="767"/>
      <c r="E1406" s="769"/>
      <c r="F1406" s="769"/>
      <c r="G1406" s="320" t="s">
        <v>2128</v>
      </c>
      <c r="H1406" s="321" t="s">
        <v>2116</v>
      </c>
      <c r="I1406" s="321" t="s">
        <v>2117</v>
      </c>
      <c r="J1406" s="322">
        <v>5</v>
      </c>
      <c r="K1406" s="323">
        <v>45566</v>
      </c>
      <c r="L1406" s="323">
        <v>45657</v>
      </c>
      <c r="M1406" s="324">
        <f t="shared" si="46"/>
        <v>13</v>
      </c>
      <c r="N1406" s="325">
        <v>1</v>
      </c>
      <c r="O1406" s="321" t="s">
        <v>2118</v>
      </c>
      <c r="P1406" s="325">
        <f t="shared" si="45"/>
        <v>1</v>
      </c>
      <c r="Q1406" s="326" t="str" cm="1">
        <f t="array" aca="1" ref="Q1406" ca="1">IF(ISNUMBER(P1406),IF(P1406=100%,"CUMPLIDA",IF(AND(ISNUMBER(L1406),ISNUMBER(INDIRECT("FECHA_"&amp;$B1406,1))), IF(L1406&lt;=INDIRECT("FECHA_"&amp;$B1406,1),"INCUMPLIDA","PROCESO"), "VERIFICAR FECHA")),"SIN VALOR AVANCE")</f>
        <v>CUMPLIDA</v>
      </c>
    </row>
    <row r="1407" spans="1:17" ht="225" x14ac:dyDescent="0.2">
      <c r="A1407" s="331" t="s">
        <v>18</v>
      </c>
      <c r="B1407" s="332" t="s">
        <v>14</v>
      </c>
      <c r="C1407" s="767"/>
      <c r="D1407" s="767"/>
      <c r="E1407" s="769"/>
      <c r="F1407" s="769"/>
      <c r="G1407" s="320" t="s">
        <v>2128</v>
      </c>
      <c r="H1407" s="321" t="s">
        <v>2116</v>
      </c>
      <c r="I1407" s="321" t="s">
        <v>2117</v>
      </c>
      <c r="J1407" s="322">
        <v>5</v>
      </c>
      <c r="K1407" s="323">
        <v>45566</v>
      </c>
      <c r="L1407" s="323">
        <v>45657</v>
      </c>
      <c r="M1407" s="324">
        <f t="shared" si="46"/>
        <v>13</v>
      </c>
      <c r="N1407" s="325">
        <v>1</v>
      </c>
      <c r="O1407" s="321" t="s">
        <v>2118</v>
      </c>
      <c r="P1407" s="325">
        <f t="shared" si="45"/>
        <v>1</v>
      </c>
      <c r="Q1407" s="326" t="str" cm="1">
        <f t="array" aca="1" ref="Q1407" ca="1">IF(ISNUMBER(P1407),IF(P1407=100%,"CUMPLIDA",IF(AND(ISNUMBER(L1407),ISNUMBER(INDIRECT("FECHA_"&amp;$B1407,1))), IF(L1407&lt;=INDIRECT("FECHA_"&amp;$B1407,1),"INCUMPLIDA","PROCESO"), "VERIFICAR FECHA")),"SIN VALOR AVANCE")</f>
        <v>CUMPLIDA</v>
      </c>
    </row>
    <row r="1408" spans="1:17" ht="225" x14ac:dyDescent="0.2">
      <c r="A1408" s="331" t="s">
        <v>18</v>
      </c>
      <c r="B1408" s="332" t="s">
        <v>14</v>
      </c>
      <c r="C1408" s="767"/>
      <c r="D1408" s="767"/>
      <c r="E1408" s="769" t="s">
        <v>2150</v>
      </c>
      <c r="F1408" s="769"/>
      <c r="G1408" s="320" t="s">
        <v>2128</v>
      </c>
      <c r="H1408" s="321" t="s">
        <v>2116</v>
      </c>
      <c r="I1408" s="321" t="s">
        <v>2117</v>
      </c>
      <c r="J1408" s="322">
        <v>5</v>
      </c>
      <c r="K1408" s="323">
        <v>45566</v>
      </c>
      <c r="L1408" s="323">
        <v>45657</v>
      </c>
      <c r="M1408" s="324">
        <f t="shared" si="46"/>
        <v>13</v>
      </c>
      <c r="N1408" s="325">
        <v>1</v>
      </c>
      <c r="O1408" s="321" t="s">
        <v>2118</v>
      </c>
      <c r="P1408" s="325">
        <f t="shared" si="45"/>
        <v>1</v>
      </c>
      <c r="Q1408" s="326" t="str" cm="1">
        <f t="array" aca="1" ref="Q1408" ca="1">IF(ISNUMBER(P1408),IF(P1408=100%,"CUMPLIDA",IF(AND(ISNUMBER(L1408),ISNUMBER(INDIRECT("FECHA_"&amp;$B1408,1))), IF(L1408&lt;=INDIRECT("FECHA_"&amp;$B1408,1),"INCUMPLIDA","PROCESO"), "VERIFICAR FECHA")),"SIN VALOR AVANCE")</f>
        <v>CUMPLIDA</v>
      </c>
    </row>
    <row r="1409" spans="1:17" ht="225" x14ac:dyDescent="0.2">
      <c r="A1409" s="331" t="s">
        <v>18</v>
      </c>
      <c r="B1409" s="332" t="s">
        <v>14</v>
      </c>
      <c r="C1409" s="767"/>
      <c r="D1409" s="767"/>
      <c r="E1409" s="769"/>
      <c r="F1409" s="769"/>
      <c r="G1409" s="320" t="s">
        <v>2128</v>
      </c>
      <c r="H1409" s="321" t="s">
        <v>2116</v>
      </c>
      <c r="I1409" s="321" t="s">
        <v>2117</v>
      </c>
      <c r="J1409" s="322">
        <v>5</v>
      </c>
      <c r="K1409" s="323">
        <v>45566</v>
      </c>
      <c r="L1409" s="323">
        <v>45657</v>
      </c>
      <c r="M1409" s="324">
        <f t="shared" si="46"/>
        <v>13</v>
      </c>
      <c r="N1409" s="325">
        <v>1</v>
      </c>
      <c r="O1409" s="321" t="s">
        <v>2118</v>
      </c>
      <c r="P1409" s="325">
        <f t="shared" si="45"/>
        <v>1</v>
      </c>
      <c r="Q1409" s="326" t="str" cm="1">
        <f t="array" aca="1" ref="Q1409" ca="1">IF(ISNUMBER(P1409),IF(P1409=100%,"CUMPLIDA",IF(AND(ISNUMBER(L1409),ISNUMBER(INDIRECT("FECHA_"&amp;$B1409,1))), IF(L1409&lt;=INDIRECT("FECHA_"&amp;$B1409,1),"INCUMPLIDA","PROCESO"), "VERIFICAR FECHA")),"SIN VALOR AVANCE")</f>
        <v>CUMPLIDA</v>
      </c>
    </row>
    <row r="1410" spans="1:17" ht="225" x14ac:dyDescent="0.2">
      <c r="A1410" s="331" t="s">
        <v>18</v>
      </c>
      <c r="B1410" s="332" t="s">
        <v>14</v>
      </c>
      <c r="C1410" s="767"/>
      <c r="D1410" s="767"/>
      <c r="E1410" s="769"/>
      <c r="F1410" s="769"/>
      <c r="G1410" s="320" t="s">
        <v>2128</v>
      </c>
      <c r="H1410" s="321" t="s">
        <v>2116</v>
      </c>
      <c r="I1410" s="321" t="s">
        <v>2117</v>
      </c>
      <c r="J1410" s="322">
        <v>5</v>
      </c>
      <c r="K1410" s="323">
        <v>45566</v>
      </c>
      <c r="L1410" s="323">
        <v>45657</v>
      </c>
      <c r="M1410" s="324">
        <f t="shared" si="46"/>
        <v>13</v>
      </c>
      <c r="N1410" s="325">
        <v>1</v>
      </c>
      <c r="O1410" s="321" t="s">
        <v>2118</v>
      </c>
      <c r="P1410" s="325">
        <f t="shared" si="45"/>
        <v>1</v>
      </c>
      <c r="Q1410" s="326" t="str" cm="1">
        <f t="array" aca="1" ref="Q1410" ca="1">IF(ISNUMBER(P1410),IF(P1410=100%,"CUMPLIDA",IF(AND(ISNUMBER(L1410),ISNUMBER(INDIRECT("FECHA_"&amp;$B1410,1))), IF(L1410&lt;=INDIRECT("FECHA_"&amp;$B1410,1),"INCUMPLIDA","PROCESO"), "VERIFICAR FECHA")),"SIN VALOR AVANCE")</f>
        <v>CUMPLIDA</v>
      </c>
    </row>
    <row r="1411" spans="1:17" ht="225" x14ac:dyDescent="0.2">
      <c r="A1411" s="331" t="s">
        <v>18</v>
      </c>
      <c r="B1411" s="332" t="s">
        <v>14</v>
      </c>
      <c r="C1411" s="767"/>
      <c r="D1411" s="767"/>
      <c r="E1411" s="769"/>
      <c r="F1411" s="769"/>
      <c r="G1411" s="320" t="s">
        <v>2128</v>
      </c>
      <c r="H1411" s="321" t="s">
        <v>2116</v>
      </c>
      <c r="I1411" s="321" t="s">
        <v>2117</v>
      </c>
      <c r="J1411" s="322">
        <v>5</v>
      </c>
      <c r="K1411" s="323">
        <v>45566</v>
      </c>
      <c r="L1411" s="323">
        <v>45657</v>
      </c>
      <c r="M1411" s="324">
        <f t="shared" si="46"/>
        <v>13</v>
      </c>
      <c r="N1411" s="325">
        <v>1</v>
      </c>
      <c r="O1411" s="321" t="s">
        <v>2118</v>
      </c>
      <c r="P1411" s="325">
        <f t="shared" si="45"/>
        <v>1</v>
      </c>
      <c r="Q1411" s="326" t="str" cm="1">
        <f t="array" aca="1" ref="Q1411" ca="1">IF(ISNUMBER(P1411),IF(P1411=100%,"CUMPLIDA",IF(AND(ISNUMBER(L1411),ISNUMBER(INDIRECT("FECHA_"&amp;$B1411,1))), IF(L1411&lt;=INDIRECT("FECHA_"&amp;$B1411,1),"INCUMPLIDA","PROCESO"), "VERIFICAR FECHA")),"SIN VALOR AVANCE")</f>
        <v>CUMPLIDA</v>
      </c>
    </row>
    <row r="1412" spans="1:17" ht="135" x14ac:dyDescent="0.2">
      <c r="A1412" s="331" t="s">
        <v>18</v>
      </c>
      <c r="B1412" s="332" t="s">
        <v>14</v>
      </c>
      <c r="C1412" s="767" t="s">
        <v>2151</v>
      </c>
      <c r="D1412" s="767" t="s">
        <v>2152</v>
      </c>
      <c r="E1412" s="320" t="s">
        <v>2153</v>
      </c>
      <c r="F1412" s="769" t="s">
        <v>2154</v>
      </c>
      <c r="G1412" s="770" t="s">
        <v>2155</v>
      </c>
      <c r="H1412" s="321" t="s">
        <v>2156</v>
      </c>
      <c r="I1412" s="321" t="s">
        <v>2157</v>
      </c>
      <c r="J1412" s="322">
        <v>1</v>
      </c>
      <c r="K1412" s="323">
        <v>45548</v>
      </c>
      <c r="L1412" s="339">
        <v>45925</v>
      </c>
      <c r="M1412" s="324">
        <f t="shared" si="46"/>
        <v>53.857142857142854</v>
      </c>
      <c r="N1412" s="325">
        <v>0.8</v>
      </c>
      <c r="O1412" s="321" t="s">
        <v>2158</v>
      </c>
      <c r="P1412" s="325">
        <f t="shared" si="45"/>
        <v>0.8</v>
      </c>
      <c r="Q1412" s="326" t="str" cm="1">
        <f t="array" aca="1" ref="Q1412" ca="1">IF(ISNUMBER(P1412),IF(P1412=100%,"CUMPLIDA",IF(AND(ISNUMBER(L1412),ISNUMBER(INDIRECT("FECHA_"&amp;$B1412,1))), IF(L1412&lt;=INDIRECT("FECHA_"&amp;$B1412,1),"INCUMPLIDA","PROCESO"), "VERIFICAR FECHA")),"SIN VALOR AVANCE")</f>
        <v>PROCESO</v>
      </c>
    </row>
    <row r="1413" spans="1:17" ht="120" x14ac:dyDescent="0.2">
      <c r="A1413" s="331" t="s">
        <v>18</v>
      </c>
      <c r="B1413" s="332" t="s">
        <v>14</v>
      </c>
      <c r="C1413" s="767"/>
      <c r="D1413" s="767"/>
      <c r="E1413" s="320" t="s">
        <v>2159</v>
      </c>
      <c r="F1413" s="769"/>
      <c r="G1413" s="770"/>
      <c r="H1413" s="321" t="s">
        <v>2160</v>
      </c>
      <c r="I1413" s="321" t="s">
        <v>2161</v>
      </c>
      <c r="J1413" s="322">
        <v>1</v>
      </c>
      <c r="K1413" s="323">
        <v>45597</v>
      </c>
      <c r="L1413" s="339">
        <v>45925</v>
      </c>
      <c r="M1413" s="324">
        <f t="shared" si="46"/>
        <v>46.857142857142854</v>
      </c>
      <c r="N1413" s="325">
        <v>0.8</v>
      </c>
      <c r="O1413" s="321" t="s">
        <v>2162</v>
      </c>
      <c r="P1413" s="325">
        <f t="shared" si="45"/>
        <v>0.8</v>
      </c>
      <c r="Q1413" s="326" t="str" cm="1">
        <f t="array" aca="1" ref="Q1413" ca="1">IF(ISNUMBER(P1413),IF(P1413=100%,"CUMPLIDA",IF(AND(ISNUMBER(L1413),ISNUMBER(INDIRECT("FECHA_"&amp;$B1413,1))), IF(L1413&lt;=INDIRECT("FECHA_"&amp;$B1413,1),"INCUMPLIDA","PROCESO"), "VERIFICAR FECHA")),"SIN VALOR AVANCE")</f>
        <v>PROCESO</v>
      </c>
    </row>
    <row r="1414" spans="1:17" ht="60.75" x14ac:dyDescent="0.2">
      <c r="A1414" s="331" t="s">
        <v>18</v>
      </c>
      <c r="B1414" s="332" t="s">
        <v>14</v>
      </c>
      <c r="C1414" s="767"/>
      <c r="D1414" s="767"/>
      <c r="E1414" s="320" t="s">
        <v>2163</v>
      </c>
      <c r="F1414" s="769"/>
      <c r="G1414" s="770"/>
      <c r="H1414" s="321" t="s">
        <v>2164</v>
      </c>
      <c r="I1414" s="321" t="s">
        <v>2165</v>
      </c>
      <c r="J1414" s="322">
        <v>1</v>
      </c>
      <c r="K1414" s="323">
        <v>45566</v>
      </c>
      <c r="L1414" s="339">
        <v>45925</v>
      </c>
      <c r="M1414" s="324">
        <f t="shared" si="46"/>
        <v>51.285714285714285</v>
      </c>
      <c r="N1414" s="325">
        <v>0.8</v>
      </c>
      <c r="O1414" s="321" t="s">
        <v>2166</v>
      </c>
      <c r="P1414" s="325">
        <f t="shared" si="45"/>
        <v>0.8</v>
      </c>
      <c r="Q1414" s="326" t="str" cm="1">
        <f t="array" aca="1" ref="Q1414" ca="1">IF(ISNUMBER(P1414),IF(P1414=100%,"CUMPLIDA",IF(AND(ISNUMBER(L1414),ISNUMBER(INDIRECT("FECHA_"&amp;$B1414,1))), IF(L1414&lt;=INDIRECT("FECHA_"&amp;$B1414,1),"INCUMPLIDA","PROCESO"), "VERIFICAR FECHA")),"SIN VALOR AVANCE")</f>
        <v>PROCESO</v>
      </c>
    </row>
    <row r="1415" spans="1:17" ht="90.75" x14ac:dyDescent="0.2">
      <c r="A1415" s="331" t="s">
        <v>18</v>
      </c>
      <c r="B1415" s="332" t="s">
        <v>14</v>
      </c>
      <c r="C1415" s="767"/>
      <c r="D1415" s="767"/>
      <c r="E1415" s="769" t="s">
        <v>2167</v>
      </c>
      <c r="F1415" s="769"/>
      <c r="G1415" s="769" t="s">
        <v>2168</v>
      </c>
      <c r="H1415" s="321" t="s">
        <v>2169</v>
      </c>
      <c r="I1415" s="321" t="s">
        <v>2170</v>
      </c>
      <c r="J1415" s="322">
        <v>1</v>
      </c>
      <c r="K1415" s="323">
        <v>45658</v>
      </c>
      <c r="L1415" s="323">
        <v>45992</v>
      </c>
      <c r="M1415" s="324">
        <f t="shared" si="46"/>
        <v>47.714285714285715</v>
      </c>
      <c r="N1415" s="325">
        <v>1</v>
      </c>
      <c r="O1415" s="321" t="s">
        <v>2171</v>
      </c>
      <c r="P1415" s="325">
        <f t="shared" si="45"/>
        <v>1</v>
      </c>
      <c r="Q1415" s="326" t="str" cm="1">
        <f t="array" aca="1" ref="Q1415" ca="1">IF(ISNUMBER(P1415),IF(P1415=100%,"CUMPLIDA",IF(AND(ISNUMBER(L1415),ISNUMBER(INDIRECT("FECHA_"&amp;$B1415,1))), IF(L1415&lt;=INDIRECT("FECHA_"&amp;$B1415,1),"INCUMPLIDA","PROCESO"), "VERIFICAR FECHA")),"SIN VALOR AVANCE")</f>
        <v>CUMPLIDA</v>
      </c>
    </row>
    <row r="1416" spans="1:17" ht="45.75" x14ac:dyDescent="0.2">
      <c r="A1416" s="331" t="s">
        <v>18</v>
      </c>
      <c r="B1416" s="332" t="s">
        <v>14</v>
      </c>
      <c r="C1416" s="767"/>
      <c r="D1416" s="767"/>
      <c r="E1416" s="769"/>
      <c r="F1416" s="769"/>
      <c r="G1416" s="769"/>
      <c r="H1416" s="321" t="s">
        <v>2172</v>
      </c>
      <c r="I1416" s="321" t="s">
        <v>2173</v>
      </c>
      <c r="J1416" s="322">
        <v>1</v>
      </c>
      <c r="K1416" s="323">
        <v>45717</v>
      </c>
      <c r="L1416" s="323">
        <v>45992</v>
      </c>
      <c r="M1416" s="324">
        <f t="shared" si="46"/>
        <v>39.285714285714285</v>
      </c>
      <c r="N1416" s="325">
        <v>1</v>
      </c>
      <c r="O1416" s="321" t="s">
        <v>2174</v>
      </c>
      <c r="P1416" s="325">
        <f>IF(B1416="ITRC",N1416,N1416/J1416)</f>
        <v>1</v>
      </c>
      <c r="Q1416" s="326" t="str" cm="1">
        <f t="array" aca="1" ref="Q1416" ca="1">IF(ISNUMBER(P1416),IF(P1416=100%,"CUMPLIDA",IF(AND(ISNUMBER(L1416),ISNUMBER(INDIRECT("FECHA_"&amp;$B1416,1))), IF(L1416&lt;=INDIRECT("FECHA_"&amp;$B1416,1),"INCUMPLIDA","PROCESO"), "VERIFICAR FECHA")),"SIN VALOR AVANCE")</f>
        <v>CUMPLIDA</v>
      </c>
    </row>
    <row r="1417" spans="1:17" ht="75.75" x14ac:dyDescent="0.2">
      <c r="A1417" s="331" t="s">
        <v>18</v>
      </c>
      <c r="B1417" s="332" t="s">
        <v>14</v>
      </c>
      <c r="C1417" s="767"/>
      <c r="D1417" s="767"/>
      <c r="E1417" s="769" t="s">
        <v>2175</v>
      </c>
      <c r="F1417" s="769"/>
      <c r="G1417" s="769" t="s">
        <v>2176</v>
      </c>
      <c r="H1417" s="321" t="s">
        <v>2177</v>
      </c>
      <c r="I1417" s="328" t="s">
        <v>2178</v>
      </c>
      <c r="J1417" s="322">
        <v>1</v>
      </c>
      <c r="K1417" s="323">
        <v>45748</v>
      </c>
      <c r="L1417" s="323">
        <v>46022</v>
      </c>
      <c r="M1417" s="324">
        <f t="shared" si="46"/>
        <v>39.142857142857146</v>
      </c>
      <c r="N1417" s="325">
        <v>1</v>
      </c>
      <c r="O1417" s="321" t="s">
        <v>2179</v>
      </c>
      <c r="P1417" s="325">
        <f t="shared" ref="P1417:P1480" si="47">IF(B1417="ITRC",N1417,N1417/J1417)</f>
        <v>1</v>
      </c>
      <c r="Q1417" s="326" t="str" cm="1">
        <f t="array" aca="1" ref="Q1417" ca="1">IF(ISNUMBER(P1417),IF(P1417=100%,"CUMPLIDA",IF(AND(ISNUMBER(L1417),ISNUMBER(INDIRECT("FECHA_"&amp;$B1417,1))), IF(L1417&lt;=INDIRECT("FECHA_"&amp;$B1417,1),"INCUMPLIDA","PROCESO"), "VERIFICAR FECHA")),"SIN VALOR AVANCE")</f>
        <v>CUMPLIDA</v>
      </c>
    </row>
    <row r="1418" spans="1:17" ht="90.75" x14ac:dyDescent="0.2">
      <c r="A1418" s="331" t="s">
        <v>18</v>
      </c>
      <c r="B1418" s="332" t="s">
        <v>14</v>
      </c>
      <c r="C1418" s="767"/>
      <c r="D1418" s="767"/>
      <c r="E1418" s="769" t="s">
        <v>2175</v>
      </c>
      <c r="F1418" s="769"/>
      <c r="G1418" s="769"/>
      <c r="H1418" s="321" t="s">
        <v>2180</v>
      </c>
      <c r="I1418" s="321" t="s">
        <v>2181</v>
      </c>
      <c r="J1418" s="322">
        <v>1</v>
      </c>
      <c r="K1418" s="323">
        <v>45839</v>
      </c>
      <c r="L1418" s="323">
        <v>46022</v>
      </c>
      <c r="M1418" s="324">
        <f t="shared" si="46"/>
        <v>26.142857142857142</v>
      </c>
      <c r="N1418" s="325">
        <v>1</v>
      </c>
      <c r="O1418" s="321" t="s">
        <v>2171</v>
      </c>
      <c r="P1418" s="325">
        <f t="shared" si="47"/>
        <v>1</v>
      </c>
      <c r="Q1418" s="326" t="str" cm="1">
        <f t="array" aca="1" ref="Q1418" ca="1">IF(ISNUMBER(P1418),IF(P1418=100%,"CUMPLIDA",IF(AND(ISNUMBER(L1418),ISNUMBER(INDIRECT("FECHA_"&amp;$B1418,1))), IF(L1418&lt;=INDIRECT("FECHA_"&amp;$B1418,1),"INCUMPLIDA","PROCESO"), "VERIFICAR FECHA")),"SIN VALOR AVANCE")</f>
        <v>CUMPLIDA</v>
      </c>
    </row>
    <row r="1419" spans="1:17" ht="105" x14ac:dyDescent="0.2">
      <c r="A1419" s="331" t="s">
        <v>18</v>
      </c>
      <c r="B1419" s="332" t="s">
        <v>14</v>
      </c>
      <c r="C1419" s="767"/>
      <c r="D1419" s="767"/>
      <c r="E1419" s="769" t="s">
        <v>2182</v>
      </c>
      <c r="F1419" s="769"/>
      <c r="G1419" s="769"/>
      <c r="H1419" s="321" t="s">
        <v>2183</v>
      </c>
      <c r="I1419" s="321" t="s">
        <v>2184</v>
      </c>
      <c r="J1419" s="322">
        <v>1</v>
      </c>
      <c r="K1419" s="323">
        <v>45870</v>
      </c>
      <c r="L1419" s="323">
        <v>46022</v>
      </c>
      <c r="M1419" s="324">
        <f t="shared" si="46"/>
        <v>21.714285714285715</v>
      </c>
      <c r="N1419" s="325">
        <v>1</v>
      </c>
      <c r="O1419" s="321" t="s">
        <v>2174</v>
      </c>
      <c r="P1419" s="325">
        <f t="shared" si="47"/>
        <v>1</v>
      </c>
      <c r="Q1419" s="326" t="str" cm="1">
        <f t="array" aca="1" ref="Q1419" ca="1">IF(ISNUMBER(P1419),IF(P1419=100%,"CUMPLIDA",IF(AND(ISNUMBER(L1419),ISNUMBER(INDIRECT("FECHA_"&amp;$B1419,1))), IF(L1419&lt;=INDIRECT("FECHA_"&amp;$B1419,1),"INCUMPLIDA","PROCESO"), "VERIFICAR FECHA")),"SIN VALOR AVANCE")</f>
        <v>CUMPLIDA</v>
      </c>
    </row>
    <row r="1420" spans="1:17" ht="90.75" x14ac:dyDescent="0.2">
      <c r="A1420" s="331" t="s">
        <v>18</v>
      </c>
      <c r="B1420" s="332" t="s">
        <v>14</v>
      </c>
      <c r="C1420" s="767"/>
      <c r="D1420" s="767"/>
      <c r="E1420" s="769"/>
      <c r="F1420" s="769"/>
      <c r="G1420" s="769" t="s">
        <v>2185</v>
      </c>
      <c r="H1420" s="321" t="s">
        <v>2186</v>
      </c>
      <c r="I1420" s="771" t="s">
        <v>2187</v>
      </c>
      <c r="J1420" s="322">
        <v>1</v>
      </c>
      <c r="K1420" s="323">
        <v>45536</v>
      </c>
      <c r="L1420" s="323">
        <v>45734</v>
      </c>
      <c r="M1420" s="324">
        <f t="shared" si="46"/>
        <v>28.285714285714285</v>
      </c>
      <c r="N1420" s="325">
        <v>1</v>
      </c>
      <c r="O1420" s="321" t="s">
        <v>2158</v>
      </c>
      <c r="P1420" s="325">
        <f t="shared" si="47"/>
        <v>1</v>
      </c>
      <c r="Q1420" s="326" t="str" cm="1">
        <f t="array" aca="1" ref="Q1420" ca="1">IF(ISNUMBER(P1420),IF(P1420=100%,"CUMPLIDA",IF(AND(ISNUMBER(L1420),ISNUMBER(INDIRECT("FECHA_"&amp;$B1420,1))), IF(L1420&lt;=INDIRECT("FECHA_"&amp;$B1420,1),"INCUMPLIDA","PROCESO"), "VERIFICAR FECHA")),"SIN VALOR AVANCE")</f>
        <v>CUMPLIDA</v>
      </c>
    </row>
    <row r="1421" spans="1:17" ht="90.75" x14ac:dyDescent="0.2">
      <c r="A1421" s="331" t="s">
        <v>18</v>
      </c>
      <c r="B1421" s="332" t="s">
        <v>14</v>
      </c>
      <c r="C1421" s="767"/>
      <c r="D1421" s="767"/>
      <c r="E1421" s="769" t="s">
        <v>2188</v>
      </c>
      <c r="F1421" s="769"/>
      <c r="G1421" s="769"/>
      <c r="H1421" s="321" t="s">
        <v>2189</v>
      </c>
      <c r="I1421" s="771"/>
      <c r="J1421" s="322">
        <v>1</v>
      </c>
      <c r="K1421" s="323">
        <v>45643</v>
      </c>
      <c r="L1421" s="323">
        <v>45734</v>
      </c>
      <c r="M1421" s="324">
        <f t="shared" si="46"/>
        <v>13</v>
      </c>
      <c r="N1421" s="325">
        <v>1</v>
      </c>
      <c r="O1421" s="321" t="s">
        <v>2158</v>
      </c>
      <c r="P1421" s="325">
        <f t="shared" si="47"/>
        <v>1</v>
      </c>
      <c r="Q1421" s="326" t="str" cm="1">
        <f t="array" aca="1" ref="Q1421" ca="1">IF(ISNUMBER(P1421),IF(P1421=100%,"CUMPLIDA",IF(AND(ISNUMBER(L1421),ISNUMBER(INDIRECT("FECHA_"&amp;$B1421,1))), IF(L1421&lt;=INDIRECT("FECHA_"&amp;$B1421,1),"INCUMPLIDA","PROCESO"), "VERIFICAR FECHA")),"SIN VALOR AVANCE")</f>
        <v>CUMPLIDA</v>
      </c>
    </row>
    <row r="1422" spans="1:17" ht="90.75" x14ac:dyDescent="0.2">
      <c r="A1422" s="331" t="s">
        <v>18</v>
      </c>
      <c r="B1422" s="332" t="s">
        <v>14</v>
      </c>
      <c r="C1422" s="767"/>
      <c r="D1422" s="767"/>
      <c r="E1422" s="769"/>
      <c r="F1422" s="769"/>
      <c r="G1422" s="769"/>
      <c r="H1422" s="321" t="s">
        <v>2190</v>
      </c>
      <c r="I1422" s="771"/>
      <c r="J1422" s="322">
        <v>1</v>
      </c>
      <c r="K1422" s="323">
        <v>45536</v>
      </c>
      <c r="L1422" s="323">
        <v>45734</v>
      </c>
      <c r="M1422" s="324">
        <f t="shared" si="46"/>
        <v>28.285714285714285</v>
      </c>
      <c r="N1422" s="325">
        <v>1</v>
      </c>
      <c r="O1422" s="321" t="s">
        <v>2158</v>
      </c>
      <c r="P1422" s="325">
        <f t="shared" si="47"/>
        <v>1</v>
      </c>
      <c r="Q1422" s="326" t="str" cm="1">
        <f t="array" aca="1" ref="Q1422" ca="1">IF(ISNUMBER(P1422),IF(P1422=100%,"CUMPLIDA",IF(AND(ISNUMBER(L1422),ISNUMBER(INDIRECT("FECHA_"&amp;$B1422,1))), IF(L1422&lt;=INDIRECT("FECHA_"&amp;$B1422,1),"INCUMPLIDA","PROCESO"), "VERIFICAR FECHA")),"SIN VALOR AVANCE")</f>
        <v>CUMPLIDA</v>
      </c>
    </row>
    <row r="1423" spans="1:17" ht="90" x14ac:dyDescent="0.2">
      <c r="A1423" s="331" t="s">
        <v>18</v>
      </c>
      <c r="B1423" s="332" t="s">
        <v>14</v>
      </c>
      <c r="C1423" s="767"/>
      <c r="D1423" s="767"/>
      <c r="E1423" s="769" t="s">
        <v>2191</v>
      </c>
      <c r="F1423" s="769"/>
      <c r="G1423" s="769"/>
      <c r="H1423" s="321" t="s">
        <v>2192</v>
      </c>
      <c r="I1423" s="321" t="s">
        <v>2193</v>
      </c>
      <c r="J1423" s="322">
        <v>1</v>
      </c>
      <c r="K1423" s="323">
        <v>45643</v>
      </c>
      <c r="L1423" s="323">
        <v>45734</v>
      </c>
      <c r="M1423" s="324">
        <f t="shared" si="46"/>
        <v>13</v>
      </c>
      <c r="N1423" s="325">
        <v>1</v>
      </c>
      <c r="O1423" s="321" t="s">
        <v>2194</v>
      </c>
      <c r="P1423" s="325">
        <f t="shared" si="47"/>
        <v>1</v>
      </c>
      <c r="Q1423" s="326" t="str" cm="1">
        <f t="array" aca="1" ref="Q1423" ca="1">IF(ISNUMBER(P1423),IF(P1423=100%,"CUMPLIDA",IF(AND(ISNUMBER(L1423),ISNUMBER(INDIRECT("FECHA_"&amp;$B1423,1))), IF(L1423&lt;=INDIRECT("FECHA_"&amp;$B1423,1),"INCUMPLIDA","PROCESO"), "VERIFICAR FECHA")),"SIN VALOR AVANCE")</f>
        <v>CUMPLIDA</v>
      </c>
    </row>
    <row r="1424" spans="1:17" ht="165" x14ac:dyDescent="0.2">
      <c r="A1424" s="331" t="s">
        <v>18</v>
      </c>
      <c r="B1424" s="332" t="s">
        <v>14</v>
      </c>
      <c r="C1424" s="767"/>
      <c r="D1424" s="767"/>
      <c r="E1424" s="769"/>
      <c r="F1424" s="769"/>
      <c r="G1424" s="769"/>
      <c r="H1424" s="321" t="s">
        <v>2195</v>
      </c>
      <c r="I1424" s="335" t="s">
        <v>2196</v>
      </c>
      <c r="J1424" s="322">
        <v>1</v>
      </c>
      <c r="K1424" s="323">
        <v>45717</v>
      </c>
      <c r="L1424" s="323">
        <v>45734</v>
      </c>
      <c r="M1424" s="324">
        <f t="shared" si="46"/>
        <v>2.4285714285714284</v>
      </c>
      <c r="N1424" s="325">
        <v>1</v>
      </c>
      <c r="O1424" s="321" t="s">
        <v>2166</v>
      </c>
      <c r="P1424" s="325">
        <f t="shared" si="47"/>
        <v>1</v>
      </c>
      <c r="Q1424" s="326" t="str" cm="1">
        <f t="array" aca="1" ref="Q1424" ca="1">IF(ISNUMBER(P1424),IF(P1424=100%,"CUMPLIDA",IF(AND(ISNUMBER(L1424),ISNUMBER(INDIRECT("FECHA_"&amp;$B1424,1))), IF(L1424&lt;=INDIRECT("FECHA_"&amp;$B1424,1),"INCUMPLIDA","PROCESO"), "VERIFICAR FECHA")),"SIN VALOR AVANCE")</f>
        <v>CUMPLIDA</v>
      </c>
    </row>
    <row r="1425" spans="1:17" ht="225.75" x14ac:dyDescent="0.2">
      <c r="A1425" s="331" t="s">
        <v>19</v>
      </c>
      <c r="B1425" s="318" t="s">
        <v>14</v>
      </c>
      <c r="C1425" s="767" t="s">
        <v>2197</v>
      </c>
      <c r="D1425" s="767" t="s">
        <v>1737</v>
      </c>
      <c r="E1425" s="769" t="s">
        <v>2198</v>
      </c>
      <c r="F1425" s="769" t="s">
        <v>2199</v>
      </c>
      <c r="G1425" s="769" t="s">
        <v>2200</v>
      </c>
      <c r="H1425" s="321" t="s">
        <v>2201</v>
      </c>
      <c r="I1425" s="321" t="s">
        <v>255</v>
      </c>
      <c r="J1425" s="333">
        <v>1</v>
      </c>
      <c r="K1425" s="323">
        <v>43570</v>
      </c>
      <c r="L1425" s="323">
        <v>43830</v>
      </c>
      <c r="M1425" s="324">
        <f t="shared" si="46"/>
        <v>37.142857142857146</v>
      </c>
      <c r="N1425" s="325">
        <v>1</v>
      </c>
      <c r="O1425" s="340" t="s">
        <v>2202</v>
      </c>
      <c r="P1425" s="325">
        <f t="shared" si="47"/>
        <v>1</v>
      </c>
      <c r="Q1425" s="326" t="str" cm="1">
        <f t="array" aca="1" ref="Q1425" ca="1">IF(ISNUMBER(P1425),IF(P1425=100%,"CUMPLIDA",IF(AND(ISNUMBER(L1425),ISNUMBER(INDIRECT("FECHA_"&amp;$B1425,1))), IF(L1425&lt;=INDIRECT("FECHA_"&amp;$B1425,1),"INCUMPLIDA","PROCESO"), "VERIFICAR FECHA")),"SIN VALOR AVANCE")</f>
        <v>CUMPLIDA</v>
      </c>
    </row>
    <row r="1426" spans="1:17" ht="225.75" x14ac:dyDescent="0.2">
      <c r="A1426" s="331" t="s">
        <v>19</v>
      </c>
      <c r="B1426" s="318" t="s">
        <v>14</v>
      </c>
      <c r="C1426" s="767"/>
      <c r="D1426" s="767"/>
      <c r="E1426" s="769"/>
      <c r="F1426" s="769"/>
      <c r="G1426" s="769"/>
      <c r="H1426" s="321" t="s">
        <v>2203</v>
      </c>
      <c r="I1426" s="321" t="s">
        <v>2204</v>
      </c>
      <c r="J1426" s="333">
        <v>1</v>
      </c>
      <c r="K1426" s="323">
        <v>43570</v>
      </c>
      <c r="L1426" s="323">
        <v>43830</v>
      </c>
      <c r="M1426" s="324">
        <f t="shared" si="46"/>
        <v>37.142857142857146</v>
      </c>
      <c r="N1426" s="325">
        <v>1</v>
      </c>
      <c r="O1426" s="340" t="s">
        <v>2202</v>
      </c>
      <c r="P1426" s="325">
        <f t="shared" si="47"/>
        <v>1</v>
      </c>
      <c r="Q1426" s="326" t="str" cm="1">
        <f t="array" aca="1" ref="Q1426" ca="1">IF(ISNUMBER(P1426),IF(P1426=100%,"CUMPLIDA",IF(AND(ISNUMBER(L1426),ISNUMBER(INDIRECT("FECHA_"&amp;$B1426,1))), IF(L1426&lt;=INDIRECT("FECHA_"&amp;$B1426,1),"INCUMPLIDA","PROCESO"), "VERIFICAR FECHA")),"SIN VALOR AVANCE")</f>
        <v>CUMPLIDA</v>
      </c>
    </row>
    <row r="1427" spans="1:17" ht="285.75" x14ac:dyDescent="0.2">
      <c r="A1427" s="331" t="s">
        <v>19</v>
      </c>
      <c r="B1427" s="318" t="s">
        <v>14</v>
      </c>
      <c r="C1427" s="767"/>
      <c r="D1427" s="767"/>
      <c r="E1427" s="769"/>
      <c r="F1427" s="769"/>
      <c r="G1427" s="769"/>
      <c r="H1427" s="321" t="s">
        <v>2205</v>
      </c>
      <c r="I1427" s="321" t="s">
        <v>2206</v>
      </c>
      <c r="J1427" s="333">
        <v>1</v>
      </c>
      <c r="K1427" s="323">
        <v>43570</v>
      </c>
      <c r="L1427" s="323">
        <v>43830</v>
      </c>
      <c r="M1427" s="324">
        <f t="shared" si="46"/>
        <v>37.142857142857146</v>
      </c>
      <c r="N1427" s="325">
        <v>1</v>
      </c>
      <c r="O1427" s="340" t="s">
        <v>2207</v>
      </c>
      <c r="P1427" s="325">
        <f t="shared" si="47"/>
        <v>1</v>
      </c>
      <c r="Q1427" s="326" t="str" cm="1">
        <f t="array" aca="1" ref="Q1427" ca="1">IF(ISNUMBER(P1427),IF(P1427=100%,"CUMPLIDA",IF(AND(ISNUMBER(L1427),ISNUMBER(INDIRECT("FECHA_"&amp;$B1427,1))), IF(L1427&lt;=INDIRECT("FECHA_"&amp;$B1427,1),"INCUMPLIDA","PROCESO"), "VERIFICAR FECHA")),"SIN VALOR AVANCE")</f>
        <v>CUMPLIDA</v>
      </c>
    </row>
    <row r="1428" spans="1:17" ht="285.75" x14ac:dyDescent="0.2">
      <c r="A1428" s="331" t="s">
        <v>19</v>
      </c>
      <c r="B1428" s="318" t="s">
        <v>14</v>
      </c>
      <c r="C1428" s="767"/>
      <c r="D1428" s="767"/>
      <c r="E1428" s="769"/>
      <c r="F1428" s="769"/>
      <c r="G1428" s="769" t="s">
        <v>2208</v>
      </c>
      <c r="H1428" s="321" t="s">
        <v>2209</v>
      </c>
      <c r="I1428" s="321" t="s">
        <v>2210</v>
      </c>
      <c r="J1428" s="333">
        <v>2</v>
      </c>
      <c r="K1428" s="323">
        <v>43570</v>
      </c>
      <c r="L1428" s="323">
        <v>43830</v>
      </c>
      <c r="M1428" s="324">
        <f t="shared" si="46"/>
        <v>37.142857142857146</v>
      </c>
      <c r="N1428" s="325">
        <v>1</v>
      </c>
      <c r="O1428" s="340" t="s">
        <v>2207</v>
      </c>
      <c r="P1428" s="325">
        <f t="shared" si="47"/>
        <v>1</v>
      </c>
      <c r="Q1428" s="326" t="str" cm="1">
        <f t="array" aca="1" ref="Q1428" ca="1">IF(ISNUMBER(P1428),IF(P1428=100%,"CUMPLIDA",IF(AND(ISNUMBER(L1428),ISNUMBER(INDIRECT("FECHA_"&amp;$B1428,1))), IF(L1428&lt;=INDIRECT("FECHA_"&amp;$B1428,1),"INCUMPLIDA","PROCESO"), "VERIFICAR FECHA")),"SIN VALOR AVANCE")</f>
        <v>CUMPLIDA</v>
      </c>
    </row>
    <row r="1429" spans="1:17" ht="285.75" x14ac:dyDescent="0.2">
      <c r="A1429" s="331" t="s">
        <v>19</v>
      </c>
      <c r="B1429" s="318" t="s">
        <v>14</v>
      </c>
      <c r="C1429" s="767"/>
      <c r="D1429" s="767"/>
      <c r="E1429" s="769"/>
      <c r="F1429" s="769"/>
      <c r="G1429" s="769"/>
      <c r="H1429" s="321" t="s">
        <v>2211</v>
      </c>
      <c r="I1429" s="321" t="s">
        <v>2204</v>
      </c>
      <c r="J1429" s="333">
        <v>1</v>
      </c>
      <c r="K1429" s="323">
        <v>43570</v>
      </c>
      <c r="L1429" s="323">
        <v>43830</v>
      </c>
      <c r="M1429" s="324">
        <f t="shared" si="46"/>
        <v>37.142857142857146</v>
      </c>
      <c r="N1429" s="325">
        <v>1</v>
      </c>
      <c r="O1429" s="340" t="s">
        <v>2207</v>
      </c>
      <c r="P1429" s="325">
        <f t="shared" si="47"/>
        <v>1</v>
      </c>
      <c r="Q1429" s="326" t="str" cm="1">
        <f t="array" aca="1" ref="Q1429" ca="1">IF(ISNUMBER(P1429),IF(P1429=100%,"CUMPLIDA",IF(AND(ISNUMBER(L1429),ISNUMBER(INDIRECT("FECHA_"&amp;$B1429,1))), IF(L1429&lt;=INDIRECT("FECHA_"&amp;$B1429,1),"INCUMPLIDA","PROCESO"), "VERIFICAR FECHA")),"SIN VALOR AVANCE")</f>
        <v>CUMPLIDA</v>
      </c>
    </row>
    <row r="1430" spans="1:17" ht="285.75" x14ac:dyDescent="0.2">
      <c r="A1430" s="331" t="s">
        <v>19</v>
      </c>
      <c r="B1430" s="318" t="s">
        <v>14</v>
      </c>
      <c r="C1430" s="767"/>
      <c r="D1430" s="767"/>
      <c r="E1430" s="769"/>
      <c r="F1430" s="769"/>
      <c r="G1430" s="769"/>
      <c r="H1430" s="321" t="s">
        <v>2212</v>
      </c>
      <c r="I1430" s="321" t="s">
        <v>2213</v>
      </c>
      <c r="J1430" s="333">
        <v>1</v>
      </c>
      <c r="K1430" s="323">
        <v>43570</v>
      </c>
      <c r="L1430" s="323">
        <v>43830</v>
      </c>
      <c r="M1430" s="324">
        <f t="shared" si="46"/>
        <v>37.142857142857146</v>
      </c>
      <c r="N1430" s="325">
        <v>1</v>
      </c>
      <c r="O1430" s="340" t="s">
        <v>2207</v>
      </c>
      <c r="P1430" s="325">
        <f t="shared" si="47"/>
        <v>1</v>
      </c>
      <c r="Q1430" s="326" t="str" cm="1">
        <f t="array" aca="1" ref="Q1430" ca="1">IF(ISNUMBER(P1430),IF(P1430=100%,"CUMPLIDA",IF(AND(ISNUMBER(L1430),ISNUMBER(INDIRECT("FECHA_"&amp;$B1430,1))), IF(L1430&lt;=INDIRECT("FECHA_"&amp;$B1430,1),"INCUMPLIDA","PROCESO"), "VERIFICAR FECHA")),"SIN VALOR AVANCE")</f>
        <v>CUMPLIDA</v>
      </c>
    </row>
    <row r="1431" spans="1:17" ht="225.75" x14ac:dyDescent="0.2">
      <c r="A1431" s="331" t="s">
        <v>19</v>
      </c>
      <c r="B1431" s="318" t="s">
        <v>14</v>
      </c>
      <c r="C1431" s="767"/>
      <c r="D1431" s="767"/>
      <c r="E1431" s="769"/>
      <c r="F1431" s="769"/>
      <c r="G1431" s="769" t="s">
        <v>2214</v>
      </c>
      <c r="H1431" s="321" t="s">
        <v>2215</v>
      </c>
      <c r="I1431" s="321" t="s">
        <v>2216</v>
      </c>
      <c r="J1431" s="333">
        <v>22</v>
      </c>
      <c r="K1431" s="323">
        <v>43570</v>
      </c>
      <c r="L1431" s="323">
        <v>44196</v>
      </c>
      <c r="M1431" s="324">
        <f t="shared" si="46"/>
        <v>89.428571428571431</v>
      </c>
      <c r="N1431" s="325">
        <v>1</v>
      </c>
      <c r="O1431" s="340" t="s">
        <v>2202</v>
      </c>
      <c r="P1431" s="325">
        <f t="shared" si="47"/>
        <v>1</v>
      </c>
      <c r="Q1431" s="326" t="str" cm="1">
        <f t="array" aca="1" ref="Q1431" ca="1">IF(ISNUMBER(P1431),IF(P1431=100%,"CUMPLIDA",IF(AND(ISNUMBER(L1431),ISNUMBER(INDIRECT("FECHA_"&amp;$B1431,1))), IF(L1431&lt;=INDIRECT("FECHA_"&amp;$B1431,1),"INCUMPLIDA","PROCESO"), "VERIFICAR FECHA")),"SIN VALOR AVANCE")</f>
        <v>CUMPLIDA</v>
      </c>
    </row>
    <row r="1432" spans="1:17" ht="285.75" x14ac:dyDescent="0.2">
      <c r="A1432" s="331" t="s">
        <v>19</v>
      </c>
      <c r="B1432" s="318" t="s">
        <v>14</v>
      </c>
      <c r="C1432" s="767"/>
      <c r="D1432" s="767"/>
      <c r="E1432" s="769"/>
      <c r="F1432" s="769"/>
      <c r="G1432" s="769"/>
      <c r="H1432" s="321" t="s">
        <v>2217</v>
      </c>
      <c r="I1432" s="321" t="s">
        <v>2216</v>
      </c>
      <c r="J1432" s="333">
        <v>28</v>
      </c>
      <c r="K1432" s="323">
        <v>43570</v>
      </c>
      <c r="L1432" s="323">
        <v>44196</v>
      </c>
      <c r="M1432" s="324">
        <f t="shared" si="46"/>
        <v>89.428571428571431</v>
      </c>
      <c r="N1432" s="325">
        <v>1</v>
      </c>
      <c r="O1432" s="340" t="s">
        <v>2207</v>
      </c>
      <c r="P1432" s="325">
        <f t="shared" si="47"/>
        <v>1</v>
      </c>
      <c r="Q1432" s="326" t="str" cm="1">
        <f t="array" aca="1" ref="Q1432" ca="1">IF(ISNUMBER(P1432),IF(P1432=100%,"CUMPLIDA",IF(AND(ISNUMBER(L1432),ISNUMBER(INDIRECT("FECHA_"&amp;$B1432,1))), IF(L1432&lt;=INDIRECT("FECHA_"&amp;$B1432,1),"INCUMPLIDA","PROCESO"), "VERIFICAR FECHA")),"SIN VALOR AVANCE")</f>
        <v>CUMPLIDA</v>
      </c>
    </row>
    <row r="1433" spans="1:17" ht="285.75" x14ac:dyDescent="0.2">
      <c r="A1433" s="331" t="s">
        <v>19</v>
      </c>
      <c r="B1433" s="318" t="s">
        <v>14</v>
      </c>
      <c r="C1433" s="767"/>
      <c r="D1433" s="767"/>
      <c r="E1433" s="769"/>
      <c r="F1433" s="769"/>
      <c r="G1433" s="769"/>
      <c r="H1433" s="321" t="s">
        <v>2218</v>
      </c>
      <c r="I1433" s="321" t="s">
        <v>2216</v>
      </c>
      <c r="J1433" s="333">
        <v>27</v>
      </c>
      <c r="K1433" s="323">
        <v>43570</v>
      </c>
      <c r="L1433" s="323">
        <v>44196</v>
      </c>
      <c r="M1433" s="324">
        <f t="shared" si="46"/>
        <v>89.428571428571431</v>
      </c>
      <c r="N1433" s="325">
        <v>1</v>
      </c>
      <c r="O1433" s="340" t="s">
        <v>2207</v>
      </c>
      <c r="P1433" s="325">
        <f t="shared" si="47"/>
        <v>1</v>
      </c>
      <c r="Q1433" s="326" t="str" cm="1">
        <f t="array" aca="1" ref="Q1433" ca="1">IF(ISNUMBER(P1433),IF(P1433=100%,"CUMPLIDA",IF(AND(ISNUMBER(L1433),ISNUMBER(INDIRECT("FECHA_"&amp;$B1433,1))), IF(L1433&lt;=INDIRECT("FECHA_"&amp;$B1433,1),"INCUMPLIDA","PROCESO"), "VERIFICAR FECHA")),"SIN VALOR AVANCE")</f>
        <v>CUMPLIDA</v>
      </c>
    </row>
    <row r="1434" spans="1:17" ht="285.75" x14ac:dyDescent="0.2">
      <c r="A1434" s="331" t="s">
        <v>19</v>
      </c>
      <c r="B1434" s="318" t="s">
        <v>14</v>
      </c>
      <c r="C1434" s="767"/>
      <c r="D1434" s="767"/>
      <c r="E1434" s="769"/>
      <c r="F1434" s="769"/>
      <c r="G1434" s="769" t="s">
        <v>2219</v>
      </c>
      <c r="H1434" s="321" t="s">
        <v>2220</v>
      </c>
      <c r="I1434" s="321" t="s">
        <v>2216</v>
      </c>
      <c r="J1434" s="333">
        <v>22</v>
      </c>
      <c r="K1434" s="323">
        <v>43570</v>
      </c>
      <c r="L1434" s="323">
        <v>44196</v>
      </c>
      <c r="M1434" s="324">
        <f t="shared" si="46"/>
        <v>89.428571428571431</v>
      </c>
      <c r="N1434" s="325">
        <v>1</v>
      </c>
      <c r="O1434" s="340" t="s">
        <v>2207</v>
      </c>
      <c r="P1434" s="325">
        <f t="shared" si="47"/>
        <v>1</v>
      </c>
      <c r="Q1434" s="326" t="str" cm="1">
        <f t="array" aca="1" ref="Q1434" ca="1">IF(ISNUMBER(P1434),IF(P1434=100%,"CUMPLIDA",IF(AND(ISNUMBER(L1434),ISNUMBER(INDIRECT("FECHA_"&amp;$B1434,1))), IF(L1434&lt;=INDIRECT("FECHA_"&amp;$B1434,1),"INCUMPLIDA","PROCESO"), "VERIFICAR FECHA")),"SIN VALOR AVANCE")</f>
        <v>CUMPLIDA</v>
      </c>
    </row>
    <row r="1435" spans="1:17" ht="285.75" x14ac:dyDescent="0.2">
      <c r="A1435" s="331" t="s">
        <v>19</v>
      </c>
      <c r="B1435" s="318" t="s">
        <v>14</v>
      </c>
      <c r="C1435" s="767"/>
      <c r="D1435" s="767"/>
      <c r="E1435" s="769"/>
      <c r="F1435" s="769"/>
      <c r="G1435" s="769"/>
      <c r="H1435" s="321" t="s">
        <v>2221</v>
      </c>
      <c r="I1435" s="321" t="s">
        <v>2216</v>
      </c>
      <c r="J1435" s="333">
        <v>28</v>
      </c>
      <c r="K1435" s="323">
        <v>43570</v>
      </c>
      <c r="L1435" s="323">
        <v>44196</v>
      </c>
      <c r="M1435" s="324">
        <f t="shared" si="46"/>
        <v>89.428571428571431</v>
      </c>
      <c r="N1435" s="325">
        <v>1</v>
      </c>
      <c r="O1435" s="340" t="s">
        <v>2207</v>
      </c>
      <c r="P1435" s="325">
        <f t="shared" si="47"/>
        <v>1</v>
      </c>
      <c r="Q1435" s="326" t="str" cm="1">
        <f t="array" aca="1" ref="Q1435" ca="1">IF(ISNUMBER(P1435),IF(P1435=100%,"CUMPLIDA",IF(AND(ISNUMBER(L1435),ISNUMBER(INDIRECT("FECHA_"&amp;$B1435,1))), IF(L1435&lt;=INDIRECT("FECHA_"&amp;$B1435,1),"INCUMPLIDA","PROCESO"), "VERIFICAR FECHA")),"SIN VALOR AVANCE")</f>
        <v>CUMPLIDA</v>
      </c>
    </row>
    <row r="1436" spans="1:17" ht="285.75" x14ac:dyDescent="0.2">
      <c r="A1436" s="331" t="s">
        <v>19</v>
      </c>
      <c r="B1436" s="318" t="s">
        <v>14</v>
      </c>
      <c r="C1436" s="767"/>
      <c r="D1436" s="767"/>
      <c r="E1436" s="769"/>
      <c r="F1436" s="769"/>
      <c r="G1436" s="769"/>
      <c r="H1436" s="321" t="s">
        <v>2222</v>
      </c>
      <c r="I1436" s="321" t="s">
        <v>2216</v>
      </c>
      <c r="J1436" s="333">
        <v>27</v>
      </c>
      <c r="K1436" s="323">
        <v>43570</v>
      </c>
      <c r="L1436" s="323">
        <v>44196</v>
      </c>
      <c r="M1436" s="324">
        <f t="shared" si="46"/>
        <v>89.428571428571431</v>
      </c>
      <c r="N1436" s="325">
        <v>1</v>
      </c>
      <c r="O1436" s="340" t="s">
        <v>2207</v>
      </c>
      <c r="P1436" s="325">
        <f t="shared" si="47"/>
        <v>1</v>
      </c>
      <c r="Q1436" s="326" t="str" cm="1">
        <f t="array" aca="1" ref="Q1436" ca="1">IF(ISNUMBER(P1436),IF(P1436=100%,"CUMPLIDA",IF(AND(ISNUMBER(L1436),ISNUMBER(INDIRECT("FECHA_"&amp;$B1436,1))), IF(L1436&lt;=INDIRECT("FECHA_"&amp;$B1436,1),"INCUMPLIDA","PROCESO"), "VERIFICAR FECHA")),"SIN VALOR AVANCE")</f>
        <v>CUMPLIDA</v>
      </c>
    </row>
    <row r="1437" spans="1:17" ht="285.75" x14ac:dyDescent="0.2">
      <c r="A1437" s="331" t="s">
        <v>19</v>
      </c>
      <c r="B1437" s="318" t="s">
        <v>14</v>
      </c>
      <c r="C1437" s="767"/>
      <c r="D1437" s="767"/>
      <c r="E1437" s="769"/>
      <c r="F1437" s="769"/>
      <c r="G1437" s="769" t="s">
        <v>2223</v>
      </c>
      <c r="H1437" s="321" t="s">
        <v>2224</v>
      </c>
      <c r="I1437" s="321" t="s">
        <v>2216</v>
      </c>
      <c r="J1437" s="333">
        <v>22</v>
      </c>
      <c r="K1437" s="323">
        <v>43570</v>
      </c>
      <c r="L1437" s="323">
        <v>44196</v>
      </c>
      <c r="M1437" s="324">
        <f t="shared" si="46"/>
        <v>89.428571428571431</v>
      </c>
      <c r="N1437" s="325">
        <v>1</v>
      </c>
      <c r="O1437" s="340" t="s">
        <v>2207</v>
      </c>
      <c r="P1437" s="325">
        <f t="shared" si="47"/>
        <v>1</v>
      </c>
      <c r="Q1437" s="326" t="str" cm="1">
        <f t="array" aca="1" ref="Q1437" ca="1">IF(ISNUMBER(P1437),IF(P1437=100%,"CUMPLIDA",IF(AND(ISNUMBER(L1437),ISNUMBER(INDIRECT("FECHA_"&amp;$B1437,1))), IF(L1437&lt;=INDIRECT("FECHA_"&amp;$B1437,1),"INCUMPLIDA","PROCESO"), "VERIFICAR FECHA")),"SIN VALOR AVANCE")</f>
        <v>CUMPLIDA</v>
      </c>
    </row>
    <row r="1438" spans="1:17" ht="285.75" x14ac:dyDescent="0.2">
      <c r="A1438" s="331" t="s">
        <v>19</v>
      </c>
      <c r="B1438" s="318" t="s">
        <v>14</v>
      </c>
      <c r="C1438" s="767"/>
      <c r="D1438" s="767"/>
      <c r="E1438" s="769"/>
      <c r="F1438" s="769"/>
      <c r="G1438" s="769"/>
      <c r="H1438" s="321" t="s">
        <v>2225</v>
      </c>
      <c r="I1438" s="321" t="s">
        <v>2216</v>
      </c>
      <c r="J1438" s="333">
        <v>28</v>
      </c>
      <c r="K1438" s="323">
        <v>43570</v>
      </c>
      <c r="L1438" s="323">
        <v>44196</v>
      </c>
      <c r="M1438" s="324">
        <f t="shared" si="46"/>
        <v>89.428571428571431</v>
      </c>
      <c r="N1438" s="325">
        <v>1</v>
      </c>
      <c r="O1438" s="340" t="s">
        <v>2207</v>
      </c>
      <c r="P1438" s="325">
        <f t="shared" si="47"/>
        <v>1</v>
      </c>
      <c r="Q1438" s="326" t="str" cm="1">
        <f t="array" aca="1" ref="Q1438" ca="1">IF(ISNUMBER(P1438),IF(P1438=100%,"CUMPLIDA",IF(AND(ISNUMBER(L1438),ISNUMBER(INDIRECT("FECHA_"&amp;$B1438,1))), IF(L1438&lt;=INDIRECT("FECHA_"&amp;$B1438,1),"INCUMPLIDA","PROCESO"), "VERIFICAR FECHA")),"SIN VALOR AVANCE")</f>
        <v>CUMPLIDA</v>
      </c>
    </row>
    <row r="1439" spans="1:17" ht="285.75" x14ac:dyDescent="0.2">
      <c r="A1439" s="331" t="s">
        <v>19</v>
      </c>
      <c r="B1439" s="318" t="s">
        <v>14</v>
      </c>
      <c r="C1439" s="767"/>
      <c r="D1439" s="767"/>
      <c r="E1439" s="769"/>
      <c r="F1439" s="769"/>
      <c r="G1439" s="769"/>
      <c r="H1439" s="321" t="s">
        <v>2226</v>
      </c>
      <c r="I1439" s="321" t="s">
        <v>2216</v>
      </c>
      <c r="J1439" s="333">
        <v>27</v>
      </c>
      <c r="K1439" s="323">
        <v>43570</v>
      </c>
      <c r="L1439" s="323">
        <v>44196</v>
      </c>
      <c r="M1439" s="324">
        <f t="shared" si="46"/>
        <v>89.428571428571431</v>
      </c>
      <c r="N1439" s="325">
        <v>1</v>
      </c>
      <c r="O1439" s="340" t="s">
        <v>2207</v>
      </c>
      <c r="P1439" s="325">
        <f t="shared" si="47"/>
        <v>1</v>
      </c>
      <c r="Q1439" s="326" t="str" cm="1">
        <f t="array" aca="1" ref="Q1439" ca="1">IF(ISNUMBER(P1439),IF(P1439=100%,"CUMPLIDA",IF(AND(ISNUMBER(L1439),ISNUMBER(INDIRECT("FECHA_"&amp;$B1439,1))), IF(L1439&lt;=INDIRECT("FECHA_"&amp;$B1439,1),"INCUMPLIDA","PROCESO"), "VERIFICAR FECHA")),"SIN VALOR AVANCE")</f>
        <v>CUMPLIDA</v>
      </c>
    </row>
    <row r="1440" spans="1:17" ht="285.75" x14ac:dyDescent="0.2">
      <c r="A1440" s="331" t="s">
        <v>19</v>
      </c>
      <c r="B1440" s="318" t="s">
        <v>14</v>
      </c>
      <c r="C1440" s="767"/>
      <c r="D1440" s="767"/>
      <c r="E1440" s="769"/>
      <c r="F1440" s="769"/>
      <c r="G1440" s="769" t="s">
        <v>2227</v>
      </c>
      <c r="H1440" s="321" t="s">
        <v>2228</v>
      </c>
      <c r="I1440" s="321" t="s">
        <v>2229</v>
      </c>
      <c r="J1440" s="333">
        <v>1</v>
      </c>
      <c r="K1440" s="323">
        <v>43570</v>
      </c>
      <c r="L1440" s="323">
        <v>43830</v>
      </c>
      <c r="M1440" s="324">
        <f t="shared" si="46"/>
        <v>37.142857142857146</v>
      </c>
      <c r="N1440" s="325">
        <v>1</v>
      </c>
      <c r="O1440" s="340" t="s">
        <v>2207</v>
      </c>
      <c r="P1440" s="325">
        <f t="shared" si="47"/>
        <v>1</v>
      </c>
      <c r="Q1440" s="326" t="str" cm="1">
        <f t="array" aca="1" ref="Q1440" ca="1">IF(ISNUMBER(P1440),IF(P1440=100%,"CUMPLIDA",IF(AND(ISNUMBER(L1440),ISNUMBER(INDIRECT("FECHA_"&amp;$B1440,1))), IF(L1440&lt;=INDIRECT("FECHA_"&amp;$B1440,1),"INCUMPLIDA","PROCESO"), "VERIFICAR FECHA")),"SIN VALOR AVANCE")</f>
        <v>CUMPLIDA</v>
      </c>
    </row>
    <row r="1441" spans="1:17" ht="285.75" x14ac:dyDescent="0.2">
      <c r="A1441" s="331" t="s">
        <v>19</v>
      </c>
      <c r="B1441" s="318" t="s">
        <v>14</v>
      </c>
      <c r="C1441" s="767"/>
      <c r="D1441" s="767"/>
      <c r="E1441" s="769"/>
      <c r="F1441" s="769"/>
      <c r="G1441" s="769"/>
      <c r="H1441" s="321" t="s">
        <v>2230</v>
      </c>
      <c r="I1441" s="321" t="s">
        <v>2231</v>
      </c>
      <c r="J1441" s="333">
        <v>1</v>
      </c>
      <c r="K1441" s="323">
        <v>43570</v>
      </c>
      <c r="L1441" s="323">
        <v>43830</v>
      </c>
      <c r="M1441" s="324">
        <f t="shared" si="46"/>
        <v>37.142857142857146</v>
      </c>
      <c r="N1441" s="325">
        <v>1</v>
      </c>
      <c r="O1441" s="340" t="s">
        <v>2207</v>
      </c>
      <c r="P1441" s="325">
        <f t="shared" si="47"/>
        <v>1</v>
      </c>
      <c r="Q1441" s="326" t="str" cm="1">
        <f t="array" aca="1" ref="Q1441" ca="1">IF(ISNUMBER(P1441),IF(P1441=100%,"CUMPLIDA",IF(AND(ISNUMBER(L1441),ISNUMBER(INDIRECT("FECHA_"&amp;$B1441,1))), IF(L1441&lt;=INDIRECT("FECHA_"&amp;$B1441,1),"INCUMPLIDA","PROCESO"), "VERIFICAR FECHA")),"SIN VALOR AVANCE")</f>
        <v>CUMPLIDA</v>
      </c>
    </row>
    <row r="1442" spans="1:17" ht="285.75" x14ac:dyDescent="0.2">
      <c r="A1442" s="331" t="s">
        <v>19</v>
      </c>
      <c r="B1442" s="318" t="s">
        <v>14</v>
      </c>
      <c r="C1442" s="767"/>
      <c r="D1442" s="767"/>
      <c r="E1442" s="769"/>
      <c r="F1442" s="769"/>
      <c r="G1442" s="769"/>
      <c r="H1442" s="321" t="s">
        <v>2232</v>
      </c>
      <c r="I1442" s="321" t="s">
        <v>2233</v>
      </c>
      <c r="J1442" s="333">
        <v>1</v>
      </c>
      <c r="K1442" s="323">
        <v>43570</v>
      </c>
      <c r="L1442" s="323">
        <v>43830</v>
      </c>
      <c r="M1442" s="324">
        <f t="shared" si="46"/>
        <v>37.142857142857146</v>
      </c>
      <c r="N1442" s="325">
        <v>1</v>
      </c>
      <c r="O1442" s="340" t="s">
        <v>2207</v>
      </c>
      <c r="P1442" s="325">
        <f t="shared" si="47"/>
        <v>1</v>
      </c>
      <c r="Q1442" s="326" t="str" cm="1">
        <f t="array" aca="1" ref="Q1442" ca="1">IF(ISNUMBER(P1442),IF(P1442=100%,"CUMPLIDA",IF(AND(ISNUMBER(L1442),ISNUMBER(INDIRECT("FECHA_"&amp;$B1442,1))), IF(L1442&lt;=INDIRECT("FECHA_"&amp;$B1442,1),"INCUMPLIDA","PROCESO"), "VERIFICAR FECHA")),"SIN VALOR AVANCE")</f>
        <v>CUMPLIDA</v>
      </c>
    </row>
    <row r="1443" spans="1:17" ht="285.75" x14ac:dyDescent="0.2">
      <c r="A1443" s="331" t="s">
        <v>19</v>
      </c>
      <c r="B1443" s="318" t="s">
        <v>14</v>
      </c>
      <c r="C1443" s="767"/>
      <c r="D1443" s="767"/>
      <c r="E1443" s="769"/>
      <c r="F1443" s="769"/>
      <c r="G1443" s="769" t="s">
        <v>2234</v>
      </c>
      <c r="H1443" s="321" t="s">
        <v>2201</v>
      </c>
      <c r="I1443" s="321" t="s">
        <v>255</v>
      </c>
      <c r="J1443" s="333">
        <v>1</v>
      </c>
      <c r="K1443" s="323">
        <v>43570</v>
      </c>
      <c r="L1443" s="323">
        <v>43830</v>
      </c>
      <c r="M1443" s="324">
        <f t="shared" si="46"/>
        <v>37.142857142857146</v>
      </c>
      <c r="N1443" s="325">
        <v>1</v>
      </c>
      <c r="O1443" s="340" t="s">
        <v>2207</v>
      </c>
      <c r="P1443" s="325">
        <f t="shared" si="47"/>
        <v>1</v>
      </c>
      <c r="Q1443" s="326" t="str" cm="1">
        <f t="array" aca="1" ref="Q1443" ca="1">IF(ISNUMBER(P1443),IF(P1443=100%,"CUMPLIDA",IF(AND(ISNUMBER(L1443),ISNUMBER(INDIRECT("FECHA_"&amp;$B1443,1))), IF(L1443&lt;=INDIRECT("FECHA_"&amp;$B1443,1),"INCUMPLIDA","PROCESO"), "VERIFICAR FECHA")),"SIN VALOR AVANCE")</f>
        <v>CUMPLIDA</v>
      </c>
    </row>
    <row r="1444" spans="1:17" ht="285.75" x14ac:dyDescent="0.2">
      <c r="A1444" s="331" t="s">
        <v>19</v>
      </c>
      <c r="B1444" s="318" t="s">
        <v>14</v>
      </c>
      <c r="C1444" s="767"/>
      <c r="D1444" s="767"/>
      <c r="E1444" s="769"/>
      <c r="F1444" s="769"/>
      <c r="G1444" s="769"/>
      <c r="H1444" s="321" t="s">
        <v>2203</v>
      </c>
      <c r="I1444" s="321" t="s">
        <v>2204</v>
      </c>
      <c r="J1444" s="333">
        <v>1</v>
      </c>
      <c r="K1444" s="323">
        <v>43570</v>
      </c>
      <c r="L1444" s="323">
        <v>43830</v>
      </c>
      <c r="M1444" s="324">
        <f t="shared" si="46"/>
        <v>37.142857142857146</v>
      </c>
      <c r="N1444" s="325">
        <v>1</v>
      </c>
      <c r="O1444" s="340" t="s">
        <v>2207</v>
      </c>
      <c r="P1444" s="325">
        <f t="shared" si="47"/>
        <v>1</v>
      </c>
      <c r="Q1444" s="326" t="str" cm="1">
        <f t="array" aca="1" ref="Q1444" ca="1">IF(ISNUMBER(P1444),IF(P1444=100%,"CUMPLIDA",IF(AND(ISNUMBER(L1444),ISNUMBER(INDIRECT("FECHA_"&amp;$B1444,1))), IF(L1444&lt;=INDIRECT("FECHA_"&amp;$B1444,1),"INCUMPLIDA","PROCESO"), "VERIFICAR FECHA")),"SIN VALOR AVANCE")</f>
        <v>CUMPLIDA</v>
      </c>
    </row>
    <row r="1445" spans="1:17" ht="285.75" x14ac:dyDescent="0.2">
      <c r="A1445" s="331" t="s">
        <v>19</v>
      </c>
      <c r="B1445" s="318" t="s">
        <v>14</v>
      </c>
      <c r="C1445" s="767"/>
      <c r="D1445" s="767"/>
      <c r="E1445" s="769"/>
      <c r="F1445" s="769"/>
      <c r="G1445" s="769"/>
      <c r="H1445" s="321" t="s">
        <v>2205</v>
      </c>
      <c r="I1445" s="321" t="s">
        <v>2206</v>
      </c>
      <c r="J1445" s="333">
        <v>1</v>
      </c>
      <c r="K1445" s="323">
        <v>43570</v>
      </c>
      <c r="L1445" s="323">
        <v>43830</v>
      </c>
      <c r="M1445" s="324">
        <f t="shared" si="46"/>
        <v>37.142857142857146</v>
      </c>
      <c r="N1445" s="325">
        <v>1</v>
      </c>
      <c r="O1445" s="340" t="s">
        <v>2207</v>
      </c>
      <c r="P1445" s="325">
        <f t="shared" si="47"/>
        <v>1</v>
      </c>
      <c r="Q1445" s="326" t="str" cm="1">
        <f t="array" aca="1" ref="Q1445" ca="1">IF(ISNUMBER(P1445),IF(P1445=100%,"CUMPLIDA",IF(AND(ISNUMBER(L1445),ISNUMBER(INDIRECT("FECHA_"&amp;$B1445,1))), IF(L1445&lt;=INDIRECT("FECHA_"&amp;$B1445,1),"INCUMPLIDA","PROCESO"), "VERIFICAR FECHA")),"SIN VALOR AVANCE")</f>
        <v>CUMPLIDA</v>
      </c>
    </row>
    <row r="1446" spans="1:17" ht="30.75" x14ac:dyDescent="0.2">
      <c r="A1446" s="331" t="s">
        <v>19</v>
      </c>
      <c r="B1446" s="332" t="s">
        <v>14</v>
      </c>
      <c r="C1446" s="767" t="s">
        <v>2235</v>
      </c>
      <c r="D1446" s="767" t="s">
        <v>1518</v>
      </c>
      <c r="E1446" s="769" t="s">
        <v>2236</v>
      </c>
      <c r="F1446" s="769" t="s">
        <v>2237</v>
      </c>
      <c r="G1446" s="320" t="s">
        <v>2238</v>
      </c>
      <c r="H1446" s="321" t="s">
        <v>2239</v>
      </c>
      <c r="I1446" s="321" t="s">
        <v>1676</v>
      </c>
      <c r="J1446" s="333">
        <v>1</v>
      </c>
      <c r="K1446" s="323">
        <v>45231</v>
      </c>
      <c r="L1446" s="323">
        <v>45504</v>
      </c>
      <c r="M1446" s="324">
        <f t="shared" si="46"/>
        <v>39</v>
      </c>
      <c r="N1446" s="325">
        <v>1</v>
      </c>
      <c r="O1446" s="321" t="s">
        <v>2240</v>
      </c>
      <c r="P1446" s="325">
        <f t="shared" si="47"/>
        <v>1</v>
      </c>
      <c r="Q1446" s="326" t="str" cm="1">
        <f t="array" aca="1" ref="Q1446" ca="1">IF(ISNUMBER(P1446),IF(P1446=100%,"CUMPLIDA",IF(AND(ISNUMBER(L1446),ISNUMBER(INDIRECT("FECHA_"&amp;$B1446,1))), IF(L1446&lt;=INDIRECT("FECHA_"&amp;$B1446,1),"INCUMPLIDA","PROCESO"), "VERIFICAR FECHA")),"SIN VALOR AVANCE")</f>
        <v>CUMPLIDA</v>
      </c>
    </row>
    <row r="1447" spans="1:17" ht="105.75" x14ac:dyDescent="0.2">
      <c r="A1447" s="331" t="s">
        <v>19</v>
      </c>
      <c r="B1447" s="332" t="s">
        <v>14</v>
      </c>
      <c r="C1447" s="767"/>
      <c r="D1447" s="767"/>
      <c r="E1447" s="769"/>
      <c r="F1447" s="769"/>
      <c r="G1447" s="320" t="s">
        <v>2241</v>
      </c>
      <c r="H1447" s="321" t="s">
        <v>1679</v>
      </c>
      <c r="I1447" s="321" t="s">
        <v>99</v>
      </c>
      <c r="J1447" s="333">
        <v>1</v>
      </c>
      <c r="K1447" s="323">
        <v>45323</v>
      </c>
      <c r="L1447" s="323">
        <v>45747</v>
      </c>
      <c r="M1447" s="324">
        <f t="shared" si="46"/>
        <v>60.571428571428569</v>
      </c>
      <c r="N1447" s="325">
        <v>1</v>
      </c>
      <c r="O1447" s="321" t="s">
        <v>2242</v>
      </c>
      <c r="P1447" s="325">
        <f t="shared" si="47"/>
        <v>1</v>
      </c>
      <c r="Q1447" s="326" t="str" cm="1">
        <f t="array" aca="1" ref="Q1447" ca="1">IF(ISNUMBER(P1447),IF(P1447=100%,"CUMPLIDA",IF(AND(ISNUMBER(L1447),ISNUMBER(INDIRECT("FECHA_"&amp;$B1447,1))), IF(L1447&lt;=INDIRECT("FECHA_"&amp;$B1447,1),"INCUMPLIDA","PROCESO"), "VERIFICAR FECHA")),"SIN VALOR AVANCE")</f>
        <v>CUMPLIDA</v>
      </c>
    </row>
    <row r="1448" spans="1:17" ht="30.75" x14ac:dyDescent="0.2">
      <c r="A1448" s="331" t="s">
        <v>19</v>
      </c>
      <c r="B1448" s="332" t="s">
        <v>14</v>
      </c>
      <c r="C1448" s="767"/>
      <c r="D1448" s="767"/>
      <c r="E1448" s="769"/>
      <c r="F1448" s="769"/>
      <c r="G1448" s="320" t="s">
        <v>2243</v>
      </c>
      <c r="H1448" s="321" t="s">
        <v>101</v>
      </c>
      <c r="I1448" s="321" t="s">
        <v>102</v>
      </c>
      <c r="J1448" s="333">
        <v>1</v>
      </c>
      <c r="K1448" s="323">
        <v>45323</v>
      </c>
      <c r="L1448" s="323">
        <v>45747</v>
      </c>
      <c r="M1448" s="324">
        <f t="shared" si="46"/>
        <v>60.571428571428569</v>
      </c>
      <c r="N1448" s="325">
        <v>1</v>
      </c>
      <c r="O1448" s="321" t="s">
        <v>2240</v>
      </c>
      <c r="P1448" s="325">
        <f t="shared" si="47"/>
        <v>1</v>
      </c>
      <c r="Q1448" s="326" t="str" cm="1">
        <f t="array" aca="1" ref="Q1448" ca="1">IF(ISNUMBER(P1448),IF(P1448=100%,"CUMPLIDA",IF(AND(ISNUMBER(L1448),ISNUMBER(INDIRECT("FECHA_"&amp;$B1448,1))), IF(L1448&lt;=INDIRECT("FECHA_"&amp;$B1448,1),"INCUMPLIDA","PROCESO"), "VERIFICAR FECHA")),"SIN VALOR AVANCE")</f>
        <v>CUMPLIDA</v>
      </c>
    </row>
    <row r="1449" spans="1:17" ht="45" x14ac:dyDescent="0.2">
      <c r="A1449" s="331" t="s">
        <v>19</v>
      </c>
      <c r="B1449" s="332" t="s">
        <v>14</v>
      </c>
      <c r="C1449" s="767"/>
      <c r="D1449" s="767"/>
      <c r="E1449" s="769"/>
      <c r="F1449" s="769"/>
      <c r="G1449" s="320" t="s">
        <v>2244</v>
      </c>
      <c r="H1449" s="321" t="s">
        <v>239</v>
      </c>
      <c r="I1449" s="321" t="s">
        <v>240</v>
      </c>
      <c r="J1449" s="333">
        <v>1</v>
      </c>
      <c r="K1449" s="323">
        <v>45231</v>
      </c>
      <c r="L1449" s="323">
        <v>45747</v>
      </c>
      <c r="M1449" s="324">
        <f t="shared" si="46"/>
        <v>73.714285714285708</v>
      </c>
      <c r="N1449" s="325">
        <v>1</v>
      </c>
      <c r="O1449" s="321" t="s">
        <v>2240</v>
      </c>
      <c r="P1449" s="325">
        <f t="shared" si="47"/>
        <v>1</v>
      </c>
      <c r="Q1449" s="326" t="str" cm="1">
        <f t="array" aca="1" ref="Q1449" ca="1">IF(ISNUMBER(P1449),IF(P1449=100%,"CUMPLIDA",IF(AND(ISNUMBER(L1449),ISNUMBER(INDIRECT("FECHA_"&amp;$B1449,1))), IF(L1449&lt;=INDIRECT("FECHA_"&amp;$B1449,1),"INCUMPLIDA","PROCESO"), "VERIFICAR FECHA")),"SIN VALOR AVANCE")</f>
        <v>CUMPLIDA</v>
      </c>
    </row>
    <row r="1450" spans="1:17" ht="105.75" x14ac:dyDescent="0.2">
      <c r="A1450" s="331" t="s">
        <v>19</v>
      </c>
      <c r="B1450" s="332" t="s">
        <v>14</v>
      </c>
      <c r="C1450" s="767"/>
      <c r="D1450" s="767"/>
      <c r="E1450" s="769"/>
      <c r="F1450" s="769"/>
      <c r="G1450" s="320" t="s">
        <v>2245</v>
      </c>
      <c r="H1450" s="321" t="s">
        <v>104</v>
      </c>
      <c r="I1450" s="321" t="s">
        <v>105</v>
      </c>
      <c r="J1450" s="333">
        <v>1</v>
      </c>
      <c r="K1450" s="323">
        <v>45323</v>
      </c>
      <c r="L1450" s="323">
        <v>45747</v>
      </c>
      <c r="M1450" s="324">
        <f t="shared" ref="M1450:M1513" si="48">(L1450-K1450)/7</f>
        <v>60.571428571428569</v>
      </c>
      <c r="N1450" s="325">
        <v>1</v>
      </c>
      <c r="O1450" s="321" t="s">
        <v>2242</v>
      </c>
      <c r="P1450" s="325">
        <f t="shared" si="47"/>
        <v>1</v>
      </c>
      <c r="Q1450" s="326" t="str" cm="1">
        <f t="array" aca="1" ref="Q1450" ca="1">IF(ISNUMBER(P1450),IF(P1450=100%,"CUMPLIDA",IF(AND(ISNUMBER(L1450),ISNUMBER(INDIRECT("FECHA_"&amp;$B1450,1))), IF(L1450&lt;=INDIRECT("FECHA_"&amp;$B1450,1),"INCUMPLIDA","PROCESO"), "VERIFICAR FECHA")),"SIN VALOR AVANCE")</f>
        <v>CUMPLIDA</v>
      </c>
    </row>
    <row r="1451" spans="1:17" ht="30.75" x14ac:dyDescent="0.2">
      <c r="A1451" s="331" t="s">
        <v>19</v>
      </c>
      <c r="B1451" s="332" t="s">
        <v>14</v>
      </c>
      <c r="C1451" s="767"/>
      <c r="D1451" s="767"/>
      <c r="E1451" s="769"/>
      <c r="F1451" s="769"/>
      <c r="G1451" s="320" t="s">
        <v>2246</v>
      </c>
      <c r="H1451" s="321" t="s">
        <v>106</v>
      </c>
      <c r="I1451" s="321" t="s">
        <v>107</v>
      </c>
      <c r="J1451" s="333">
        <v>1</v>
      </c>
      <c r="K1451" s="323">
        <v>45231</v>
      </c>
      <c r="L1451" s="323">
        <v>45747</v>
      </c>
      <c r="M1451" s="324">
        <f t="shared" si="48"/>
        <v>73.714285714285708</v>
      </c>
      <c r="N1451" s="325">
        <v>1</v>
      </c>
      <c r="O1451" s="321" t="s">
        <v>2240</v>
      </c>
      <c r="P1451" s="325">
        <f t="shared" si="47"/>
        <v>1</v>
      </c>
      <c r="Q1451" s="326" t="str" cm="1">
        <f t="array" aca="1" ref="Q1451" ca="1">IF(ISNUMBER(P1451),IF(P1451=100%,"CUMPLIDA",IF(AND(ISNUMBER(L1451),ISNUMBER(INDIRECT("FECHA_"&amp;$B1451,1))), IF(L1451&lt;=INDIRECT("FECHA_"&amp;$B1451,1),"INCUMPLIDA","PROCESO"), "VERIFICAR FECHA")),"SIN VALOR AVANCE")</f>
        <v>CUMPLIDA</v>
      </c>
    </row>
    <row r="1452" spans="1:17" ht="135.75" x14ac:dyDescent="0.2">
      <c r="A1452" s="331" t="s">
        <v>19</v>
      </c>
      <c r="B1452" s="332" t="s">
        <v>14</v>
      </c>
      <c r="C1452" s="767"/>
      <c r="D1452" s="767"/>
      <c r="E1452" s="769"/>
      <c r="F1452" s="769"/>
      <c r="G1452" s="320" t="s">
        <v>2247</v>
      </c>
      <c r="H1452" s="321" t="s">
        <v>108</v>
      </c>
      <c r="I1452" s="321" t="s">
        <v>109</v>
      </c>
      <c r="J1452" s="333">
        <v>1</v>
      </c>
      <c r="K1452" s="323">
        <v>45231</v>
      </c>
      <c r="L1452" s="323">
        <v>45808</v>
      </c>
      <c r="M1452" s="324">
        <f t="shared" si="48"/>
        <v>82.428571428571431</v>
      </c>
      <c r="N1452" s="325">
        <v>1</v>
      </c>
      <c r="O1452" s="321" t="s">
        <v>2248</v>
      </c>
      <c r="P1452" s="325">
        <f t="shared" si="47"/>
        <v>1</v>
      </c>
      <c r="Q1452" s="326" t="str" cm="1">
        <f t="array" aca="1" ref="Q1452" ca="1">IF(ISNUMBER(P1452),IF(P1452=100%,"CUMPLIDA",IF(AND(ISNUMBER(L1452),ISNUMBER(INDIRECT("FECHA_"&amp;$B1452,1))), IF(L1452&lt;=INDIRECT("FECHA_"&amp;$B1452,1),"INCUMPLIDA","PROCESO"), "VERIFICAR FECHA")),"SIN VALOR AVANCE")</f>
        <v>CUMPLIDA</v>
      </c>
    </row>
    <row r="1453" spans="1:17" ht="30.75" x14ac:dyDescent="0.2">
      <c r="A1453" s="331" t="s">
        <v>19</v>
      </c>
      <c r="B1453" s="332" t="s">
        <v>14</v>
      </c>
      <c r="C1453" s="767"/>
      <c r="D1453" s="767"/>
      <c r="E1453" s="769"/>
      <c r="F1453" s="769"/>
      <c r="G1453" s="320" t="s">
        <v>2249</v>
      </c>
      <c r="H1453" s="321" t="s">
        <v>111</v>
      </c>
      <c r="I1453" s="321" t="s">
        <v>112</v>
      </c>
      <c r="J1453" s="333">
        <v>10</v>
      </c>
      <c r="K1453" s="323">
        <v>45809</v>
      </c>
      <c r="L1453" s="323">
        <v>46752</v>
      </c>
      <c r="M1453" s="324">
        <f t="shared" si="48"/>
        <v>134.71428571428572</v>
      </c>
      <c r="N1453" s="325">
        <v>0</v>
      </c>
      <c r="O1453" s="321" t="s">
        <v>2240</v>
      </c>
      <c r="P1453" s="325">
        <f t="shared" si="47"/>
        <v>0</v>
      </c>
      <c r="Q1453" s="326" t="str" cm="1">
        <f t="array" aca="1" ref="Q1453" ca="1">IF(ISNUMBER(P1453),IF(P1453=100%,"CUMPLIDA",IF(AND(ISNUMBER(L1453),ISNUMBER(INDIRECT("FECHA_"&amp;$B1453,1))), IF(L1453&lt;=INDIRECT("FECHA_"&amp;$B1453,1),"INCUMPLIDA","PROCESO"), "VERIFICAR FECHA")),"SIN VALOR AVANCE")</f>
        <v>PROCESO</v>
      </c>
    </row>
    <row r="1454" spans="1:17" ht="105.75" x14ac:dyDescent="0.2">
      <c r="A1454" s="331" t="s">
        <v>19</v>
      </c>
      <c r="B1454" s="332" t="s">
        <v>14</v>
      </c>
      <c r="C1454" s="767"/>
      <c r="D1454" s="767"/>
      <c r="E1454" s="769"/>
      <c r="F1454" s="769"/>
      <c r="G1454" s="320" t="s">
        <v>2250</v>
      </c>
      <c r="H1454" s="321" t="s">
        <v>115</v>
      </c>
      <c r="I1454" s="321" t="s">
        <v>116</v>
      </c>
      <c r="J1454" s="333">
        <v>1</v>
      </c>
      <c r="K1454" s="323">
        <v>45809</v>
      </c>
      <c r="L1454" s="323">
        <v>46752</v>
      </c>
      <c r="M1454" s="324">
        <f t="shared" si="48"/>
        <v>134.71428571428572</v>
      </c>
      <c r="N1454" s="325">
        <v>0</v>
      </c>
      <c r="O1454" s="321" t="s">
        <v>2242</v>
      </c>
      <c r="P1454" s="325">
        <f t="shared" si="47"/>
        <v>0</v>
      </c>
      <c r="Q1454" s="326" t="str" cm="1">
        <f t="array" aca="1" ref="Q1454" ca="1">IF(ISNUMBER(P1454),IF(P1454=100%,"CUMPLIDA",IF(AND(ISNUMBER(L1454),ISNUMBER(INDIRECT("FECHA_"&amp;$B1454,1))), IF(L1454&lt;=INDIRECT("FECHA_"&amp;$B1454,1),"INCUMPLIDA","PROCESO"), "VERIFICAR FECHA")),"SIN VALOR AVANCE")</f>
        <v>PROCESO</v>
      </c>
    </row>
    <row r="1455" spans="1:17" ht="135.75" x14ac:dyDescent="0.2">
      <c r="A1455" s="331" t="s">
        <v>19</v>
      </c>
      <c r="B1455" s="332" t="s">
        <v>14</v>
      </c>
      <c r="C1455" s="767"/>
      <c r="D1455" s="767"/>
      <c r="E1455" s="769"/>
      <c r="F1455" s="769"/>
      <c r="G1455" s="320" t="s">
        <v>2251</v>
      </c>
      <c r="H1455" s="321" t="s">
        <v>118</v>
      </c>
      <c r="I1455" s="321" t="s">
        <v>119</v>
      </c>
      <c r="J1455" s="333">
        <v>2</v>
      </c>
      <c r="K1455" s="323">
        <v>45809</v>
      </c>
      <c r="L1455" s="323">
        <v>46752</v>
      </c>
      <c r="M1455" s="324">
        <f t="shared" si="48"/>
        <v>134.71428571428572</v>
      </c>
      <c r="N1455" s="325">
        <v>0</v>
      </c>
      <c r="O1455" s="321" t="s">
        <v>2248</v>
      </c>
      <c r="P1455" s="325">
        <f t="shared" si="47"/>
        <v>0</v>
      </c>
      <c r="Q1455" s="326" t="str" cm="1">
        <f t="array" aca="1" ref="Q1455" ca="1">IF(ISNUMBER(P1455),IF(P1455=100%,"CUMPLIDA",IF(AND(ISNUMBER(L1455),ISNUMBER(INDIRECT("FECHA_"&amp;$B1455,1))), IF(L1455&lt;=INDIRECT("FECHA_"&amp;$B1455,1),"INCUMPLIDA","PROCESO"), "VERIFICAR FECHA")),"SIN VALOR AVANCE")</f>
        <v>PROCESO</v>
      </c>
    </row>
    <row r="1456" spans="1:17" ht="90.75" x14ac:dyDescent="0.2">
      <c r="A1456" s="331" t="s">
        <v>19</v>
      </c>
      <c r="B1456" s="332" t="s">
        <v>14</v>
      </c>
      <c r="C1456" s="767"/>
      <c r="D1456" s="767"/>
      <c r="E1456" s="769" t="s">
        <v>2252</v>
      </c>
      <c r="F1456" s="769"/>
      <c r="G1456" s="320" t="s">
        <v>2253</v>
      </c>
      <c r="H1456" s="321" t="s">
        <v>2254</v>
      </c>
      <c r="I1456" s="321" t="s">
        <v>2255</v>
      </c>
      <c r="J1456" s="333">
        <v>1</v>
      </c>
      <c r="K1456" s="323">
        <v>43862</v>
      </c>
      <c r="L1456" s="323">
        <v>43982</v>
      </c>
      <c r="M1456" s="324">
        <f t="shared" si="48"/>
        <v>17.142857142857142</v>
      </c>
      <c r="N1456" s="325">
        <v>1</v>
      </c>
      <c r="O1456" s="321" t="s">
        <v>2256</v>
      </c>
      <c r="P1456" s="325">
        <f t="shared" si="47"/>
        <v>1</v>
      </c>
      <c r="Q1456" s="326" t="str" cm="1">
        <f t="array" aca="1" ref="Q1456" ca="1">IF(ISNUMBER(P1456),IF(P1456=100%,"CUMPLIDA",IF(AND(ISNUMBER(L1456),ISNUMBER(INDIRECT("FECHA_"&amp;$B1456,1))), IF(L1456&lt;=INDIRECT("FECHA_"&amp;$B1456,1),"INCUMPLIDA","PROCESO"), "VERIFICAR FECHA")),"SIN VALOR AVANCE")</f>
        <v>CUMPLIDA</v>
      </c>
    </row>
    <row r="1457" spans="1:17" ht="150.75" x14ac:dyDescent="0.2">
      <c r="A1457" s="331" t="s">
        <v>19</v>
      </c>
      <c r="B1457" s="332" t="s">
        <v>14</v>
      </c>
      <c r="C1457" s="767"/>
      <c r="D1457" s="767"/>
      <c r="E1457" s="769"/>
      <c r="F1457" s="769"/>
      <c r="G1457" s="320" t="s">
        <v>2257</v>
      </c>
      <c r="H1457" s="321" t="s">
        <v>2258</v>
      </c>
      <c r="I1457" s="321" t="s">
        <v>2259</v>
      </c>
      <c r="J1457" s="333">
        <v>1</v>
      </c>
      <c r="K1457" s="323">
        <v>43983</v>
      </c>
      <c r="L1457" s="323">
        <v>44043</v>
      </c>
      <c r="M1457" s="324">
        <f t="shared" si="48"/>
        <v>8.5714285714285712</v>
      </c>
      <c r="N1457" s="325">
        <v>1</v>
      </c>
      <c r="O1457" s="321" t="s">
        <v>2260</v>
      </c>
      <c r="P1457" s="325">
        <f t="shared" si="47"/>
        <v>1</v>
      </c>
      <c r="Q1457" s="326" t="str" cm="1">
        <f t="array" aca="1" ref="Q1457" ca="1">IF(ISNUMBER(P1457),IF(P1457=100%,"CUMPLIDA",IF(AND(ISNUMBER(L1457),ISNUMBER(INDIRECT("FECHA_"&amp;$B1457,1))), IF(L1457&lt;=INDIRECT("FECHA_"&amp;$B1457,1),"INCUMPLIDA","PROCESO"), "VERIFICAR FECHA")),"SIN VALOR AVANCE")</f>
        <v>CUMPLIDA</v>
      </c>
    </row>
    <row r="1458" spans="1:17" ht="135.75" x14ac:dyDescent="0.2">
      <c r="A1458" s="331" t="s">
        <v>19</v>
      </c>
      <c r="B1458" s="332" t="s">
        <v>14</v>
      </c>
      <c r="C1458" s="767"/>
      <c r="D1458" s="767"/>
      <c r="E1458" s="769" t="s">
        <v>2261</v>
      </c>
      <c r="F1458" s="769"/>
      <c r="G1458" s="320" t="s">
        <v>2262</v>
      </c>
      <c r="H1458" s="321" t="s">
        <v>2263</v>
      </c>
      <c r="I1458" s="321" t="s">
        <v>423</v>
      </c>
      <c r="J1458" s="333">
        <v>1</v>
      </c>
      <c r="K1458" s="323">
        <v>44044</v>
      </c>
      <c r="L1458" s="323">
        <v>44196</v>
      </c>
      <c r="M1458" s="324">
        <f t="shared" si="48"/>
        <v>21.714285714285715</v>
      </c>
      <c r="N1458" s="325">
        <v>1</v>
      </c>
      <c r="O1458" s="321" t="s">
        <v>2248</v>
      </c>
      <c r="P1458" s="325">
        <f t="shared" si="47"/>
        <v>1</v>
      </c>
      <c r="Q1458" s="326" t="str" cm="1">
        <f t="array" aca="1" ref="Q1458" ca="1">IF(ISNUMBER(P1458),IF(P1458=100%,"CUMPLIDA",IF(AND(ISNUMBER(L1458),ISNUMBER(INDIRECT("FECHA_"&amp;$B1458,1))), IF(L1458&lt;=INDIRECT("FECHA_"&amp;$B1458,1),"INCUMPLIDA","PROCESO"), "VERIFICAR FECHA")),"SIN VALOR AVANCE")</f>
        <v>CUMPLIDA</v>
      </c>
    </row>
    <row r="1459" spans="1:17" ht="135.75" x14ac:dyDescent="0.2">
      <c r="A1459" s="331" t="s">
        <v>19</v>
      </c>
      <c r="B1459" s="332" t="s">
        <v>14</v>
      </c>
      <c r="C1459" s="767"/>
      <c r="D1459" s="767"/>
      <c r="E1459" s="769"/>
      <c r="F1459" s="769"/>
      <c r="G1459" s="320" t="s">
        <v>2264</v>
      </c>
      <c r="H1459" s="321" t="s">
        <v>2265</v>
      </c>
      <c r="I1459" s="321" t="s">
        <v>2259</v>
      </c>
      <c r="J1459" s="333">
        <v>3</v>
      </c>
      <c r="K1459" s="323">
        <v>44197</v>
      </c>
      <c r="L1459" s="323">
        <v>44469</v>
      </c>
      <c r="M1459" s="324">
        <f t="shared" si="48"/>
        <v>38.857142857142854</v>
      </c>
      <c r="N1459" s="325">
        <v>1</v>
      </c>
      <c r="O1459" s="321" t="s">
        <v>2248</v>
      </c>
      <c r="P1459" s="325">
        <f t="shared" si="47"/>
        <v>1</v>
      </c>
      <c r="Q1459" s="326" t="str" cm="1">
        <f t="array" aca="1" ref="Q1459" ca="1">IF(ISNUMBER(P1459),IF(P1459=100%,"CUMPLIDA",IF(AND(ISNUMBER(L1459),ISNUMBER(INDIRECT("FECHA_"&amp;$B1459,1))), IF(L1459&lt;=INDIRECT("FECHA_"&amp;$B1459,1),"INCUMPLIDA","PROCESO"), "VERIFICAR FECHA")),"SIN VALOR AVANCE")</f>
        <v>CUMPLIDA</v>
      </c>
    </row>
    <row r="1460" spans="1:17" ht="150.75" x14ac:dyDescent="0.2">
      <c r="A1460" s="331" t="s">
        <v>19</v>
      </c>
      <c r="B1460" s="332" t="s">
        <v>14</v>
      </c>
      <c r="C1460" s="767" t="s">
        <v>2266</v>
      </c>
      <c r="D1460" s="767" t="s">
        <v>2267</v>
      </c>
      <c r="E1460" s="769" t="s">
        <v>2268</v>
      </c>
      <c r="F1460" s="769" t="s">
        <v>2269</v>
      </c>
      <c r="G1460" s="320" t="s">
        <v>2270</v>
      </c>
      <c r="H1460" s="321" t="s">
        <v>2271</v>
      </c>
      <c r="I1460" s="321" t="s">
        <v>2272</v>
      </c>
      <c r="J1460" s="333">
        <v>1</v>
      </c>
      <c r="K1460" s="323">
        <v>44242</v>
      </c>
      <c r="L1460" s="323">
        <v>44561</v>
      </c>
      <c r="M1460" s="324">
        <f t="shared" si="48"/>
        <v>45.571428571428569</v>
      </c>
      <c r="N1460" s="325">
        <v>1</v>
      </c>
      <c r="O1460" s="321" t="s">
        <v>2273</v>
      </c>
      <c r="P1460" s="325">
        <f t="shared" si="47"/>
        <v>1</v>
      </c>
      <c r="Q1460" s="326" t="str" cm="1">
        <f t="array" aca="1" ref="Q1460" ca="1">IF(ISNUMBER(P1460),IF(P1460=100%,"CUMPLIDA",IF(AND(ISNUMBER(L1460),ISNUMBER(INDIRECT("FECHA_"&amp;$B1460,1))), IF(L1460&lt;=INDIRECT("FECHA_"&amp;$B1460,1),"INCUMPLIDA","PROCESO"), "VERIFICAR FECHA")),"SIN VALOR AVANCE")</f>
        <v>CUMPLIDA</v>
      </c>
    </row>
    <row r="1461" spans="1:17" ht="150.75" x14ac:dyDescent="0.2">
      <c r="A1461" s="331" t="s">
        <v>19</v>
      </c>
      <c r="B1461" s="332" t="s">
        <v>14</v>
      </c>
      <c r="C1461" s="767"/>
      <c r="D1461" s="767"/>
      <c r="E1461" s="769"/>
      <c r="F1461" s="769"/>
      <c r="G1461" s="320" t="s">
        <v>2274</v>
      </c>
      <c r="H1461" s="321" t="s">
        <v>2275</v>
      </c>
      <c r="I1461" s="321" t="s">
        <v>2276</v>
      </c>
      <c r="J1461" s="333">
        <v>1</v>
      </c>
      <c r="K1461" s="323">
        <v>44242</v>
      </c>
      <c r="L1461" s="323">
        <v>44285</v>
      </c>
      <c r="M1461" s="324">
        <f t="shared" si="48"/>
        <v>6.1428571428571432</v>
      </c>
      <c r="N1461" s="325">
        <v>1</v>
      </c>
      <c r="O1461" s="321" t="s">
        <v>2273</v>
      </c>
      <c r="P1461" s="325">
        <f t="shared" si="47"/>
        <v>1</v>
      </c>
      <c r="Q1461" s="326" t="str" cm="1">
        <f t="array" aca="1" ref="Q1461" ca="1">IF(ISNUMBER(P1461),IF(P1461=100%,"CUMPLIDA",IF(AND(ISNUMBER(L1461),ISNUMBER(INDIRECT("FECHA_"&amp;$B1461,1))), IF(L1461&lt;=INDIRECT("FECHA_"&amp;$B1461,1),"INCUMPLIDA","PROCESO"), "VERIFICAR FECHA")),"SIN VALOR AVANCE")</f>
        <v>CUMPLIDA</v>
      </c>
    </row>
    <row r="1462" spans="1:17" ht="180.75" x14ac:dyDescent="0.2">
      <c r="A1462" s="331" t="s">
        <v>19</v>
      </c>
      <c r="B1462" s="332" t="s">
        <v>14</v>
      </c>
      <c r="C1462" s="767"/>
      <c r="D1462" s="767"/>
      <c r="E1462" s="769" t="s">
        <v>2277</v>
      </c>
      <c r="F1462" s="769"/>
      <c r="G1462" s="320" t="s">
        <v>2278</v>
      </c>
      <c r="H1462" s="321" t="s">
        <v>2279</v>
      </c>
      <c r="I1462" s="321" t="s">
        <v>2280</v>
      </c>
      <c r="J1462" s="333">
        <v>1</v>
      </c>
      <c r="K1462" s="323">
        <v>44228</v>
      </c>
      <c r="L1462" s="323">
        <v>44286</v>
      </c>
      <c r="M1462" s="324">
        <f t="shared" si="48"/>
        <v>8.2857142857142865</v>
      </c>
      <c r="N1462" s="325">
        <v>1</v>
      </c>
      <c r="O1462" s="321" t="s">
        <v>2281</v>
      </c>
      <c r="P1462" s="325">
        <f t="shared" si="47"/>
        <v>1</v>
      </c>
      <c r="Q1462" s="326" t="str" cm="1">
        <f t="array" aca="1" ref="Q1462" ca="1">IF(ISNUMBER(P1462),IF(P1462=100%,"CUMPLIDA",IF(AND(ISNUMBER(L1462),ISNUMBER(INDIRECT("FECHA_"&amp;$B1462,1))), IF(L1462&lt;=INDIRECT("FECHA_"&amp;$B1462,1),"INCUMPLIDA","PROCESO"), "VERIFICAR FECHA")),"SIN VALOR AVANCE")</f>
        <v>CUMPLIDA</v>
      </c>
    </row>
    <row r="1463" spans="1:17" ht="180.75" x14ac:dyDescent="0.2">
      <c r="A1463" s="331" t="s">
        <v>19</v>
      </c>
      <c r="B1463" s="332" t="s">
        <v>14</v>
      </c>
      <c r="C1463" s="767"/>
      <c r="D1463" s="767"/>
      <c r="E1463" s="769"/>
      <c r="F1463" s="769"/>
      <c r="G1463" s="320" t="s">
        <v>2282</v>
      </c>
      <c r="H1463" s="321" t="s">
        <v>2279</v>
      </c>
      <c r="I1463" s="321" t="s">
        <v>2280</v>
      </c>
      <c r="J1463" s="333">
        <v>1</v>
      </c>
      <c r="K1463" s="323">
        <v>44228</v>
      </c>
      <c r="L1463" s="323">
        <v>44286</v>
      </c>
      <c r="M1463" s="324">
        <f t="shared" si="48"/>
        <v>8.2857142857142865</v>
      </c>
      <c r="N1463" s="325">
        <v>1</v>
      </c>
      <c r="O1463" s="321" t="s">
        <v>2281</v>
      </c>
      <c r="P1463" s="325">
        <f t="shared" si="47"/>
        <v>1</v>
      </c>
      <c r="Q1463" s="326" t="str" cm="1">
        <f t="array" aca="1" ref="Q1463" ca="1">IF(ISNUMBER(P1463),IF(P1463=100%,"CUMPLIDA",IF(AND(ISNUMBER(L1463),ISNUMBER(INDIRECT("FECHA_"&amp;$B1463,1))), IF(L1463&lt;=INDIRECT("FECHA_"&amp;$B1463,1),"INCUMPLIDA","PROCESO"), "VERIFICAR FECHA")),"SIN VALOR AVANCE")</f>
        <v>CUMPLIDA</v>
      </c>
    </row>
    <row r="1464" spans="1:17" ht="240" x14ac:dyDescent="0.2">
      <c r="A1464" s="331" t="s">
        <v>19</v>
      </c>
      <c r="B1464" s="332" t="s">
        <v>14</v>
      </c>
      <c r="C1464" s="767"/>
      <c r="D1464" s="767"/>
      <c r="E1464" s="769" t="s">
        <v>2283</v>
      </c>
      <c r="F1464" s="769"/>
      <c r="G1464" s="320" t="s">
        <v>2284</v>
      </c>
      <c r="H1464" s="321" t="s">
        <v>2285</v>
      </c>
      <c r="I1464" s="321" t="s">
        <v>2286</v>
      </c>
      <c r="J1464" s="333">
        <v>1</v>
      </c>
      <c r="K1464" s="323">
        <v>44286</v>
      </c>
      <c r="L1464" s="323">
        <v>44561</v>
      </c>
      <c r="M1464" s="324">
        <f t="shared" si="48"/>
        <v>39.285714285714285</v>
      </c>
      <c r="N1464" s="325">
        <v>1</v>
      </c>
      <c r="O1464" s="321" t="s">
        <v>2281</v>
      </c>
      <c r="P1464" s="325">
        <f t="shared" si="47"/>
        <v>1</v>
      </c>
      <c r="Q1464" s="326" t="str" cm="1">
        <f t="array" aca="1" ref="Q1464" ca="1">IF(ISNUMBER(P1464),IF(P1464=100%,"CUMPLIDA",IF(AND(ISNUMBER(L1464),ISNUMBER(INDIRECT("FECHA_"&amp;$B1464,1))), IF(L1464&lt;=INDIRECT("FECHA_"&amp;$B1464,1),"INCUMPLIDA","PROCESO"), "VERIFICAR FECHA")),"SIN VALOR AVANCE")</f>
        <v>CUMPLIDA</v>
      </c>
    </row>
    <row r="1465" spans="1:17" ht="195" x14ac:dyDescent="0.2">
      <c r="A1465" s="331" t="s">
        <v>19</v>
      </c>
      <c r="B1465" s="332" t="s">
        <v>14</v>
      </c>
      <c r="C1465" s="767"/>
      <c r="D1465" s="767"/>
      <c r="E1465" s="769"/>
      <c r="F1465" s="769"/>
      <c r="G1465" s="320" t="s">
        <v>2287</v>
      </c>
      <c r="H1465" s="321" t="s">
        <v>2288</v>
      </c>
      <c r="I1465" s="321" t="s">
        <v>2289</v>
      </c>
      <c r="J1465" s="333">
        <v>1</v>
      </c>
      <c r="K1465" s="323">
        <v>44286</v>
      </c>
      <c r="L1465" s="323">
        <v>44561</v>
      </c>
      <c r="M1465" s="324">
        <f t="shared" si="48"/>
        <v>39.285714285714285</v>
      </c>
      <c r="N1465" s="325">
        <v>1</v>
      </c>
      <c r="O1465" s="321" t="s">
        <v>2281</v>
      </c>
      <c r="P1465" s="325">
        <f t="shared" si="47"/>
        <v>1</v>
      </c>
      <c r="Q1465" s="326" t="str" cm="1">
        <f t="array" aca="1" ref="Q1465" ca="1">IF(ISNUMBER(P1465),IF(P1465=100%,"CUMPLIDA",IF(AND(ISNUMBER(L1465),ISNUMBER(INDIRECT("FECHA_"&amp;$B1465,1))), IF(L1465&lt;=INDIRECT("FECHA_"&amp;$B1465,1),"INCUMPLIDA","PROCESO"), "VERIFICAR FECHA")),"SIN VALOR AVANCE")</f>
        <v>CUMPLIDA</v>
      </c>
    </row>
    <row r="1466" spans="1:17" ht="225" x14ac:dyDescent="0.2">
      <c r="A1466" s="331" t="s">
        <v>19</v>
      </c>
      <c r="B1466" s="332" t="s">
        <v>14</v>
      </c>
      <c r="C1466" s="767"/>
      <c r="D1466" s="767"/>
      <c r="E1466" s="769" t="s">
        <v>2290</v>
      </c>
      <c r="F1466" s="769"/>
      <c r="G1466" s="320" t="s">
        <v>2291</v>
      </c>
      <c r="H1466" s="321" t="s">
        <v>2292</v>
      </c>
      <c r="I1466" s="321" t="s">
        <v>2293</v>
      </c>
      <c r="J1466" s="333">
        <v>2</v>
      </c>
      <c r="K1466" s="323">
        <v>44256</v>
      </c>
      <c r="L1466" s="323">
        <v>44439</v>
      </c>
      <c r="M1466" s="324">
        <f t="shared" si="48"/>
        <v>26.142857142857142</v>
      </c>
      <c r="N1466" s="325">
        <v>1</v>
      </c>
      <c r="O1466" s="321" t="s">
        <v>2281</v>
      </c>
      <c r="P1466" s="325">
        <f t="shared" si="47"/>
        <v>1</v>
      </c>
      <c r="Q1466" s="326" t="str" cm="1">
        <f t="array" aca="1" ref="Q1466" ca="1">IF(ISNUMBER(P1466),IF(P1466=100%,"CUMPLIDA",IF(AND(ISNUMBER(L1466),ISNUMBER(INDIRECT("FECHA_"&amp;$B1466,1))), IF(L1466&lt;=INDIRECT("FECHA_"&amp;$B1466,1),"INCUMPLIDA","PROCESO"), "VERIFICAR FECHA")),"SIN VALOR AVANCE")</f>
        <v>CUMPLIDA</v>
      </c>
    </row>
    <row r="1467" spans="1:17" ht="180.75" x14ac:dyDescent="0.2">
      <c r="A1467" s="331" t="s">
        <v>19</v>
      </c>
      <c r="B1467" s="332" t="s">
        <v>14</v>
      </c>
      <c r="C1467" s="767"/>
      <c r="D1467" s="767"/>
      <c r="E1467" s="769"/>
      <c r="F1467" s="769"/>
      <c r="G1467" s="320" t="s">
        <v>2294</v>
      </c>
      <c r="H1467" s="321" t="s">
        <v>2295</v>
      </c>
      <c r="I1467" s="321" t="s">
        <v>2296</v>
      </c>
      <c r="J1467" s="333">
        <v>2</v>
      </c>
      <c r="K1467" s="323">
        <v>44256</v>
      </c>
      <c r="L1467" s="323">
        <v>44439</v>
      </c>
      <c r="M1467" s="324">
        <f t="shared" si="48"/>
        <v>26.142857142857142</v>
      </c>
      <c r="N1467" s="325">
        <v>1</v>
      </c>
      <c r="O1467" s="321" t="s">
        <v>2281</v>
      </c>
      <c r="P1467" s="325">
        <f t="shared" si="47"/>
        <v>1</v>
      </c>
      <c r="Q1467" s="326" t="str" cm="1">
        <f t="array" aca="1" ref="Q1467" ca="1">IF(ISNUMBER(P1467),IF(P1467=100%,"CUMPLIDA",IF(AND(ISNUMBER(L1467),ISNUMBER(INDIRECT("FECHA_"&amp;$B1467,1))), IF(L1467&lt;=INDIRECT("FECHA_"&amp;$B1467,1),"INCUMPLIDA","PROCESO"), "VERIFICAR FECHA")),"SIN VALOR AVANCE")</f>
        <v>CUMPLIDA</v>
      </c>
    </row>
    <row r="1468" spans="1:17" ht="75" x14ac:dyDescent="0.2">
      <c r="A1468" s="331" t="s">
        <v>19</v>
      </c>
      <c r="B1468" s="332" t="s">
        <v>14</v>
      </c>
      <c r="C1468" s="767"/>
      <c r="D1468" s="767"/>
      <c r="E1468" s="769" t="s">
        <v>2297</v>
      </c>
      <c r="F1468" s="769"/>
      <c r="G1468" s="320" t="s">
        <v>2298</v>
      </c>
      <c r="H1468" s="321" t="s">
        <v>2299</v>
      </c>
      <c r="I1468" s="321" t="s">
        <v>2300</v>
      </c>
      <c r="J1468" s="333">
        <v>1</v>
      </c>
      <c r="K1468" s="323">
        <v>44228</v>
      </c>
      <c r="L1468" s="323">
        <v>44316</v>
      </c>
      <c r="M1468" s="324">
        <f t="shared" si="48"/>
        <v>12.571428571428571</v>
      </c>
      <c r="N1468" s="325">
        <v>1</v>
      </c>
      <c r="O1468" s="321" t="s">
        <v>2301</v>
      </c>
      <c r="P1468" s="325">
        <f t="shared" si="47"/>
        <v>1</v>
      </c>
      <c r="Q1468" s="326" t="str" cm="1">
        <f t="array" aca="1" ref="Q1468" ca="1">IF(ISNUMBER(P1468),IF(P1468=100%,"CUMPLIDA",IF(AND(ISNUMBER(L1468),ISNUMBER(INDIRECT("FECHA_"&amp;$B1468,1))), IF(L1468&lt;=INDIRECT("FECHA_"&amp;$B1468,1),"INCUMPLIDA","PROCESO"), "VERIFICAR FECHA")),"SIN VALOR AVANCE")</f>
        <v>CUMPLIDA</v>
      </c>
    </row>
    <row r="1469" spans="1:17" ht="135" x14ac:dyDescent="0.2">
      <c r="A1469" s="331" t="s">
        <v>19</v>
      </c>
      <c r="B1469" s="332" t="s">
        <v>14</v>
      </c>
      <c r="C1469" s="767"/>
      <c r="D1469" s="767"/>
      <c r="E1469" s="769"/>
      <c r="F1469" s="769"/>
      <c r="G1469" s="320" t="s">
        <v>2302</v>
      </c>
      <c r="H1469" s="321" t="s">
        <v>2303</v>
      </c>
      <c r="I1469" s="321" t="s">
        <v>2304</v>
      </c>
      <c r="J1469" s="333">
        <v>1</v>
      </c>
      <c r="K1469" s="323">
        <v>44228</v>
      </c>
      <c r="L1469" s="323">
        <v>44316</v>
      </c>
      <c r="M1469" s="324">
        <f t="shared" si="48"/>
        <v>12.571428571428571</v>
      </c>
      <c r="N1469" s="325">
        <v>1</v>
      </c>
      <c r="O1469" s="321" t="s">
        <v>2301</v>
      </c>
      <c r="P1469" s="325">
        <f t="shared" si="47"/>
        <v>1</v>
      </c>
      <c r="Q1469" s="326" t="str" cm="1">
        <f t="array" aca="1" ref="Q1469" ca="1">IF(ISNUMBER(P1469),IF(P1469=100%,"CUMPLIDA",IF(AND(ISNUMBER(L1469),ISNUMBER(INDIRECT("FECHA_"&amp;$B1469,1))), IF(L1469&lt;=INDIRECT("FECHA_"&amp;$B1469,1),"INCUMPLIDA","PROCESO"), "VERIFICAR FECHA")),"SIN VALOR AVANCE")</f>
        <v>CUMPLIDA</v>
      </c>
    </row>
    <row r="1470" spans="1:17" ht="210" x14ac:dyDescent="0.2">
      <c r="A1470" s="331" t="s">
        <v>19</v>
      </c>
      <c r="B1470" s="332" t="s">
        <v>14</v>
      </c>
      <c r="C1470" s="767"/>
      <c r="D1470" s="767"/>
      <c r="E1470" s="320" t="s">
        <v>2305</v>
      </c>
      <c r="F1470" s="769"/>
      <c r="G1470" s="320" t="s">
        <v>2306</v>
      </c>
      <c r="H1470" s="321" t="s">
        <v>2307</v>
      </c>
      <c r="I1470" s="321" t="s">
        <v>2308</v>
      </c>
      <c r="J1470" s="333">
        <v>1</v>
      </c>
      <c r="K1470" s="323">
        <v>44256</v>
      </c>
      <c r="L1470" s="323">
        <v>44412</v>
      </c>
      <c r="M1470" s="324">
        <f t="shared" si="48"/>
        <v>22.285714285714285</v>
      </c>
      <c r="N1470" s="325">
        <v>1</v>
      </c>
      <c r="O1470" s="321" t="s">
        <v>2309</v>
      </c>
      <c r="P1470" s="325">
        <f t="shared" si="47"/>
        <v>1</v>
      </c>
      <c r="Q1470" s="326" t="str" cm="1">
        <f t="array" aca="1" ref="Q1470" ca="1">IF(ISNUMBER(P1470),IF(P1470=100%,"CUMPLIDA",IF(AND(ISNUMBER(L1470),ISNUMBER(INDIRECT("FECHA_"&amp;$B1470,1))), IF(L1470&lt;=INDIRECT("FECHA_"&amp;$B1470,1),"INCUMPLIDA","PROCESO"), "VERIFICAR FECHA")),"SIN VALOR AVANCE")</f>
        <v>CUMPLIDA</v>
      </c>
    </row>
    <row r="1471" spans="1:17" ht="60.75" x14ac:dyDescent="0.2">
      <c r="A1471" s="331" t="s">
        <v>19</v>
      </c>
      <c r="B1471" s="332" t="s">
        <v>14</v>
      </c>
      <c r="C1471" s="767"/>
      <c r="D1471" s="767"/>
      <c r="E1471" s="769" t="s">
        <v>2310</v>
      </c>
      <c r="F1471" s="769"/>
      <c r="G1471" s="320" t="s">
        <v>2311</v>
      </c>
      <c r="H1471" s="321" t="s">
        <v>2312</v>
      </c>
      <c r="I1471" s="321" t="s">
        <v>2313</v>
      </c>
      <c r="J1471" s="333">
        <v>1</v>
      </c>
      <c r="K1471" s="323">
        <v>44409</v>
      </c>
      <c r="L1471" s="323">
        <v>44592</v>
      </c>
      <c r="M1471" s="324">
        <f t="shared" si="48"/>
        <v>26.142857142857142</v>
      </c>
      <c r="N1471" s="325">
        <v>1</v>
      </c>
      <c r="O1471" s="321" t="s">
        <v>2314</v>
      </c>
      <c r="P1471" s="325">
        <f t="shared" si="47"/>
        <v>1</v>
      </c>
      <c r="Q1471" s="326" t="str" cm="1">
        <f t="array" aca="1" ref="Q1471" ca="1">IF(ISNUMBER(P1471),IF(P1471=100%,"CUMPLIDA",IF(AND(ISNUMBER(L1471),ISNUMBER(INDIRECT("FECHA_"&amp;$B1471,1))), IF(L1471&lt;=INDIRECT("FECHA_"&amp;$B1471,1),"INCUMPLIDA","PROCESO"), "VERIFICAR FECHA")),"SIN VALOR AVANCE")</f>
        <v>CUMPLIDA</v>
      </c>
    </row>
    <row r="1472" spans="1:17" ht="225" x14ac:dyDescent="0.2">
      <c r="A1472" s="331" t="s">
        <v>19</v>
      </c>
      <c r="B1472" s="332" t="s">
        <v>14</v>
      </c>
      <c r="C1472" s="767"/>
      <c r="D1472" s="767"/>
      <c r="E1472" s="769"/>
      <c r="F1472" s="769"/>
      <c r="G1472" s="320" t="s">
        <v>2315</v>
      </c>
      <c r="H1472" s="321" t="s">
        <v>2316</v>
      </c>
      <c r="I1472" s="321" t="s">
        <v>2317</v>
      </c>
      <c r="J1472" s="333">
        <v>1</v>
      </c>
      <c r="K1472" s="323">
        <v>44228</v>
      </c>
      <c r="L1472" s="323">
        <v>44286</v>
      </c>
      <c r="M1472" s="324">
        <f t="shared" si="48"/>
        <v>8.2857142857142865</v>
      </c>
      <c r="N1472" s="325">
        <v>1</v>
      </c>
      <c r="O1472" s="321" t="s">
        <v>2301</v>
      </c>
      <c r="P1472" s="325">
        <f t="shared" si="47"/>
        <v>1</v>
      </c>
      <c r="Q1472" s="326" t="str" cm="1">
        <f t="array" aca="1" ref="Q1472" ca="1">IF(ISNUMBER(P1472),IF(P1472=100%,"CUMPLIDA",IF(AND(ISNUMBER(L1472),ISNUMBER(INDIRECT("FECHA_"&amp;$B1472,1))), IF(L1472&lt;=INDIRECT("FECHA_"&amp;$B1472,1),"INCUMPLIDA","PROCESO"), "VERIFICAR FECHA")),"SIN VALOR AVANCE")</f>
        <v>CUMPLIDA</v>
      </c>
    </row>
    <row r="1473" spans="1:17" ht="225" x14ac:dyDescent="0.2">
      <c r="A1473" s="331" t="s">
        <v>19</v>
      </c>
      <c r="B1473" s="332" t="s">
        <v>14</v>
      </c>
      <c r="C1473" s="767"/>
      <c r="D1473" s="767"/>
      <c r="E1473" s="769"/>
      <c r="F1473" s="769"/>
      <c r="G1473" s="320" t="s">
        <v>2318</v>
      </c>
      <c r="H1473" s="321" t="s">
        <v>2319</v>
      </c>
      <c r="I1473" s="321" t="s">
        <v>2320</v>
      </c>
      <c r="J1473" s="333">
        <v>1</v>
      </c>
      <c r="K1473" s="323">
        <v>44287</v>
      </c>
      <c r="L1473" s="323">
        <v>44439</v>
      </c>
      <c r="M1473" s="324">
        <f t="shared" si="48"/>
        <v>21.714285714285715</v>
      </c>
      <c r="N1473" s="325">
        <v>1</v>
      </c>
      <c r="O1473" s="321" t="s">
        <v>2301</v>
      </c>
      <c r="P1473" s="325">
        <f t="shared" si="47"/>
        <v>1</v>
      </c>
      <c r="Q1473" s="326" t="str" cm="1">
        <f t="array" aca="1" ref="Q1473" ca="1">IF(ISNUMBER(P1473),IF(P1473=100%,"CUMPLIDA",IF(AND(ISNUMBER(L1473),ISNUMBER(INDIRECT("FECHA_"&amp;$B1473,1))), IF(L1473&lt;=INDIRECT("FECHA_"&amp;$B1473,1),"INCUMPLIDA","PROCESO"), "VERIFICAR FECHA")),"SIN VALOR AVANCE")</f>
        <v>CUMPLIDA</v>
      </c>
    </row>
    <row r="1474" spans="1:17" ht="105" x14ac:dyDescent="0.2">
      <c r="A1474" s="331" t="s">
        <v>19</v>
      </c>
      <c r="B1474" s="332" t="s">
        <v>14</v>
      </c>
      <c r="C1474" s="767"/>
      <c r="D1474" s="767"/>
      <c r="E1474" s="769" t="s">
        <v>2321</v>
      </c>
      <c r="F1474" s="769"/>
      <c r="G1474" s="320" t="s">
        <v>2322</v>
      </c>
      <c r="H1474" s="321" t="s">
        <v>2323</v>
      </c>
      <c r="I1474" s="321" t="s">
        <v>255</v>
      </c>
      <c r="J1474" s="333">
        <v>1</v>
      </c>
      <c r="K1474" s="323">
        <v>44228</v>
      </c>
      <c r="L1474" s="323">
        <v>44377</v>
      </c>
      <c r="M1474" s="324">
        <f t="shared" si="48"/>
        <v>21.285714285714285</v>
      </c>
      <c r="N1474" s="325">
        <v>1</v>
      </c>
      <c r="O1474" s="321" t="s">
        <v>2301</v>
      </c>
      <c r="P1474" s="325">
        <f t="shared" si="47"/>
        <v>1</v>
      </c>
      <c r="Q1474" s="326" t="str" cm="1">
        <f t="array" aca="1" ref="Q1474" ca="1">IF(ISNUMBER(P1474),IF(P1474=100%,"CUMPLIDA",IF(AND(ISNUMBER(L1474),ISNUMBER(INDIRECT("FECHA_"&amp;$B1474,1))), IF(L1474&lt;=INDIRECT("FECHA_"&amp;$B1474,1),"INCUMPLIDA","PROCESO"), "VERIFICAR FECHA")),"SIN VALOR AVANCE")</f>
        <v>CUMPLIDA</v>
      </c>
    </row>
    <row r="1475" spans="1:17" ht="255" x14ac:dyDescent="0.2">
      <c r="A1475" s="331" t="s">
        <v>19</v>
      </c>
      <c r="B1475" s="332" t="s">
        <v>14</v>
      </c>
      <c r="C1475" s="767"/>
      <c r="D1475" s="767"/>
      <c r="E1475" s="769"/>
      <c r="F1475" s="769"/>
      <c r="G1475" s="320" t="s">
        <v>2324</v>
      </c>
      <c r="H1475" s="321" t="s">
        <v>2325</v>
      </c>
      <c r="I1475" s="321" t="s">
        <v>2326</v>
      </c>
      <c r="J1475" s="333">
        <v>1</v>
      </c>
      <c r="K1475" s="323">
        <v>44378</v>
      </c>
      <c r="L1475" s="323">
        <v>44681</v>
      </c>
      <c r="M1475" s="324">
        <f t="shared" si="48"/>
        <v>43.285714285714285</v>
      </c>
      <c r="N1475" s="325">
        <v>1</v>
      </c>
      <c r="O1475" s="321" t="s">
        <v>2327</v>
      </c>
      <c r="P1475" s="325">
        <f t="shared" si="47"/>
        <v>1</v>
      </c>
      <c r="Q1475" s="326" t="str" cm="1">
        <f t="array" aca="1" ref="Q1475" ca="1">IF(ISNUMBER(P1475),IF(P1475=100%,"CUMPLIDA",IF(AND(ISNUMBER(L1475),ISNUMBER(INDIRECT("FECHA_"&amp;$B1475,1))), IF(L1475&lt;=INDIRECT("FECHA_"&amp;$B1475,1),"INCUMPLIDA","PROCESO"), "VERIFICAR FECHA")),"SIN VALOR AVANCE")</f>
        <v>CUMPLIDA</v>
      </c>
    </row>
    <row r="1476" spans="1:17" ht="120" x14ac:dyDescent="0.2">
      <c r="A1476" s="331" t="s">
        <v>19</v>
      </c>
      <c r="B1476" s="332" t="s">
        <v>14</v>
      </c>
      <c r="C1476" s="767"/>
      <c r="D1476" s="767"/>
      <c r="E1476" s="769" t="s">
        <v>2328</v>
      </c>
      <c r="F1476" s="769"/>
      <c r="G1476" s="320" t="s">
        <v>2329</v>
      </c>
      <c r="H1476" s="321" t="s">
        <v>2330</v>
      </c>
      <c r="I1476" s="321" t="s">
        <v>2331</v>
      </c>
      <c r="J1476" s="333">
        <v>1</v>
      </c>
      <c r="K1476" s="323">
        <v>44378</v>
      </c>
      <c r="L1476" s="323">
        <v>44408</v>
      </c>
      <c r="M1476" s="324">
        <f t="shared" si="48"/>
        <v>4.2857142857142856</v>
      </c>
      <c r="N1476" s="325">
        <v>1</v>
      </c>
      <c r="O1476" s="321" t="s">
        <v>2301</v>
      </c>
      <c r="P1476" s="325">
        <f t="shared" si="47"/>
        <v>1</v>
      </c>
      <c r="Q1476" s="326" t="str" cm="1">
        <f t="array" aca="1" ref="Q1476" ca="1">IF(ISNUMBER(P1476),IF(P1476=100%,"CUMPLIDA",IF(AND(ISNUMBER(L1476),ISNUMBER(INDIRECT("FECHA_"&amp;$B1476,1))), IF(L1476&lt;=INDIRECT("FECHA_"&amp;$B1476,1),"INCUMPLIDA","PROCESO"), "VERIFICAR FECHA")),"SIN VALOR AVANCE")</f>
        <v>CUMPLIDA</v>
      </c>
    </row>
    <row r="1477" spans="1:17" ht="180" x14ac:dyDescent="0.2">
      <c r="A1477" s="331" t="s">
        <v>19</v>
      </c>
      <c r="B1477" s="332" t="s">
        <v>14</v>
      </c>
      <c r="C1477" s="767"/>
      <c r="D1477" s="767"/>
      <c r="E1477" s="769"/>
      <c r="F1477" s="769"/>
      <c r="G1477" s="320" t="s">
        <v>2332</v>
      </c>
      <c r="H1477" s="321" t="s">
        <v>2333</v>
      </c>
      <c r="I1477" s="321" t="s">
        <v>2334</v>
      </c>
      <c r="J1477" s="333">
        <v>6</v>
      </c>
      <c r="K1477" s="323">
        <v>44256</v>
      </c>
      <c r="L1477" s="323">
        <v>44408</v>
      </c>
      <c r="M1477" s="324">
        <f t="shared" si="48"/>
        <v>21.714285714285715</v>
      </c>
      <c r="N1477" s="325">
        <v>1</v>
      </c>
      <c r="O1477" s="321" t="s">
        <v>2309</v>
      </c>
      <c r="P1477" s="325">
        <f t="shared" si="47"/>
        <v>1</v>
      </c>
      <c r="Q1477" s="326" t="str" cm="1">
        <f t="array" aca="1" ref="Q1477" ca="1">IF(ISNUMBER(P1477),IF(P1477=100%,"CUMPLIDA",IF(AND(ISNUMBER(L1477),ISNUMBER(INDIRECT("FECHA_"&amp;$B1477,1))), IF(L1477&lt;=INDIRECT("FECHA_"&amp;$B1477,1),"INCUMPLIDA","PROCESO"), "VERIFICAR FECHA")),"SIN VALOR AVANCE")</f>
        <v>CUMPLIDA</v>
      </c>
    </row>
    <row r="1478" spans="1:17" ht="75.75" x14ac:dyDescent="0.2">
      <c r="A1478" s="331" t="s">
        <v>19</v>
      </c>
      <c r="B1478" s="332" t="s">
        <v>14</v>
      </c>
      <c r="C1478" s="767"/>
      <c r="D1478" s="767"/>
      <c r="E1478" s="769" t="s">
        <v>2335</v>
      </c>
      <c r="F1478" s="769"/>
      <c r="G1478" s="320" t="s">
        <v>2336</v>
      </c>
      <c r="H1478" s="321" t="s">
        <v>2239</v>
      </c>
      <c r="I1478" s="321" t="s">
        <v>1676</v>
      </c>
      <c r="J1478" s="333">
        <v>1</v>
      </c>
      <c r="K1478" s="323">
        <v>45231</v>
      </c>
      <c r="L1478" s="323">
        <v>45504</v>
      </c>
      <c r="M1478" s="324">
        <f t="shared" si="48"/>
        <v>39</v>
      </c>
      <c r="N1478" s="325">
        <v>1</v>
      </c>
      <c r="O1478" s="321" t="s">
        <v>2337</v>
      </c>
      <c r="P1478" s="325">
        <f t="shared" si="47"/>
        <v>1</v>
      </c>
      <c r="Q1478" s="326" t="str" cm="1">
        <f t="array" aca="1" ref="Q1478" ca="1">IF(ISNUMBER(P1478),IF(P1478=100%,"CUMPLIDA",IF(AND(ISNUMBER(L1478),ISNUMBER(INDIRECT("FECHA_"&amp;$B1478,1))), IF(L1478&lt;=INDIRECT("FECHA_"&amp;$B1478,1),"INCUMPLIDA","PROCESO"), "VERIFICAR FECHA")),"SIN VALOR AVANCE")</f>
        <v>CUMPLIDA</v>
      </c>
    </row>
    <row r="1479" spans="1:17" ht="120.75" x14ac:dyDescent="0.2">
      <c r="A1479" s="331" t="s">
        <v>19</v>
      </c>
      <c r="B1479" s="332" t="s">
        <v>14</v>
      </c>
      <c r="C1479" s="767"/>
      <c r="D1479" s="767"/>
      <c r="E1479" s="769"/>
      <c r="F1479" s="769"/>
      <c r="G1479" s="320" t="s">
        <v>2338</v>
      </c>
      <c r="H1479" s="321" t="s">
        <v>1679</v>
      </c>
      <c r="I1479" s="321" t="s">
        <v>99</v>
      </c>
      <c r="J1479" s="333">
        <v>1</v>
      </c>
      <c r="K1479" s="323">
        <v>45323</v>
      </c>
      <c r="L1479" s="323">
        <v>45747</v>
      </c>
      <c r="M1479" s="324">
        <f t="shared" si="48"/>
        <v>60.571428571428569</v>
      </c>
      <c r="N1479" s="325">
        <v>1</v>
      </c>
      <c r="O1479" s="321" t="s">
        <v>2339</v>
      </c>
      <c r="P1479" s="325">
        <f t="shared" si="47"/>
        <v>1</v>
      </c>
      <c r="Q1479" s="326" t="str" cm="1">
        <f t="array" aca="1" ref="Q1479" ca="1">IF(ISNUMBER(P1479),IF(P1479=100%,"CUMPLIDA",IF(AND(ISNUMBER(L1479),ISNUMBER(INDIRECT("FECHA_"&amp;$B1479,1))), IF(L1479&lt;=INDIRECT("FECHA_"&amp;$B1479,1),"INCUMPLIDA","PROCESO"), "VERIFICAR FECHA")),"SIN VALOR AVANCE")</f>
        <v>CUMPLIDA</v>
      </c>
    </row>
    <row r="1480" spans="1:17" ht="45.75" x14ac:dyDescent="0.2">
      <c r="A1480" s="331" t="s">
        <v>19</v>
      </c>
      <c r="B1480" s="332" t="s">
        <v>14</v>
      </c>
      <c r="C1480" s="767"/>
      <c r="D1480" s="767"/>
      <c r="E1480" s="769" t="s">
        <v>2340</v>
      </c>
      <c r="F1480" s="769"/>
      <c r="G1480" s="320" t="s">
        <v>2341</v>
      </c>
      <c r="H1480" s="321" t="s">
        <v>101</v>
      </c>
      <c r="I1480" s="321" t="s">
        <v>102</v>
      </c>
      <c r="J1480" s="333">
        <v>1</v>
      </c>
      <c r="K1480" s="323">
        <v>45323</v>
      </c>
      <c r="L1480" s="323">
        <v>45747</v>
      </c>
      <c r="M1480" s="324">
        <f t="shared" si="48"/>
        <v>60.571428571428569</v>
      </c>
      <c r="N1480" s="325">
        <v>1</v>
      </c>
      <c r="O1480" s="321" t="s">
        <v>2342</v>
      </c>
      <c r="P1480" s="325">
        <f t="shared" si="47"/>
        <v>1</v>
      </c>
      <c r="Q1480" s="326" t="str" cm="1">
        <f t="array" aca="1" ref="Q1480" ca="1">IF(ISNUMBER(P1480),IF(P1480=100%,"CUMPLIDA",IF(AND(ISNUMBER(L1480),ISNUMBER(INDIRECT("FECHA_"&amp;$B1480,1))), IF(L1480&lt;=INDIRECT("FECHA_"&amp;$B1480,1),"INCUMPLIDA","PROCESO"), "VERIFICAR FECHA")),"SIN VALOR AVANCE")</f>
        <v>CUMPLIDA</v>
      </c>
    </row>
    <row r="1481" spans="1:17" ht="45.75" x14ac:dyDescent="0.2">
      <c r="A1481" s="331" t="s">
        <v>19</v>
      </c>
      <c r="B1481" s="332" t="s">
        <v>14</v>
      </c>
      <c r="C1481" s="767"/>
      <c r="D1481" s="767"/>
      <c r="E1481" s="769"/>
      <c r="F1481" s="769"/>
      <c r="G1481" s="320" t="s">
        <v>2343</v>
      </c>
      <c r="H1481" s="321" t="s">
        <v>239</v>
      </c>
      <c r="I1481" s="321" t="s">
        <v>240</v>
      </c>
      <c r="J1481" s="333">
        <v>1</v>
      </c>
      <c r="K1481" s="323">
        <v>45231</v>
      </c>
      <c r="L1481" s="323">
        <v>45747</v>
      </c>
      <c r="M1481" s="324">
        <f t="shared" si="48"/>
        <v>73.714285714285708</v>
      </c>
      <c r="N1481" s="325">
        <v>1</v>
      </c>
      <c r="O1481" s="321" t="s">
        <v>2342</v>
      </c>
      <c r="P1481" s="325">
        <f t="shared" ref="P1481:P1525" si="49">IF(B1481="ITRC",N1481,N1481/J1481)</f>
        <v>1</v>
      </c>
      <c r="Q1481" s="326" t="str" cm="1">
        <f t="array" aca="1" ref="Q1481" ca="1">IF(ISNUMBER(P1481),IF(P1481=100%,"CUMPLIDA",IF(AND(ISNUMBER(L1481),ISNUMBER(INDIRECT("FECHA_"&amp;$B1481,1))), IF(L1481&lt;=INDIRECT("FECHA_"&amp;$B1481,1),"INCUMPLIDA","PROCESO"), "VERIFICAR FECHA")),"SIN VALOR AVANCE")</f>
        <v>CUMPLIDA</v>
      </c>
    </row>
    <row r="1482" spans="1:17" ht="120.75" x14ac:dyDescent="0.2">
      <c r="A1482" s="331" t="s">
        <v>19</v>
      </c>
      <c r="B1482" s="332" t="s">
        <v>14</v>
      </c>
      <c r="C1482" s="767"/>
      <c r="D1482" s="767"/>
      <c r="E1482" s="769"/>
      <c r="F1482" s="769"/>
      <c r="G1482" s="320" t="s">
        <v>2344</v>
      </c>
      <c r="H1482" s="321" t="s">
        <v>104</v>
      </c>
      <c r="I1482" s="321" t="s">
        <v>105</v>
      </c>
      <c r="J1482" s="333">
        <v>1</v>
      </c>
      <c r="K1482" s="323">
        <v>45323</v>
      </c>
      <c r="L1482" s="323">
        <v>45747</v>
      </c>
      <c r="M1482" s="324">
        <f t="shared" si="48"/>
        <v>60.571428571428569</v>
      </c>
      <c r="N1482" s="325">
        <v>1</v>
      </c>
      <c r="O1482" s="321" t="s">
        <v>2339</v>
      </c>
      <c r="P1482" s="325">
        <f t="shared" si="49"/>
        <v>1</v>
      </c>
      <c r="Q1482" s="326" t="str" cm="1">
        <f t="array" aca="1" ref="Q1482" ca="1">IF(ISNUMBER(P1482),IF(P1482=100%,"CUMPLIDA",IF(AND(ISNUMBER(L1482),ISNUMBER(INDIRECT("FECHA_"&amp;$B1482,1))), IF(L1482&lt;=INDIRECT("FECHA_"&amp;$B1482,1),"INCUMPLIDA","PROCESO"), "VERIFICAR FECHA")),"SIN VALOR AVANCE")</f>
        <v>CUMPLIDA</v>
      </c>
    </row>
    <row r="1483" spans="1:17" ht="45.75" x14ac:dyDescent="0.2">
      <c r="A1483" s="331" t="s">
        <v>19</v>
      </c>
      <c r="B1483" s="332" t="s">
        <v>14</v>
      </c>
      <c r="C1483" s="767"/>
      <c r="D1483" s="767"/>
      <c r="E1483" s="769"/>
      <c r="F1483" s="769"/>
      <c r="G1483" s="320" t="s">
        <v>2345</v>
      </c>
      <c r="H1483" s="321" t="s">
        <v>106</v>
      </c>
      <c r="I1483" s="321" t="s">
        <v>107</v>
      </c>
      <c r="J1483" s="333">
        <v>1</v>
      </c>
      <c r="K1483" s="327">
        <v>45231</v>
      </c>
      <c r="L1483" s="327">
        <v>45747</v>
      </c>
      <c r="M1483" s="324">
        <f t="shared" si="48"/>
        <v>73.714285714285708</v>
      </c>
      <c r="N1483" s="325">
        <v>1</v>
      </c>
      <c r="O1483" s="321" t="s">
        <v>2342</v>
      </c>
      <c r="P1483" s="325">
        <f t="shared" si="49"/>
        <v>1</v>
      </c>
      <c r="Q1483" s="326" t="str" cm="1">
        <f t="array" aca="1" ref="Q1483" ca="1">IF(ISNUMBER(P1483),IF(P1483=100%,"CUMPLIDA",IF(AND(ISNUMBER(L1483),ISNUMBER(INDIRECT("FECHA_"&amp;$B1483,1))), IF(L1483&lt;=INDIRECT("FECHA_"&amp;$B1483,1),"INCUMPLIDA","PROCESO"), "VERIFICAR FECHA")),"SIN VALOR AVANCE")</f>
        <v>CUMPLIDA</v>
      </c>
    </row>
    <row r="1484" spans="1:17" ht="150.75" x14ac:dyDescent="0.2">
      <c r="A1484" s="331" t="s">
        <v>19</v>
      </c>
      <c r="B1484" s="332" t="s">
        <v>14</v>
      </c>
      <c r="C1484" s="767"/>
      <c r="D1484" s="767"/>
      <c r="E1484" s="769"/>
      <c r="F1484" s="769"/>
      <c r="G1484" s="320" t="s">
        <v>2346</v>
      </c>
      <c r="H1484" s="321" t="s">
        <v>108</v>
      </c>
      <c r="I1484" s="321" t="s">
        <v>109</v>
      </c>
      <c r="J1484" s="333">
        <v>1</v>
      </c>
      <c r="K1484" s="327">
        <v>45231</v>
      </c>
      <c r="L1484" s="327">
        <v>45808</v>
      </c>
      <c r="M1484" s="324">
        <f t="shared" si="48"/>
        <v>82.428571428571431</v>
      </c>
      <c r="N1484" s="325">
        <v>1</v>
      </c>
      <c r="O1484" s="321" t="s">
        <v>2347</v>
      </c>
      <c r="P1484" s="325">
        <f t="shared" si="49"/>
        <v>1</v>
      </c>
      <c r="Q1484" s="326" t="str" cm="1">
        <f t="array" aca="1" ref="Q1484" ca="1">IF(ISNUMBER(P1484),IF(P1484=100%,"CUMPLIDA",IF(AND(ISNUMBER(L1484),ISNUMBER(INDIRECT("FECHA_"&amp;$B1484,1))), IF(L1484&lt;=INDIRECT("FECHA_"&amp;$B1484,1),"INCUMPLIDA","PROCESO"), "VERIFICAR FECHA")),"SIN VALOR AVANCE")</f>
        <v>CUMPLIDA</v>
      </c>
    </row>
    <row r="1485" spans="1:17" ht="225" x14ac:dyDescent="0.2">
      <c r="A1485" s="331" t="s">
        <v>19</v>
      </c>
      <c r="B1485" s="332" t="s">
        <v>14</v>
      </c>
      <c r="C1485" s="767"/>
      <c r="D1485" s="767"/>
      <c r="E1485" s="320" t="s">
        <v>2348</v>
      </c>
      <c r="F1485" s="769"/>
      <c r="G1485" s="320" t="s">
        <v>2349</v>
      </c>
      <c r="H1485" s="321" t="s">
        <v>111</v>
      </c>
      <c r="I1485" s="321" t="s">
        <v>112</v>
      </c>
      <c r="J1485" s="333">
        <v>8</v>
      </c>
      <c r="K1485" s="327">
        <v>45839</v>
      </c>
      <c r="L1485" s="327">
        <v>46568</v>
      </c>
      <c r="M1485" s="324">
        <f t="shared" si="48"/>
        <v>104.14285714285714</v>
      </c>
      <c r="N1485" s="325">
        <v>0</v>
      </c>
      <c r="O1485" s="321" t="s">
        <v>2342</v>
      </c>
      <c r="P1485" s="325">
        <f t="shared" si="49"/>
        <v>0</v>
      </c>
      <c r="Q1485" s="326" t="str" cm="1">
        <f t="array" aca="1" ref="Q1485" ca="1">IF(ISNUMBER(P1485),IF(P1485=100%,"CUMPLIDA",IF(AND(ISNUMBER(L1485),ISNUMBER(INDIRECT("FECHA_"&amp;$B1485,1))), IF(L1485&lt;=INDIRECT("FECHA_"&amp;$B1485,1),"INCUMPLIDA","PROCESO"), "VERIFICAR FECHA")),"SIN VALOR AVANCE")</f>
        <v>PROCESO</v>
      </c>
    </row>
    <row r="1486" spans="1:17" ht="120.75" x14ac:dyDescent="0.2">
      <c r="A1486" s="331" t="s">
        <v>19</v>
      </c>
      <c r="B1486" s="332" t="s">
        <v>14</v>
      </c>
      <c r="C1486" s="767"/>
      <c r="D1486" s="767"/>
      <c r="E1486" s="320" t="s">
        <v>2350</v>
      </c>
      <c r="F1486" s="769"/>
      <c r="G1486" s="320" t="s">
        <v>2351</v>
      </c>
      <c r="H1486" s="321" t="s">
        <v>115</v>
      </c>
      <c r="I1486" s="321" t="s">
        <v>116</v>
      </c>
      <c r="J1486" s="333">
        <v>1</v>
      </c>
      <c r="K1486" s="327">
        <v>45839</v>
      </c>
      <c r="L1486" s="327">
        <v>46568</v>
      </c>
      <c r="M1486" s="324">
        <f t="shared" si="48"/>
        <v>104.14285714285714</v>
      </c>
      <c r="N1486" s="325">
        <v>0</v>
      </c>
      <c r="O1486" s="321" t="s">
        <v>2339</v>
      </c>
      <c r="P1486" s="325">
        <f t="shared" si="49"/>
        <v>0</v>
      </c>
      <c r="Q1486" s="326" t="str" cm="1">
        <f t="array" aca="1" ref="Q1486" ca="1">IF(ISNUMBER(P1486),IF(P1486=100%,"CUMPLIDA",IF(AND(ISNUMBER(L1486),ISNUMBER(INDIRECT("FECHA_"&amp;$B1486,1))), IF(L1486&lt;=INDIRECT("FECHA_"&amp;$B1486,1),"INCUMPLIDA","PROCESO"), "VERIFICAR FECHA")),"SIN VALOR AVANCE")</f>
        <v>PROCESO</v>
      </c>
    </row>
    <row r="1487" spans="1:17" ht="150.75" x14ac:dyDescent="0.2">
      <c r="A1487" s="331" t="s">
        <v>19</v>
      </c>
      <c r="B1487" s="332" t="s">
        <v>14</v>
      </c>
      <c r="C1487" s="767"/>
      <c r="D1487" s="767"/>
      <c r="E1487" s="769" t="s">
        <v>2352</v>
      </c>
      <c r="F1487" s="769"/>
      <c r="G1487" s="320" t="s">
        <v>2353</v>
      </c>
      <c r="H1487" s="321" t="s">
        <v>118</v>
      </c>
      <c r="I1487" s="321" t="s">
        <v>119</v>
      </c>
      <c r="J1487" s="333">
        <v>2</v>
      </c>
      <c r="K1487" s="327">
        <v>45839</v>
      </c>
      <c r="L1487" s="327">
        <v>46568</v>
      </c>
      <c r="M1487" s="324">
        <f t="shared" si="48"/>
        <v>104.14285714285714</v>
      </c>
      <c r="N1487" s="325">
        <v>0</v>
      </c>
      <c r="O1487" s="321" t="s">
        <v>2347</v>
      </c>
      <c r="P1487" s="325">
        <f t="shared" si="49"/>
        <v>0</v>
      </c>
      <c r="Q1487" s="326" t="str" cm="1">
        <f t="array" aca="1" ref="Q1487" ca="1">IF(ISNUMBER(P1487),IF(P1487=100%,"CUMPLIDA",IF(AND(ISNUMBER(L1487),ISNUMBER(INDIRECT("FECHA_"&amp;$B1487,1))), IF(L1487&lt;=INDIRECT("FECHA_"&amp;$B1487,1),"INCUMPLIDA","PROCESO"), "VERIFICAR FECHA")),"SIN VALOR AVANCE")</f>
        <v>PROCESO</v>
      </c>
    </row>
    <row r="1488" spans="1:17" ht="30.75" x14ac:dyDescent="0.2">
      <c r="A1488" s="331" t="s">
        <v>19</v>
      </c>
      <c r="B1488" s="332" t="s">
        <v>14</v>
      </c>
      <c r="C1488" s="767"/>
      <c r="D1488" s="767"/>
      <c r="E1488" s="769"/>
      <c r="F1488" s="769"/>
      <c r="G1488" s="320" t="s">
        <v>2354</v>
      </c>
      <c r="H1488" s="341" t="s">
        <v>2355</v>
      </c>
      <c r="I1488" s="341" t="s">
        <v>2356</v>
      </c>
      <c r="J1488" s="333">
        <v>35</v>
      </c>
      <c r="K1488" s="339">
        <v>45061</v>
      </c>
      <c r="L1488" s="339">
        <v>45275</v>
      </c>
      <c r="M1488" s="324">
        <f t="shared" si="48"/>
        <v>30.571428571428573</v>
      </c>
      <c r="N1488" s="325">
        <v>1</v>
      </c>
      <c r="O1488" s="321" t="s">
        <v>2357</v>
      </c>
      <c r="P1488" s="325">
        <f t="shared" si="49"/>
        <v>1</v>
      </c>
      <c r="Q1488" s="326" t="str" cm="1">
        <f t="array" aca="1" ref="Q1488" ca="1">IF(ISNUMBER(P1488),IF(P1488=100%,"CUMPLIDA",IF(AND(ISNUMBER(L1488),ISNUMBER(INDIRECT("FECHA_"&amp;$B1488,1))), IF(L1488&lt;=INDIRECT("FECHA_"&amp;$B1488,1),"INCUMPLIDA","PROCESO"), "VERIFICAR FECHA")),"SIN VALOR AVANCE")</f>
        <v>CUMPLIDA</v>
      </c>
    </row>
    <row r="1489" spans="1:17" ht="90" x14ac:dyDescent="0.2">
      <c r="A1489" s="331" t="s">
        <v>19</v>
      </c>
      <c r="B1489" s="332" t="s">
        <v>14</v>
      </c>
      <c r="C1489" s="767"/>
      <c r="D1489" s="767"/>
      <c r="E1489" s="769"/>
      <c r="F1489" s="769"/>
      <c r="G1489" s="336" t="s">
        <v>2358</v>
      </c>
      <c r="H1489" s="341" t="s">
        <v>2359</v>
      </c>
      <c r="I1489" s="341" t="s">
        <v>2360</v>
      </c>
      <c r="J1489" s="333">
        <v>1</v>
      </c>
      <c r="K1489" s="339">
        <v>44774</v>
      </c>
      <c r="L1489" s="339">
        <v>46387</v>
      </c>
      <c r="M1489" s="324">
        <f t="shared" si="48"/>
        <v>230.42857142857142</v>
      </c>
      <c r="N1489" s="325">
        <v>0.13</v>
      </c>
      <c r="O1489" s="321" t="s">
        <v>2342</v>
      </c>
      <c r="P1489" s="325">
        <f t="shared" si="49"/>
        <v>0.13</v>
      </c>
      <c r="Q1489" s="326" t="str" cm="1">
        <f t="array" aca="1" ref="Q1489" ca="1">IF(ISNUMBER(P1489),IF(P1489=100%,"CUMPLIDA",IF(AND(ISNUMBER(L1489),ISNUMBER(INDIRECT("FECHA_"&amp;$B1489,1))), IF(L1489&lt;=INDIRECT("FECHA_"&amp;$B1489,1),"INCUMPLIDA","PROCESO"), "VERIFICAR FECHA")),"SIN VALOR AVANCE")</f>
        <v>PROCESO</v>
      </c>
    </row>
    <row r="1490" spans="1:17" ht="225" x14ac:dyDescent="0.2">
      <c r="A1490" s="331" t="s">
        <v>19</v>
      </c>
      <c r="B1490" s="332" t="s">
        <v>14</v>
      </c>
      <c r="C1490" s="767" t="s">
        <v>2361</v>
      </c>
      <c r="D1490" s="767" t="s">
        <v>1737</v>
      </c>
      <c r="E1490" s="769" t="s">
        <v>2362</v>
      </c>
      <c r="F1490" s="769" t="s">
        <v>2363</v>
      </c>
      <c r="G1490" s="320" t="s">
        <v>2364</v>
      </c>
      <c r="H1490" s="321" t="s">
        <v>2365</v>
      </c>
      <c r="I1490" s="321" t="s">
        <v>2366</v>
      </c>
      <c r="J1490" s="333">
        <v>1</v>
      </c>
      <c r="K1490" s="323">
        <v>44228</v>
      </c>
      <c r="L1490" s="323">
        <v>44561</v>
      </c>
      <c r="M1490" s="324">
        <f t="shared" si="48"/>
        <v>47.571428571428569</v>
      </c>
      <c r="N1490" s="325">
        <v>1</v>
      </c>
      <c r="O1490" s="321" t="s">
        <v>2367</v>
      </c>
      <c r="P1490" s="325">
        <f t="shared" si="49"/>
        <v>1</v>
      </c>
      <c r="Q1490" s="326" t="str" cm="1">
        <f t="array" aca="1" ref="Q1490" ca="1">IF(ISNUMBER(P1490),IF(P1490=100%,"CUMPLIDA",IF(AND(ISNUMBER(L1490),ISNUMBER(INDIRECT("FECHA_"&amp;$B1490,1))), IF(L1490&lt;=INDIRECT("FECHA_"&amp;$B1490,1),"INCUMPLIDA","PROCESO"), "VERIFICAR FECHA")),"SIN VALOR AVANCE")</f>
        <v>CUMPLIDA</v>
      </c>
    </row>
    <row r="1491" spans="1:17" ht="150" x14ac:dyDescent="0.2">
      <c r="A1491" s="331" t="s">
        <v>19</v>
      </c>
      <c r="B1491" s="332" t="s">
        <v>14</v>
      </c>
      <c r="C1491" s="767"/>
      <c r="D1491" s="767"/>
      <c r="E1491" s="769"/>
      <c r="F1491" s="769"/>
      <c r="G1491" s="320" t="s">
        <v>2368</v>
      </c>
      <c r="H1491" s="321" t="s">
        <v>2369</v>
      </c>
      <c r="I1491" s="321" t="s">
        <v>2370</v>
      </c>
      <c r="J1491" s="333">
        <v>1</v>
      </c>
      <c r="K1491" s="323">
        <v>44228</v>
      </c>
      <c r="L1491" s="323">
        <v>44316</v>
      </c>
      <c r="M1491" s="324">
        <f t="shared" si="48"/>
        <v>12.571428571428571</v>
      </c>
      <c r="N1491" s="325">
        <v>1</v>
      </c>
      <c r="O1491" s="321" t="s">
        <v>2367</v>
      </c>
      <c r="P1491" s="325">
        <f t="shared" si="49"/>
        <v>1</v>
      </c>
      <c r="Q1491" s="326" t="str" cm="1">
        <f t="array" aca="1" ref="Q1491" ca="1">IF(ISNUMBER(P1491),IF(P1491=100%,"CUMPLIDA",IF(AND(ISNUMBER(L1491),ISNUMBER(INDIRECT("FECHA_"&amp;$B1491,1))), IF(L1491&lt;=INDIRECT("FECHA_"&amp;$B1491,1),"INCUMPLIDA","PROCESO"), "VERIFICAR FECHA")),"SIN VALOR AVANCE")</f>
        <v>CUMPLIDA</v>
      </c>
    </row>
    <row r="1492" spans="1:17" ht="210" x14ac:dyDescent="0.2">
      <c r="A1492" s="331" t="s">
        <v>19</v>
      </c>
      <c r="B1492" s="332" t="s">
        <v>14</v>
      </c>
      <c r="C1492" s="767"/>
      <c r="D1492" s="767"/>
      <c r="E1492" s="769" t="s">
        <v>2371</v>
      </c>
      <c r="F1492" s="769"/>
      <c r="G1492" s="320" t="s">
        <v>2372</v>
      </c>
      <c r="H1492" s="321" t="s">
        <v>2365</v>
      </c>
      <c r="I1492" s="321" t="s">
        <v>2373</v>
      </c>
      <c r="J1492" s="333">
        <v>1</v>
      </c>
      <c r="K1492" s="323">
        <v>44228</v>
      </c>
      <c r="L1492" s="323">
        <v>44561</v>
      </c>
      <c r="M1492" s="324">
        <f t="shared" si="48"/>
        <v>47.571428571428569</v>
      </c>
      <c r="N1492" s="325">
        <v>1</v>
      </c>
      <c r="O1492" s="321" t="s">
        <v>2367</v>
      </c>
      <c r="P1492" s="325">
        <f t="shared" si="49"/>
        <v>1</v>
      </c>
      <c r="Q1492" s="326" t="str" cm="1">
        <f t="array" aca="1" ref="Q1492" ca="1">IF(ISNUMBER(P1492),IF(P1492=100%,"CUMPLIDA",IF(AND(ISNUMBER(L1492),ISNUMBER(INDIRECT("FECHA_"&amp;$B1492,1))), IF(L1492&lt;=INDIRECT("FECHA_"&amp;$B1492,1),"INCUMPLIDA","PROCESO"), "VERIFICAR FECHA")),"SIN VALOR AVANCE")</f>
        <v>CUMPLIDA</v>
      </c>
    </row>
    <row r="1493" spans="1:17" ht="120.75" x14ac:dyDescent="0.2">
      <c r="A1493" s="331" t="s">
        <v>19</v>
      </c>
      <c r="B1493" s="332" t="s">
        <v>14</v>
      </c>
      <c r="C1493" s="767"/>
      <c r="D1493" s="767"/>
      <c r="E1493" s="769"/>
      <c r="F1493" s="769"/>
      <c r="G1493" s="769" t="s">
        <v>2374</v>
      </c>
      <c r="H1493" s="321" t="s">
        <v>2375</v>
      </c>
      <c r="I1493" s="321" t="s">
        <v>2376</v>
      </c>
      <c r="J1493" s="333">
        <v>6</v>
      </c>
      <c r="K1493" s="323">
        <v>44256</v>
      </c>
      <c r="L1493" s="323">
        <v>44440</v>
      </c>
      <c r="M1493" s="324">
        <f t="shared" si="48"/>
        <v>26.285714285714285</v>
      </c>
      <c r="N1493" s="325">
        <v>1</v>
      </c>
      <c r="O1493" s="321" t="s">
        <v>2367</v>
      </c>
      <c r="P1493" s="325">
        <f t="shared" si="49"/>
        <v>1</v>
      </c>
      <c r="Q1493" s="326" t="str" cm="1">
        <f t="array" aca="1" ref="Q1493" ca="1">IF(ISNUMBER(P1493),IF(P1493=100%,"CUMPLIDA",IF(AND(ISNUMBER(L1493),ISNUMBER(INDIRECT("FECHA_"&amp;$B1493,1))), IF(L1493&lt;=INDIRECT("FECHA_"&amp;$B1493,1),"INCUMPLIDA","PROCESO"), "VERIFICAR FECHA")),"SIN VALOR AVANCE")</f>
        <v>CUMPLIDA</v>
      </c>
    </row>
    <row r="1494" spans="1:17" ht="120.75" x14ac:dyDescent="0.2">
      <c r="A1494" s="331" t="s">
        <v>19</v>
      </c>
      <c r="B1494" s="332" t="s">
        <v>14</v>
      </c>
      <c r="C1494" s="767"/>
      <c r="D1494" s="767"/>
      <c r="E1494" s="320" t="s">
        <v>2377</v>
      </c>
      <c r="F1494" s="769"/>
      <c r="G1494" s="769"/>
      <c r="H1494" s="321" t="s">
        <v>2378</v>
      </c>
      <c r="I1494" s="321" t="s">
        <v>2379</v>
      </c>
      <c r="J1494" s="333">
        <v>2</v>
      </c>
      <c r="K1494" s="323">
        <v>44256</v>
      </c>
      <c r="L1494" s="323">
        <v>44440</v>
      </c>
      <c r="M1494" s="324">
        <f t="shared" si="48"/>
        <v>26.285714285714285</v>
      </c>
      <c r="N1494" s="325">
        <v>1</v>
      </c>
      <c r="O1494" s="321" t="s">
        <v>2367</v>
      </c>
      <c r="P1494" s="325">
        <f t="shared" si="49"/>
        <v>1</v>
      </c>
      <c r="Q1494" s="326" t="str" cm="1">
        <f t="array" aca="1" ref="Q1494" ca="1">IF(ISNUMBER(P1494),IF(P1494=100%,"CUMPLIDA",IF(AND(ISNUMBER(L1494),ISNUMBER(INDIRECT("FECHA_"&amp;$B1494,1))), IF(L1494&lt;=INDIRECT("FECHA_"&amp;$B1494,1),"INCUMPLIDA","PROCESO"), "VERIFICAR FECHA")),"SIN VALOR AVANCE")</f>
        <v>CUMPLIDA</v>
      </c>
    </row>
    <row r="1495" spans="1:17" ht="165" x14ac:dyDescent="0.2">
      <c r="A1495" s="331" t="s">
        <v>19</v>
      </c>
      <c r="B1495" s="332" t="s">
        <v>14</v>
      </c>
      <c r="C1495" s="767"/>
      <c r="D1495" s="767"/>
      <c r="E1495" s="320" t="s">
        <v>2380</v>
      </c>
      <c r="F1495" s="769"/>
      <c r="G1495" s="320" t="s">
        <v>2381</v>
      </c>
      <c r="H1495" s="321" t="s">
        <v>2382</v>
      </c>
      <c r="I1495" s="321" t="s">
        <v>1669</v>
      </c>
      <c r="J1495" s="333">
        <v>1</v>
      </c>
      <c r="K1495" s="323">
        <v>44228</v>
      </c>
      <c r="L1495" s="323">
        <v>44316</v>
      </c>
      <c r="M1495" s="324">
        <f t="shared" si="48"/>
        <v>12.571428571428571</v>
      </c>
      <c r="N1495" s="325">
        <v>1</v>
      </c>
      <c r="O1495" s="321" t="s">
        <v>2367</v>
      </c>
      <c r="P1495" s="325">
        <f t="shared" si="49"/>
        <v>1</v>
      </c>
      <c r="Q1495" s="326" t="str" cm="1">
        <f t="array" aca="1" ref="Q1495" ca="1">IF(ISNUMBER(P1495),IF(P1495=100%,"CUMPLIDA",IF(AND(ISNUMBER(L1495),ISNUMBER(INDIRECT("FECHA_"&amp;$B1495,1))), IF(L1495&lt;=INDIRECT("FECHA_"&amp;$B1495,1),"INCUMPLIDA","PROCESO"), "VERIFICAR FECHA")),"SIN VALOR AVANCE")</f>
        <v>CUMPLIDA</v>
      </c>
    </row>
    <row r="1496" spans="1:17" ht="195.75" x14ac:dyDescent="0.2">
      <c r="A1496" s="331" t="s">
        <v>19</v>
      </c>
      <c r="B1496" s="332" t="s">
        <v>14</v>
      </c>
      <c r="C1496" s="767" t="s">
        <v>2383</v>
      </c>
      <c r="D1496" s="767" t="s">
        <v>2384</v>
      </c>
      <c r="E1496" s="769" t="s">
        <v>2385</v>
      </c>
      <c r="F1496" s="769" t="s">
        <v>2386</v>
      </c>
      <c r="G1496" s="320" t="s">
        <v>2387</v>
      </c>
      <c r="H1496" s="321" t="s">
        <v>2388</v>
      </c>
      <c r="I1496" s="321" t="s">
        <v>1669</v>
      </c>
      <c r="J1496" s="333">
        <v>6</v>
      </c>
      <c r="K1496" s="323">
        <v>44378</v>
      </c>
      <c r="L1496" s="323">
        <v>44469</v>
      </c>
      <c r="M1496" s="324">
        <f t="shared" si="48"/>
        <v>13</v>
      </c>
      <c r="N1496" s="325">
        <v>1</v>
      </c>
      <c r="O1496" s="342" t="s">
        <v>2389</v>
      </c>
      <c r="P1496" s="325">
        <f t="shared" si="49"/>
        <v>1</v>
      </c>
      <c r="Q1496" s="326" t="str" cm="1">
        <f t="array" aca="1" ref="Q1496" ca="1">IF(ISNUMBER(P1496),IF(P1496=100%,"CUMPLIDA",IF(AND(ISNUMBER(L1496),ISNUMBER(INDIRECT("FECHA_"&amp;$B1496,1))), IF(L1496&lt;=INDIRECT("FECHA_"&amp;$B1496,1),"INCUMPLIDA","PROCESO"), "VERIFICAR FECHA")),"SIN VALOR AVANCE")</f>
        <v>CUMPLIDA</v>
      </c>
    </row>
    <row r="1497" spans="1:17" ht="150.75" x14ac:dyDescent="0.2">
      <c r="A1497" s="331" t="s">
        <v>19</v>
      </c>
      <c r="B1497" s="332" t="s">
        <v>14</v>
      </c>
      <c r="C1497" s="767"/>
      <c r="D1497" s="767"/>
      <c r="E1497" s="769"/>
      <c r="F1497" s="769"/>
      <c r="G1497" s="320" t="s">
        <v>2390</v>
      </c>
      <c r="H1497" s="321" t="s">
        <v>2391</v>
      </c>
      <c r="I1497" s="321" t="s">
        <v>2392</v>
      </c>
      <c r="J1497" s="333">
        <v>12</v>
      </c>
      <c r="K1497" s="323">
        <v>44378</v>
      </c>
      <c r="L1497" s="323">
        <v>44742</v>
      </c>
      <c r="M1497" s="324">
        <f t="shared" si="48"/>
        <v>52</v>
      </c>
      <c r="N1497" s="325">
        <v>1</v>
      </c>
      <c r="O1497" s="342" t="s">
        <v>2393</v>
      </c>
      <c r="P1497" s="325">
        <f t="shared" si="49"/>
        <v>1</v>
      </c>
      <c r="Q1497" s="326" t="str" cm="1">
        <f t="array" aca="1" ref="Q1497" ca="1">IF(ISNUMBER(P1497),IF(P1497=100%,"CUMPLIDA",IF(AND(ISNUMBER(L1497),ISNUMBER(INDIRECT("FECHA_"&amp;$B1497,1))), IF(L1497&lt;=INDIRECT("FECHA_"&amp;$B1497,1),"INCUMPLIDA","PROCESO"), "VERIFICAR FECHA")),"SIN VALOR AVANCE")</f>
        <v>CUMPLIDA</v>
      </c>
    </row>
    <row r="1498" spans="1:17" ht="120.75" x14ac:dyDescent="0.2">
      <c r="A1498" s="331" t="s">
        <v>19</v>
      </c>
      <c r="B1498" s="332" t="s">
        <v>14</v>
      </c>
      <c r="C1498" s="767"/>
      <c r="D1498" s="767"/>
      <c r="E1498" s="769"/>
      <c r="F1498" s="769"/>
      <c r="G1498" s="320" t="s">
        <v>2394</v>
      </c>
      <c r="H1498" s="321" t="s">
        <v>2395</v>
      </c>
      <c r="I1498" s="321" t="s">
        <v>676</v>
      </c>
      <c r="J1498" s="333">
        <v>1</v>
      </c>
      <c r="K1498" s="323">
        <v>45231</v>
      </c>
      <c r="L1498" s="323">
        <v>45504</v>
      </c>
      <c r="M1498" s="324">
        <f t="shared" si="48"/>
        <v>39</v>
      </c>
      <c r="N1498" s="325">
        <v>1</v>
      </c>
      <c r="O1498" s="321" t="s">
        <v>2396</v>
      </c>
      <c r="P1498" s="325">
        <f t="shared" si="49"/>
        <v>1</v>
      </c>
      <c r="Q1498" s="326" t="str" cm="1">
        <f t="array" aca="1" ref="Q1498" ca="1">IF(ISNUMBER(P1498),IF(P1498=100%,"CUMPLIDA",IF(AND(ISNUMBER(L1498),ISNUMBER(INDIRECT("FECHA_"&amp;$B1498,1))), IF(L1498&lt;=INDIRECT("FECHA_"&amp;$B1498,1),"INCUMPLIDA","PROCESO"), "VERIFICAR FECHA")),"SIN VALOR AVANCE")</f>
        <v>CUMPLIDA</v>
      </c>
    </row>
    <row r="1499" spans="1:17" ht="135.75" x14ac:dyDescent="0.2">
      <c r="A1499" s="331" t="s">
        <v>19</v>
      </c>
      <c r="B1499" s="332" t="s">
        <v>14</v>
      </c>
      <c r="C1499" s="767"/>
      <c r="D1499" s="767"/>
      <c r="E1499" s="769"/>
      <c r="F1499" s="769"/>
      <c r="G1499" s="320" t="s">
        <v>1678</v>
      </c>
      <c r="H1499" s="321" t="s">
        <v>1679</v>
      </c>
      <c r="I1499" s="321" t="s">
        <v>99</v>
      </c>
      <c r="J1499" s="333">
        <v>1</v>
      </c>
      <c r="K1499" s="327">
        <v>45323</v>
      </c>
      <c r="L1499" s="327">
        <v>45747</v>
      </c>
      <c r="M1499" s="324">
        <f t="shared" si="48"/>
        <v>60.571428571428569</v>
      </c>
      <c r="N1499" s="325">
        <v>1</v>
      </c>
      <c r="O1499" s="330" t="s">
        <v>2397</v>
      </c>
      <c r="P1499" s="325">
        <f t="shared" si="49"/>
        <v>1</v>
      </c>
      <c r="Q1499" s="326" t="str" cm="1">
        <f t="array" aca="1" ref="Q1499" ca="1">IF(ISNUMBER(P1499),IF(P1499=100%,"CUMPLIDA",IF(AND(ISNUMBER(L1499),ISNUMBER(INDIRECT("FECHA_"&amp;$B1499,1))), IF(L1499&lt;=INDIRECT("FECHA_"&amp;$B1499,1),"INCUMPLIDA","PROCESO"), "VERIFICAR FECHA")),"SIN VALOR AVANCE")</f>
        <v>CUMPLIDA</v>
      </c>
    </row>
    <row r="1500" spans="1:17" ht="105.75" x14ac:dyDescent="0.2">
      <c r="A1500" s="331" t="s">
        <v>19</v>
      </c>
      <c r="B1500" s="332" t="s">
        <v>14</v>
      </c>
      <c r="C1500" s="767"/>
      <c r="D1500" s="767"/>
      <c r="E1500" s="769"/>
      <c r="F1500" s="769"/>
      <c r="G1500" s="320" t="s">
        <v>1681</v>
      </c>
      <c r="H1500" s="321" t="s">
        <v>101</v>
      </c>
      <c r="I1500" s="321" t="s">
        <v>102</v>
      </c>
      <c r="J1500" s="333">
        <v>1</v>
      </c>
      <c r="K1500" s="327">
        <v>45323</v>
      </c>
      <c r="L1500" s="327">
        <v>45747</v>
      </c>
      <c r="M1500" s="324">
        <f t="shared" si="48"/>
        <v>60.571428571428569</v>
      </c>
      <c r="N1500" s="325">
        <v>1</v>
      </c>
      <c r="O1500" s="330" t="s">
        <v>2398</v>
      </c>
      <c r="P1500" s="325">
        <f t="shared" si="49"/>
        <v>1</v>
      </c>
      <c r="Q1500" s="326" t="str" cm="1">
        <f t="array" aca="1" ref="Q1500" ca="1">IF(ISNUMBER(P1500),IF(P1500=100%,"CUMPLIDA",IF(AND(ISNUMBER(L1500),ISNUMBER(INDIRECT("FECHA_"&amp;$B1500,1))), IF(L1500&lt;=INDIRECT("FECHA_"&amp;$B1500,1),"INCUMPLIDA","PROCESO"), "VERIFICAR FECHA")),"SIN VALOR AVANCE")</f>
        <v>CUMPLIDA</v>
      </c>
    </row>
    <row r="1501" spans="1:17" ht="105.75" x14ac:dyDescent="0.2">
      <c r="A1501" s="331" t="s">
        <v>19</v>
      </c>
      <c r="B1501" s="332" t="s">
        <v>14</v>
      </c>
      <c r="C1501" s="767"/>
      <c r="D1501" s="767"/>
      <c r="E1501" s="769"/>
      <c r="F1501" s="769"/>
      <c r="G1501" s="320" t="s">
        <v>1683</v>
      </c>
      <c r="H1501" s="321" t="s">
        <v>239</v>
      </c>
      <c r="I1501" s="321" t="s">
        <v>240</v>
      </c>
      <c r="J1501" s="333">
        <v>1</v>
      </c>
      <c r="K1501" s="327">
        <v>45231</v>
      </c>
      <c r="L1501" s="327">
        <v>45747</v>
      </c>
      <c r="M1501" s="324">
        <f t="shared" si="48"/>
        <v>73.714285714285708</v>
      </c>
      <c r="N1501" s="325">
        <v>1</v>
      </c>
      <c r="O1501" s="330" t="s">
        <v>2398</v>
      </c>
      <c r="P1501" s="325">
        <f t="shared" si="49"/>
        <v>1</v>
      </c>
      <c r="Q1501" s="326" t="str" cm="1">
        <f t="array" aca="1" ref="Q1501" ca="1">IF(ISNUMBER(P1501),IF(P1501=100%,"CUMPLIDA",IF(AND(ISNUMBER(L1501),ISNUMBER(INDIRECT("FECHA_"&amp;$B1501,1))), IF(L1501&lt;=INDIRECT("FECHA_"&amp;$B1501,1),"INCUMPLIDA","PROCESO"), "VERIFICAR FECHA")),"SIN VALOR AVANCE")</f>
        <v>CUMPLIDA</v>
      </c>
    </row>
    <row r="1502" spans="1:17" ht="135.75" x14ac:dyDescent="0.2">
      <c r="A1502" s="331" t="s">
        <v>19</v>
      </c>
      <c r="B1502" s="332" t="s">
        <v>14</v>
      </c>
      <c r="C1502" s="767"/>
      <c r="D1502" s="767"/>
      <c r="E1502" s="769"/>
      <c r="F1502" s="769"/>
      <c r="G1502" s="320" t="s">
        <v>1684</v>
      </c>
      <c r="H1502" s="321" t="s">
        <v>104</v>
      </c>
      <c r="I1502" s="321" t="s">
        <v>105</v>
      </c>
      <c r="J1502" s="333">
        <v>1</v>
      </c>
      <c r="K1502" s="327">
        <v>45323</v>
      </c>
      <c r="L1502" s="327">
        <v>45747</v>
      </c>
      <c r="M1502" s="324">
        <f t="shared" si="48"/>
        <v>60.571428571428569</v>
      </c>
      <c r="N1502" s="325">
        <v>1</v>
      </c>
      <c r="O1502" s="330" t="s">
        <v>2397</v>
      </c>
      <c r="P1502" s="325">
        <f t="shared" si="49"/>
        <v>1</v>
      </c>
      <c r="Q1502" s="326" t="str" cm="1">
        <f t="array" aca="1" ref="Q1502" ca="1">IF(ISNUMBER(P1502),IF(P1502=100%,"CUMPLIDA",IF(AND(ISNUMBER(L1502),ISNUMBER(INDIRECT("FECHA_"&amp;$B1502,1))), IF(L1502&lt;=INDIRECT("FECHA_"&amp;$B1502,1),"INCUMPLIDA","PROCESO"), "VERIFICAR FECHA")),"SIN VALOR AVANCE")</f>
        <v>CUMPLIDA</v>
      </c>
    </row>
    <row r="1503" spans="1:17" ht="105.75" x14ac:dyDescent="0.2">
      <c r="A1503" s="331" t="s">
        <v>19</v>
      </c>
      <c r="B1503" s="332" t="s">
        <v>14</v>
      </c>
      <c r="C1503" s="767"/>
      <c r="D1503" s="767"/>
      <c r="E1503" s="769"/>
      <c r="F1503" s="769"/>
      <c r="G1503" s="320" t="s">
        <v>1685</v>
      </c>
      <c r="H1503" s="321" t="s">
        <v>106</v>
      </c>
      <c r="I1503" s="321" t="s">
        <v>107</v>
      </c>
      <c r="J1503" s="333">
        <v>1</v>
      </c>
      <c r="K1503" s="327">
        <v>45231</v>
      </c>
      <c r="L1503" s="327">
        <v>45747</v>
      </c>
      <c r="M1503" s="324">
        <f t="shared" si="48"/>
        <v>73.714285714285708</v>
      </c>
      <c r="N1503" s="325">
        <v>1</v>
      </c>
      <c r="O1503" s="330" t="s">
        <v>2398</v>
      </c>
      <c r="P1503" s="325">
        <f t="shared" si="49"/>
        <v>1</v>
      </c>
      <c r="Q1503" s="326" t="str" cm="1">
        <f t="array" aca="1" ref="Q1503" ca="1">IF(ISNUMBER(P1503),IF(P1503=100%,"CUMPLIDA",IF(AND(ISNUMBER(L1503),ISNUMBER(INDIRECT("FECHA_"&amp;$B1503,1))), IF(L1503&lt;=INDIRECT("FECHA_"&amp;$B1503,1),"INCUMPLIDA","PROCESO"), "VERIFICAR FECHA")),"SIN VALOR AVANCE")</f>
        <v>CUMPLIDA</v>
      </c>
    </row>
    <row r="1504" spans="1:17" ht="240.75" x14ac:dyDescent="0.2">
      <c r="A1504" s="331" t="s">
        <v>19</v>
      </c>
      <c r="B1504" s="332" t="s">
        <v>14</v>
      </c>
      <c r="C1504" s="767"/>
      <c r="D1504" s="767"/>
      <c r="E1504" s="769"/>
      <c r="F1504" s="769"/>
      <c r="G1504" s="320" t="s">
        <v>1686</v>
      </c>
      <c r="H1504" s="321" t="s">
        <v>108</v>
      </c>
      <c r="I1504" s="321" t="s">
        <v>109</v>
      </c>
      <c r="J1504" s="333">
        <v>1</v>
      </c>
      <c r="K1504" s="327">
        <v>45231</v>
      </c>
      <c r="L1504" s="327">
        <v>45808</v>
      </c>
      <c r="M1504" s="324">
        <f t="shared" si="48"/>
        <v>82.428571428571431</v>
      </c>
      <c r="N1504" s="325">
        <v>1</v>
      </c>
      <c r="O1504" s="321" t="s">
        <v>2399</v>
      </c>
      <c r="P1504" s="325">
        <f t="shared" si="49"/>
        <v>1</v>
      </c>
      <c r="Q1504" s="326" t="str" cm="1">
        <f t="array" aca="1" ref="Q1504" ca="1">IF(ISNUMBER(P1504),IF(P1504=100%,"CUMPLIDA",IF(AND(ISNUMBER(L1504),ISNUMBER(INDIRECT("FECHA_"&amp;$B1504,1))), IF(L1504&lt;=INDIRECT("FECHA_"&amp;$B1504,1),"INCUMPLIDA","PROCESO"), "VERIFICAR FECHA")),"SIN VALOR AVANCE")</f>
        <v>CUMPLIDA</v>
      </c>
    </row>
    <row r="1505" spans="1:17" ht="105.75" x14ac:dyDescent="0.2">
      <c r="A1505" s="331" t="s">
        <v>19</v>
      </c>
      <c r="B1505" s="332" t="s">
        <v>14</v>
      </c>
      <c r="C1505" s="767"/>
      <c r="D1505" s="767"/>
      <c r="E1505" s="769"/>
      <c r="F1505" s="769"/>
      <c r="G1505" s="320" t="s">
        <v>1688</v>
      </c>
      <c r="H1505" s="321" t="s">
        <v>111</v>
      </c>
      <c r="I1505" s="321" t="s">
        <v>112</v>
      </c>
      <c r="J1505" s="333">
        <v>7</v>
      </c>
      <c r="K1505" s="327">
        <v>46024</v>
      </c>
      <c r="L1505" s="327">
        <v>46660</v>
      </c>
      <c r="M1505" s="324">
        <f t="shared" si="48"/>
        <v>90.857142857142861</v>
      </c>
      <c r="N1505" s="325">
        <v>0</v>
      </c>
      <c r="O1505" s="330" t="s">
        <v>2398</v>
      </c>
      <c r="P1505" s="325">
        <f t="shared" si="49"/>
        <v>0</v>
      </c>
      <c r="Q1505" s="326" t="str" cm="1">
        <f t="array" aca="1" ref="Q1505" ca="1">IF(ISNUMBER(P1505),IF(P1505=100%,"CUMPLIDA",IF(AND(ISNUMBER(L1505),ISNUMBER(INDIRECT("FECHA_"&amp;$B1505,1))), IF(L1505&lt;=INDIRECT("FECHA_"&amp;$B1505,1),"INCUMPLIDA","PROCESO"), "VERIFICAR FECHA")),"SIN VALOR AVANCE")</f>
        <v>PROCESO</v>
      </c>
    </row>
    <row r="1506" spans="1:17" ht="135.75" x14ac:dyDescent="0.2">
      <c r="A1506" s="331" t="s">
        <v>19</v>
      </c>
      <c r="B1506" s="332" t="s">
        <v>14</v>
      </c>
      <c r="C1506" s="767"/>
      <c r="D1506" s="767"/>
      <c r="E1506" s="769"/>
      <c r="F1506" s="769"/>
      <c r="G1506" s="320" t="s">
        <v>1689</v>
      </c>
      <c r="H1506" s="321" t="s">
        <v>115</v>
      </c>
      <c r="I1506" s="321" t="s">
        <v>116</v>
      </c>
      <c r="J1506" s="333">
        <v>1</v>
      </c>
      <c r="K1506" s="327">
        <v>46024</v>
      </c>
      <c r="L1506" s="327">
        <v>46660</v>
      </c>
      <c r="M1506" s="324">
        <f t="shared" si="48"/>
        <v>90.857142857142861</v>
      </c>
      <c r="N1506" s="325">
        <v>0</v>
      </c>
      <c r="O1506" s="330" t="s">
        <v>2397</v>
      </c>
      <c r="P1506" s="325">
        <f t="shared" si="49"/>
        <v>0</v>
      </c>
      <c r="Q1506" s="326" t="str" cm="1">
        <f t="array" aca="1" ref="Q1506" ca="1">IF(ISNUMBER(P1506),IF(P1506=100%,"CUMPLIDA",IF(AND(ISNUMBER(L1506),ISNUMBER(INDIRECT("FECHA_"&amp;$B1506,1))), IF(L1506&lt;=INDIRECT("FECHA_"&amp;$B1506,1),"INCUMPLIDA","PROCESO"), "VERIFICAR FECHA")),"SIN VALOR AVANCE")</f>
        <v>PROCESO</v>
      </c>
    </row>
    <row r="1507" spans="1:17" ht="240.75" x14ac:dyDescent="0.2">
      <c r="A1507" s="331" t="s">
        <v>19</v>
      </c>
      <c r="B1507" s="332" t="s">
        <v>14</v>
      </c>
      <c r="C1507" s="767"/>
      <c r="D1507" s="767"/>
      <c r="E1507" s="769"/>
      <c r="F1507" s="769"/>
      <c r="G1507" s="320" t="s">
        <v>1690</v>
      </c>
      <c r="H1507" s="321" t="s">
        <v>118</v>
      </c>
      <c r="I1507" s="321" t="s">
        <v>119</v>
      </c>
      <c r="J1507" s="333">
        <v>2</v>
      </c>
      <c r="K1507" s="327">
        <v>46024</v>
      </c>
      <c r="L1507" s="327">
        <v>46660</v>
      </c>
      <c r="M1507" s="324">
        <f t="shared" si="48"/>
        <v>90.857142857142861</v>
      </c>
      <c r="N1507" s="325">
        <v>0</v>
      </c>
      <c r="O1507" s="321" t="s">
        <v>2399</v>
      </c>
      <c r="P1507" s="325">
        <f t="shared" si="49"/>
        <v>0</v>
      </c>
      <c r="Q1507" s="326" t="str" cm="1">
        <f t="array" aca="1" ref="Q1507" ca="1">IF(ISNUMBER(P1507),IF(P1507=100%,"CUMPLIDA",IF(AND(ISNUMBER(L1507),ISNUMBER(INDIRECT("FECHA_"&amp;$B1507,1))), IF(L1507&lt;=INDIRECT("FECHA_"&amp;$B1507,1),"INCUMPLIDA","PROCESO"), "VERIFICAR FECHA")),"SIN VALOR AVANCE")</f>
        <v>PROCESO</v>
      </c>
    </row>
    <row r="1508" spans="1:17" ht="165" x14ac:dyDescent="0.2">
      <c r="A1508" s="331" t="s">
        <v>19</v>
      </c>
      <c r="B1508" s="332" t="s">
        <v>14</v>
      </c>
      <c r="C1508" s="767"/>
      <c r="D1508" s="767"/>
      <c r="E1508" s="769"/>
      <c r="F1508" s="769"/>
      <c r="G1508" s="320" t="s">
        <v>2400</v>
      </c>
      <c r="H1508" s="321" t="s">
        <v>2401</v>
      </c>
      <c r="I1508" s="321" t="s">
        <v>2402</v>
      </c>
      <c r="J1508" s="333">
        <v>12</v>
      </c>
      <c r="K1508" s="323">
        <v>44378</v>
      </c>
      <c r="L1508" s="323">
        <v>44742</v>
      </c>
      <c r="M1508" s="324">
        <f t="shared" si="48"/>
        <v>52</v>
      </c>
      <c r="N1508" s="325">
        <v>1</v>
      </c>
      <c r="O1508" s="342" t="s">
        <v>2403</v>
      </c>
      <c r="P1508" s="325">
        <f t="shared" si="49"/>
        <v>1</v>
      </c>
      <c r="Q1508" s="326" t="str" cm="1">
        <f t="array" aca="1" ref="Q1508" ca="1">IF(ISNUMBER(P1508),IF(P1508=100%,"CUMPLIDA",IF(AND(ISNUMBER(L1508),ISNUMBER(INDIRECT("FECHA_"&amp;$B1508,1))), IF(L1508&lt;=INDIRECT("FECHA_"&amp;$B1508,1),"INCUMPLIDA","PROCESO"), "VERIFICAR FECHA")),"SIN VALOR AVANCE")</f>
        <v>CUMPLIDA</v>
      </c>
    </row>
    <row r="1509" spans="1:17" ht="90" x14ac:dyDescent="0.2">
      <c r="A1509" s="331" t="s">
        <v>19</v>
      </c>
      <c r="B1509" s="332" t="s">
        <v>14</v>
      </c>
      <c r="C1509" s="767" t="s">
        <v>2404</v>
      </c>
      <c r="D1509" s="767" t="s">
        <v>1737</v>
      </c>
      <c r="E1509" s="769" t="s">
        <v>2405</v>
      </c>
      <c r="F1509" s="769" t="s">
        <v>2406</v>
      </c>
      <c r="G1509" s="769" t="s">
        <v>2407</v>
      </c>
      <c r="H1509" s="321" t="s">
        <v>2408</v>
      </c>
      <c r="I1509" s="321" t="s">
        <v>2409</v>
      </c>
      <c r="J1509" s="333">
        <v>1</v>
      </c>
      <c r="K1509" s="323">
        <v>44621</v>
      </c>
      <c r="L1509" s="323">
        <v>44804</v>
      </c>
      <c r="M1509" s="324">
        <f t="shared" si="48"/>
        <v>26.142857142857142</v>
      </c>
      <c r="N1509" s="325">
        <v>1</v>
      </c>
      <c r="O1509" s="321" t="s">
        <v>2410</v>
      </c>
      <c r="P1509" s="325">
        <f t="shared" si="49"/>
        <v>1</v>
      </c>
      <c r="Q1509" s="326" t="str" cm="1">
        <f t="array" aca="1" ref="Q1509" ca="1">IF(ISNUMBER(P1509),IF(P1509=100%,"CUMPLIDA",IF(AND(ISNUMBER(L1509),ISNUMBER(INDIRECT("FECHA_"&amp;$B1509,1))), IF(L1509&lt;=INDIRECT("FECHA_"&amp;$B1509,1),"INCUMPLIDA","PROCESO"), "VERIFICAR FECHA")),"SIN VALOR AVANCE")</f>
        <v>CUMPLIDA</v>
      </c>
    </row>
    <row r="1510" spans="1:17" ht="135" x14ac:dyDescent="0.2">
      <c r="A1510" s="331" t="s">
        <v>19</v>
      </c>
      <c r="B1510" s="332" t="s">
        <v>14</v>
      </c>
      <c r="C1510" s="767"/>
      <c r="D1510" s="767"/>
      <c r="E1510" s="769"/>
      <c r="F1510" s="769"/>
      <c r="G1510" s="769"/>
      <c r="H1510" s="321" t="s">
        <v>2411</v>
      </c>
      <c r="I1510" s="321" t="s">
        <v>2412</v>
      </c>
      <c r="J1510" s="333">
        <v>1</v>
      </c>
      <c r="K1510" s="323">
        <v>44774</v>
      </c>
      <c r="L1510" s="323">
        <v>44834</v>
      </c>
      <c r="M1510" s="324">
        <f t="shared" si="48"/>
        <v>8.5714285714285712</v>
      </c>
      <c r="N1510" s="325">
        <v>1</v>
      </c>
      <c r="O1510" s="321" t="s">
        <v>2410</v>
      </c>
      <c r="P1510" s="325">
        <f t="shared" si="49"/>
        <v>1</v>
      </c>
      <c r="Q1510" s="326" t="str" cm="1">
        <f t="array" aca="1" ref="Q1510" ca="1">IF(ISNUMBER(P1510),IF(P1510=100%,"CUMPLIDA",IF(AND(ISNUMBER(L1510),ISNUMBER(INDIRECT("FECHA_"&amp;$B1510,1))), IF(L1510&lt;=INDIRECT("FECHA_"&amp;$B1510,1),"INCUMPLIDA","PROCESO"), "VERIFICAR FECHA")),"SIN VALOR AVANCE")</f>
        <v>CUMPLIDA</v>
      </c>
    </row>
    <row r="1511" spans="1:17" ht="285" x14ac:dyDescent="0.2">
      <c r="A1511" s="331" t="s">
        <v>19</v>
      </c>
      <c r="B1511" s="332" t="s">
        <v>14</v>
      </c>
      <c r="C1511" s="767"/>
      <c r="D1511" s="767"/>
      <c r="E1511" s="769"/>
      <c r="F1511" s="769"/>
      <c r="G1511" s="320" t="s">
        <v>2413</v>
      </c>
      <c r="H1511" s="321" t="s">
        <v>2411</v>
      </c>
      <c r="I1511" s="321" t="s">
        <v>2414</v>
      </c>
      <c r="J1511" s="333">
        <v>11</v>
      </c>
      <c r="K1511" s="323">
        <v>44621</v>
      </c>
      <c r="L1511" s="323">
        <v>44773</v>
      </c>
      <c r="M1511" s="324">
        <f t="shared" si="48"/>
        <v>21.714285714285715</v>
      </c>
      <c r="N1511" s="325">
        <v>1</v>
      </c>
      <c r="O1511" s="321" t="s">
        <v>2410</v>
      </c>
      <c r="P1511" s="325">
        <f t="shared" si="49"/>
        <v>1</v>
      </c>
      <c r="Q1511" s="326" t="str" cm="1">
        <f t="array" aca="1" ref="Q1511" ca="1">IF(ISNUMBER(P1511),IF(P1511=100%,"CUMPLIDA",IF(AND(ISNUMBER(L1511),ISNUMBER(INDIRECT("FECHA_"&amp;$B1511,1))), IF(L1511&lt;=INDIRECT("FECHA_"&amp;$B1511,1),"INCUMPLIDA","PROCESO"), "VERIFICAR FECHA")),"SIN VALOR AVANCE")</f>
        <v>CUMPLIDA</v>
      </c>
    </row>
    <row r="1512" spans="1:17" ht="45.75" x14ac:dyDescent="0.2">
      <c r="A1512" s="331" t="s">
        <v>19</v>
      </c>
      <c r="B1512" s="332" t="s">
        <v>14</v>
      </c>
      <c r="C1512" s="767"/>
      <c r="D1512" s="767"/>
      <c r="E1512" s="769"/>
      <c r="F1512" s="769"/>
      <c r="G1512" s="320" t="s">
        <v>1674</v>
      </c>
      <c r="H1512" s="321" t="s">
        <v>2239</v>
      </c>
      <c r="I1512" s="321" t="s">
        <v>1676</v>
      </c>
      <c r="J1512" s="333">
        <v>1</v>
      </c>
      <c r="K1512" s="323">
        <v>45231</v>
      </c>
      <c r="L1512" s="323">
        <v>45504</v>
      </c>
      <c r="M1512" s="324">
        <f t="shared" si="48"/>
        <v>39</v>
      </c>
      <c r="N1512" s="325">
        <v>1</v>
      </c>
      <c r="O1512" s="321" t="s">
        <v>2415</v>
      </c>
      <c r="P1512" s="325">
        <f t="shared" si="49"/>
        <v>1</v>
      </c>
      <c r="Q1512" s="326" t="str" cm="1">
        <f t="array" aca="1" ref="Q1512" ca="1">IF(ISNUMBER(P1512),IF(P1512=100%,"CUMPLIDA",IF(AND(ISNUMBER(L1512),ISNUMBER(INDIRECT("FECHA_"&amp;$B1512,1))), IF(L1512&lt;=INDIRECT("FECHA_"&amp;$B1512,1),"INCUMPLIDA","PROCESO"), "VERIFICAR FECHA")),"SIN VALOR AVANCE")</f>
        <v>CUMPLIDA</v>
      </c>
    </row>
    <row r="1513" spans="1:17" ht="210.75" x14ac:dyDescent="0.2">
      <c r="A1513" s="331" t="s">
        <v>19</v>
      </c>
      <c r="B1513" s="332" t="s">
        <v>14</v>
      </c>
      <c r="C1513" s="767"/>
      <c r="D1513" s="767"/>
      <c r="E1513" s="769"/>
      <c r="F1513" s="769"/>
      <c r="G1513" s="320" t="s">
        <v>1678</v>
      </c>
      <c r="H1513" s="321" t="s">
        <v>2416</v>
      </c>
      <c r="I1513" s="321" t="s">
        <v>99</v>
      </c>
      <c r="J1513" s="333">
        <v>1</v>
      </c>
      <c r="K1513" s="327">
        <v>45323</v>
      </c>
      <c r="L1513" s="327">
        <v>45747</v>
      </c>
      <c r="M1513" s="324">
        <f t="shared" si="48"/>
        <v>60.571428571428569</v>
      </c>
      <c r="N1513" s="325">
        <v>1</v>
      </c>
      <c r="O1513" s="321" t="s">
        <v>2417</v>
      </c>
      <c r="P1513" s="325">
        <f t="shared" si="49"/>
        <v>1</v>
      </c>
      <c r="Q1513" s="326" t="str" cm="1">
        <f t="array" aca="1" ref="Q1513" ca="1">IF(ISNUMBER(P1513),IF(P1513=100%,"CUMPLIDA",IF(AND(ISNUMBER(L1513),ISNUMBER(INDIRECT("FECHA_"&amp;$B1513,1))), IF(L1513&lt;=INDIRECT("FECHA_"&amp;$B1513,1),"INCUMPLIDA","PROCESO"), "VERIFICAR FECHA")),"SIN VALOR AVANCE")</f>
        <v>CUMPLIDA</v>
      </c>
    </row>
    <row r="1514" spans="1:17" ht="45.75" x14ac:dyDescent="0.2">
      <c r="A1514" s="331" t="s">
        <v>19</v>
      </c>
      <c r="B1514" s="332" t="s">
        <v>14</v>
      </c>
      <c r="C1514" s="767"/>
      <c r="D1514" s="767"/>
      <c r="E1514" s="769" t="s">
        <v>2418</v>
      </c>
      <c r="F1514" s="769"/>
      <c r="G1514" s="320" t="s">
        <v>1681</v>
      </c>
      <c r="H1514" s="321" t="s">
        <v>101</v>
      </c>
      <c r="I1514" s="321" t="s">
        <v>102</v>
      </c>
      <c r="J1514" s="333">
        <v>1</v>
      </c>
      <c r="K1514" s="327">
        <v>45323</v>
      </c>
      <c r="L1514" s="327">
        <v>45747</v>
      </c>
      <c r="M1514" s="324">
        <f t="shared" ref="M1514:M1516" si="50">(L1514-K1514)/7</f>
        <v>60.571428571428569</v>
      </c>
      <c r="N1514" s="325">
        <v>1</v>
      </c>
      <c r="O1514" s="321" t="s">
        <v>2415</v>
      </c>
      <c r="P1514" s="325">
        <f t="shared" si="49"/>
        <v>1</v>
      </c>
      <c r="Q1514" s="326" t="str" cm="1">
        <f t="array" aca="1" ref="Q1514" ca="1">IF(ISNUMBER(P1514),IF(P1514=100%,"CUMPLIDA",IF(AND(ISNUMBER(L1514),ISNUMBER(INDIRECT("FECHA_"&amp;$B1514,1))), IF(L1514&lt;=INDIRECT("FECHA_"&amp;$B1514,1),"INCUMPLIDA","PROCESO"), "VERIFICAR FECHA")),"SIN VALOR AVANCE")</f>
        <v>CUMPLIDA</v>
      </c>
    </row>
    <row r="1515" spans="1:17" ht="45.75" x14ac:dyDescent="0.2">
      <c r="A1515" s="331" t="s">
        <v>19</v>
      </c>
      <c r="B1515" s="332" t="s">
        <v>14</v>
      </c>
      <c r="C1515" s="767"/>
      <c r="D1515" s="767"/>
      <c r="E1515" s="769"/>
      <c r="F1515" s="769"/>
      <c r="G1515" s="320" t="s">
        <v>1683</v>
      </c>
      <c r="H1515" s="321" t="s">
        <v>239</v>
      </c>
      <c r="I1515" s="321" t="s">
        <v>240</v>
      </c>
      <c r="J1515" s="333">
        <v>1</v>
      </c>
      <c r="K1515" s="327">
        <v>45231</v>
      </c>
      <c r="L1515" s="327">
        <v>45747</v>
      </c>
      <c r="M1515" s="324">
        <f t="shared" si="50"/>
        <v>73.714285714285708</v>
      </c>
      <c r="N1515" s="325">
        <v>1</v>
      </c>
      <c r="O1515" s="321" t="s">
        <v>2415</v>
      </c>
      <c r="P1515" s="325">
        <f t="shared" si="49"/>
        <v>1</v>
      </c>
      <c r="Q1515" s="326" t="str" cm="1">
        <f t="array" aca="1" ref="Q1515" ca="1">IF(ISNUMBER(P1515),IF(P1515=100%,"CUMPLIDA",IF(AND(ISNUMBER(L1515),ISNUMBER(INDIRECT("FECHA_"&amp;$B1515,1))), IF(L1515&lt;=INDIRECT("FECHA_"&amp;$B1515,1),"INCUMPLIDA","PROCESO"), "VERIFICAR FECHA")),"SIN VALOR AVANCE")</f>
        <v>CUMPLIDA</v>
      </c>
    </row>
    <row r="1516" spans="1:17" ht="210.75" x14ac:dyDescent="0.2">
      <c r="A1516" s="331" t="s">
        <v>19</v>
      </c>
      <c r="B1516" s="332" t="s">
        <v>14</v>
      </c>
      <c r="C1516" s="767"/>
      <c r="D1516" s="767"/>
      <c r="E1516" s="769"/>
      <c r="F1516" s="769"/>
      <c r="G1516" s="320" t="s">
        <v>1684</v>
      </c>
      <c r="H1516" s="321" t="s">
        <v>104</v>
      </c>
      <c r="I1516" s="321" t="s">
        <v>105</v>
      </c>
      <c r="J1516" s="333">
        <v>1</v>
      </c>
      <c r="K1516" s="327">
        <v>45323</v>
      </c>
      <c r="L1516" s="327">
        <v>45747</v>
      </c>
      <c r="M1516" s="324">
        <f t="shared" si="50"/>
        <v>60.571428571428569</v>
      </c>
      <c r="N1516" s="325">
        <v>1</v>
      </c>
      <c r="O1516" s="321" t="s">
        <v>2417</v>
      </c>
      <c r="P1516" s="325">
        <f t="shared" si="49"/>
        <v>1</v>
      </c>
      <c r="Q1516" s="326" t="str" cm="1">
        <f t="array" aca="1" ref="Q1516" ca="1">IF(ISNUMBER(P1516),IF(P1516=100%,"CUMPLIDA",IF(AND(ISNUMBER(L1516),ISNUMBER(INDIRECT("FECHA_"&amp;$B1516,1))), IF(L1516&lt;=INDIRECT("FECHA_"&amp;$B1516,1),"INCUMPLIDA","PROCESO"), "VERIFICAR FECHA")),"SIN VALOR AVANCE")</f>
        <v>CUMPLIDA</v>
      </c>
    </row>
    <row r="1517" spans="1:17" ht="45.75" x14ac:dyDescent="0.2">
      <c r="A1517" s="331" t="s">
        <v>19</v>
      </c>
      <c r="B1517" s="332" t="s">
        <v>14</v>
      </c>
      <c r="C1517" s="767"/>
      <c r="D1517" s="767"/>
      <c r="E1517" s="769"/>
      <c r="F1517" s="769"/>
      <c r="G1517" s="320" t="s">
        <v>1685</v>
      </c>
      <c r="H1517" s="321" t="s">
        <v>106</v>
      </c>
      <c r="I1517" s="321" t="s">
        <v>107</v>
      </c>
      <c r="J1517" s="333">
        <v>1</v>
      </c>
      <c r="K1517" s="327">
        <v>45231</v>
      </c>
      <c r="L1517" s="327">
        <v>45747</v>
      </c>
      <c r="M1517" s="324">
        <f>(L1517-K1517)/7</f>
        <v>73.714285714285708</v>
      </c>
      <c r="N1517" s="325">
        <v>1</v>
      </c>
      <c r="O1517" s="321" t="s">
        <v>2415</v>
      </c>
      <c r="P1517" s="325">
        <f t="shared" si="49"/>
        <v>1</v>
      </c>
      <c r="Q1517" s="326" t="str" cm="1">
        <f t="array" aca="1" ref="Q1517" ca="1">IF(ISNUMBER(P1517),IF(P1517=100%,"CUMPLIDA",IF(AND(ISNUMBER(L1517),ISNUMBER(INDIRECT("FECHA_"&amp;$B1517,1))), IF(L1517&lt;=INDIRECT("FECHA_"&amp;$B1517,1),"INCUMPLIDA","PROCESO"), "VERIFICAR FECHA")),"SIN VALOR AVANCE")</f>
        <v>CUMPLIDA</v>
      </c>
    </row>
    <row r="1518" spans="1:17" ht="240.75" x14ac:dyDescent="0.2">
      <c r="A1518" s="331" t="s">
        <v>19</v>
      </c>
      <c r="B1518" s="332" t="s">
        <v>14</v>
      </c>
      <c r="C1518" s="767"/>
      <c r="D1518" s="767"/>
      <c r="E1518" s="769"/>
      <c r="F1518" s="769"/>
      <c r="G1518" s="320" t="s">
        <v>1686</v>
      </c>
      <c r="H1518" s="321" t="s">
        <v>108</v>
      </c>
      <c r="I1518" s="321" t="s">
        <v>109</v>
      </c>
      <c r="J1518" s="333">
        <v>1</v>
      </c>
      <c r="K1518" s="327">
        <v>45231</v>
      </c>
      <c r="L1518" s="327">
        <v>45808</v>
      </c>
      <c r="M1518" s="324">
        <f t="shared" ref="M1518:M1524" si="51">(L1518-K1518)/7</f>
        <v>82.428571428571431</v>
      </c>
      <c r="N1518" s="325">
        <v>1</v>
      </c>
      <c r="O1518" s="321" t="s">
        <v>2399</v>
      </c>
      <c r="P1518" s="325">
        <f t="shared" si="49"/>
        <v>1</v>
      </c>
      <c r="Q1518" s="326" t="str" cm="1">
        <f t="array" aca="1" ref="Q1518" ca="1">IF(ISNUMBER(P1518),IF(P1518=100%,"CUMPLIDA",IF(AND(ISNUMBER(L1518),ISNUMBER(INDIRECT("FECHA_"&amp;$B1518,1))), IF(L1518&lt;=INDIRECT("FECHA_"&amp;$B1518,1),"INCUMPLIDA","PROCESO"), "VERIFICAR FECHA")),"SIN VALOR AVANCE")</f>
        <v>CUMPLIDA</v>
      </c>
    </row>
    <row r="1519" spans="1:17" ht="45.75" x14ac:dyDescent="0.2">
      <c r="A1519" s="331" t="s">
        <v>19</v>
      </c>
      <c r="B1519" s="332" t="s">
        <v>14</v>
      </c>
      <c r="C1519" s="767"/>
      <c r="D1519" s="767"/>
      <c r="E1519" s="769"/>
      <c r="F1519" s="769"/>
      <c r="G1519" s="320" t="s">
        <v>1688</v>
      </c>
      <c r="H1519" s="321" t="s">
        <v>111</v>
      </c>
      <c r="I1519" s="321" t="s">
        <v>112</v>
      </c>
      <c r="J1519" s="333">
        <v>8</v>
      </c>
      <c r="K1519" s="327">
        <v>45839</v>
      </c>
      <c r="L1519" s="327">
        <v>46568</v>
      </c>
      <c r="M1519" s="324">
        <f t="shared" si="51"/>
        <v>104.14285714285714</v>
      </c>
      <c r="N1519" s="325">
        <v>0</v>
      </c>
      <c r="O1519" s="321" t="s">
        <v>2415</v>
      </c>
      <c r="P1519" s="325">
        <f t="shared" si="49"/>
        <v>0</v>
      </c>
      <c r="Q1519" s="326" t="str" cm="1">
        <f t="array" aca="1" ref="Q1519" ca="1">IF(ISNUMBER(P1519),IF(P1519=100%,"CUMPLIDA",IF(AND(ISNUMBER(L1519),ISNUMBER(INDIRECT("FECHA_"&amp;$B1519,1))), IF(L1519&lt;=INDIRECT("FECHA_"&amp;$B1519,1),"INCUMPLIDA","PROCESO"), "VERIFICAR FECHA")),"SIN VALOR AVANCE")</f>
        <v>PROCESO</v>
      </c>
    </row>
    <row r="1520" spans="1:17" ht="150.75" x14ac:dyDescent="0.2">
      <c r="A1520" s="331" t="s">
        <v>19</v>
      </c>
      <c r="B1520" s="332" t="s">
        <v>14</v>
      </c>
      <c r="C1520" s="767"/>
      <c r="D1520" s="767"/>
      <c r="E1520" s="769"/>
      <c r="F1520" s="769"/>
      <c r="G1520" s="320" t="s">
        <v>1689</v>
      </c>
      <c r="H1520" s="321" t="s">
        <v>115</v>
      </c>
      <c r="I1520" s="321" t="s">
        <v>116</v>
      </c>
      <c r="J1520" s="333">
        <v>1</v>
      </c>
      <c r="K1520" s="327">
        <v>45839</v>
      </c>
      <c r="L1520" s="327">
        <v>46568</v>
      </c>
      <c r="M1520" s="324">
        <f t="shared" si="51"/>
        <v>104.14285714285714</v>
      </c>
      <c r="N1520" s="325">
        <v>0</v>
      </c>
      <c r="O1520" s="321" t="s">
        <v>2419</v>
      </c>
      <c r="P1520" s="325">
        <f t="shared" si="49"/>
        <v>0</v>
      </c>
      <c r="Q1520" s="326" t="str" cm="1">
        <f t="array" aca="1" ref="Q1520" ca="1">IF(ISNUMBER(P1520),IF(P1520=100%,"CUMPLIDA",IF(AND(ISNUMBER(L1520),ISNUMBER(INDIRECT("FECHA_"&amp;$B1520,1))), IF(L1520&lt;=INDIRECT("FECHA_"&amp;$B1520,1),"INCUMPLIDA","PROCESO"), "VERIFICAR FECHA")),"SIN VALOR AVANCE")</f>
        <v>PROCESO</v>
      </c>
    </row>
    <row r="1521" spans="1:17" ht="240.75" x14ac:dyDescent="0.2">
      <c r="A1521" s="331" t="s">
        <v>19</v>
      </c>
      <c r="B1521" s="332" t="s">
        <v>14</v>
      </c>
      <c r="C1521" s="767"/>
      <c r="D1521" s="767"/>
      <c r="E1521" s="769"/>
      <c r="F1521" s="769"/>
      <c r="G1521" s="320" t="s">
        <v>1690</v>
      </c>
      <c r="H1521" s="321" t="s">
        <v>118</v>
      </c>
      <c r="I1521" s="321" t="s">
        <v>119</v>
      </c>
      <c r="J1521" s="333">
        <v>2</v>
      </c>
      <c r="K1521" s="327">
        <v>45839</v>
      </c>
      <c r="L1521" s="327">
        <v>46568</v>
      </c>
      <c r="M1521" s="324">
        <f t="shared" si="51"/>
        <v>104.14285714285714</v>
      </c>
      <c r="N1521" s="325">
        <v>0</v>
      </c>
      <c r="O1521" s="321" t="s">
        <v>2399</v>
      </c>
      <c r="P1521" s="325">
        <f t="shared" si="49"/>
        <v>0</v>
      </c>
      <c r="Q1521" s="326" t="str" cm="1">
        <f t="array" aca="1" ref="Q1521" ca="1">IF(ISNUMBER(P1521),IF(P1521=100%,"CUMPLIDA",IF(AND(ISNUMBER(L1521),ISNUMBER(INDIRECT("FECHA_"&amp;$B1521,1))), IF(L1521&lt;=INDIRECT("FECHA_"&amp;$B1521,1),"INCUMPLIDA","PROCESO"), "VERIFICAR FECHA")),"SIN VALOR AVANCE")</f>
        <v>PROCESO</v>
      </c>
    </row>
    <row r="1522" spans="1:17" ht="375" x14ac:dyDescent="0.2">
      <c r="A1522" s="331" t="s">
        <v>19</v>
      </c>
      <c r="B1522" s="332" t="s">
        <v>14</v>
      </c>
      <c r="C1522" s="767"/>
      <c r="D1522" s="767"/>
      <c r="E1522" s="769"/>
      <c r="F1522" s="769"/>
      <c r="G1522" s="320" t="s">
        <v>2420</v>
      </c>
      <c r="H1522" s="321" t="s">
        <v>2421</v>
      </c>
      <c r="I1522" s="321" t="s">
        <v>2422</v>
      </c>
      <c r="J1522" s="333">
        <v>1</v>
      </c>
      <c r="K1522" s="323">
        <v>44621</v>
      </c>
      <c r="L1522" s="323">
        <v>44773</v>
      </c>
      <c r="M1522" s="324">
        <f t="shared" si="51"/>
        <v>21.714285714285715</v>
      </c>
      <c r="N1522" s="325">
        <v>1</v>
      </c>
      <c r="O1522" s="321" t="s">
        <v>2410</v>
      </c>
      <c r="P1522" s="325">
        <f t="shared" si="49"/>
        <v>1</v>
      </c>
      <c r="Q1522" s="326" t="str" cm="1">
        <f t="array" aca="1" ref="Q1522" ca="1">IF(ISNUMBER(P1522),IF(P1522=100%,"CUMPLIDA",IF(AND(ISNUMBER(L1522),ISNUMBER(INDIRECT("FECHA_"&amp;$B1522,1))), IF(L1522&lt;=INDIRECT("FECHA_"&amp;$B1522,1),"INCUMPLIDA","PROCESO"), "VERIFICAR FECHA")),"SIN VALOR AVANCE")</f>
        <v>CUMPLIDA</v>
      </c>
    </row>
    <row r="1523" spans="1:17" ht="45.75" x14ac:dyDescent="0.2">
      <c r="A1523" s="331" t="s">
        <v>19</v>
      </c>
      <c r="B1523" s="332" t="s">
        <v>14</v>
      </c>
      <c r="C1523" s="767"/>
      <c r="D1523" s="767"/>
      <c r="E1523" s="769" t="s">
        <v>2423</v>
      </c>
      <c r="F1523" s="769"/>
      <c r="G1523" s="769" t="s">
        <v>2424</v>
      </c>
      <c r="H1523" s="321" t="s">
        <v>2425</v>
      </c>
      <c r="I1523" s="321" t="s">
        <v>2426</v>
      </c>
      <c r="J1523" s="333">
        <v>1</v>
      </c>
      <c r="K1523" s="323">
        <v>44652</v>
      </c>
      <c r="L1523" s="323">
        <v>44712</v>
      </c>
      <c r="M1523" s="324">
        <f t="shared" si="51"/>
        <v>8.5714285714285712</v>
      </c>
      <c r="N1523" s="325">
        <v>1</v>
      </c>
      <c r="O1523" s="321" t="s">
        <v>2410</v>
      </c>
      <c r="P1523" s="325">
        <f t="shared" si="49"/>
        <v>1</v>
      </c>
      <c r="Q1523" s="326" t="str" cm="1">
        <f t="array" aca="1" ref="Q1523" ca="1">IF(ISNUMBER(P1523),IF(P1523=100%,"CUMPLIDA",IF(AND(ISNUMBER(L1523),ISNUMBER(INDIRECT("FECHA_"&amp;$B1523,1))), IF(L1523&lt;=INDIRECT("FECHA_"&amp;$B1523,1),"INCUMPLIDA","PROCESO"), "VERIFICAR FECHA")),"SIN VALOR AVANCE")</f>
        <v>CUMPLIDA</v>
      </c>
    </row>
    <row r="1524" spans="1:17" ht="45.75" x14ac:dyDescent="0.2">
      <c r="A1524" s="331" t="s">
        <v>19</v>
      </c>
      <c r="B1524" s="332" t="s">
        <v>14</v>
      </c>
      <c r="C1524" s="767"/>
      <c r="D1524" s="767"/>
      <c r="E1524" s="769"/>
      <c r="F1524" s="769"/>
      <c r="G1524" s="769"/>
      <c r="H1524" s="321" t="s">
        <v>2427</v>
      </c>
      <c r="I1524" s="321" t="s">
        <v>2428</v>
      </c>
      <c r="J1524" s="333">
        <v>1</v>
      </c>
      <c r="K1524" s="323">
        <v>44713</v>
      </c>
      <c r="L1524" s="323">
        <v>44803</v>
      </c>
      <c r="M1524" s="324">
        <f t="shared" si="51"/>
        <v>12.857142857142858</v>
      </c>
      <c r="N1524" s="325">
        <v>1</v>
      </c>
      <c r="O1524" s="321" t="s">
        <v>2410</v>
      </c>
      <c r="P1524" s="325">
        <f t="shared" si="49"/>
        <v>1</v>
      </c>
      <c r="Q1524" s="326" t="str" cm="1">
        <f t="array" aca="1" ref="Q1524" ca="1">IF(ISNUMBER(P1524),IF(P1524=100%,"CUMPLIDA",IF(AND(ISNUMBER(L1524),ISNUMBER(INDIRECT("FECHA_"&amp;$B1524,1))), IF(L1524&lt;=INDIRECT("FECHA_"&amp;$B1524,1),"INCUMPLIDA","PROCESO"), "VERIFICAR FECHA")),"SIN VALOR AVANCE")</f>
        <v>CUMPLIDA</v>
      </c>
    </row>
    <row r="1525" spans="1:17" ht="45.75" x14ac:dyDescent="0.2">
      <c r="A1525" s="331" t="s">
        <v>19</v>
      </c>
      <c r="B1525" s="332" t="s">
        <v>14</v>
      </c>
      <c r="C1525" s="767"/>
      <c r="D1525" s="767"/>
      <c r="E1525" s="769"/>
      <c r="F1525" s="769"/>
      <c r="G1525" s="769" t="s">
        <v>2429</v>
      </c>
      <c r="H1525" s="321" t="s">
        <v>2430</v>
      </c>
      <c r="I1525" s="321" t="s">
        <v>2431</v>
      </c>
      <c r="J1525" s="333">
        <v>6</v>
      </c>
      <c r="K1525" s="323">
        <v>44652</v>
      </c>
      <c r="L1525" s="323">
        <v>44809</v>
      </c>
      <c r="M1525" s="324">
        <f>(L1525-K1525)/7</f>
        <v>22.428571428571427</v>
      </c>
      <c r="N1525" s="325">
        <v>1</v>
      </c>
      <c r="O1525" s="321" t="s">
        <v>2410</v>
      </c>
      <c r="P1525" s="325">
        <f t="shared" si="49"/>
        <v>1</v>
      </c>
      <c r="Q1525" s="326" t="str" cm="1">
        <f t="array" aca="1" ref="Q1525" ca="1">IF(ISNUMBER(P1525),IF(P1525=100%,"CUMPLIDA",IF(AND(ISNUMBER(L1525),ISNUMBER(INDIRECT("FECHA_"&amp;#REF!,1))), IF(L1525&lt;=INDIRECT("FECHA_"&amp;#REF!,1),"INCUMPLIDA","PROCESO"), "VERIFICAR FECHA")),"SIN VALOR AVANCE")</f>
        <v>CUMPLIDA</v>
      </c>
    </row>
    <row r="1526" spans="1:17" ht="45.75" x14ac:dyDescent="0.2">
      <c r="A1526" s="331" t="s">
        <v>19</v>
      </c>
      <c r="B1526" s="332" t="s">
        <v>14</v>
      </c>
      <c r="C1526" s="767"/>
      <c r="D1526" s="767"/>
      <c r="E1526" s="769"/>
      <c r="F1526" s="769"/>
      <c r="G1526" s="769"/>
      <c r="H1526" s="321" t="s">
        <v>2427</v>
      </c>
      <c r="I1526" s="321" t="s">
        <v>2431</v>
      </c>
      <c r="J1526" s="333">
        <v>6</v>
      </c>
      <c r="K1526" s="323">
        <v>44652</v>
      </c>
      <c r="L1526" s="323">
        <v>44809</v>
      </c>
      <c r="M1526" s="324">
        <f>(L1526-K1526)/7</f>
        <v>22.428571428571427</v>
      </c>
      <c r="N1526" s="325">
        <v>1</v>
      </c>
      <c r="O1526" s="321" t="s">
        <v>2410</v>
      </c>
      <c r="P1526" s="325">
        <f>IF(B1525="ITRC",N1526,N1526/J1526)</f>
        <v>1</v>
      </c>
      <c r="Q1526" s="326" t="str" cm="1">
        <f t="array" aca="1" ref="Q1526" ca="1">IF(ISNUMBER(P1526),IF(P1526=100%,"CUMPLIDA",IF(AND(ISNUMBER(L1526),ISNUMBER(INDIRECT("FECHA_"&amp;$B1525,1))), IF(L1526&lt;=INDIRECT("FECHA_"&amp;$B1525,1),"INCUMPLIDA","PROCESO"), "VERIFICAR FECHA")),"SIN VALOR AVANCE")</f>
        <v>CUMPLIDA</v>
      </c>
    </row>
    <row r="1527" spans="1:17" ht="75" x14ac:dyDescent="0.2">
      <c r="A1527" s="331" t="s">
        <v>19</v>
      </c>
      <c r="B1527" s="332" t="s">
        <v>14</v>
      </c>
      <c r="C1527" s="767"/>
      <c r="D1527" s="767"/>
      <c r="E1527" s="769"/>
      <c r="F1527" s="769"/>
      <c r="G1527" s="769" t="s">
        <v>2432</v>
      </c>
      <c r="H1527" s="321" t="s">
        <v>2433</v>
      </c>
      <c r="I1527" s="321" t="s">
        <v>2434</v>
      </c>
      <c r="J1527" s="333">
        <v>6</v>
      </c>
      <c r="K1527" s="323">
        <v>44656</v>
      </c>
      <c r="L1527" s="323">
        <v>44819</v>
      </c>
      <c r="M1527" s="324">
        <f t="shared" ref="M1527:M1590" si="52">(L1527-K1527)/7</f>
        <v>23.285714285714285</v>
      </c>
      <c r="N1527" s="325">
        <v>1</v>
      </c>
      <c r="O1527" s="321" t="s">
        <v>2410</v>
      </c>
      <c r="P1527" s="325">
        <f t="shared" ref="P1527:P1552" si="53">IF(B1527="ITRC",N1527,N1527/J1527)</f>
        <v>1</v>
      </c>
      <c r="Q1527" s="326" t="str" cm="1">
        <f t="array" aca="1" ref="Q1527" ca="1">IF(ISNUMBER(P1527),IF(P1527=100%,"CUMPLIDA",IF(AND(ISNUMBER(L1527),ISNUMBER(INDIRECT("FECHA_"&amp;$B1527,1))), IF(L1527&lt;=INDIRECT("FECHA_"&amp;$B1527,1),"INCUMPLIDA","PROCESO"), "VERIFICAR FECHA")),"SIN VALOR AVANCE")</f>
        <v>CUMPLIDA</v>
      </c>
    </row>
    <row r="1528" spans="1:17" ht="75" x14ac:dyDescent="0.2">
      <c r="A1528" s="331" t="s">
        <v>19</v>
      </c>
      <c r="B1528" s="332" t="s">
        <v>14</v>
      </c>
      <c r="C1528" s="767"/>
      <c r="D1528" s="767"/>
      <c r="E1528" s="769"/>
      <c r="F1528" s="769"/>
      <c r="G1528" s="769"/>
      <c r="H1528" s="321" t="s">
        <v>2427</v>
      </c>
      <c r="I1528" s="321" t="s">
        <v>2434</v>
      </c>
      <c r="J1528" s="333">
        <v>6</v>
      </c>
      <c r="K1528" s="323">
        <v>44656</v>
      </c>
      <c r="L1528" s="323">
        <v>44819</v>
      </c>
      <c r="M1528" s="324">
        <f t="shared" si="52"/>
        <v>23.285714285714285</v>
      </c>
      <c r="N1528" s="325">
        <v>1</v>
      </c>
      <c r="O1528" s="321" t="s">
        <v>2410</v>
      </c>
      <c r="P1528" s="325">
        <f t="shared" si="53"/>
        <v>1</v>
      </c>
      <c r="Q1528" s="326" t="str" cm="1">
        <f t="array" aca="1" ref="Q1528" ca="1">IF(ISNUMBER(P1528),IF(P1528=100%,"CUMPLIDA",IF(AND(ISNUMBER(L1528),ISNUMBER(INDIRECT("FECHA_"&amp;$B1528,1))), IF(L1528&lt;=INDIRECT("FECHA_"&amp;$B1528,1),"INCUMPLIDA","PROCESO"), "VERIFICAR FECHA")),"SIN VALOR AVANCE")</f>
        <v>CUMPLIDA</v>
      </c>
    </row>
    <row r="1529" spans="1:17" ht="285" x14ac:dyDescent="0.2">
      <c r="A1529" s="331" t="s">
        <v>19</v>
      </c>
      <c r="B1529" s="332" t="s">
        <v>14</v>
      </c>
      <c r="C1529" s="767"/>
      <c r="D1529" s="767"/>
      <c r="E1529" s="769"/>
      <c r="F1529" s="769"/>
      <c r="G1529" s="320" t="s">
        <v>2435</v>
      </c>
      <c r="H1529" s="321" t="s">
        <v>2436</v>
      </c>
      <c r="I1529" s="321" t="s">
        <v>2437</v>
      </c>
      <c r="J1529" s="333">
        <v>1</v>
      </c>
      <c r="K1529" s="323">
        <v>44621</v>
      </c>
      <c r="L1529" s="323">
        <v>44773</v>
      </c>
      <c r="M1529" s="324">
        <f t="shared" si="52"/>
        <v>21.714285714285715</v>
      </c>
      <c r="N1529" s="325">
        <v>1</v>
      </c>
      <c r="O1529" s="321" t="s">
        <v>2410</v>
      </c>
      <c r="P1529" s="325">
        <f t="shared" si="53"/>
        <v>1</v>
      </c>
      <c r="Q1529" s="326" t="str" cm="1">
        <f t="array" aca="1" ref="Q1529" ca="1">IF(ISNUMBER(P1529),IF(P1529=100%,"CUMPLIDA",IF(AND(ISNUMBER(L1529),ISNUMBER(INDIRECT("FECHA_"&amp;$B1529,1))), IF(L1529&lt;=INDIRECT("FECHA_"&amp;$B1529,1),"INCUMPLIDA","PROCESO"), "VERIFICAR FECHA")),"SIN VALOR AVANCE")</f>
        <v>CUMPLIDA</v>
      </c>
    </row>
    <row r="1530" spans="1:17" ht="45.75" x14ac:dyDescent="0.2">
      <c r="A1530" s="331" t="s">
        <v>19</v>
      </c>
      <c r="B1530" s="332" t="s">
        <v>14</v>
      </c>
      <c r="C1530" s="767" t="s">
        <v>2438</v>
      </c>
      <c r="D1530" s="767" t="s">
        <v>2439</v>
      </c>
      <c r="E1530" s="769" t="s">
        <v>2440</v>
      </c>
      <c r="F1530" s="769" t="s">
        <v>2441</v>
      </c>
      <c r="G1530" s="320" t="s">
        <v>2238</v>
      </c>
      <c r="H1530" s="321" t="s">
        <v>1675</v>
      </c>
      <c r="I1530" s="321" t="s">
        <v>1676</v>
      </c>
      <c r="J1530" s="333">
        <v>1</v>
      </c>
      <c r="K1530" s="323">
        <v>45231</v>
      </c>
      <c r="L1530" s="323">
        <v>45504</v>
      </c>
      <c r="M1530" s="324">
        <f t="shared" si="52"/>
        <v>39</v>
      </c>
      <c r="N1530" s="325">
        <v>1</v>
      </c>
      <c r="O1530" s="321" t="s">
        <v>2442</v>
      </c>
      <c r="P1530" s="325">
        <f t="shared" si="53"/>
        <v>1</v>
      </c>
      <c r="Q1530" s="326" t="str" cm="1">
        <f t="array" aca="1" ref="Q1530" ca="1">IF(ISNUMBER(P1530),IF(P1530=100%,"CUMPLIDA",IF(AND(ISNUMBER(L1530),ISNUMBER(INDIRECT("FECHA_"&amp;$B1530,1))), IF(L1530&lt;=INDIRECT("FECHA_"&amp;$B1530,1),"INCUMPLIDA","PROCESO"), "VERIFICAR FECHA")),"SIN VALOR AVANCE")</f>
        <v>CUMPLIDA</v>
      </c>
    </row>
    <row r="1531" spans="1:17" ht="165.75" x14ac:dyDescent="0.2">
      <c r="A1531" s="331" t="s">
        <v>19</v>
      </c>
      <c r="B1531" s="332" t="s">
        <v>14</v>
      </c>
      <c r="C1531" s="767"/>
      <c r="D1531" s="767"/>
      <c r="E1531" s="769"/>
      <c r="F1531" s="769"/>
      <c r="G1531" s="320" t="s">
        <v>2241</v>
      </c>
      <c r="H1531" s="321" t="s">
        <v>1679</v>
      </c>
      <c r="I1531" s="321" t="s">
        <v>99</v>
      </c>
      <c r="J1531" s="333">
        <v>1</v>
      </c>
      <c r="K1531" s="323">
        <v>45323</v>
      </c>
      <c r="L1531" s="323">
        <v>45747</v>
      </c>
      <c r="M1531" s="324">
        <f t="shared" si="52"/>
        <v>60.571428571428569</v>
      </c>
      <c r="N1531" s="325">
        <v>1</v>
      </c>
      <c r="O1531" s="321" t="s">
        <v>2443</v>
      </c>
      <c r="P1531" s="325">
        <f t="shared" si="53"/>
        <v>1</v>
      </c>
      <c r="Q1531" s="326" t="str" cm="1">
        <f t="array" aca="1" ref="Q1531" ca="1">IF(ISNUMBER(P1531),IF(P1531=100%,"CUMPLIDA",IF(AND(ISNUMBER(L1531),ISNUMBER(INDIRECT("FECHA_"&amp;$B1531,1))), IF(L1531&lt;=INDIRECT("FECHA_"&amp;$B1531,1),"INCUMPLIDA","PROCESO"), "VERIFICAR FECHA")),"SIN VALOR AVANCE")</f>
        <v>CUMPLIDA</v>
      </c>
    </row>
    <row r="1532" spans="1:17" ht="45.75" x14ac:dyDescent="0.2">
      <c r="A1532" s="331" t="s">
        <v>19</v>
      </c>
      <c r="B1532" s="332" t="s">
        <v>14</v>
      </c>
      <c r="C1532" s="767"/>
      <c r="D1532" s="767"/>
      <c r="E1532" s="769"/>
      <c r="F1532" s="769"/>
      <c r="G1532" s="320" t="s">
        <v>2243</v>
      </c>
      <c r="H1532" s="321" t="s">
        <v>101</v>
      </c>
      <c r="I1532" s="321" t="s">
        <v>102</v>
      </c>
      <c r="J1532" s="333">
        <v>1</v>
      </c>
      <c r="K1532" s="323">
        <v>45323</v>
      </c>
      <c r="L1532" s="323">
        <v>45747</v>
      </c>
      <c r="M1532" s="324">
        <f t="shared" si="52"/>
        <v>60.571428571428569</v>
      </c>
      <c r="N1532" s="325">
        <v>1</v>
      </c>
      <c r="O1532" s="321" t="s">
        <v>2442</v>
      </c>
      <c r="P1532" s="325">
        <f t="shared" si="53"/>
        <v>1</v>
      </c>
      <c r="Q1532" s="326" t="str" cm="1">
        <f t="array" aca="1" ref="Q1532" ca="1">IF(ISNUMBER(P1532),IF(P1532=100%,"CUMPLIDA",IF(AND(ISNUMBER(L1532),ISNUMBER(INDIRECT("FECHA_"&amp;$B1532,1))), IF(L1532&lt;=INDIRECT("FECHA_"&amp;$B1532,1),"INCUMPLIDA","PROCESO"), "VERIFICAR FECHA")),"SIN VALOR AVANCE")</f>
        <v>CUMPLIDA</v>
      </c>
    </row>
    <row r="1533" spans="1:17" ht="45.75" x14ac:dyDescent="0.2">
      <c r="A1533" s="331" t="s">
        <v>19</v>
      </c>
      <c r="B1533" s="332" t="s">
        <v>14</v>
      </c>
      <c r="C1533" s="767"/>
      <c r="D1533" s="767"/>
      <c r="E1533" s="769"/>
      <c r="F1533" s="769"/>
      <c r="G1533" s="320" t="s">
        <v>2244</v>
      </c>
      <c r="H1533" s="321" t="s">
        <v>239</v>
      </c>
      <c r="I1533" s="321" t="s">
        <v>240</v>
      </c>
      <c r="J1533" s="333">
        <v>1</v>
      </c>
      <c r="K1533" s="323">
        <v>45231</v>
      </c>
      <c r="L1533" s="323">
        <v>45747</v>
      </c>
      <c r="M1533" s="324">
        <f t="shared" si="52"/>
        <v>73.714285714285708</v>
      </c>
      <c r="N1533" s="325">
        <v>1</v>
      </c>
      <c r="O1533" s="321" t="s">
        <v>2442</v>
      </c>
      <c r="P1533" s="325">
        <f t="shared" si="53"/>
        <v>1</v>
      </c>
      <c r="Q1533" s="326" t="str" cm="1">
        <f t="array" aca="1" ref="Q1533" ca="1">IF(ISNUMBER(P1533),IF(P1533=100%,"CUMPLIDA",IF(AND(ISNUMBER(L1533),ISNUMBER(INDIRECT("FECHA_"&amp;$B1533,1))), IF(L1533&lt;=INDIRECT("FECHA_"&amp;$B1533,1),"INCUMPLIDA","PROCESO"), "VERIFICAR FECHA")),"SIN VALOR AVANCE")</f>
        <v>CUMPLIDA</v>
      </c>
    </row>
    <row r="1534" spans="1:17" ht="165.75" x14ac:dyDescent="0.2">
      <c r="A1534" s="331" t="s">
        <v>19</v>
      </c>
      <c r="B1534" s="332" t="s">
        <v>14</v>
      </c>
      <c r="C1534" s="767"/>
      <c r="D1534" s="767"/>
      <c r="E1534" s="769"/>
      <c r="F1534" s="769"/>
      <c r="G1534" s="320" t="s">
        <v>2245</v>
      </c>
      <c r="H1534" s="321" t="s">
        <v>104</v>
      </c>
      <c r="I1534" s="321" t="s">
        <v>105</v>
      </c>
      <c r="J1534" s="333">
        <v>1</v>
      </c>
      <c r="K1534" s="323">
        <v>45323</v>
      </c>
      <c r="L1534" s="323">
        <v>45747</v>
      </c>
      <c r="M1534" s="324">
        <f t="shared" si="52"/>
        <v>60.571428571428569</v>
      </c>
      <c r="N1534" s="325">
        <v>1</v>
      </c>
      <c r="O1534" s="321" t="s">
        <v>2443</v>
      </c>
      <c r="P1534" s="325">
        <f t="shared" si="53"/>
        <v>1</v>
      </c>
      <c r="Q1534" s="326" t="str" cm="1">
        <f t="array" aca="1" ref="Q1534" ca="1">IF(ISNUMBER(P1534),IF(P1534=100%,"CUMPLIDA",IF(AND(ISNUMBER(L1534),ISNUMBER(INDIRECT("FECHA_"&amp;$B1534,1))), IF(L1534&lt;=INDIRECT("FECHA_"&amp;$B1534,1),"INCUMPLIDA","PROCESO"), "VERIFICAR FECHA")),"SIN VALOR AVANCE")</f>
        <v>CUMPLIDA</v>
      </c>
    </row>
    <row r="1535" spans="1:17" ht="45.75" x14ac:dyDescent="0.2">
      <c r="A1535" s="331" t="s">
        <v>19</v>
      </c>
      <c r="B1535" s="332" t="s">
        <v>14</v>
      </c>
      <c r="C1535" s="767"/>
      <c r="D1535" s="767"/>
      <c r="E1535" s="769"/>
      <c r="F1535" s="769"/>
      <c r="G1535" s="320" t="s">
        <v>2246</v>
      </c>
      <c r="H1535" s="321" t="s">
        <v>106</v>
      </c>
      <c r="I1535" s="321" t="s">
        <v>107</v>
      </c>
      <c r="J1535" s="333">
        <v>1</v>
      </c>
      <c r="K1535" s="323">
        <v>45231</v>
      </c>
      <c r="L1535" s="323">
        <v>45747</v>
      </c>
      <c r="M1535" s="324">
        <f t="shared" si="52"/>
        <v>73.714285714285708</v>
      </c>
      <c r="N1535" s="325">
        <v>1</v>
      </c>
      <c r="O1535" s="321" t="s">
        <v>2442</v>
      </c>
      <c r="P1535" s="325">
        <f t="shared" si="53"/>
        <v>1</v>
      </c>
      <c r="Q1535" s="326" t="str" cm="1">
        <f t="array" aca="1" ref="Q1535" ca="1">IF(ISNUMBER(P1535),IF(P1535=100%,"CUMPLIDA",IF(AND(ISNUMBER(L1535),ISNUMBER(INDIRECT("FECHA_"&amp;$B1535,1))), IF(L1535&lt;=INDIRECT("FECHA_"&amp;$B1535,1),"INCUMPLIDA","PROCESO"), "VERIFICAR FECHA")),"SIN VALOR AVANCE")</f>
        <v>CUMPLIDA</v>
      </c>
    </row>
    <row r="1536" spans="1:17" ht="240.75" x14ac:dyDescent="0.2">
      <c r="A1536" s="331" t="s">
        <v>19</v>
      </c>
      <c r="B1536" s="332" t="s">
        <v>14</v>
      </c>
      <c r="C1536" s="767"/>
      <c r="D1536" s="767"/>
      <c r="E1536" s="769"/>
      <c r="F1536" s="769"/>
      <c r="G1536" s="320" t="s">
        <v>2247</v>
      </c>
      <c r="H1536" s="321" t="s">
        <v>108</v>
      </c>
      <c r="I1536" s="321" t="s">
        <v>109</v>
      </c>
      <c r="J1536" s="333">
        <v>1</v>
      </c>
      <c r="K1536" s="323">
        <v>45231</v>
      </c>
      <c r="L1536" s="323">
        <v>45808</v>
      </c>
      <c r="M1536" s="324">
        <f t="shared" si="52"/>
        <v>82.428571428571431</v>
      </c>
      <c r="N1536" s="325">
        <v>1</v>
      </c>
      <c r="O1536" s="321" t="s">
        <v>2399</v>
      </c>
      <c r="P1536" s="325">
        <f t="shared" si="53"/>
        <v>1</v>
      </c>
      <c r="Q1536" s="326" t="str" cm="1">
        <f t="array" aca="1" ref="Q1536" ca="1">IF(ISNUMBER(P1536),IF(P1536=100%,"CUMPLIDA",IF(AND(ISNUMBER(L1536),ISNUMBER(INDIRECT("FECHA_"&amp;$B1536,1))), IF(L1536&lt;=INDIRECT("FECHA_"&amp;$B1536,1),"INCUMPLIDA","PROCESO"), "VERIFICAR FECHA")),"SIN VALOR AVANCE")</f>
        <v>CUMPLIDA</v>
      </c>
    </row>
    <row r="1537" spans="1:17" ht="45.75" x14ac:dyDescent="0.2">
      <c r="A1537" s="331" t="s">
        <v>19</v>
      </c>
      <c r="B1537" s="332" t="s">
        <v>14</v>
      </c>
      <c r="C1537" s="767"/>
      <c r="D1537" s="767"/>
      <c r="E1537" s="769"/>
      <c r="F1537" s="769"/>
      <c r="G1537" s="320" t="s">
        <v>2249</v>
      </c>
      <c r="H1537" s="321" t="s">
        <v>111</v>
      </c>
      <c r="I1537" s="321" t="s">
        <v>112</v>
      </c>
      <c r="J1537" s="333">
        <v>10</v>
      </c>
      <c r="K1537" s="323">
        <v>45809</v>
      </c>
      <c r="L1537" s="323">
        <v>46752</v>
      </c>
      <c r="M1537" s="324">
        <f t="shared" si="52"/>
        <v>134.71428571428572</v>
      </c>
      <c r="N1537" s="325">
        <v>0</v>
      </c>
      <c r="O1537" s="321" t="s">
        <v>2442</v>
      </c>
      <c r="P1537" s="325">
        <f t="shared" si="53"/>
        <v>0</v>
      </c>
      <c r="Q1537" s="326" t="str" cm="1">
        <f t="array" aca="1" ref="Q1537" ca="1">IF(ISNUMBER(P1537),IF(P1537=100%,"CUMPLIDA",IF(AND(ISNUMBER(L1537),ISNUMBER(INDIRECT("FECHA_"&amp;$B1537,1))), IF(L1537&lt;=INDIRECT("FECHA_"&amp;$B1537,1),"INCUMPLIDA","PROCESO"), "VERIFICAR FECHA")),"SIN VALOR AVANCE")</f>
        <v>PROCESO</v>
      </c>
    </row>
    <row r="1538" spans="1:17" ht="165.75" x14ac:dyDescent="0.2">
      <c r="A1538" s="331" t="s">
        <v>19</v>
      </c>
      <c r="B1538" s="332" t="s">
        <v>14</v>
      </c>
      <c r="C1538" s="767"/>
      <c r="D1538" s="767"/>
      <c r="E1538" s="769"/>
      <c r="F1538" s="769"/>
      <c r="G1538" s="320" t="s">
        <v>2250</v>
      </c>
      <c r="H1538" s="321" t="s">
        <v>115</v>
      </c>
      <c r="I1538" s="321" t="s">
        <v>116</v>
      </c>
      <c r="J1538" s="333">
        <v>1</v>
      </c>
      <c r="K1538" s="323">
        <v>45809</v>
      </c>
      <c r="L1538" s="323">
        <v>46752</v>
      </c>
      <c r="M1538" s="324">
        <f t="shared" si="52"/>
        <v>134.71428571428572</v>
      </c>
      <c r="N1538" s="325">
        <v>0</v>
      </c>
      <c r="O1538" s="321" t="s">
        <v>2443</v>
      </c>
      <c r="P1538" s="325">
        <f t="shared" si="53"/>
        <v>0</v>
      </c>
      <c r="Q1538" s="326" t="str" cm="1">
        <f t="array" aca="1" ref="Q1538" ca="1">IF(ISNUMBER(P1538),IF(P1538=100%,"CUMPLIDA",IF(AND(ISNUMBER(L1538),ISNUMBER(INDIRECT("FECHA_"&amp;$B1538,1))), IF(L1538&lt;=INDIRECT("FECHA_"&amp;$B1538,1),"INCUMPLIDA","PROCESO"), "VERIFICAR FECHA")),"SIN VALOR AVANCE")</f>
        <v>PROCESO</v>
      </c>
    </row>
    <row r="1539" spans="1:17" ht="240.75" x14ac:dyDescent="0.2">
      <c r="A1539" s="331" t="s">
        <v>19</v>
      </c>
      <c r="B1539" s="332" t="s">
        <v>14</v>
      </c>
      <c r="C1539" s="767"/>
      <c r="D1539" s="767"/>
      <c r="E1539" s="769"/>
      <c r="F1539" s="769"/>
      <c r="G1539" s="320" t="s">
        <v>2251</v>
      </c>
      <c r="H1539" s="321" t="s">
        <v>118</v>
      </c>
      <c r="I1539" s="321" t="s">
        <v>119</v>
      </c>
      <c r="J1539" s="333">
        <v>2</v>
      </c>
      <c r="K1539" s="323">
        <v>45809</v>
      </c>
      <c r="L1539" s="323">
        <v>46752</v>
      </c>
      <c r="M1539" s="324">
        <f t="shared" si="52"/>
        <v>134.71428571428572</v>
      </c>
      <c r="N1539" s="325">
        <v>0</v>
      </c>
      <c r="O1539" s="321" t="s">
        <v>2399</v>
      </c>
      <c r="P1539" s="325">
        <f t="shared" si="53"/>
        <v>0</v>
      </c>
      <c r="Q1539" s="326" t="str" cm="1">
        <f t="array" aca="1" ref="Q1539" ca="1">IF(ISNUMBER(P1539),IF(P1539=100%,"CUMPLIDA",IF(AND(ISNUMBER(L1539),ISNUMBER(INDIRECT("FECHA_"&amp;$B1539,1))), IF(L1539&lt;=INDIRECT("FECHA_"&amp;$B1539,1),"INCUMPLIDA","PROCESO"), "VERIFICAR FECHA")),"SIN VALOR AVANCE")</f>
        <v>PROCESO</v>
      </c>
    </row>
    <row r="1540" spans="1:17" ht="45.75" x14ac:dyDescent="0.2">
      <c r="A1540" s="331" t="s">
        <v>19</v>
      </c>
      <c r="B1540" s="332" t="s">
        <v>14</v>
      </c>
      <c r="C1540" s="767"/>
      <c r="D1540" s="767"/>
      <c r="E1540" s="769" t="s">
        <v>2444</v>
      </c>
      <c r="F1540" s="769"/>
      <c r="G1540" s="336" t="s">
        <v>1674</v>
      </c>
      <c r="H1540" s="341" t="s">
        <v>1675</v>
      </c>
      <c r="I1540" s="341" t="s">
        <v>1676</v>
      </c>
      <c r="J1540" s="333">
        <v>1</v>
      </c>
      <c r="K1540" s="323">
        <v>45231</v>
      </c>
      <c r="L1540" s="323">
        <v>45504</v>
      </c>
      <c r="M1540" s="324">
        <f t="shared" si="52"/>
        <v>39</v>
      </c>
      <c r="N1540" s="325">
        <v>1</v>
      </c>
      <c r="O1540" s="330" t="s">
        <v>2445</v>
      </c>
      <c r="P1540" s="325">
        <f t="shared" si="53"/>
        <v>1</v>
      </c>
      <c r="Q1540" s="326" t="str" cm="1">
        <f t="array" aca="1" ref="Q1540" ca="1">IF(ISNUMBER(P1540),IF(P1540=100%,"CUMPLIDA",IF(AND(ISNUMBER(L1540),ISNUMBER(INDIRECT("FECHA_"&amp;$B1540,1))), IF(L1540&lt;=INDIRECT("FECHA_"&amp;$B1540,1),"INCUMPLIDA","PROCESO"), "VERIFICAR FECHA")),"SIN VALOR AVANCE")</f>
        <v>CUMPLIDA</v>
      </c>
    </row>
    <row r="1541" spans="1:17" ht="165.75" x14ac:dyDescent="0.2">
      <c r="A1541" s="331" t="s">
        <v>19</v>
      </c>
      <c r="B1541" s="332" t="s">
        <v>14</v>
      </c>
      <c r="C1541" s="767"/>
      <c r="D1541" s="767"/>
      <c r="E1541" s="769"/>
      <c r="F1541" s="769"/>
      <c r="G1541" s="320" t="s">
        <v>1678</v>
      </c>
      <c r="H1541" s="321" t="s">
        <v>1679</v>
      </c>
      <c r="I1541" s="321" t="s">
        <v>99</v>
      </c>
      <c r="J1541" s="333">
        <v>1</v>
      </c>
      <c r="K1541" s="323">
        <v>45566</v>
      </c>
      <c r="L1541" s="323">
        <v>45626</v>
      </c>
      <c r="M1541" s="324">
        <f t="shared" si="52"/>
        <v>8.5714285714285712</v>
      </c>
      <c r="N1541" s="325">
        <v>1</v>
      </c>
      <c r="O1541" s="321" t="s">
        <v>2443</v>
      </c>
      <c r="P1541" s="325">
        <f t="shared" si="53"/>
        <v>1</v>
      </c>
      <c r="Q1541" s="326" t="str" cm="1">
        <f t="array" aca="1" ref="Q1541" ca="1">IF(ISNUMBER(P1541),IF(P1541=100%,"CUMPLIDA",IF(AND(ISNUMBER(L1541),ISNUMBER(INDIRECT("FECHA_"&amp;$B1541,1))), IF(L1541&lt;=INDIRECT("FECHA_"&amp;$B1541,1),"INCUMPLIDA","PROCESO"), "VERIFICAR FECHA")),"SIN VALOR AVANCE")</f>
        <v>CUMPLIDA</v>
      </c>
    </row>
    <row r="1542" spans="1:17" ht="45.75" x14ac:dyDescent="0.2">
      <c r="A1542" s="331" t="s">
        <v>19</v>
      </c>
      <c r="B1542" s="332" t="s">
        <v>14</v>
      </c>
      <c r="C1542" s="767"/>
      <c r="D1542" s="767"/>
      <c r="E1542" s="769"/>
      <c r="F1542" s="769"/>
      <c r="G1542" s="320" t="s">
        <v>1681</v>
      </c>
      <c r="H1542" s="321" t="s">
        <v>101</v>
      </c>
      <c r="I1542" s="321" t="s">
        <v>102</v>
      </c>
      <c r="J1542" s="333">
        <v>1</v>
      </c>
      <c r="K1542" s="323">
        <v>45566</v>
      </c>
      <c r="L1542" s="323">
        <v>45626</v>
      </c>
      <c r="M1542" s="324">
        <f t="shared" si="52"/>
        <v>8.5714285714285712</v>
      </c>
      <c r="N1542" s="325">
        <v>1</v>
      </c>
      <c r="O1542" s="330" t="s">
        <v>2445</v>
      </c>
      <c r="P1542" s="325">
        <f t="shared" si="53"/>
        <v>1</v>
      </c>
      <c r="Q1542" s="326" t="str" cm="1">
        <f t="array" aca="1" ref="Q1542" ca="1">IF(ISNUMBER(P1542),IF(P1542=100%,"CUMPLIDA",IF(AND(ISNUMBER(L1542),ISNUMBER(INDIRECT("FECHA_"&amp;$B1542,1))), IF(L1542&lt;=INDIRECT("FECHA_"&amp;$B1542,1),"INCUMPLIDA","PROCESO"), "VERIFICAR FECHA")),"SIN VALOR AVANCE")</f>
        <v>CUMPLIDA</v>
      </c>
    </row>
    <row r="1543" spans="1:17" ht="165.75" x14ac:dyDescent="0.2">
      <c r="A1543" s="331" t="s">
        <v>19</v>
      </c>
      <c r="B1543" s="332" t="s">
        <v>14</v>
      </c>
      <c r="C1543" s="767"/>
      <c r="D1543" s="767"/>
      <c r="E1543" s="769"/>
      <c r="F1543" s="769"/>
      <c r="G1543" s="320" t="s">
        <v>2446</v>
      </c>
      <c r="H1543" s="321" t="s">
        <v>104</v>
      </c>
      <c r="I1543" s="321" t="s">
        <v>105</v>
      </c>
      <c r="J1543" s="333">
        <v>1</v>
      </c>
      <c r="K1543" s="323">
        <v>45566</v>
      </c>
      <c r="L1543" s="323">
        <v>45626</v>
      </c>
      <c r="M1543" s="324">
        <f t="shared" si="52"/>
        <v>8.5714285714285712</v>
      </c>
      <c r="N1543" s="325">
        <v>1</v>
      </c>
      <c r="O1543" s="321" t="s">
        <v>2443</v>
      </c>
      <c r="P1543" s="325">
        <f t="shared" si="53"/>
        <v>1</v>
      </c>
      <c r="Q1543" s="326" t="str" cm="1">
        <f t="array" aca="1" ref="Q1543" ca="1">IF(ISNUMBER(P1543),IF(P1543=100%,"CUMPLIDA",IF(AND(ISNUMBER(L1543),ISNUMBER(INDIRECT("FECHA_"&amp;$B1543,1))), IF(L1543&lt;=INDIRECT("FECHA_"&amp;$B1543,1),"INCUMPLIDA","PROCESO"), "VERIFICAR FECHA")),"SIN VALOR AVANCE")</f>
        <v>CUMPLIDA</v>
      </c>
    </row>
    <row r="1544" spans="1:17" ht="45.75" x14ac:dyDescent="0.2">
      <c r="A1544" s="331" t="s">
        <v>19</v>
      </c>
      <c r="B1544" s="332" t="s">
        <v>14</v>
      </c>
      <c r="C1544" s="767"/>
      <c r="D1544" s="767"/>
      <c r="E1544" s="769"/>
      <c r="F1544" s="769"/>
      <c r="G1544" s="320" t="s">
        <v>2447</v>
      </c>
      <c r="H1544" s="321" t="s">
        <v>106</v>
      </c>
      <c r="I1544" s="321" t="s">
        <v>107</v>
      </c>
      <c r="J1544" s="333">
        <v>1</v>
      </c>
      <c r="K1544" s="323">
        <v>45566</v>
      </c>
      <c r="L1544" s="323">
        <v>45626</v>
      </c>
      <c r="M1544" s="324">
        <f t="shared" si="52"/>
        <v>8.5714285714285712</v>
      </c>
      <c r="N1544" s="325">
        <v>1</v>
      </c>
      <c r="O1544" s="330" t="s">
        <v>2445</v>
      </c>
      <c r="P1544" s="325">
        <f t="shared" si="53"/>
        <v>1</v>
      </c>
      <c r="Q1544" s="326" t="str" cm="1">
        <f t="array" aca="1" ref="Q1544" ca="1">IF(ISNUMBER(P1544),IF(P1544=100%,"CUMPLIDA",IF(AND(ISNUMBER(L1544),ISNUMBER(INDIRECT("FECHA_"&amp;$B1544,1))), IF(L1544&lt;=INDIRECT("FECHA_"&amp;$B1544,1),"INCUMPLIDA","PROCESO"), "VERIFICAR FECHA")),"SIN VALOR AVANCE")</f>
        <v>CUMPLIDA</v>
      </c>
    </row>
    <row r="1545" spans="1:17" ht="240.75" x14ac:dyDescent="0.2">
      <c r="A1545" s="331" t="s">
        <v>19</v>
      </c>
      <c r="B1545" s="332" t="s">
        <v>14</v>
      </c>
      <c r="C1545" s="767"/>
      <c r="D1545" s="767"/>
      <c r="E1545" s="769"/>
      <c r="F1545" s="769"/>
      <c r="G1545" s="320" t="s">
        <v>2448</v>
      </c>
      <c r="H1545" s="321" t="s">
        <v>108</v>
      </c>
      <c r="I1545" s="321" t="s">
        <v>109</v>
      </c>
      <c r="J1545" s="333">
        <v>1</v>
      </c>
      <c r="K1545" s="323">
        <v>45566</v>
      </c>
      <c r="L1545" s="323">
        <v>45716</v>
      </c>
      <c r="M1545" s="324">
        <f t="shared" si="52"/>
        <v>21.428571428571427</v>
      </c>
      <c r="N1545" s="325">
        <v>1</v>
      </c>
      <c r="O1545" s="321" t="s">
        <v>2399</v>
      </c>
      <c r="P1545" s="325">
        <f t="shared" si="53"/>
        <v>1</v>
      </c>
      <c r="Q1545" s="326" t="str" cm="1">
        <f t="array" aca="1" ref="Q1545" ca="1">IF(ISNUMBER(P1545),IF(P1545=100%,"CUMPLIDA",IF(AND(ISNUMBER(L1545),ISNUMBER(INDIRECT("FECHA_"&amp;$B1545,1))), IF(L1545&lt;=INDIRECT("FECHA_"&amp;$B1545,1),"INCUMPLIDA","PROCESO"), "VERIFICAR FECHA")),"SIN VALOR AVANCE")</f>
        <v>CUMPLIDA</v>
      </c>
    </row>
    <row r="1546" spans="1:17" ht="45.75" x14ac:dyDescent="0.2">
      <c r="A1546" s="331" t="s">
        <v>19</v>
      </c>
      <c r="B1546" s="332" t="s">
        <v>14</v>
      </c>
      <c r="C1546" s="767"/>
      <c r="D1546" s="767"/>
      <c r="E1546" s="769"/>
      <c r="F1546" s="769"/>
      <c r="G1546" s="320" t="s">
        <v>2449</v>
      </c>
      <c r="H1546" s="321" t="s">
        <v>111</v>
      </c>
      <c r="I1546" s="321" t="s">
        <v>112</v>
      </c>
      <c r="J1546" s="333">
        <v>4</v>
      </c>
      <c r="K1546" s="323">
        <v>45717</v>
      </c>
      <c r="L1546" s="323">
        <v>46053</v>
      </c>
      <c r="M1546" s="324">
        <f t="shared" si="52"/>
        <v>48</v>
      </c>
      <c r="N1546" s="325">
        <v>0</v>
      </c>
      <c r="O1546" s="330" t="s">
        <v>2445</v>
      </c>
      <c r="P1546" s="325">
        <f t="shared" si="53"/>
        <v>0</v>
      </c>
      <c r="Q1546" s="326" t="str" cm="1">
        <f t="array" aca="1" ref="Q1546" ca="1">IF(ISNUMBER(P1546),IF(P1546=100%,"CUMPLIDA",IF(AND(ISNUMBER(L1546),ISNUMBER(INDIRECT("FECHA_"&amp;$B1546,1))), IF(L1546&lt;=INDIRECT("FECHA_"&amp;$B1546,1),"INCUMPLIDA","PROCESO"), "VERIFICAR FECHA")),"SIN VALOR AVANCE")</f>
        <v>PROCESO</v>
      </c>
    </row>
    <row r="1547" spans="1:17" ht="165.75" x14ac:dyDescent="0.2">
      <c r="A1547" s="331" t="s">
        <v>19</v>
      </c>
      <c r="B1547" s="332" t="s">
        <v>14</v>
      </c>
      <c r="C1547" s="767"/>
      <c r="D1547" s="767"/>
      <c r="E1547" s="769"/>
      <c r="F1547" s="769"/>
      <c r="G1547" s="320" t="s">
        <v>2450</v>
      </c>
      <c r="H1547" s="321" t="s">
        <v>115</v>
      </c>
      <c r="I1547" s="321" t="s">
        <v>116</v>
      </c>
      <c r="J1547" s="333">
        <v>1</v>
      </c>
      <c r="K1547" s="323">
        <v>45717</v>
      </c>
      <c r="L1547" s="323">
        <v>46053</v>
      </c>
      <c r="M1547" s="324">
        <f t="shared" si="52"/>
        <v>48</v>
      </c>
      <c r="N1547" s="325">
        <v>0</v>
      </c>
      <c r="O1547" s="321" t="s">
        <v>2443</v>
      </c>
      <c r="P1547" s="325">
        <f t="shared" si="53"/>
        <v>0</v>
      </c>
      <c r="Q1547" s="326" t="str" cm="1">
        <f t="array" aca="1" ref="Q1547" ca="1">IF(ISNUMBER(P1547),IF(P1547=100%,"CUMPLIDA",IF(AND(ISNUMBER(L1547),ISNUMBER(INDIRECT("FECHA_"&amp;$B1547,1))), IF(L1547&lt;=INDIRECT("FECHA_"&amp;$B1547,1),"INCUMPLIDA","PROCESO"), "VERIFICAR FECHA")),"SIN VALOR AVANCE")</f>
        <v>PROCESO</v>
      </c>
    </row>
    <row r="1548" spans="1:17" ht="240.75" x14ac:dyDescent="0.2">
      <c r="A1548" s="331" t="s">
        <v>19</v>
      </c>
      <c r="B1548" s="332" t="s">
        <v>14</v>
      </c>
      <c r="C1548" s="767"/>
      <c r="D1548" s="767"/>
      <c r="E1548" s="769"/>
      <c r="F1548" s="769"/>
      <c r="G1548" s="320" t="s">
        <v>2451</v>
      </c>
      <c r="H1548" s="321" t="s">
        <v>118</v>
      </c>
      <c r="I1548" s="321" t="s">
        <v>119</v>
      </c>
      <c r="J1548" s="333">
        <v>2</v>
      </c>
      <c r="K1548" s="323">
        <v>45717</v>
      </c>
      <c r="L1548" s="323">
        <v>46053</v>
      </c>
      <c r="M1548" s="324">
        <f t="shared" si="52"/>
        <v>48</v>
      </c>
      <c r="N1548" s="325">
        <v>0</v>
      </c>
      <c r="O1548" s="321" t="s">
        <v>2399</v>
      </c>
      <c r="P1548" s="325">
        <f t="shared" si="53"/>
        <v>0</v>
      </c>
      <c r="Q1548" s="326" t="str" cm="1">
        <f t="array" aca="1" ref="Q1548" ca="1">IF(ISNUMBER(P1548),IF(P1548=100%,"CUMPLIDA",IF(AND(ISNUMBER(L1548),ISNUMBER(INDIRECT("FECHA_"&amp;$B1548,1))), IF(L1548&lt;=INDIRECT("FECHA_"&amp;$B1548,1),"INCUMPLIDA","PROCESO"), "VERIFICAR FECHA")),"SIN VALOR AVANCE")</f>
        <v>PROCESO</v>
      </c>
    </row>
    <row r="1549" spans="1:17" ht="60.75" x14ac:dyDescent="0.2">
      <c r="A1549" s="331" t="s">
        <v>19</v>
      </c>
      <c r="B1549" s="332" t="s">
        <v>14</v>
      </c>
      <c r="C1549" s="767"/>
      <c r="D1549" s="767"/>
      <c r="E1549" s="769" t="s">
        <v>2452</v>
      </c>
      <c r="F1549" s="769"/>
      <c r="G1549" s="336" t="s">
        <v>1674</v>
      </c>
      <c r="H1549" s="341" t="s">
        <v>1675</v>
      </c>
      <c r="I1549" s="341" t="s">
        <v>1676</v>
      </c>
      <c r="J1549" s="333">
        <v>1</v>
      </c>
      <c r="K1549" s="323">
        <v>45231</v>
      </c>
      <c r="L1549" s="323">
        <v>45504</v>
      </c>
      <c r="M1549" s="324">
        <f t="shared" si="52"/>
        <v>39</v>
      </c>
      <c r="N1549" s="325">
        <v>1</v>
      </c>
      <c r="O1549" s="321" t="s">
        <v>2453</v>
      </c>
      <c r="P1549" s="325">
        <f t="shared" si="53"/>
        <v>1</v>
      </c>
      <c r="Q1549" s="326" t="str" cm="1">
        <f t="array" aca="1" ref="Q1549" ca="1">IF(ISNUMBER(P1549),IF(P1549=100%,"CUMPLIDA",IF(AND(ISNUMBER(L1549),ISNUMBER(INDIRECT("FECHA_"&amp;$B1549,1))), IF(L1549&lt;=INDIRECT("FECHA_"&amp;$B1549,1),"INCUMPLIDA","PROCESO"), "VERIFICAR FECHA")),"SIN VALOR AVANCE")</f>
        <v>CUMPLIDA</v>
      </c>
    </row>
    <row r="1550" spans="1:17" ht="165.75" x14ac:dyDescent="0.2">
      <c r="A1550" s="331" t="s">
        <v>19</v>
      </c>
      <c r="B1550" s="332" t="s">
        <v>14</v>
      </c>
      <c r="C1550" s="767"/>
      <c r="D1550" s="767"/>
      <c r="E1550" s="769"/>
      <c r="F1550" s="769"/>
      <c r="G1550" s="320" t="s">
        <v>1678</v>
      </c>
      <c r="H1550" s="321" t="s">
        <v>1679</v>
      </c>
      <c r="I1550" s="321" t="s">
        <v>99</v>
      </c>
      <c r="J1550" s="333">
        <v>1</v>
      </c>
      <c r="K1550" s="323">
        <v>45323</v>
      </c>
      <c r="L1550" s="323">
        <v>45747</v>
      </c>
      <c r="M1550" s="324">
        <f t="shared" si="52"/>
        <v>60.571428571428569</v>
      </c>
      <c r="N1550" s="325">
        <v>1</v>
      </c>
      <c r="O1550" s="321" t="s">
        <v>2443</v>
      </c>
      <c r="P1550" s="325">
        <f t="shared" si="53"/>
        <v>1</v>
      </c>
      <c r="Q1550" s="326" t="str" cm="1">
        <f t="array" aca="1" ref="Q1550" ca="1">IF(ISNUMBER(P1550),IF(P1550=100%,"CUMPLIDA",IF(AND(ISNUMBER(L1550),ISNUMBER(INDIRECT("FECHA_"&amp;$B1550,1))), IF(L1550&lt;=INDIRECT("FECHA_"&amp;$B1550,1),"INCUMPLIDA","PROCESO"), "VERIFICAR FECHA")),"SIN VALOR AVANCE")</f>
        <v>CUMPLIDA</v>
      </c>
    </row>
    <row r="1551" spans="1:17" ht="60.75" x14ac:dyDescent="0.2">
      <c r="A1551" s="331" t="s">
        <v>19</v>
      </c>
      <c r="B1551" s="332" t="s">
        <v>14</v>
      </c>
      <c r="C1551" s="767"/>
      <c r="D1551" s="767"/>
      <c r="E1551" s="769"/>
      <c r="F1551" s="769"/>
      <c r="G1551" s="320" t="s">
        <v>1681</v>
      </c>
      <c r="H1551" s="321" t="s">
        <v>101</v>
      </c>
      <c r="I1551" s="321" t="s">
        <v>102</v>
      </c>
      <c r="J1551" s="333">
        <v>1</v>
      </c>
      <c r="K1551" s="323">
        <v>45323</v>
      </c>
      <c r="L1551" s="323">
        <v>45747</v>
      </c>
      <c r="M1551" s="324">
        <f t="shared" si="52"/>
        <v>60.571428571428569</v>
      </c>
      <c r="N1551" s="325">
        <v>1</v>
      </c>
      <c r="O1551" s="321" t="s">
        <v>2453</v>
      </c>
      <c r="P1551" s="325">
        <f t="shared" si="53"/>
        <v>1</v>
      </c>
      <c r="Q1551" s="326" t="str" cm="1">
        <f t="array" aca="1" ref="Q1551" ca="1">IF(ISNUMBER(P1551),IF(P1551=100%,"CUMPLIDA",IF(AND(ISNUMBER(L1551),ISNUMBER(INDIRECT("FECHA_"&amp;$B1551,1))), IF(L1551&lt;=INDIRECT("FECHA_"&amp;$B1551,1),"INCUMPLIDA","PROCESO"), "VERIFICAR FECHA")),"SIN VALOR AVANCE")</f>
        <v>CUMPLIDA</v>
      </c>
    </row>
    <row r="1552" spans="1:17" ht="60.75" x14ac:dyDescent="0.2">
      <c r="A1552" s="331" t="s">
        <v>19</v>
      </c>
      <c r="B1552" s="332" t="s">
        <v>14</v>
      </c>
      <c r="C1552" s="767"/>
      <c r="D1552" s="767"/>
      <c r="E1552" s="769"/>
      <c r="F1552" s="769"/>
      <c r="G1552" s="320" t="s">
        <v>1683</v>
      </c>
      <c r="H1552" s="321" t="s">
        <v>239</v>
      </c>
      <c r="I1552" s="321" t="s">
        <v>240</v>
      </c>
      <c r="J1552" s="333">
        <v>1</v>
      </c>
      <c r="K1552" s="323">
        <v>45231</v>
      </c>
      <c r="L1552" s="323">
        <v>45747</v>
      </c>
      <c r="M1552" s="324">
        <f t="shared" si="52"/>
        <v>73.714285714285708</v>
      </c>
      <c r="N1552" s="325">
        <v>1</v>
      </c>
      <c r="O1552" s="321" t="s">
        <v>2453</v>
      </c>
      <c r="P1552" s="325">
        <f t="shared" si="53"/>
        <v>1</v>
      </c>
      <c r="Q1552" s="326" t="str" cm="1">
        <f t="array" aca="1" ref="Q1552" ca="1">IF(ISNUMBER(P1552),IF(P1552=100%,"CUMPLIDA",IF(AND(ISNUMBER(L1552),ISNUMBER(INDIRECT("FECHA_"&amp;$B1552,1))), IF(L1552&lt;=INDIRECT("FECHA_"&amp;$B1552,1),"INCUMPLIDA","PROCESO"), "VERIFICAR FECHA")),"SIN VALOR AVANCE")</f>
        <v>CUMPLIDA</v>
      </c>
    </row>
    <row r="1553" spans="1:17" ht="165.75" x14ac:dyDescent="0.2">
      <c r="A1553" s="331" t="s">
        <v>19</v>
      </c>
      <c r="B1553" s="332" t="s">
        <v>14</v>
      </c>
      <c r="C1553" s="767"/>
      <c r="D1553" s="767"/>
      <c r="E1553" s="769"/>
      <c r="F1553" s="769"/>
      <c r="G1553" s="320" t="s">
        <v>1684</v>
      </c>
      <c r="H1553" s="321" t="s">
        <v>104</v>
      </c>
      <c r="I1553" s="321" t="s">
        <v>105</v>
      </c>
      <c r="J1553" s="333">
        <v>1</v>
      </c>
      <c r="K1553" s="323">
        <v>45323</v>
      </c>
      <c r="L1553" s="323">
        <v>45747</v>
      </c>
      <c r="M1553" s="324">
        <f t="shared" si="52"/>
        <v>60.571428571428569</v>
      </c>
      <c r="N1553" s="325">
        <v>1</v>
      </c>
      <c r="O1553" s="321" t="s">
        <v>2443</v>
      </c>
      <c r="P1553" s="325">
        <v>1</v>
      </c>
      <c r="Q1553" s="326" t="str" cm="1">
        <f t="array" aca="1" ref="Q1553" ca="1">IF(ISNUMBER(P1553),IF(P1553=100%,"CUMPLIDA",IF(AND(ISNUMBER(L1553),ISNUMBER(INDIRECT("FECHA_"&amp;$B1553,1))), IF(L1553&lt;=INDIRECT("FECHA_"&amp;$B1553,1),"INCUMPLIDA","PROCESO"), "VERIFICAR FECHA")),"SIN VALOR AVANCE")</f>
        <v>CUMPLIDA</v>
      </c>
    </row>
    <row r="1554" spans="1:17" ht="60.75" x14ac:dyDescent="0.2">
      <c r="A1554" s="331" t="s">
        <v>19</v>
      </c>
      <c r="B1554" s="332" t="s">
        <v>14</v>
      </c>
      <c r="C1554" s="767"/>
      <c r="D1554" s="767"/>
      <c r="E1554" s="769"/>
      <c r="F1554" s="769"/>
      <c r="G1554" s="320" t="s">
        <v>1685</v>
      </c>
      <c r="H1554" s="321" t="s">
        <v>106</v>
      </c>
      <c r="I1554" s="321" t="s">
        <v>107</v>
      </c>
      <c r="J1554" s="333">
        <v>1</v>
      </c>
      <c r="K1554" s="323">
        <v>45231</v>
      </c>
      <c r="L1554" s="323">
        <v>45747</v>
      </c>
      <c r="M1554" s="324">
        <f t="shared" si="52"/>
        <v>73.714285714285708</v>
      </c>
      <c r="N1554" s="325">
        <v>1</v>
      </c>
      <c r="O1554" s="321" t="s">
        <v>2453</v>
      </c>
      <c r="P1554" s="325">
        <f t="shared" ref="P1554:P1617" si="54">IF(B1554="ITRC",N1554,N1554/J1554)</f>
        <v>1</v>
      </c>
      <c r="Q1554" s="326" t="str" cm="1">
        <f t="array" aca="1" ref="Q1554" ca="1">IF(ISNUMBER(P1554),IF(P1554=100%,"CUMPLIDA",IF(AND(ISNUMBER(L1554),ISNUMBER(INDIRECT("FECHA_"&amp;$B1554,1))), IF(L1554&lt;=INDIRECT("FECHA_"&amp;$B1554,1),"INCUMPLIDA","PROCESO"), "VERIFICAR FECHA")),"SIN VALOR AVANCE")</f>
        <v>CUMPLIDA</v>
      </c>
    </row>
    <row r="1555" spans="1:17" ht="240.75" x14ac:dyDescent="0.2">
      <c r="A1555" s="331" t="s">
        <v>19</v>
      </c>
      <c r="B1555" s="332" t="s">
        <v>14</v>
      </c>
      <c r="C1555" s="767"/>
      <c r="D1555" s="767"/>
      <c r="E1555" s="769"/>
      <c r="F1555" s="769"/>
      <c r="G1555" s="320" t="s">
        <v>1686</v>
      </c>
      <c r="H1555" s="321" t="s">
        <v>108</v>
      </c>
      <c r="I1555" s="321" t="s">
        <v>109</v>
      </c>
      <c r="J1555" s="333">
        <v>1</v>
      </c>
      <c r="K1555" s="323">
        <v>45231</v>
      </c>
      <c r="L1555" s="323">
        <v>45808</v>
      </c>
      <c r="M1555" s="324">
        <f t="shared" si="52"/>
        <v>82.428571428571431</v>
      </c>
      <c r="N1555" s="325">
        <v>1</v>
      </c>
      <c r="O1555" s="321" t="s">
        <v>2399</v>
      </c>
      <c r="P1555" s="325">
        <f t="shared" si="54"/>
        <v>1</v>
      </c>
      <c r="Q1555" s="326" t="str" cm="1">
        <f t="array" aca="1" ref="Q1555" ca="1">IF(ISNUMBER(P1555),IF(P1555=100%,"CUMPLIDA",IF(AND(ISNUMBER(L1555),ISNUMBER(INDIRECT("FECHA_"&amp;$B1555,1))), IF(L1555&lt;=INDIRECT("FECHA_"&amp;$B1555,1),"INCUMPLIDA","PROCESO"), "VERIFICAR FECHA")),"SIN VALOR AVANCE")</f>
        <v>CUMPLIDA</v>
      </c>
    </row>
    <row r="1556" spans="1:17" ht="60.75" x14ac:dyDescent="0.2">
      <c r="A1556" s="331" t="s">
        <v>19</v>
      </c>
      <c r="B1556" s="332" t="s">
        <v>14</v>
      </c>
      <c r="C1556" s="767"/>
      <c r="D1556" s="767"/>
      <c r="E1556" s="769"/>
      <c r="F1556" s="769"/>
      <c r="G1556" s="320" t="s">
        <v>1688</v>
      </c>
      <c r="H1556" s="321" t="s">
        <v>111</v>
      </c>
      <c r="I1556" s="321" t="s">
        <v>112</v>
      </c>
      <c r="J1556" s="333">
        <v>10</v>
      </c>
      <c r="K1556" s="323">
        <v>45809</v>
      </c>
      <c r="L1556" s="323">
        <v>46752</v>
      </c>
      <c r="M1556" s="324">
        <f t="shared" si="52"/>
        <v>134.71428571428572</v>
      </c>
      <c r="N1556" s="325">
        <v>0</v>
      </c>
      <c r="O1556" s="321" t="s">
        <v>2453</v>
      </c>
      <c r="P1556" s="325">
        <f t="shared" si="54"/>
        <v>0</v>
      </c>
      <c r="Q1556" s="326" t="str" cm="1">
        <f t="array" aca="1" ref="Q1556" ca="1">IF(ISNUMBER(P1556),IF(P1556=100%,"CUMPLIDA",IF(AND(ISNUMBER(L1556),ISNUMBER(INDIRECT("FECHA_"&amp;$B1556,1))), IF(L1556&lt;=INDIRECT("FECHA_"&amp;$B1556,1),"INCUMPLIDA","PROCESO"), "VERIFICAR FECHA")),"SIN VALOR AVANCE")</f>
        <v>PROCESO</v>
      </c>
    </row>
    <row r="1557" spans="1:17" ht="165.75" x14ac:dyDescent="0.2">
      <c r="A1557" s="331" t="s">
        <v>19</v>
      </c>
      <c r="B1557" s="332" t="s">
        <v>14</v>
      </c>
      <c r="C1557" s="767"/>
      <c r="D1557" s="767"/>
      <c r="E1557" s="769"/>
      <c r="F1557" s="769"/>
      <c r="G1557" s="320" t="s">
        <v>1689</v>
      </c>
      <c r="H1557" s="321" t="s">
        <v>115</v>
      </c>
      <c r="I1557" s="321" t="s">
        <v>116</v>
      </c>
      <c r="J1557" s="333">
        <v>1</v>
      </c>
      <c r="K1557" s="323">
        <v>45809</v>
      </c>
      <c r="L1557" s="323">
        <v>46752</v>
      </c>
      <c r="M1557" s="324">
        <f t="shared" si="52"/>
        <v>134.71428571428572</v>
      </c>
      <c r="N1557" s="325">
        <v>0</v>
      </c>
      <c r="O1557" s="321" t="s">
        <v>2443</v>
      </c>
      <c r="P1557" s="325">
        <f t="shared" si="54"/>
        <v>0</v>
      </c>
      <c r="Q1557" s="326" t="str" cm="1">
        <f t="array" aca="1" ref="Q1557" ca="1">IF(ISNUMBER(P1557),IF(P1557=100%,"CUMPLIDA",IF(AND(ISNUMBER(L1557),ISNUMBER(INDIRECT("FECHA_"&amp;$B1557,1))), IF(L1557&lt;=INDIRECT("FECHA_"&amp;$B1557,1),"INCUMPLIDA","PROCESO"), "VERIFICAR FECHA")),"SIN VALOR AVANCE")</f>
        <v>PROCESO</v>
      </c>
    </row>
    <row r="1558" spans="1:17" ht="240.75" x14ac:dyDescent="0.2">
      <c r="A1558" s="331" t="s">
        <v>19</v>
      </c>
      <c r="B1558" s="332" t="s">
        <v>14</v>
      </c>
      <c r="C1558" s="767"/>
      <c r="D1558" s="767"/>
      <c r="E1558" s="769"/>
      <c r="F1558" s="769"/>
      <c r="G1558" s="320" t="s">
        <v>1690</v>
      </c>
      <c r="H1558" s="321" t="s">
        <v>118</v>
      </c>
      <c r="I1558" s="321" t="s">
        <v>119</v>
      </c>
      <c r="J1558" s="333">
        <v>2</v>
      </c>
      <c r="K1558" s="323">
        <v>45809</v>
      </c>
      <c r="L1558" s="323">
        <v>46752</v>
      </c>
      <c r="M1558" s="324">
        <f t="shared" si="52"/>
        <v>134.71428571428572</v>
      </c>
      <c r="N1558" s="325">
        <v>0</v>
      </c>
      <c r="O1558" s="321" t="s">
        <v>2399</v>
      </c>
      <c r="P1558" s="325">
        <f t="shared" si="54"/>
        <v>0</v>
      </c>
      <c r="Q1558" s="326" t="str" cm="1">
        <f t="array" aca="1" ref="Q1558" ca="1">IF(ISNUMBER(P1558),IF(P1558=100%,"CUMPLIDA",IF(AND(ISNUMBER(L1558),ISNUMBER(INDIRECT("FECHA_"&amp;$B1558,1))), IF(L1558&lt;=INDIRECT("FECHA_"&amp;$B1558,1),"INCUMPLIDA","PROCESO"), "VERIFICAR FECHA")),"SIN VALOR AVANCE")</f>
        <v>PROCESO</v>
      </c>
    </row>
    <row r="1559" spans="1:17" ht="60.75" x14ac:dyDescent="0.2">
      <c r="A1559" s="331" t="s">
        <v>19</v>
      </c>
      <c r="B1559" s="332" t="s">
        <v>14</v>
      </c>
      <c r="C1559" s="767"/>
      <c r="D1559" s="767"/>
      <c r="E1559" s="769" t="s">
        <v>2454</v>
      </c>
      <c r="F1559" s="769"/>
      <c r="G1559" s="336" t="s">
        <v>1674</v>
      </c>
      <c r="H1559" s="341" t="s">
        <v>1675</v>
      </c>
      <c r="I1559" s="341" t="s">
        <v>1676</v>
      </c>
      <c r="J1559" s="333">
        <v>1</v>
      </c>
      <c r="K1559" s="323">
        <v>45231</v>
      </c>
      <c r="L1559" s="323">
        <v>45504</v>
      </c>
      <c r="M1559" s="324">
        <f t="shared" si="52"/>
        <v>39</v>
      </c>
      <c r="N1559" s="325">
        <v>1</v>
      </c>
      <c r="O1559" s="321" t="s">
        <v>2453</v>
      </c>
      <c r="P1559" s="325">
        <f t="shared" si="54"/>
        <v>1</v>
      </c>
      <c r="Q1559" s="326" t="str" cm="1">
        <f t="array" aca="1" ref="Q1559" ca="1">IF(ISNUMBER(P1559),IF(P1559=100%,"CUMPLIDA",IF(AND(ISNUMBER(L1559),ISNUMBER(INDIRECT("FECHA_"&amp;$B1559,1))), IF(L1559&lt;=INDIRECT("FECHA_"&amp;$B1559,1),"INCUMPLIDA","PROCESO"), "VERIFICAR FECHA")),"SIN VALOR AVANCE")</f>
        <v>CUMPLIDA</v>
      </c>
    </row>
    <row r="1560" spans="1:17" ht="165.75" x14ac:dyDescent="0.2">
      <c r="A1560" s="331" t="s">
        <v>19</v>
      </c>
      <c r="B1560" s="332" t="s">
        <v>14</v>
      </c>
      <c r="C1560" s="767"/>
      <c r="D1560" s="767"/>
      <c r="E1560" s="769"/>
      <c r="F1560" s="769"/>
      <c r="G1560" s="320" t="s">
        <v>1678</v>
      </c>
      <c r="H1560" s="321" t="s">
        <v>1679</v>
      </c>
      <c r="I1560" s="321" t="s">
        <v>99</v>
      </c>
      <c r="J1560" s="333">
        <v>1</v>
      </c>
      <c r="K1560" s="327">
        <v>45231</v>
      </c>
      <c r="L1560" s="327">
        <v>45747</v>
      </c>
      <c r="M1560" s="324">
        <f t="shared" si="52"/>
        <v>73.714285714285708</v>
      </c>
      <c r="N1560" s="325">
        <v>1</v>
      </c>
      <c r="O1560" s="321" t="s">
        <v>2443</v>
      </c>
      <c r="P1560" s="325">
        <f t="shared" si="54"/>
        <v>1</v>
      </c>
      <c r="Q1560" s="326" t="str" cm="1">
        <f t="array" aca="1" ref="Q1560" ca="1">IF(ISNUMBER(P1560),IF(P1560=100%,"CUMPLIDA",IF(AND(ISNUMBER(L1560),ISNUMBER(INDIRECT("FECHA_"&amp;$B1560,1))), IF(L1560&lt;=INDIRECT("FECHA_"&amp;$B1560,1),"INCUMPLIDA","PROCESO"), "VERIFICAR FECHA")),"SIN VALOR AVANCE")</f>
        <v>CUMPLIDA</v>
      </c>
    </row>
    <row r="1561" spans="1:17" ht="60.75" x14ac:dyDescent="0.2">
      <c r="A1561" s="331" t="s">
        <v>19</v>
      </c>
      <c r="B1561" s="332" t="s">
        <v>14</v>
      </c>
      <c r="C1561" s="767"/>
      <c r="D1561" s="767"/>
      <c r="E1561" s="769"/>
      <c r="F1561" s="769"/>
      <c r="G1561" s="320" t="s">
        <v>1681</v>
      </c>
      <c r="H1561" s="321" t="s">
        <v>101</v>
      </c>
      <c r="I1561" s="321" t="s">
        <v>102</v>
      </c>
      <c r="J1561" s="333">
        <v>1</v>
      </c>
      <c r="K1561" s="327">
        <v>45323</v>
      </c>
      <c r="L1561" s="327">
        <v>45747</v>
      </c>
      <c r="M1561" s="324">
        <f t="shared" si="52"/>
        <v>60.571428571428569</v>
      </c>
      <c r="N1561" s="325">
        <v>1</v>
      </c>
      <c r="O1561" s="321" t="s">
        <v>2453</v>
      </c>
      <c r="P1561" s="325">
        <f t="shared" si="54"/>
        <v>1</v>
      </c>
      <c r="Q1561" s="326" t="str" cm="1">
        <f t="array" aca="1" ref="Q1561" ca="1">IF(ISNUMBER(P1561),IF(P1561=100%,"CUMPLIDA",IF(AND(ISNUMBER(L1561),ISNUMBER(INDIRECT("FECHA_"&amp;$B1561,1))), IF(L1561&lt;=INDIRECT("FECHA_"&amp;$B1561,1),"INCUMPLIDA","PROCESO"), "VERIFICAR FECHA")),"SIN VALOR AVANCE")</f>
        <v>CUMPLIDA</v>
      </c>
    </row>
    <row r="1562" spans="1:17" ht="60.75" x14ac:dyDescent="0.2">
      <c r="A1562" s="331" t="s">
        <v>19</v>
      </c>
      <c r="B1562" s="332" t="s">
        <v>14</v>
      </c>
      <c r="C1562" s="767"/>
      <c r="D1562" s="767"/>
      <c r="E1562" s="769"/>
      <c r="F1562" s="769"/>
      <c r="G1562" s="320" t="s">
        <v>1683</v>
      </c>
      <c r="H1562" s="321" t="s">
        <v>239</v>
      </c>
      <c r="I1562" s="321" t="s">
        <v>240</v>
      </c>
      <c r="J1562" s="333">
        <v>1</v>
      </c>
      <c r="K1562" s="327">
        <v>45323</v>
      </c>
      <c r="L1562" s="327">
        <v>45747</v>
      </c>
      <c r="M1562" s="324">
        <f t="shared" si="52"/>
        <v>60.571428571428569</v>
      </c>
      <c r="N1562" s="325">
        <v>1</v>
      </c>
      <c r="O1562" s="321" t="s">
        <v>2453</v>
      </c>
      <c r="P1562" s="325">
        <f t="shared" si="54"/>
        <v>1</v>
      </c>
      <c r="Q1562" s="326" t="str" cm="1">
        <f t="array" aca="1" ref="Q1562" ca="1">IF(ISNUMBER(P1562),IF(P1562=100%,"CUMPLIDA",IF(AND(ISNUMBER(L1562),ISNUMBER(INDIRECT("FECHA_"&amp;$B1562,1))), IF(L1562&lt;=INDIRECT("FECHA_"&amp;$B1562,1),"INCUMPLIDA","PROCESO"), "VERIFICAR FECHA")),"SIN VALOR AVANCE")</f>
        <v>CUMPLIDA</v>
      </c>
    </row>
    <row r="1563" spans="1:17" ht="165.75" x14ac:dyDescent="0.2">
      <c r="A1563" s="331" t="s">
        <v>19</v>
      </c>
      <c r="B1563" s="332" t="s">
        <v>14</v>
      </c>
      <c r="C1563" s="767"/>
      <c r="D1563" s="767"/>
      <c r="E1563" s="769"/>
      <c r="F1563" s="769"/>
      <c r="G1563" s="320" t="s">
        <v>1684</v>
      </c>
      <c r="H1563" s="321" t="s">
        <v>104</v>
      </c>
      <c r="I1563" s="321" t="s">
        <v>105</v>
      </c>
      <c r="J1563" s="333">
        <v>1</v>
      </c>
      <c r="K1563" s="327">
        <v>45231</v>
      </c>
      <c r="L1563" s="327">
        <v>45747</v>
      </c>
      <c r="M1563" s="324">
        <f t="shared" si="52"/>
        <v>73.714285714285708</v>
      </c>
      <c r="N1563" s="325">
        <v>1</v>
      </c>
      <c r="O1563" s="321" t="s">
        <v>2443</v>
      </c>
      <c r="P1563" s="325">
        <f t="shared" si="54"/>
        <v>1</v>
      </c>
      <c r="Q1563" s="326" t="str" cm="1">
        <f t="array" aca="1" ref="Q1563" ca="1">IF(ISNUMBER(P1563),IF(P1563=100%,"CUMPLIDA",IF(AND(ISNUMBER(L1563),ISNUMBER(INDIRECT("FECHA_"&amp;$B1563,1))), IF(L1563&lt;=INDIRECT("FECHA_"&amp;$B1563,1),"INCUMPLIDA","PROCESO"), "VERIFICAR FECHA")),"SIN VALOR AVANCE")</f>
        <v>CUMPLIDA</v>
      </c>
    </row>
    <row r="1564" spans="1:17" ht="60.75" x14ac:dyDescent="0.2">
      <c r="A1564" s="331" t="s">
        <v>19</v>
      </c>
      <c r="B1564" s="332" t="s">
        <v>14</v>
      </c>
      <c r="C1564" s="767"/>
      <c r="D1564" s="767"/>
      <c r="E1564" s="769"/>
      <c r="F1564" s="769"/>
      <c r="G1564" s="320" t="s">
        <v>1685</v>
      </c>
      <c r="H1564" s="321" t="s">
        <v>106</v>
      </c>
      <c r="I1564" s="321" t="s">
        <v>107</v>
      </c>
      <c r="J1564" s="333">
        <v>1</v>
      </c>
      <c r="K1564" s="327">
        <v>45323</v>
      </c>
      <c r="L1564" s="327">
        <v>45747</v>
      </c>
      <c r="M1564" s="324">
        <f t="shared" si="52"/>
        <v>60.571428571428569</v>
      </c>
      <c r="N1564" s="325">
        <v>1</v>
      </c>
      <c r="O1564" s="321" t="s">
        <v>2453</v>
      </c>
      <c r="P1564" s="325">
        <f t="shared" si="54"/>
        <v>1</v>
      </c>
      <c r="Q1564" s="326" t="str" cm="1">
        <f t="array" aca="1" ref="Q1564" ca="1">IF(ISNUMBER(P1564),IF(P1564=100%,"CUMPLIDA",IF(AND(ISNUMBER(L1564),ISNUMBER(INDIRECT("FECHA_"&amp;$B1564,1))), IF(L1564&lt;=INDIRECT("FECHA_"&amp;$B1564,1),"INCUMPLIDA","PROCESO"), "VERIFICAR FECHA")),"SIN VALOR AVANCE")</f>
        <v>CUMPLIDA</v>
      </c>
    </row>
    <row r="1565" spans="1:17" ht="240.75" x14ac:dyDescent="0.2">
      <c r="A1565" s="331" t="s">
        <v>19</v>
      </c>
      <c r="B1565" s="332" t="s">
        <v>14</v>
      </c>
      <c r="C1565" s="767"/>
      <c r="D1565" s="767"/>
      <c r="E1565" s="769"/>
      <c r="F1565" s="769"/>
      <c r="G1565" s="320" t="s">
        <v>1686</v>
      </c>
      <c r="H1565" s="321" t="s">
        <v>108</v>
      </c>
      <c r="I1565" s="321" t="s">
        <v>109</v>
      </c>
      <c r="J1565" s="333">
        <v>1</v>
      </c>
      <c r="K1565" s="327">
        <v>45231</v>
      </c>
      <c r="L1565" s="327">
        <v>45808</v>
      </c>
      <c r="M1565" s="324">
        <f t="shared" si="52"/>
        <v>82.428571428571431</v>
      </c>
      <c r="N1565" s="325">
        <v>1</v>
      </c>
      <c r="O1565" s="321" t="s">
        <v>2399</v>
      </c>
      <c r="P1565" s="325">
        <f t="shared" si="54"/>
        <v>1</v>
      </c>
      <c r="Q1565" s="326" t="str" cm="1">
        <f t="array" aca="1" ref="Q1565" ca="1">IF(ISNUMBER(P1565),IF(P1565=100%,"CUMPLIDA",IF(AND(ISNUMBER(L1565),ISNUMBER(INDIRECT("FECHA_"&amp;$B1565,1))), IF(L1565&lt;=INDIRECT("FECHA_"&amp;$B1565,1),"INCUMPLIDA","PROCESO"), "VERIFICAR FECHA")),"SIN VALOR AVANCE")</f>
        <v>CUMPLIDA</v>
      </c>
    </row>
    <row r="1566" spans="1:17" ht="60.75" x14ac:dyDescent="0.2">
      <c r="A1566" s="331" t="s">
        <v>19</v>
      </c>
      <c r="B1566" s="332" t="s">
        <v>14</v>
      </c>
      <c r="C1566" s="767"/>
      <c r="D1566" s="767"/>
      <c r="E1566" s="769"/>
      <c r="F1566" s="769"/>
      <c r="G1566" s="320" t="s">
        <v>1688</v>
      </c>
      <c r="H1566" s="321" t="s">
        <v>111</v>
      </c>
      <c r="I1566" s="321" t="s">
        <v>112</v>
      </c>
      <c r="J1566" s="333">
        <v>10</v>
      </c>
      <c r="K1566" s="327">
        <v>45231</v>
      </c>
      <c r="L1566" s="327">
        <v>46752</v>
      </c>
      <c r="M1566" s="324">
        <f t="shared" si="52"/>
        <v>217.28571428571428</v>
      </c>
      <c r="N1566" s="325">
        <v>0</v>
      </c>
      <c r="O1566" s="321" t="s">
        <v>2453</v>
      </c>
      <c r="P1566" s="325">
        <f t="shared" si="54"/>
        <v>0</v>
      </c>
      <c r="Q1566" s="326" t="str" cm="1">
        <f t="array" aca="1" ref="Q1566" ca="1">IF(ISNUMBER(P1566),IF(P1566=100%,"CUMPLIDA",IF(AND(ISNUMBER(L1566),ISNUMBER(INDIRECT("FECHA_"&amp;$B1566,1))), IF(L1566&lt;=INDIRECT("FECHA_"&amp;$B1566,1),"INCUMPLIDA","PROCESO"), "VERIFICAR FECHA")),"SIN VALOR AVANCE")</f>
        <v>PROCESO</v>
      </c>
    </row>
    <row r="1567" spans="1:17" ht="165.75" x14ac:dyDescent="0.2">
      <c r="A1567" s="331" t="s">
        <v>19</v>
      </c>
      <c r="B1567" s="332" t="s">
        <v>14</v>
      </c>
      <c r="C1567" s="767"/>
      <c r="D1567" s="767"/>
      <c r="E1567" s="769"/>
      <c r="F1567" s="769"/>
      <c r="G1567" s="320" t="s">
        <v>1689</v>
      </c>
      <c r="H1567" s="321" t="s">
        <v>115</v>
      </c>
      <c r="I1567" s="321" t="s">
        <v>116</v>
      </c>
      <c r="J1567" s="333">
        <v>1</v>
      </c>
      <c r="K1567" s="327">
        <v>45809</v>
      </c>
      <c r="L1567" s="327">
        <v>46752</v>
      </c>
      <c r="M1567" s="324">
        <f t="shared" si="52"/>
        <v>134.71428571428572</v>
      </c>
      <c r="N1567" s="325">
        <v>0</v>
      </c>
      <c r="O1567" s="321" t="s">
        <v>2443</v>
      </c>
      <c r="P1567" s="325">
        <f t="shared" si="54"/>
        <v>0</v>
      </c>
      <c r="Q1567" s="326" t="str" cm="1">
        <f t="array" aca="1" ref="Q1567" ca="1">IF(ISNUMBER(P1567),IF(P1567=100%,"CUMPLIDA",IF(AND(ISNUMBER(L1567),ISNUMBER(INDIRECT("FECHA_"&amp;$B1567,1))), IF(L1567&lt;=INDIRECT("FECHA_"&amp;$B1567,1),"INCUMPLIDA","PROCESO"), "VERIFICAR FECHA")),"SIN VALOR AVANCE")</f>
        <v>PROCESO</v>
      </c>
    </row>
    <row r="1568" spans="1:17" ht="240.75" x14ac:dyDescent="0.2">
      <c r="A1568" s="331" t="s">
        <v>19</v>
      </c>
      <c r="B1568" s="332" t="s">
        <v>14</v>
      </c>
      <c r="C1568" s="767"/>
      <c r="D1568" s="767"/>
      <c r="E1568" s="769"/>
      <c r="F1568" s="769"/>
      <c r="G1568" s="320" t="s">
        <v>1690</v>
      </c>
      <c r="H1568" s="321" t="s">
        <v>118</v>
      </c>
      <c r="I1568" s="321" t="s">
        <v>119</v>
      </c>
      <c r="J1568" s="333">
        <v>2</v>
      </c>
      <c r="K1568" s="327">
        <v>45809</v>
      </c>
      <c r="L1568" s="327">
        <v>46752</v>
      </c>
      <c r="M1568" s="324">
        <f t="shared" si="52"/>
        <v>134.71428571428572</v>
      </c>
      <c r="N1568" s="325">
        <v>0</v>
      </c>
      <c r="O1568" s="321" t="s">
        <v>2399</v>
      </c>
      <c r="P1568" s="325">
        <f t="shared" si="54"/>
        <v>0</v>
      </c>
      <c r="Q1568" s="326" t="str" cm="1">
        <f t="array" aca="1" ref="Q1568" ca="1">IF(ISNUMBER(P1568),IF(P1568=100%,"CUMPLIDA",IF(AND(ISNUMBER(L1568),ISNUMBER(INDIRECT("FECHA_"&amp;$B1568,1))), IF(L1568&lt;=INDIRECT("FECHA_"&amp;$B1568,1),"INCUMPLIDA","PROCESO"), "VERIFICAR FECHA")),"SIN VALOR AVANCE")</f>
        <v>PROCESO</v>
      </c>
    </row>
    <row r="1569" spans="1:17" ht="45.75" x14ac:dyDescent="0.2">
      <c r="A1569" s="331" t="s">
        <v>19</v>
      </c>
      <c r="B1569" s="332" t="s">
        <v>14</v>
      </c>
      <c r="C1569" s="767" t="s">
        <v>2455</v>
      </c>
      <c r="D1569" s="767" t="s">
        <v>1737</v>
      </c>
      <c r="E1569" s="769" t="s">
        <v>2456</v>
      </c>
      <c r="F1569" s="769" t="s">
        <v>2457</v>
      </c>
      <c r="G1569" s="320" t="s">
        <v>2238</v>
      </c>
      <c r="H1569" s="321" t="s">
        <v>1675</v>
      </c>
      <c r="I1569" s="321" t="s">
        <v>1676</v>
      </c>
      <c r="J1569" s="333">
        <v>1</v>
      </c>
      <c r="K1569" s="327">
        <v>45231</v>
      </c>
      <c r="L1569" s="327">
        <v>45504</v>
      </c>
      <c r="M1569" s="324">
        <f t="shared" si="52"/>
        <v>39</v>
      </c>
      <c r="N1569" s="325">
        <v>1</v>
      </c>
      <c r="O1569" s="321" t="s">
        <v>2458</v>
      </c>
      <c r="P1569" s="325">
        <f t="shared" si="54"/>
        <v>1</v>
      </c>
      <c r="Q1569" s="326" t="str" cm="1">
        <f t="array" aca="1" ref="Q1569" ca="1">IF(ISNUMBER(P1569),IF(P1569=100%,"CUMPLIDA",IF(AND(ISNUMBER(L1569),ISNUMBER(INDIRECT("FECHA_"&amp;$B1569,1))), IF(L1569&lt;=INDIRECT("FECHA_"&amp;$B1569,1),"INCUMPLIDA","PROCESO"), "VERIFICAR FECHA")),"SIN VALOR AVANCE")</f>
        <v>CUMPLIDA</v>
      </c>
    </row>
    <row r="1570" spans="1:17" ht="210.75" x14ac:dyDescent="0.2">
      <c r="A1570" s="331" t="s">
        <v>19</v>
      </c>
      <c r="B1570" s="332" t="s">
        <v>14</v>
      </c>
      <c r="C1570" s="767"/>
      <c r="D1570" s="767"/>
      <c r="E1570" s="769"/>
      <c r="F1570" s="769"/>
      <c r="G1570" s="320" t="s">
        <v>2241</v>
      </c>
      <c r="H1570" s="321" t="s">
        <v>1679</v>
      </c>
      <c r="I1570" s="321" t="s">
        <v>99</v>
      </c>
      <c r="J1570" s="333">
        <v>1</v>
      </c>
      <c r="K1570" s="327">
        <v>45323</v>
      </c>
      <c r="L1570" s="327">
        <v>45747</v>
      </c>
      <c r="M1570" s="324">
        <f t="shared" si="52"/>
        <v>60.571428571428569</v>
      </c>
      <c r="N1570" s="325">
        <v>1</v>
      </c>
      <c r="O1570" s="330" t="s">
        <v>2459</v>
      </c>
      <c r="P1570" s="325">
        <f t="shared" si="54"/>
        <v>1</v>
      </c>
      <c r="Q1570" s="326" t="str" cm="1">
        <f t="array" aca="1" ref="Q1570" ca="1">IF(ISNUMBER(P1570),IF(P1570=100%,"CUMPLIDA",IF(AND(ISNUMBER(L1570),ISNUMBER(INDIRECT("FECHA_"&amp;$B1570,1))), IF(L1570&lt;=INDIRECT("FECHA_"&amp;$B1570,1),"INCUMPLIDA","PROCESO"), "VERIFICAR FECHA")),"SIN VALOR AVANCE")</f>
        <v>CUMPLIDA</v>
      </c>
    </row>
    <row r="1571" spans="1:17" ht="45.75" x14ac:dyDescent="0.2">
      <c r="A1571" s="331" t="s">
        <v>19</v>
      </c>
      <c r="B1571" s="332" t="s">
        <v>14</v>
      </c>
      <c r="C1571" s="767"/>
      <c r="D1571" s="767"/>
      <c r="E1571" s="769"/>
      <c r="F1571" s="769"/>
      <c r="G1571" s="320" t="s">
        <v>2243</v>
      </c>
      <c r="H1571" s="321" t="s">
        <v>101</v>
      </c>
      <c r="I1571" s="321" t="s">
        <v>102</v>
      </c>
      <c r="J1571" s="333">
        <v>1</v>
      </c>
      <c r="K1571" s="327">
        <v>45323</v>
      </c>
      <c r="L1571" s="327">
        <v>45747</v>
      </c>
      <c r="M1571" s="324">
        <f t="shared" si="52"/>
        <v>60.571428571428569</v>
      </c>
      <c r="N1571" s="325">
        <v>1</v>
      </c>
      <c r="O1571" s="321" t="s">
        <v>2458</v>
      </c>
      <c r="P1571" s="325">
        <f t="shared" si="54"/>
        <v>1</v>
      </c>
      <c r="Q1571" s="326" t="str" cm="1">
        <f t="array" aca="1" ref="Q1571" ca="1">IF(ISNUMBER(P1571),IF(P1571=100%,"CUMPLIDA",IF(AND(ISNUMBER(L1571),ISNUMBER(INDIRECT("FECHA_"&amp;$B1571,1))), IF(L1571&lt;=INDIRECT("FECHA_"&amp;$B1571,1),"INCUMPLIDA","PROCESO"), "VERIFICAR FECHA")),"SIN VALOR AVANCE")</f>
        <v>CUMPLIDA</v>
      </c>
    </row>
    <row r="1572" spans="1:17" ht="45.75" x14ac:dyDescent="0.2">
      <c r="A1572" s="331" t="s">
        <v>19</v>
      </c>
      <c r="B1572" s="332" t="s">
        <v>14</v>
      </c>
      <c r="C1572" s="767"/>
      <c r="D1572" s="767"/>
      <c r="E1572" s="769"/>
      <c r="F1572" s="769"/>
      <c r="G1572" s="320" t="s">
        <v>2244</v>
      </c>
      <c r="H1572" s="321" t="s">
        <v>239</v>
      </c>
      <c r="I1572" s="321" t="s">
        <v>240</v>
      </c>
      <c r="J1572" s="333">
        <v>1</v>
      </c>
      <c r="K1572" s="327">
        <v>45231</v>
      </c>
      <c r="L1572" s="327">
        <v>45747</v>
      </c>
      <c r="M1572" s="324">
        <f t="shared" si="52"/>
        <v>73.714285714285708</v>
      </c>
      <c r="N1572" s="325">
        <v>1</v>
      </c>
      <c r="O1572" s="321" t="s">
        <v>2458</v>
      </c>
      <c r="P1572" s="325">
        <f t="shared" si="54"/>
        <v>1</v>
      </c>
      <c r="Q1572" s="326" t="str" cm="1">
        <f t="array" aca="1" ref="Q1572" ca="1">IF(ISNUMBER(P1572),IF(P1572=100%,"CUMPLIDA",IF(AND(ISNUMBER(L1572),ISNUMBER(INDIRECT("FECHA_"&amp;$B1572,1))), IF(L1572&lt;=INDIRECT("FECHA_"&amp;$B1572,1),"INCUMPLIDA","PROCESO"), "VERIFICAR FECHA")),"SIN VALOR AVANCE")</f>
        <v>CUMPLIDA</v>
      </c>
    </row>
    <row r="1573" spans="1:17" ht="195.75" x14ac:dyDescent="0.2">
      <c r="A1573" s="331" t="s">
        <v>19</v>
      </c>
      <c r="B1573" s="332" t="s">
        <v>14</v>
      </c>
      <c r="C1573" s="767"/>
      <c r="D1573" s="767"/>
      <c r="E1573" s="769"/>
      <c r="F1573" s="769"/>
      <c r="G1573" s="320" t="s">
        <v>2245</v>
      </c>
      <c r="H1573" s="321" t="s">
        <v>104</v>
      </c>
      <c r="I1573" s="321" t="s">
        <v>105</v>
      </c>
      <c r="J1573" s="333">
        <v>1</v>
      </c>
      <c r="K1573" s="327">
        <v>45323</v>
      </c>
      <c r="L1573" s="327">
        <v>45747</v>
      </c>
      <c r="M1573" s="324">
        <f t="shared" si="52"/>
        <v>60.571428571428569</v>
      </c>
      <c r="N1573" s="325">
        <v>1</v>
      </c>
      <c r="O1573" s="330" t="s">
        <v>2460</v>
      </c>
      <c r="P1573" s="325">
        <f t="shared" si="54"/>
        <v>1</v>
      </c>
      <c r="Q1573" s="326" t="str" cm="1">
        <f t="array" aca="1" ref="Q1573" ca="1">IF(ISNUMBER(P1573),IF(P1573=100%,"CUMPLIDA",IF(AND(ISNUMBER(L1573),ISNUMBER(INDIRECT("FECHA_"&amp;$B1573,1))), IF(L1573&lt;=INDIRECT("FECHA_"&amp;$B1573,1),"INCUMPLIDA","PROCESO"), "VERIFICAR FECHA")),"SIN VALOR AVANCE")</f>
        <v>CUMPLIDA</v>
      </c>
    </row>
    <row r="1574" spans="1:17" ht="45.75" x14ac:dyDescent="0.2">
      <c r="A1574" s="331" t="s">
        <v>19</v>
      </c>
      <c r="B1574" s="332" t="s">
        <v>14</v>
      </c>
      <c r="C1574" s="767"/>
      <c r="D1574" s="767"/>
      <c r="E1574" s="769"/>
      <c r="F1574" s="769"/>
      <c r="G1574" s="320" t="s">
        <v>2246</v>
      </c>
      <c r="H1574" s="321" t="s">
        <v>106</v>
      </c>
      <c r="I1574" s="321" t="s">
        <v>107</v>
      </c>
      <c r="J1574" s="333">
        <v>1</v>
      </c>
      <c r="K1574" s="327">
        <v>45231</v>
      </c>
      <c r="L1574" s="327">
        <v>45747</v>
      </c>
      <c r="M1574" s="324">
        <f t="shared" si="52"/>
        <v>73.714285714285708</v>
      </c>
      <c r="N1574" s="325">
        <v>1</v>
      </c>
      <c r="O1574" s="321" t="s">
        <v>2458</v>
      </c>
      <c r="P1574" s="325">
        <f t="shared" si="54"/>
        <v>1</v>
      </c>
      <c r="Q1574" s="326" t="str" cm="1">
        <f t="array" aca="1" ref="Q1574" ca="1">IF(ISNUMBER(P1574),IF(P1574=100%,"CUMPLIDA",IF(AND(ISNUMBER(L1574),ISNUMBER(INDIRECT("FECHA_"&amp;$B1574,1))), IF(L1574&lt;=INDIRECT("FECHA_"&amp;$B1574,1),"INCUMPLIDA","PROCESO"), "VERIFICAR FECHA")),"SIN VALOR AVANCE")</f>
        <v>CUMPLIDA</v>
      </c>
    </row>
    <row r="1575" spans="1:17" ht="240.75" x14ac:dyDescent="0.2">
      <c r="A1575" s="331" t="s">
        <v>19</v>
      </c>
      <c r="B1575" s="332" t="s">
        <v>14</v>
      </c>
      <c r="C1575" s="767"/>
      <c r="D1575" s="767"/>
      <c r="E1575" s="769"/>
      <c r="F1575" s="769"/>
      <c r="G1575" s="320" t="s">
        <v>2247</v>
      </c>
      <c r="H1575" s="321" t="s">
        <v>108</v>
      </c>
      <c r="I1575" s="321" t="s">
        <v>109</v>
      </c>
      <c r="J1575" s="333">
        <v>1</v>
      </c>
      <c r="K1575" s="327">
        <v>45231</v>
      </c>
      <c r="L1575" s="327">
        <v>45808</v>
      </c>
      <c r="M1575" s="324">
        <f t="shared" si="52"/>
        <v>82.428571428571431</v>
      </c>
      <c r="N1575" s="325">
        <v>1</v>
      </c>
      <c r="O1575" s="321" t="s">
        <v>2399</v>
      </c>
      <c r="P1575" s="325">
        <f t="shared" si="54"/>
        <v>1</v>
      </c>
      <c r="Q1575" s="326" t="str" cm="1">
        <f t="array" aca="1" ref="Q1575" ca="1">IF(ISNUMBER(P1575),IF(P1575=100%,"CUMPLIDA",IF(AND(ISNUMBER(L1575),ISNUMBER(INDIRECT("FECHA_"&amp;$B1575,1))), IF(L1575&lt;=INDIRECT("FECHA_"&amp;$B1575,1),"INCUMPLIDA","PROCESO"), "VERIFICAR FECHA")),"SIN VALOR AVANCE")</f>
        <v>CUMPLIDA</v>
      </c>
    </row>
    <row r="1576" spans="1:17" ht="45.75" x14ac:dyDescent="0.2">
      <c r="A1576" s="331" t="s">
        <v>19</v>
      </c>
      <c r="B1576" s="332" t="s">
        <v>14</v>
      </c>
      <c r="C1576" s="767"/>
      <c r="D1576" s="767"/>
      <c r="E1576" s="769"/>
      <c r="F1576" s="769"/>
      <c r="G1576" s="320" t="s">
        <v>2249</v>
      </c>
      <c r="H1576" s="321" t="s">
        <v>111</v>
      </c>
      <c r="I1576" s="321" t="s">
        <v>112</v>
      </c>
      <c r="J1576" s="333">
        <v>7</v>
      </c>
      <c r="K1576" s="327">
        <v>46024</v>
      </c>
      <c r="L1576" s="327">
        <v>46660</v>
      </c>
      <c r="M1576" s="324">
        <f t="shared" si="52"/>
        <v>90.857142857142861</v>
      </c>
      <c r="N1576" s="325">
        <v>0</v>
      </c>
      <c r="O1576" s="321" t="s">
        <v>2458</v>
      </c>
      <c r="P1576" s="325">
        <f t="shared" si="54"/>
        <v>0</v>
      </c>
      <c r="Q1576" s="326" t="str" cm="1">
        <f t="array" aca="1" ref="Q1576" ca="1">IF(ISNUMBER(P1576),IF(P1576=100%,"CUMPLIDA",IF(AND(ISNUMBER(L1576),ISNUMBER(INDIRECT("FECHA_"&amp;$B1576,1))), IF(L1576&lt;=INDIRECT("FECHA_"&amp;$B1576,1),"INCUMPLIDA","PROCESO"), "VERIFICAR FECHA")),"SIN VALOR AVANCE")</f>
        <v>PROCESO</v>
      </c>
    </row>
    <row r="1577" spans="1:17" ht="150.75" x14ac:dyDescent="0.2">
      <c r="A1577" s="331" t="s">
        <v>19</v>
      </c>
      <c r="B1577" s="332" t="s">
        <v>14</v>
      </c>
      <c r="C1577" s="767"/>
      <c r="D1577" s="767"/>
      <c r="E1577" s="769"/>
      <c r="F1577" s="769"/>
      <c r="G1577" s="320" t="s">
        <v>2250</v>
      </c>
      <c r="H1577" s="321" t="s">
        <v>115</v>
      </c>
      <c r="I1577" s="321" t="s">
        <v>116</v>
      </c>
      <c r="J1577" s="333">
        <v>1</v>
      </c>
      <c r="K1577" s="327">
        <v>46024</v>
      </c>
      <c r="L1577" s="327">
        <v>46660</v>
      </c>
      <c r="M1577" s="324">
        <f t="shared" si="52"/>
        <v>90.857142857142861</v>
      </c>
      <c r="N1577" s="325">
        <v>0</v>
      </c>
      <c r="O1577" s="330" t="s">
        <v>741</v>
      </c>
      <c r="P1577" s="325">
        <f t="shared" si="54"/>
        <v>0</v>
      </c>
      <c r="Q1577" s="326" t="str" cm="1">
        <f t="array" aca="1" ref="Q1577" ca="1">IF(ISNUMBER(P1577),IF(P1577=100%,"CUMPLIDA",IF(AND(ISNUMBER(L1577),ISNUMBER(INDIRECT("FECHA_"&amp;$B1577,1))), IF(L1577&lt;=INDIRECT("FECHA_"&amp;$B1577,1),"INCUMPLIDA","PROCESO"), "VERIFICAR FECHA")),"SIN VALOR AVANCE")</f>
        <v>PROCESO</v>
      </c>
    </row>
    <row r="1578" spans="1:17" ht="240.75" x14ac:dyDescent="0.2">
      <c r="A1578" s="331" t="s">
        <v>19</v>
      </c>
      <c r="B1578" s="332" t="s">
        <v>14</v>
      </c>
      <c r="C1578" s="767"/>
      <c r="D1578" s="767"/>
      <c r="E1578" s="769"/>
      <c r="F1578" s="769"/>
      <c r="G1578" s="320" t="s">
        <v>2251</v>
      </c>
      <c r="H1578" s="321" t="s">
        <v>118</v>
      </c>
      <c r="I1578" s="321" t="s">
        <v>119</v>
      </c>
      <c r="J1578" s="333">
        <v>2</v>
      </c>
      <c r="K1578" s="327">
        <v>46024</v>
      </c>
      <c r="L1578" s="327">
        <v>46660</v>
      </c>
      <c r="M1578" s="324">
        <f t="shared" si="52"/>
        <v>90.857142857142861</v>
      </c>
      <c r="N1578" s="325">
        <v>0</v>
      </c>
      <c r="O1578" s="321" t="s">
        <v>2399</v>
      </c>
      <c r="P1578" s="325">
        <f t="shared" si="54"/>
        <v>0</v>
      </c>
      <c r="Q1578" s="326" t="str" cm="1">
        <f t="array" aca="1" ref="Q1578" ca="1">IF(ISNUMBER(P1578),IF(P1578=100%,"CUMPLIDA",IF(AND(ISNUMBER(L1578),ISNUMBER(INDIRECT("FECHA_"&amp;$B1578,1))), IF(L1578&lt;=INDIRECT("FECHA_"&amp;$B1578,1),"INCUMPLIDA","PROCESO"), "VERIFICAR FECHA")),"SIN VALOR AVANCE")</f>
        <v>PROCESO</v>
      </c>
    </row>
    <row r="1579" spans="1:17" ht="165.75" x14ac:dyDescent="0.2">
      <c r="A1579" s="331" t="s">
        <v>19</v>
      </c>
      <c r="B1579" s="332" t="s">
        <v>14</v>
      </c>
      <c r="C1579" s="767"/>
      <c r="D1579" s="767"/>
      <c r="E1579" s="769"/>
      <c r="F1579" s="769"/>
      <c r="G1579" s="320" t="s">
        <v>2461</v>
      </c>
      <c r="H1579" s="321" t="s">
        <v>1122</v>
      </c>
      <c r="I1579" s="321" t="s">
        <v>1124</v>
      </c>
      <c r="J1579" s="333">
        <v>6</v>
      </c>
      <c r="K1579" s="327">
        <v>44986</v>
      </c>
      <c r="L1579" s="327">
        <v>45350</v>
      </c>
      <c r="M1579" s="324">
        <f t="shared" si="52"/>
        <v>52</v>
      </c>
      <c r="N1579" s="325">
        <v>1</v>
      </c>
      <c r="O1579" s="321" t="s">
        <v>2462</v>
      </c>
      <c r="P1579" s="325">
        <f t="shared" si="54"/>
        <v>1</v>
      </c>
      <c r="Q1579" s="326" t="str" cm="1">
        <f t="array" aca="1" ref="Q1579" ca="1">IF(ISNUMBER(P1579),IF(P1579=100%,"CUMPLIDA",IF(AND(ISNUMBER(L1579),ISNUMBER(INDIRECT("FECHA_"&amp;$B1579,1))), IF(L1579&lt;=INDIRECT("FECHA_"&amp;$B1579,1),"INCUMPLIDA","PROCESO"), "VERIFICAR FECHA")),"SIN VALOR AVANCE")</f>
        <v>CUMPLIDA</v>
      </c>
    </row>
    <row r="1580" spans="1:17" ht="45.75" x14ac:dyDescent="0.2">
      <c r="A1580" s="331" t="s">
        <v>19</v>
      </c>
      <c r="B1580" s="332" t="s">
        <v>14</v>
      </c>
      <c r="C1580" s="767"/>
      <c r="D1580" s="767"/>
      <c r="E1580" s="769"/>
      <c r="F1580" s="769"/>
      <c r="G1580" s="320" t="s">
        <v>2238</v>
      </c>
      <c r="H1580" s="321" t="s">
        <v>1675</v>
      </c>
      <c r="I1580" s="321" t="s">
        <v>1676</v>
      </c>
      <c r="J1580" s="333">
        <v>1</v>
      </c>
      <c r="K1580" s="327">
        <v>45231</v>
      </c>
      <c r="L1580" s="327">
        <v>45504</v>
      </c>
      <c r="M1580" s="324">
        <f t="shared" si="52"/>
        <v>39</v>
      </c>
      <c r="N1580" s="325">
        <v>1</v>
      </c>
      <c r="O1580" s="321" t="s">
        <v>2458</v>
      </c>
      <c r="P1580" s="325">
        <f t="shared" si="54"/>
        <v>1</v>
      </c>
      <c r="Q1580" s="326" t="str" cm="1">
        <f t="array" aca="1" ref="Q1580" ca="1">IF(ISNUMBER(P1580),IF(P1580=100%,"CUMPLIDA",IF(AND(ISNUMBER(L1580),ISNUMBER(INDIRECT("FECHA_"&amp;$B1580,1))), IF(L1580&lt;=INDIRECT("FECHA_"&amp;$B1580,1),"INCUMPLIDA","PROCESO"), "VERIFICAR FECHA")),"SIN VALOR AVANCE")</f>
        <v>CUMPLIDA</v>
      </c>
    </row>
    <row r="1581" spans="1:17" ht="150.75" x14ac:dyDescent="0.2">
      <c r="A1581" s="331" t="s">
        <v>19</v>
      </c>
      <c r="B1581" s="332" t="s">
        <v>14</v>
      </c>
      <c r="C1581" s="767"/>
      <c r="D1581" s="767"/>
      <c r="E1581" s="769"/>
      <c r="F1581" s="769"/>
      <c r="G1581" s="320" t="s">
        <v>2241</v>
      </c>
      <c r="H1581" s="321" t="s">
        <v>1679</v>
      </c>
      <c r="I1581" s="321" t="s">
        <v>99</v>
      </c>
      <c r="J1581" s="333">
        <v>1</v>
      </c>
      <c r="K1581" s="327">
        <v>45323</v>
      </c>
      <c r="L1581" s="327">
        <v>45747</v>
      </c>
      <c r="M1581" s="324">
        <f t="shared" si="52"/>
        <v>60.571428571428569</v>
      </c>
      <c r="N1581" s="325">
        <v>1</v>
      </c>
      <c r="O1581" s="330" t="s">
        <v>741</v>
      </c>
      <c r="P1581" s="325">
        <f t="shared" si="54"/>
        <v>1</v>
      </c>
      <c r="Q1581" s="326" t="str" cm="1">
        <f t="array" aca="1" ref="Q1581" ca="1">IF(ISNUMBER(P1581),IF(P1581=100%,"CUMPLIDA",IF(AND(ISNUMBER(L1581),ISNUMBER(INDIRECT("FECHA_"&amp;$B1581,1))), IF(L1581&lt;=INDIRECT("FECHA_"&amp;$B1581,1),"INCUMPLIDA","PROCESO"), "VERIFICAR FECHA")),"SIN VALOR AVANCE")</f>
        <v>CUMPLIDA</v>
      </c>
    </row>
    <row r="1582" spans="1:17" ht="45.75" x14ac:dyDescent="0.2">
      <c r="A1582" s="331" t="s">
        <v>19</v>
      </c>
      <c r="B1582" s="332" t="s">
        <v>14</v>
      </c>
      <c r="C1582" s="767"/>
      <c r="D1582" s="767"/>
      <c r="E1582" s="769"/>
      <c r="F1582" s="769"/>
      <c r="G1582" s="320" t="s">
        <v>2243</v>
      </c>
      <c r="H1582" s="321" t="s">
        <v>101</v>
      </c>
      <c r="I1582" s="321" t="s">
        <v>102</v>
      </c>
      <c r="J1582" s="333">
        <v>1</v>
      </c>
      <c r="K1582" s="327">
        <v>45323</v>
      </c>
      <c r="L1582" s="327">
        <v>45747</v>
      </c>
      <c r="M1582" s="324">
        <f t="shared" si="52"/>
        <v>60.571428571428569</v>
      </c>
      <c r="N1582" s="325">
        <v>1</v>
      </c>
      <c r="O1582" s="321" t="s">
        <v>2458</v>
      </c>
      <c r="P1582" s="325">
        <f t="shared" si="54"/>
        <v>1</v>
      </c>
      <c r="Q1582" s="326" t="str" cm="1">
        <f t="array" aca="1" ref="Q1582" ca="1">IF(ISNUMBER(P1582),IF(P1582=100%,"CUMPLIDA",IF(AND(ISNUMBER(L1582),ISNUMBER(INDIRECT("FECHA_"&amp;$B1582,1))), IF(L1582&lt;=INDIRECT("FECHA_"&amp;$B1582,1),"INCUMPLIDA","PROCESO"), "VERIFICAR FECHA")),"SIN VALOR AVANCE")</f>
        <v>CUMPLIDA</v>
      </c>
    </row>
    <row r="1583" spans="1:17" ht="45.75" x14ac:dyDescent="0.2">
      <c r="A1583" s="331" t="s">
        <v>19</v>
      </c>
      <c r="B1583" s="332" t="s">
        <v>14</v>
      </c>
      <c r="C1583" s="767"/>
      <c r="D1583" s="767"/>
      <c r="E1583" s="769"/>
      <c r="F1583" s="769"/>
      <c r="G1583" s="320" t="s">
        <v>2244</v>
      </c>
      <c r="H1583" s="321" t="s">
        <v>239</v>
      </c>
      <c r="I1583" s="321" t="s">
        <v>240</v>
      </c>
      <c r="J1583" s="333">
        <v>1</v>
      </c>
      <c r="K1583" s="327">
        <v>45231</v>
      </c>
      <c r="L1583" s="327">
        <v>45747</v>
      </c>
      <c r="M1583" s="324">
        <f t="shared" si="52"/>
        <v>73.714285714285708</v>
      </c>
      <c r="N1583" s="325">
        <v>1</v>
      </c>
      <c r="O1583" s="321" t="s">
        <v>2458</v>
      </c>
      <c r="P1583" s="325">
        <f t="shared" si="54"/>
        <v>1</v>
      </c>
      <c r="Q1583" s="326" t="str" cm="1">
        <f t="array" aca="1" ref="Q1583" ca="1">IF(ISNUMBER(P1583),IF(P1583=100%,"CUMPLIDA",IF(AND(ISNUMBER(L1583),ISNUMBER(INDIRECT("FECHA_"&amp;$B1583,1))), IF(L1583&lt;=INDIRECT("FECHA_"&amp;$B1583,1),"INCUMPLIDA","PROCESO"), "VERIFICAR FECHA")),"SIN VALOR AVANCE")</f>
        <v>CUMPLIDA</v>
      </c>
    </row>
    <row r="1584" spans="1:17" ht="150.75" x14ac:dyDescent="0.2">
      <c r="A1584" s="331" t="s">
        <v>19</v>
      </c>
      <c r="B1584" s="332" t="s">
        <v>14</v>
      </c>
      <c r="C1584" s="767"/>
      <c r="D1584" s="767"/>
      <c r="E1584" s="769"/>
      <c r="F1584" s="769"/>
      <c r="G1584" s="320" t="s">
        <v>2245</v>
      </c>
      <c r="H1584" s="321" t="s">
        <v>104</v>
      </c>
      <c r="I1584" s="321" t="s">
        <v>105</v>
      </c>
      <c r="J1584" s="333">
        <v>1</v>
      </c>
      <c r="K1584" s="327">
        <v>45323</v>
      </c>
      <c r="L1584" s="327">
        <v>45747</v>
      </c>
      <c r="M1584" s="324">
        <f t="shared" si="52"/>
        <v>60.571428571428569</v>
      </c>
      <c r="N1584" s="325">
        <v>1</v>
      </c>
      <c r="O1584" s="330" t="s">
        <v>741</v>
      </c>
      <c r="P1584" s="325">
        <f t="shared" si="54"/>
        <v>1</v>
      </c>
      <c r="Q1584" s="326" t="str" cm="1">
        <f t="array" aca="1" ref="Q1584" ca="1">IF(ISNUMBER(P1584),IF(P1584=100%,"CUMPLIDA",IF(AND(ISNUMBER(L1584),ISNUMBER(INDIRECT("FECHA_"&amp;$B1584,1))), IF(L1584&lt;=INDIRECT("FECHA_"&amp;$B1584,1),"INCUMPLIDA","PROCESO"), "VERIFICAR FECHA")),"SIN VALOR AVANCE")</f>
        <v>CUMPLIDA</v>
      </c>
    </row>
    <row r="1585" spans="1:17" ht="45.75" x14ac:dyDescent="0.2">
      <c r="A1585" s="331" t="s">
        <v>19</v>
      </c>
      <c r="B1585" s="332" t="s">
        <v>14</v>
      </c>
      <c r="C1585" s="767"/>
      <c r="D1585" s="767"/>
      <c r="E1585" s="769"/>
      <c r="F1585" s="769"/>
      <c r="G1585" s="320" t="s">
        <v>2246</v>
      </c>
      <c r="H1585" s="321" t="s">
        <v>106</v>
      </c>
      <c r="I1585" s="321" t="s">
        <v>107</v>
      </c>
      <c r="J1585" s="333">
        <v>1</v>
      </c>
      <c r="K1585" s="327">
        <v>45231</v>
      </c>
      <c r="L1585" s="327">
        <v>45747</v>
      </c>
      <c r="M1585" s="324">
        <f t="shared" si="52"/>
        <v>73.714285714285708</v>
      </c>
      <c r="N1585" s="325">
        <v>1</v>
      </c>
      <c r="O1585" s="321" t="s">
        <v>2458</v>
      </c>
      <c r="P1585" s="325">
        <f t="shared" si="54"/>
        <v>1</v>
      </c>
      <c r="Q1585" s="326" t="str" cm="1">
        <f t="array" aca="1" ref="Q1585" ca="1">IF(ISNUMBER(P1585),IF(P1585=100%,"CUMPLIDA",IF(AND(ISNUMBER(L1585),ISNUMBER(INDIRECT("FECHA_"&amp;$B1585,1))), IF(L1585&lt;=INDIRECT("FECHA_"&amp;$B1585,1),"INCUMPLIDA","PROCESO"), "VERIFICAR FECHA")),"SIN VALOR AVANCE")</f>
        <v>CUMPLIDA</v>
      </c>
    </row>
    <row r="1586" spans="1:17" ht="240.75" x14ac:dyDescent="0.2">
      <c r="A1586" s="331" t="s">
        <v>19</v>
      </c>
      <c r="B1586" s="332" t="s">
        <v>14</v>
      </c>
      <c r="C1586" s="767"/>
      <c r="D1586" s="767"/>
      <c r="E1586" s="769"/>
      <c r="F1586" s="769"/>
      <c r="G1586" s="320" t="s">
        <v>2247</v>
      </c>
      <c r="H1586" s="321" t="s">
        <v>108</v>
      </c>
      <c r="I1586" s="321" t="s">
        <v>109</v>
      </c>
      <c r="J1586" s="333">
        <v>1</v>
      </c>
      <c r="K1586" s="327">
        <v>45231</v>
      </c>
      <c r="L1586" s="327">
        <v>45808</v>
      </c>
      <c r="M1586" s="324">
        <f t="shared" si="52"/>
        <v>82.428571428571431</v>
      </c>
      <c r="N1586" s="325">
        <v>1</v>
      </c>
      <c r="O1586" s="321" t="s">
        <v>2399</v>
      </c>
      <c r="P1586" s="325">
        <f t="shared" si="54"/>
        <v>1</v>
      </c>
      <c r="Q1586" s="326" t="str" cm="1">
        <f t="array" aca="1" ref="Q1586" ca="1">IF(ISNUMBER(P1586),IF(P1586=100%,"CUMPLIDA",IF(AND(ISNUMBER(L1586),ISNUMBER(INDIRECT("FECHA_"&amp;$B1586,1))), IF(L1586&lt;=INDIRECT("FECHA_"&amp;$B1586,1),"INCUMPLIDA","PROCESO"), "VERIFICAR FECHA")),"SIN VALOR AVANCE")</f>
        <v>CUMPLIDA</v>
      </c>
    </row>
    <row r="1587" spans="1:17" ht="45.75" x14ac:dyDescent="0.2">
      <c r="A1587" s="331" t="s">
        <v>19</v>
      </c>
      <c r="B1587" s="332" t="s">
        <v>14</v>
      </c>
      <c r="C1587" s="767"/>
      <c r="D1587" s="767"/>
      <c r="E1587" s="769"/>
      <c r="F1587" s="769"/>
      <c r="G1587" s="320" t="s">
        <v>2249</v>
      </c>
      <c r="H1587" s="321" t="s">
        <v>111</v>
      </c>
      <c r="I1587" s="321" t="s">
        <v>112</v>
      </c>
      <c r="J1587" s="333">
        <v>7</v>
      </c>
      <c r="K1587" s="327">
        <v>46024</v>
      </c>
      <c r="L1587" s="327">
        <v>46660</v>
      </c>
      <c r="M1587" s="324">
        <f t="shared" si="52"/>
        <v>90.857142857142861</v>
      </c>
      <c r="N1587" s="325">
        <v>0</v>
      </c>
      <c r="O1587" s="321" t="s">
        <v>2458</v>
      </c>
      <c r="P1587" s="325">
        <f t="shared" si="54"/>
        <v>0</v>
      </c>
      <c r="Q1587" s="326" t="str" cm="1">
        <f t="array" aca="1" ref="Q1587" ca="1">IF(ISNUMBER(P1587),IF(P1587=100%,"CUMPLIDA",IF(AND(ISNUMBER(L1587),ISNUMBER(INDIRECT("FECHA_"&amp;$B1587,1))), IF(L1587&lt;=INDIRECT("FECHA_"&amp;$B1587,1),"INCUMPLIDA","PROCESO"), "VERIFICAR FECHA")),"SIN VALOR AVANCE")</f>
        <v>PROCESO</v>
      </c>
    </row>
    <row r="1588" spans="1:17" ht="150.75" x14ac:dyDescent="0.2">
      <c r="A1588" s="331" t="s">
        <v>19</v>
      </c>
      <c r="B1588" s="332" t="s">
        <v>14</v>
      </c>
      <c r="C1588" s="767"/>
      <c r="D1588" s="767"/>
      <c r="E1588" s="769"/>
      <c r="F1588" s="769"/>
      <c r="G1588" s="320" t="s">
        <v>2250</v>
      </c>
      <c r="H1588" s="321" t="s">
        <v>115</v>
      </c>
      <c r="I1588" s="321" t="s">
        <v>116</v>
      </c>
      <c r="J1588" s="333">
        <v>1</v>
      </c>
      <c r="K1588" s="327">
        <v>46024</v>
      </c>
      <c r="L1588" s="327">
        <v>46660</v>
      </c>
      <c r="M1588" s="324">
        <f t="shared" si="52"/>
        <v>90.857142857142861</v>
      </c>
      <c r="N1588" s="325">
        <v>0</v>
      </c>
      <c r="O1588" s="330" t="s">
        <v>741</v>
      </c>
      <c r="P1588" s="325">
        <f t="shared" si="54"/>
        <v>0</v>
      </c>
      <c r="Q1588" s="326" t="str" cm="1">
        <f t="array" aca="1" ref="Q1588" ca="1">IF(ISNUMBER(P1588),IF(P1588=100%,"CUMPLIDA",IF(AND(ISNUMBER(L1588),ISNUMBER(INDIRECT("FECHA_"&amp;$B1588,1))), IF(L1588&lt;=INDIRECT("FECHA_"&amp;$B1588,1),"INCUMPLIDA","PROCESO"), "VERIFICAR FECHA")),"SIN VALOR AVANCE")</f>
        <v>PROCESO</v>
      </c>
    </row>
    <row r="1589" spans="1:17" ht="240.75" x14ac:dyDescent="0.2">
      <c r="A1589" s="331" t="s">
        <v>19</v>
      </c>
      <c r="B1589" s="332" t="s">
        <v>14</v>
      </c>
      <c r="C1589" s="767"/>
      <c r="D1589" s="767"/>
      <c r="E1589" s="769"/>
      <c r="F1589" s="769"/>
      <c r="G1589" s="320" t="s">
        <v>2251</v>
      </c>
      <c r="H1589" s="321" t="s">
        <v>118</v>
      </c>
      <c r="I1589" s="321" t="s">
        <v>119</v>
      </c>
      <c r="J1589" s="333">
        <v>2</v>
      </c>
      <c r="K1589" s="327">
        <v>46024</v>
      </c>
      <c r="L1589" s="327">
        <v>46660</v>
      </c>
      <c r="M1589" s="324">
        <f t="shared" si="52"/>
        <v>90.857142857142861</v>
      </c>
      <c r="N1589" s="325">
        <v>0</v>
      </c>
      <c r="O1589" s="321" t="s">
        <v>2399</v>
      </c>
      <c r="P1589" s="325">
        <f t="shared" si="54"/>
        <v>0</v>
      </c>
      <c r="Q1589" s="326" t="str" cm="1">
        <f t="array" aca="1" ref="Q1589" ca="1">IF(ISNUMBER(P1589),IF(P1589=100%,"CUMPLIDA",IF(AND(ISNUMBER(L1589),ISNUMBER(INDIRECT("FECHA_"&amp;$B1589,1))), IF(L1589&lt;=INDIRECT("FECHA_"&amp;$B1589,1),"INCUMPLIDA","PROCESO"), "VERIFICAR FECHA")),"SIN VALOR AVANCE")</f>
        <v>PROCESO</v>
      </c>
    </row>
    <row r="1590" spans="1:17" ht="165.75" x14ac:dyDescent="0.2">
      <c r="A1590" s="331" t="s">
        <v>19</v>
      </c>
      <c r="B1590" s="332" t="s">
        <v>14</v>
      </c>
      <c r="C1590" s="767"/>
      <c r="D1590" s="767"/>
      <c r="E1590" s="769"/>
      <c r="F1590" s="769"/>
      <c r="G1590" s="320" t="s">
        <v>2463</v>
      </c>
      <c r="H1590" s="321" t="s">
        <v>1122</v>
      </c>
      <c r="I1590" s="321" t="s">
        <v>1124</v>
      </c>
      <c r="J1590" s="333">
        <v>6</v>
      </c>
      <c r="K1590" s="327">
        <v>44986</v>
      </c>
      <c r="L1590" s="327">
        <v>45350</v>
      </c>
      <c r="M1590" s="324">
        <f t="shared" si="52"/>
        <v>52</v>
      </c>
      <c r="N1590" s="325">
        <v>1</v>
      </c>
      <c r="O1590" s="321" t="s">
        <v>2462</v>
      </c>
      <c r="P1590" s="325">
        <f t="shared" si="54"/>
        <v>1</v>
      </c>
      <c r="Q1590" s="326" t="str" cm="1">
        <f t="array" aca="1" ref="Q1590" ca="1">IF(ISNUMBER(P1590),IF(P1590=100%,"CUMPLIDA",IF(AND(ISNUMBER(L1590),ISNUMBER(INDIRECT("FECHA_"&amp;$B1590,1))), IF(L1590&lt;=INDIRECT("FECHA_"&amp;$B1590,1),"INCUMPLIDA","PROCESO"), "VERIFICAR FECHA")),"SIN VALOR AVANCE")</f>
        <v>CUMPLIDA</v>
      </c>
    </row>
    <row r="1591" spans="1:17" ht="45.75" x14ac:dyDescent="0.2">
      <c r="A1591" s="331" t="s">
        <v>19</v>
      </c>
      <c r="B1591" s="332" t="s">
        <v>14</v>
      </c>
      <c r="C1591" s="767"/>
      <c r="D1591" s="767"/>
      <c r="E1591" s="769" t="s">
        <v>2464</v>
      </c>
      <c r="F1591" s="769"/>
      <c r="G1591" s="320" t="s">
        <v>2238</v>
      </c>
      <c r="H1591" s="321" t="s">
        <v>1675</v>
      </c>
      <c r="I1591" s="321" t="s">
        <v>1676</v>
      </c>
      <c r="J1591" s="333">
        <v>1</v>
      </c>
      <c r="K1591" s="327">
        <v>45231</v>
      </c>
      <c r="L1591" s="327">
        <v>45504</v>
      </c>
      <c r="M1591" s="324">
        <f t="shared" ref="M1591:M1593" si="55">(L1591-K1591)/7</f>
        <v>39</v>
      </c>
      <c r="N1591" s="325">
        <v>1</v>
      </c>
      <c r="O1591" s="321" t="s">
        <v>2458</v>
      </c>
      <c r="P1591" s="325">
        <f t="shared" si="54"/>
        <v>1</v>
      </c>
      <c r="Q1591" s="326" t="str" cm="1">
        <f t="array" aca="1" ref="Q1591" ca="1">IF(ISNUMBER(P1591),IF(P1591=100%,"CUMPLIDA",IF(AND(ISNUMBER(L1591),ISNUMBER(INDIRECT("FECHA_"&amp;$B1591,1))), IF(L1591&lt;=INDIRECT("FECHA_"&amp;$B1591,1),"INCUMPLIDA","PROCESO"), "VERIFICAR FECHA")),"SIN VALOR AVANCE")</f>
        <v>CUMPLIDA</v>
      </c>
    </row>
    <row r="1592" spans="1:17" ht="150.75" x14ac:dyDescent="0.2">
      <c r="A1592" s="331" t="s">
        <v>19</v>
      </c>
      <c r="B1592" s="332" t="s">
        <v>14</v>
      </c>
      <c r="C1592" s="767"/>
      <c r="D1592" s="767"/>
      <c r="E1592" s="769"/>
      <c r="F1592" s="769"/>
      <c r="G1592" s="320" t="s">
        <v>2241</v>
      </c>
      <c r="H1592" s="321" t="s">
        <v>1679</v>
      </c>
      <c r="I1592" s="321" t="s">
        <v>99</v>
      </c>
      <c r="J1592" s="333">
        <v>1</v>
      </c>
      <c r="K1592" s="327">
        <v>45566</v>
      </c>
      <c r="L1592" s="327">
        <v>45626</v>
      </c>
      <c r="M1592" s="324">
        <f t="shared" si="55"/>
        <v>8.5714285714285712</v>
      </c>
      <c r="N1592" s="343">
        <v>1</v>
      </c>
      <c r="O1592" s="330" t="s">
        <v>741</v>
      </c>
      <c r="P1592" s="325">
        <f t="shared" si="54"/>
        <v>1</v>
      </c>
      <c r="Q1592" s="326" t="str" cm="1">
        <f t="array" aca="1" ref="Q1592" ca="1">IF(ISNUMBER(P1592),IF(P1592=100%,"CUMPLIDA",IF(AND(ISNUMBER(L1592),ISNUMBER(INDIRECT("FECHA_"&amp;$B1592,1))), IF(L1592&lt;=INDIRECT("FECHA_"&amp;$B1592,1),"INCUMPLIDA","PROCESO"), "VERIFICAR FECHA")),"SIN VALOR AVANCE")</f>
        <v>CUMPLIDA</v>
      </c>
    </row>
    <row r="1593" spans="1:17" ht="45.75" x14ac:dyDescent="0.2">
      <c r="A1593" s="331" t="s">
        <v>19</v>
      </c>
      <c r="B1593" s="332" t="s">
        <v>14</v>
      </c>
      <c r="C1593" s="767"/>
      <c r="D1593" s="767"/>
      <c r="E1593" s="769"/>
      <c r="F1593" s="769"/>
      <c r="G1593" s="320" t="s">
        <v>2243</v>
      </c>
      <c r="H1593" s="321" t="s">
        <v>101</v>
      </c>
      <c r="I1593" s="321" t="s">
        <v>102</v>
      </c>
      <c r="J1593" s="333">
        <v>1</v>
      </c>
      <c r="K1593" s="327">
        <v>45566</v>
      </c>
      <c r="L1593" s="327">
        <v>45626</v>
      </c>
      <c r="M1593" s="324">
        <f t="shared" si="55"/>
        <v>8.5714285714285712</v>
      </c>
      <c r="N1593" s="343">
        <v>1</v>
      </c>
      <c r="O1593" s="321" t="s">
        <v>2458</v>
      </c>
      <c r="P1593" s="325">
        <f t="shared" si="54"/>
        <v>1</v>
      </c>
      <c r="Q1593" s="326" t="str" cm="1">
        <f t="array" aca="1" ref="Q1593" ca="1">IF(ISNUMBER(P1593),IF(P1593=100%,"CUMPLIDA",IF(AND(ISNUMBER(L1593),ISNUMBER(INDIRECT("FECHA_"&amp;$B1593,1))), IF(L1593&lt;=INDIRECT("FECHA_"&amp;$B1593,1),"INCUMPLIDA","PROCESO"), "VERIFICAR FECHA")),"SIN VALOR AVANCE")</f>
        <v>CUMPLIDA</v>
      </c>
    </row>
    <row r="1594" spans="1:17" ht="210" x14ac:dyDescent="0.2">
      <c r="A1594" s="331" t="s">
        <v>19</v>
      </c>
      <c r="B1594" s="332" t="s">
        <v>14</v>
      </c>
      <c r="C1594" s="767"/>
      <c r="D1594" s="767"/>
      <c r="E1594" s="769"/>
      <c r="F1594" s="769"/>
      <c r="G1594" s="320" t="s">
        <v>2244</v>
      </c>
      <c r="H1594" s="321" t="s">
        <v>239</v>
      </c>
      <c r="I1594" s="321" t="s">
        <v>240</v>
      </c>
      <c r="J1594" s="333">
        <v>1</v>
      </c>
      <c r="K1594" s="327">
        <v>45231</v>
      </c>
      <c r="L1594" s="327">
        <v>45747</v>
      </c>
      <c r="M1594" s="324">
        <v>73.714285714285708</v>
      </c>
      <c r="N1594" s="343">
        <v>1</v>
      </c>
      <c r="O1594" s="321" t="s">
        <v>2465</v>
      </c>
      <c r="P1594" s="325">
        <f t="shared" si="54"/>
        <v>1</v>
      </c>
      <c r="Q1594" s="326" t="str" cm="1">
        <f t="array" aca="1" ref="Q1594" ca="1">IF(ISNUMBER(P1594),IF(P1594=100%,"CUMPLIDA",IF(AND(ISNUMBER(L1594),ISNUMBER(INDIRECT("FECHA_"&amp;$B1594,1))), IF(L1594&lt;=INDIRECT("FECHA_"&amp;$B1594,1),"INCUMPLIDA","PROCESO"), "VERIFICAR FECHA")),"SIN VALOR AVANCE")</f>
        <v>CUMPLIDA</v>
      </c>
    </row>
    <row r="1595" spans="1:17" ht="150.75" x14ac:dyDescent="0.2">
      <c r="A1595" s="331" t="s">
        <v>19</v>
      </c>
      <c r="B1595" s="332" t="s">
        <v>14</v>
      </c>
      <c r="C1595" s="767"/>
      <c r="D1595" s="767"/>
      <c r="E1595" s="769"/>
      <c r="F1595" s="769"/>
      <c r="G1595" s="320" t="s">
        <v>2245</v>
      </c>
      <c r="H1595" s="321" t="s">
        <v>104</v>
      </c>
      <c r="I1595" s="321" t="s">
        <v>105</v>
      </c>
      <c r="J1595" s="333">
        <v>1</v>
      </c>
      <c r="K1595" s="327">
        <v>45566</v>
      </c>
      <c r="L1595" s="327">
        <v>45626</v>
      </c>
      <c r="M1595" s="324">
        <f t="shared" ref="M1595:M1616" si="56">(L1595-K1595)/7</f>
        <v>8.5714285714285712</v>
      </c>
      <c r="N1595" s="343">
        <v>1</v>
      </c>
      <c r="O1595" s="330" t="s">
        <v>741</v>
      </c>
      <c r="P1595" s="325">
        <f t="shared" si="54"/>
        <v>1</v>
      </c>
      <c r="Q1595" s="326" t="str" cm="1">
        <f t="array" aca="1" ref="Q1595" ca="1">IF(ISNUMBER(P1595),IF(P1595=100%,"CUMPLIDA",IF(AND(ISNUMBER(L1595),ISNUMBER(INDIRECT("FECHA_"&amp;$B1595,1))), IF(L1595&lt;=INDIRECT("FECHA_"&amp;$B1595,1),"INCUMPLIDA","PROCESO"), "VERIFICAR FECHA")),"SIN VALOR AVANCE")</f>
        <v>CUMPLIDA</v>
      </c>
    </row>
    <row r="1596" spans="1:17" ht="45.75" x14ac:dyDescent="0.2">
      <c r="A1596" s="331" t="s">
        <v>19</v>
      </c>
      <c r="B1596" s="332" t="s">
        <v>14</v>
      </c>
      <c r="C1596" s="767"/>
      <c r="D1596" s="767"/>
      <c r="E1596" s="769"/>
      <c r="F1596" s="769"/>
      <c r="G1596" s="320" t="s">
        <v>2246</v>
      </c>
      <c r="H1596" s="321" t="s">
        <v>106</v>
      </c>
      <c r="I1596" s="321" t="s">
        <v>107</v>
      </c>
      <c r="J1596" s="333">
        <v>1</v>
      </c>
      <c r="K1596" s="327">
        <v>45566</v>
      </c>
      <c r="L1596" s="327">
        <v>45626</v>
      </c>
      <c r="M1596" s="324">
        <f t="shared" si="56"/>
        <v>8.5714285714285712</v>
      </c>
      <c r="N1596" s="343">
        <v>1</v>
      </c>
      <c r="O1596" s="321" t="s">
        <v>2458</v>
      </c>
      <c r="P1596" s="325">
        <f t="shared" si="54"/>
        <v>1</v>
      </c>
      <c r="Q1596" s="326" t="str" cm="1">
        <f t="array" aca="1" ref="Q1596" ca="1">IF(ISNUMBER(P1596),IF(P1596=100%,"CUMPLIDA",IF(AND(ISNUMBER(L1596),ISNUMBER(INDIRECT("FECHA_"&amp;$B1596,1))), IF(L1596&lt;=INDIRECT("FECHA_"&amp;$B1596,1),"INCUMPLIDA","PROCESO"), "VERIFICAR FECHA")),"SIN VALOR AVANCE")</f>
        <v>CUMPLIDA</v>
      </c>
    </row>
    <row r="1597" spans="1:17" ht="240.75" x14ac:dyDescent="0.2">
      <c r="A1597" s="331" t="s">
        <v>19</v>
      </c>
      <c r="B1597" s="332" t="s">
        <v>14</v>
      </c>
      <c r="C1597" s="767"/>
      <c r="D1597" s="767"/>
      <c r="E1597" s="769"/>
      <c r="F1597" s="769"/>
      <c r="G1597" s="320" t="s">
        <v>2247</v>
      </c>
      <c r="H1597" s="321" t="s">
        <v>108</v>
      </c>
      <c r="I1597" s="321" t="s">
        <v>109</v>
      </c>
      <c r="J1597" s="333">
        <v>1</v>
      </c>
      <c r="K1597" s="327">
        <v>45566</v>
      </c>
      <c r="L1597" s="327">
        <v>45716</v>
      </c>
      <c r="M1597" s="324">
        <f t="shared" si="56"/>
        <v>21.428571428571427</v>
      </c>
      <c r="N1597" s="343">
        <v>1</v>
      </c>
      <c r="O1597" s="330" t="s">
        <v>754</v>
      </c>
      <c r="P1597" s="325">
        <f t="shared" si="54"/>
        <v>1</v>
      </c>
      <c r="Q1597" s="326" t="str" cm="1">
        <f t="array" aca="1" ref="Q1597" ca="1">IF(ISNUMBER(P1597),IF(P1597=100%,"CUMPLIDA",IF(AND(ISNUMBER(L1597),ISNUMBER(INDIRECT("FECHA_"&amp;$B1597,1))), IF(L1597&lt;=INDIRECT("FECHA_"&amp;$B1597,1),"INCUMPLIDA","PROCESO"), "VERIFICAR FECHA")),"SIN VALOR AVANCE")</f>
        <v>CUMPLIDA</v>
      </c>
    </row>
    <row r="1598" spans="1:17" ht="45.75" x14ac:dyDescent="0.2">
      <c r="A1598" s="331" t="s">
        <v>19</v>
      </c>
      <c r="B1598" s="332" t="s">
        <v>14</v>
      </c>
      <c r="C1598" s="767"/>
      <c r="D1598" s="767"/>
      <c r="E1598" s="769"/>
      <c r="F1598" s="769"/>
      <c r="G1598" s="320" t="s">
        <v>2249</v>
      </c>
      <c r="H1598" s="321" t="s">
        <v>111</v>
      </c>
      <c r="I1598" s="321" t="s">
        <v>112</v>
      </c>
      <c r="J1598" s="333">
        <v>4</v>
      </c>
      <c r="K1598" s="327">
        <v>45717</v>
      </c>
      <c r="L1598" s="327">
        <v>46053</v>
      </c>
      <c r="M1598" s="324">
        <f t="shared" si="56"/>
        <v>48</v>
      </c>
      <c r="N1598" s="343">
        <v>0</v>
      </c>
      <c r="O1598" s="321" t="s">
        <v>2458</v>
      </c>
      <c r="P1598" s="325">
        <f t="shared" si="54"/>
        <v>0</v>
      </c>
      <c r="Q1598" s="326" t="str" cm="1">
        <f t="array" aca="1" ref="Q1598" ca="1">IF(ISNUMBER(P1598),IF(P1598=100%,"CUMPLIDA",IF(AND(ISNUMBER(L1598),ISNUMBER(INDIRECT("FECHA_"&amp;$B1598,1))), IF(L1598&lt;=INDIRECT("FECHA_"&amp;$B1598,1),"INCUMPLIDA","PROCESO"), "VERIFICAR FECHA")),"SIN VALOR AVANCE")</f>
        <v>PROCESO</v>
      </c>
    </row>
    <row r="1599" spans="1:17" ht="150.75" x14ac:dyDescent="0.2">
      <c r="A1599" s="331" t="s">
        <v>19</v>
      </c>
      <c r="B1599" s="332" t="s">
        <v>14</v>
      </c>
      <c r="C1599" s="767"/>
      <c r="D1599" s="767"/>
      <c r="E1599" s="769"/>
      <c r="F1599" s="769"/>
      <c r="G1599" s="320" t="s">
        <v>2250</v>
      </c>
      <c r="H1599" s="321" t="s">
        <v>115</v>
      </c>
      <c r="I1599" s="321" t="s">
        <v>116</v>
      </c>
      <c r="J1599" s="333">
        <v>1</v>
      </c>
      <c r="K1599" s="327">
        <v>45717</v>
      </c>
      <c r="L1599" s="327">
        <v>46053</v>
      </c>
      <c r="M1599" s="324">
        <f t="shared" si="56"/>
        <v>48</v>
      </c>
      <c r="N1599" s="343">
        <v>0</v>
      </c>
      <c r="O1599" s="330" t="s">
        <v>741</v>
      </c>
      <c r="P1599" s="325">
        <f t="shared" si="54"/>
        <v>0</v>
      </c>
      <c r="Q1599" s="326" t="str" cm="1">
        <f t="array" aca="1" ref="Q1599" ca="1">IF(ISNUMBER(P1599),IF(P1599=100%,"CUMPLIDA",IF(AND(ISNUMBER(L1599),ISNUMBER(INDIRECT("FECHA_"&amp;$B1599,1))), IF(L1599&lt;=INDIRECT("FECHA_"&amp;$B1599,1),"INCUMPLIDA","PROCESO"), "VERIFICAR FECHA")),"SIN VALOR AVANCE")</f>
        <v>PROCESO</v>
      </c>
    </row>
    <row r="1600" spans="1:17" ht="240.75" x14ac:dyDescent="0.2">
      <c r="A1600" s="331" t="s">
        <v>19</v>
      </c>
      <c r="B1600" s="332" t="s">
        <v>14</v>
      </c>
      <c r="C1600" s="767"/>
      <c r="D1600" s="767"/>
      <c r="E1600" s="769"/>
      <c r="F1600" s="769"/>
      <c r="G1600" s="320" t="s">
        <v>2251</v>
      </c>
      <c r="H1600" s="321" t="s">
        <v>118</v>
      </c>
      <c r="I1600" s="321" t="s">
        <v>119</v>
      </c>
      <c r="J1600" s="333">
        <v>2</v>
      </c>
      <c r="K1600" s="327">
        <v>45717</v>
      </c>
      <c r="L1600" s="327">
        <v>46053</v>
      </c>
      <c r="M1600" s="324">
        <f t="shared" si="56"/>
        <v>48</v>
      </c>
      <c r="N1600" s="343">
        <v>0</v>
      </c>
      <c r="O1600" s="330" t="s">
        <v>754</v>
      </c>
      <c r="P1600" s="325">
        <f t="shared" si="54"/>
        <v>0</v>
      </c>
      <c r="Q1600" s="326" t="str" cm="1">
        <f t="array" aca="1" ref="Q1600" ca="1">IF(ISNUMBER(P1600),IF(P1600=100%,"CUMPLIDA",IF(AND(ISNUMBER(L1600),ISNUMBER(INDIRECT("FECHA_"&amp;$B1600,1))), IF(L1600&lt;=INDIRECT("FECHA_"&amp;$B1600,1),"INCUMPLIDA","PROCESO"), "VERIFICAR FECHA")),"SIN VALOR AVANCE")</f>
        <v>PROCESO</v>
      </c>
    </row>
    <row r="1601" spans="1:17" ht="150" x14ac:dyDescent="0.2">
      <c r="A1601" s="331" t="s">
        <v>19</v>
      </c>
      <c r="B1601" s="332" t="s">
        <v>14</v>
      </c>
      <c r="C1601" s="767"/>
      <c r="D1601" s="767"/>
      <c r="E1601" s="769"/>
      <c r="F1601" s="769"/>
      <c r="G1601" s="320" t="s">
        <v>2466</v>
      </c>
      <c r="H1601" s="321" t="s">
        <v>2467</v>
      </c>
      <c r="I1601" s="321" t="s">
        <v>2468</v>
      </c>
      <c r="J1601" s="333">
        <v>4</v>
      </c>
      <c r="K1601" s="327">
        <v>44986</v>
      </c>
      <c r="L1601" s="327">
        <v>45351</v>
      </c>
      <c r="M1601" s="324">
        <f t="shared" si="56"/>
        <v>52.142857142857146</v>
      </c>
      <c r="N1601" s="325">
        <v>1</v>
      </c>
      <c r="O1601" s="321" t="s">
        <v>2469</v>
      </c>
      <c r="P1601" s="325">
        <f t="shared" si="54"/>
        <v>1</v>
      </c>
      <c r="Q1601" s="326" t="str" cm="1">
        <f t="array" aca="1" ref="Q1601" ca="1">IF(ISNUMBER(P1601),IF(P1601=100%,"CUMPLIDA",IF(AND(ISNUMBER(L1601),ISNUMBER(INDIRECT("FECHA_"&amp;$B1601,1))), IF(L1601&lt;=INDIRECT("FECHA_"&amp;$B1601,1),"INCUMPLIDA","PROCESO"), "VERIFICAR FECHA")),"SIN VALOR AVANCE")</f>
        <v>CUMPLIDA</v>
      </c>
    </row>
    <row r="1602" spans="1:17" ht="150" x14ac:dyDescent="0.2">
      <c r="A1602" s="331" t="s">
        <v>19</v>
      </c>
      <c r="B1602" s="332" t="s">
        <v>14</v>
      </c>
      <c r="C1602" s="767"/>
      <c r="D1602" s="767"/>
      <c r="E1602" s="320" t="s">
        <v>2470</v>
      </c>
      <c r="F1602" s="769"/>
      <c r="G1602" s="334" t="s">
        <v>2471</v>
      </c>
      <c r="H1602" s="335" t="s">
        <v>2472</v>
      </c>
      <c r="I1602" s="321" t="s">
        <v>2473</v>
      </c>
      <c r="J1602" s="333">
        <v>2</v>
      </c>
      <c r="K1602" s="323">
        <v>44986</v>
      </c>
      <c r="L1602" s="323">
        <v>45351</v>
      </c>
      <c r="M1602" s="324">
        <f t="shared" si="56"/>
        <v>52.142857142857146</v>
      </c>
      <c r="N1602" s="325">
        <v>1</v>
      </c>
      <c r="O1602" s="321" t="s">
        <v>2474</v>
      </c>
      <c r="P1602" s="325">
        <f t="shared" si="54"/>
        <v>1</v>
      </c>
      <c r="Q1602" s="326" t="str" cm="1">
        <f t="array" aca="1" ref="Q1602" ca="1">IF(ISNUMBER(P1602),IF(P1602=100%,"CUMPLIDA",IF(AND(ISNUMBER(L1602),ISNUMBER(INDIRECT("FECHA_"&amp;$B1602,1))), IF(L1602&lt;=INDIRECT("FECHA_"&amp;$B1602,1),"INCUMPLIDA","PROCESO"), "VERIFICAR FECHA")),"SIN VALOR AVANCE")</f>
        <v>CUMPLIDA</v>
      </c>
    </row>
    <row r="1603" spans="1:17" ht="225" x14ac:dyDescent="0.2">
      <c r="A1603" s="331" t="s">
        <v>19</v>
      </c>
      <c r="B1603" s="332" t="s">
        <v>14</v>
      </c>
      <c r="C1603" s="767"/>
      <c r="D1603" s="767"/>
      <c r="E1603" s="334" t="s">
        <v>2475</v>
      </c>
      <c r="F1603" s="769"/>
      <c r="G1603" s="320" t="s">
        <v>2476</v>
      </c>
      <c r="H1603" s="321" t="s">
        <v>2477</v>
      </c>
      <c r="I1603" s="321" t="s">
        <v>2473</v>
      </c>
      <c r="J1603" s="333">
        <v>2</v>
      </c>
      <c r="K1603" s="323">
        <v>44986</v>
      </c>
      <c r="L1603" s="323">
        <v>45351</v>
      </c>
      <c r="M1603" s="324">
        <f t="shared" si="56"/>
        <v>52.142857142857146</v>
      </c>
      <c r="N1603" s="325">
        <v>1</v>
      </c>
      <c r="O1603" s="321" t="s">
        <v>2478</v>
      </c>
      <c r="P1603" s="325">
        <f t="shared" si="54"/>
        <v>1</v>
      </c>
      <c r="Q1603" s="326" t="str" cm="1">
        <f t="array" aca="1" ref="Q1603" ca="1">IF(ISNUMBER(P1603),IF(P1603=100%,"CUMPLIDA",IF(AND(ISNUMBER(L1603),ISNUMBER(INDIRECT("FECHA_"&amp;$B1603,1))), IF(L1603&lt;=INDIRECT("FECHA_"&amp;$B1603,1),"INCUMPLIDA","PROCESO"), "VERIFICAR FECHA")),"SIN VALOR AVANCE")</f>
        <v>CUMPLIDA</v>
      </c>
    </row>
    <row r="1604" spans="1:17" ht="60" x14ac:dyDescent="0.2">
      <c r="A1604" s="331" t="s">
        <v>19</v>
      </c>
      <c r="B1604" s="332" t="s">
        <v>14</v>
      </c>
      <c r="C1604" s="767"/>
      <c r="D1604" s="767"/>
      <c r="E1604" s="770" t="s">
        <v>2479</v>
      </c>
      <c r="F1604" s="769"/>
      <c r="G1604" s="320" t="s">
        <v>2480</v>
      </c>
      <c r="H1604" s="321" t="s">
        <v>2481</v>
      </c>
      <c r="I1604" s="321" t="s">
        <v>2482</v>
      </c>
      <c r="J1604" s="333">
        <v>3</v>
      </c>
      <c r="K1604" s="323">
        <v>45139</v>
      </c>
      <c r="L1604" s="323">
        <v>45291</v>
      </c>
      <c r="M1604" s="324">
        <f t="shared" si="56"/>
        <v>21.714285714285715</v>
      </c>
      <c r="N1604" s="325">
        <v>1</v>
      </c>
      <c r="O1604" s="321" t="s">
        <v>2483</v>
      </c>
      <c r="P1604" s="325">
        <f t="shared" si="54"/>
        <v>1</v>
      </c>
      <c r="Q1604" s="326" t="str" cm="1">
        <f t="array" aca="1" ref="Q1604" ca="1">IF(ISNUMBER(P1604),IF(P1604=100%,"CUMPLIDA",IF(AND(ISNUMBER(L1604),ISNUMBER(INDIRECT("FECHA_"&amp;$B1604,1))), IF(L1604&lt;=INDIRECT("FECHA_"&amp;$B1604,1),"INCUMPLIDA","PROCESO"), "VERIFICAR FECHA")),"SIN VALOR AVANCE")</f>
        <v>CUMPLIDA</v>
      </c>
    </row>
    <row r="1605" spans="1:17" ht="75" x14ac:dyDescent="0.2">
      <c r="A1605" s="331" t="s">
        <v>19</v>
      </c>
      <c r="B1605" s="332" t="s">
        <v>14</v>
      </c>
      <c r="C1605" s="767"/>
      <c r="D1605" s="767"/>
      <c r="E1605" s="770"/>
      <c r="F1605" s="769"/>
      <c r="G1605" s="320" t="s">
        <v>2484</v>
      </c>
      <c r="H1605" s="321" t="s">
        <v>2485</v>
      </c>
      <c r="I1605" s="321" t="s">
        <v>2486</v>
      </c>
      <c r="J1605" s="333">
        <v>1</v>
      </c>
      <c r="K1605" s="323">
        <v>45139</v>
      </c>
      <c r="L1605" s="323">
        <v>45169</v>
      </c>
      <c r="M1605" s="324">
        <f t="shared" si="56"/>
        <v>4.2857142857142856</v>
      </c>
      <c r="N1605" s="325">
        <v>1</v>
      </c>
      <c r="O1605" s="321" t="s">
        <v>2483</v>
      </c>
      <c r="P1605" s="325">
        <f t="shared" si="54"/>
        <v>1</v>
      </c>
      <c r="Q1605" s="326" t="str" cm="1">
        <f t="array" aca="1" ref="Q1605" ca="1">IF(ISNUMBER(P1605),IF(P1605=100%,"CUMPLIDA",IF(AND(ISNUMBER(L1605),ISNUMBER(INDIRECT("FECHA_"&amp;$B1605,1))), IF(L1605&lt;=INDIRECT("FECHA_"&amp;$B1605,1),"INCUMPLIDA","PROCESO"), "VERIFICAR FECHA")),"SIN VALOR AVANCE")</f>
        <v>CUMPLIDA</v>
      </c>
    </row>
    <row r="1606" spans="1:17" ht="45.75" x14ac:dyDescent="0.2">
      <c r="A1606" s="331" t="s">
        <v>19</v>
      </c>
      <c r="B1606" s="332" t="s">
        <v>14</v>
      </c>
      <c r="C1606" s="767"/>
      <c r="D1606" s="767"/>
      <c r="E1606" s="769" t="s">
        <v>2487</v>
      </c>
      <c r="F1606" s="769"/>
      <c r="G1606" s="320" t="s">
        <v>2238</v>
      </c>
      <c r="H1606" s="321" t="s">
        <v>1675</v>
      </c>
      <c r="I1606" s="321" t="s">
        <v>1676</v>
      </c>
      <c r="J1606" s="333">
        <v>1</v>
      </c>
      <c r="K1606" s="327">
        <v>45231</v>
      </c>
      <c r="L1606" s="327">
        <v>45504</v>
      </c>
      <c r="M1606" s="324">
        <f t="shared" si="56"/>
        <v>39</v>
      </c>
      <c r="N1606" s="325">
        <v>1</v>
      </c>
      <c r="O1606" s="321" t="s">
        <v>2458</v>
      </c>
      <c r="P1606" s="325">
        <f t="shared" si="54"/>
        <v>1</v>
      </c>
      <c r="Q1606" s="326" t="str" cm="1">
        <f t="array" aca="1" ref="Q1606" ca="1">IF(ISNUMBER(P1606),IF(P1606=100%,"CUMPLIDA",IF(AND(ISNUMBER(L1606),ISNUMBER(INDIRECT("FECHA_"&amp;$B1606,1))), IF(L1606&lt;=INDIRECT("FECHA_"&amp;$B1606,1),"INCUMPLIDA","PROCESO"), "VERIFICAR FECHA")),"SIN VALOR AVANCE")</f>
        <v>CUMPLIDA</v>
      </c>
    </row>
    <row r="1607" spans="1:17" ht="210.75" x14ac:dyDescent="0.2">
      <c r="A1607" s="331" t="s">
        <v>19</v>
      </c>
      <c r="B1607" s="332" t="s">
        <v>14</v>
      </c>
      <c r="C1607" s="767"/>
      <c r="D1607" s="767"/>
      <c r="E1607" s="769"/>
      <c r="F1607" s="769"/>
      <c r="G1607" s="320" t="s">
        <v>2241</v>
      </c>
      <c r="H1607" s="321" t="s">
        <v>1679</v>
      </c>
      <c r="I1607" s="321" t="s">
        <v>99</v>
      </c>
      <c r="J1607" s="333">
        <v>1</v>
      </c>
      <c r="K1607" s="327">
        <v>45323</v>
      </c>
      <c r="L1607" s="327">
        <v>45747</v>
      </c>
      <c r="M1607" s="324">
        <f t="shared" si="56"/>
        <v>60.571428571428569</v>
      </c>
      <c r="N1607" s="325">
        <v>1</v>
      </c>
      <c r="O1607" s="330" t="s">
        <v>2459</v>
      </c>
      <c r="P1607" s="325">
        <f t="shared" si="54"/>
        <v>1</v>
      </c>
      <c r="Q1607" s="326" t="str" cm="1">
        <f t="array" aca="1" ref="Q1607" ca="1">IF(ISNUMBER(P1607),IF(P1607=100%,"CUMPLIDA",IF(AND(ISNUMBER(L1607),ISNUMBER(INDIRECT("FECHA_"&amp;$B1607,1))), IF(L1607&lt;=INDIRECT("FECHA_"&amp;$B1607,1),"INCUMPLIDA","PROCESO"), "VERIFICAR FECHA")),"SIN VALOR AVANCE")</f>
        <v>CUMPLIDA</v>
      </c>
    </row>
    <row r="1608" spans="1:17" ht="45.75" x14ac:dyDescent="0.2">
      <c r="A1608" s="331" t="s">
        <v>19</v>
      </c>
      <c r="B1608" s="332" t="s">
        <v>14</v>
      </c>
      <c r="C1608" s="767"/>
      <c r="D1608" s="767"/>
      <c r="E1608" s="769"/>
      <c r="F1608" s="769"/>
      <c r="G1608" s="320" t="s">
        <v>2243</v>
      </c>
      <c r="H1608" s="321" t="s">
        <v>101</v>
      </c>
      <c r="I1608" s="321" t="s">
        <v>102</v>
      </c>
      <c r="J1608" s="333">
        <v>1</v>
      </c>
      <c r="K1608" s="327">
        <v>45323</v>
      </c>
      <c r="L1608" s="327">
        <v>45747</v>
      </c>
      <c r="M1608" s="324">
        <f t="shared" si="56"/>
        <v>60.571428571428569</v>
      </c>
      <c r="N1608" s="325">
        <v>1</v>
      </c>
      <c r="O1608" s="321" t="s">
        <v>2458</v>
      </c>
      <c r="P1608" s="325">
        <f t="shared" si="54"/>
        <v>1</v>
      </c>
      <c r="Q1608" s="326" t="str" cm="1">
        <f t="array" aca="1" ref="Q1608" ca="1">IF(ISNUMBER(P1608),IF(P1608=100%,"CUMPLIDA",IF(AND(ISNUMBER(L1608),ISNUMBER(INDIRECT("FECHA_"&amp;$B1608,1))), IF(L1608&lt;=INDIRECT("FECHA_"&amp;$B1608,1),"INCUMPLIDA","PROCESO"), "VERIFICAR FECHA")),"SIN VALOR AVANCE")</f>
        <v>CUMPLIDA</v>
      </c>
    </row>
    <row r="1609" spans="1:17" ht="210.75" x14ac:dyDescent="0.2">
      <c r="A1609" s="331" t="s">
        <v>19</v>
      </c>
      <c r="B1609" s="332" t="s">
        <v>14</v>
      </c>
      <c r="C1609" s="767"/>
      <c r="D1609" s="767"/>
      <c r="E1609" s="769"/>
      <c r="F1609" s="769"/>
      <c r="G1609" s="320" t="s">
        <v>2244</v>
      </c>
      <c r="H1609" s="321" t="s">
        <v>239</v>
      </c>
      <c r="I1609" s="321" t="s">
        <v>240</v>
      </c>
      <c r="J1609" s="333">
        <v>1</v>
      </c>
      <c r="K1609" s="327">
        <v>45231</v>
      </c>
      <c r="L1609" s="327">
        <v>45747</v>
      </c>
      <c r="M1609" s="324">
        <f t="shared" si="56"/>
        <v>73.714285714285708</v>
      </c>
      <c r="N1609" s="325">
        <v>1</v>
      </c>
      <c r="O1609" s="321" t="s">
        <v>2417</v>
      </c>
      <c r="P1609" s="325">
        <f t="shared" si="54"/>
        <v>1</v>
      </c>
      <c r="Q1609" s="326" t="str" cm="1">
        <f t="array" aca="1" ref="Q1609" ca="1">IF(ISNUMBER(P1609),IF(P1609=100%,"CUMPLIDA",IF(AND(ISNUMBER(L1609),ISNUMBER(INDIRECT("FECHA_"&amp;$B1609,1))), IF(L1609&lt;=INDIRECT("FECHA_"&amp;$B1609,1),"INCUMPLIDA","PROCESO"), "VERIFICAR FECHA")),"SIN VALOR AVANCE")</f>
        <v>CUMPLIDA</v>
      </c>
    </row>
    <row r="1610" spans="1:17" ht="210.75" x14ac:dyDescent="0.2">
      <c r="A1610" s="331" t="s">
        <v>19</v>
      </c>
      <c r="B1610" s="332" t="s">
        <v>14</v>
      </c>
      <c r="C1610" s="767"/>
      <c r="D1610" s="767"/>
      <c r="E1610" s="769"/>
      <c r="F1610" s="769"/>
      <c r="G1610" s="320" t="s">
        <v>2245</v>
      </c>
      <c r="H1610" s="321" t="s">
        <v>104</v>
      </c>
      <c r="I1610" s="321" t="s">
        <v>105</v>
      </c>
      <c r="J1610" s="333">
        <v>1</v>
      </c>
      <c r="K1610" s="327">
        <v>45323</v>
      </c>
      <c r="L1610" s="327">
        <v>45747</v>
      </c>
      <c r="M1610" s="324">
        <f t="shared" si="56"/>
        <v>60.571428571428569</v>
      </c>
      <c r="N1610" s="325">
        <v>1</v>
      </c>
      <c r="O1610" s="321" t="s">
        <v>2417</v>
      </c>
      <c r="P1610" s="325">
        <f t="shared" si="54"/>
        <v>1</v>
      </c>
      <c r="Q1610" s="326" t="str" cm="1">
        <f t="array" aca="1" ref="Q1610" ca="1">IF(ISNUMBER(P1610),IF(P1610=100%,"CUMPLIDA",IF(AND(ISNUMBER(L1610),ISNUMBER(INDIRECT("FECHA_"&amp;$B1610,1))), IF(L1610&lt;=INDIRECT("FECHA_"&amp;$B1610,1),"INCUMPLIDA","PROCESO"), "VERIFICAR FECHA")),"SIN VALOR AVANCE")</f>
        <v>CUMPLIDA</v>
      </c>
    </row>
    <row r="1611" spans="1:17" ht="45.75" x14ac:dyDescent="0.2">
      <c r="A1611" s="331" t="s">
        <v>19</v>
      </c>
      <c r="B1611" s="332" t="s">
        <v>14</v>
      </c>
      <c r="C1611" s="767"/>
      <c r="D1611" s="767"/>
      <c r="E1611" s="769"/>
      <c r="F1611" s="769"/>
      <c r="G1611" s="320" t="s">
        <v>2246</v>
      </c>
      <c r="H1611" s="321" t="s">
        <v>106</v>
      </c>
      <c r="I1611" s="321" t="s">
        <v>107</v>
      </c>
      <c r="J1611" s="333">
        <v>1</v>
      </c>
      <c r="K1611" s="327">
        <v>45231</v>
      </c>
      <c r="L1611" s="327">
        <v>45747</v>
      </c>
      <c r="M1611" s="324">
        <f t="shared" si="56"/>
        <v>73.714285714285708</v>
      </c>
      <c r="N1611" s="325">
        <v>1</v>
      </c>
      <c r="O1611" s="321" t="s">
        <v>2458</v>
      </c>
      <c r="P1611" s="325">
        <f t="shared" si="54"/>
        <v>1</v>
      </c>
      <c r="Q1611" s="326" t="str" cm="1">
        <f t="array" aca="1" ref="Q1611" ca="1">IF(ISNUMBER(P1611),IF(P1611=100%,"CUMPLIDA",IF(AND(ISNUMBER(L1611),ISNUMBER(INDIRECT("FECHA_"&amp;$B1611,1))), IF(L1611&lt;=INDIRECT("FECHA_"&amp;$B1611,1),"INCUMPLIDA","PROCESO"), "VERIFICAR FECHA")),"SIN VALOR AVANCE")</f>
        <v>CUMPLIDA</v>
      </c>
    </row>
    <row r="1612" spans="1:17" ht="240.75" x14ac:dyDescent="0.2">
      <c r="A1612" s="331" t="s">
        <v>19</v>
      </c>
      <c r="B1612" s="332" t="s">
        <v>14</v>
      </c>
      <c r="C1612" s="767"/>
      <c r="D1612" s="767"/>
      <c r="E1612" s="769"/>
      <c r="F1612" s="769"/>
      <c r="G1612" s="320" t="s">
        <v>2247</v>
      </c>
      <c r="H1612" s="321" t="s">
        <v>108</v>
      </c>
      <c r="I1612" s="321" t="s">
        <v>109</v>
      </c>
      <c r="J1612" s="333">
        <v>1</v>
      </c>
      <c r="K1612" s="327">
        <v>45231</v>
      </c>
      <c r="L1612" s="327">
        <v>45808</v>
      </c>
      <c r="M1612" s="324">
        <f t="shared" si="56"/>
        <v>82.428571428571431</v>
      </c>
      <c r="N1612" s="325">
        <v>1</v>
      </c>
      <c r="O1612" s="330" t="s">
        <v>754</v>
      </c>
      <c r="P1612" s="325">
        <f t="shared" si="54"/>
        <v>1</v>
      </c>
      <c r="Q1612" s="326" t="str" cm="1">
        <f t="array" aca="1" ref="Q1612" ca="1">IF(ISNUMBER(P1612),IF(P1612=100%,"CUMPLIDA",IF(AND(ISNUMBER(L1612),ISNUMBER(INDIRECT("FECHA_"&amp;$B1612,1))), IF(L1612&lt;=INDIRECT("FECHA_"&amp;$B1612,1),"INCUMPLIDA","PROCESO"), "VERIFICAR FECHA")),"SIN VALOR AVANCE")</f>
        <v>CUMPLIDA</v>
      </c>
    </row>
    <row r="1613" spans="1:17" ht="45.75" x14ac:dyDescent="0.2">
      <c r="A1613" s="331" t="s">
        <v>19</v>
      </c>
      <c r="B1613" s="332" t="s">
        <v>14</v>
      </c>
      <c r="C1613" s="767"/>
      <c r="D1613" s="767"/>
      <c r="E1613" s="769"/>
      <c r="F1613" s="769"/>
      <c r="G1613" s="320" t="s">
        <v>2249</v>
      </c>
      <c r="H1613" s="321" t="s">
        <v>111</v>
      </c>
      <c r="I1613" s="321" t="s">
        <v>112</v>
      </c>
      <c r="J1613" s="333">
        <v>7</v>
      </c>
      <c r="K1613" s="327">
        <v>46024</v>
      </c>
      <c r="L1613" s="327">
        <v>46660</v>
      </c>
      <c r="M1613" s="324">
        <f t="shared" si="56"/>
        <v>90.857142857142861</v>
      </c>
      <c r="N1613" s="325">
        <v>0</v>
      </c>
      <c r="O1613" s="321" t="s">
        <v>2458</v>
      </c>
      <c r="P1613" s="325">
        <f t="shared" si="54"/>
        <v>0</v>
      </c>
      <c r="Q1613" s="326" t="str" cm="1">
        <f t="array" aca="1" ref="Q1613" ca="1">IF(ISNUMBER(P1613),IF(P1613=100%,"CUMPLIDA",IF(AND(ISNUMBER(L1613),ISNUMBER(INDIRECT("FECHA_"&amp;$B1613,1))), IF(L1613&lt;=INDIRECT("FECHA_"&amp;$B1613,1),"INCUMPLIDA","PROCESO"), "VERIFICAR FECHA")),"SIN VALOR AVANCE")</f>
        <v>PROCESO</v>
      </c>
    </row>
    <row r="1614" spans="1:17" ht="150.75" x14ac:dyDescent="0.2">
      <c r="A1614" s="331" t="s">
        <v>19</v>
      </c>
      <c r="B1614" s="332" t="s">
        <v>14</v>
      </c>
      <c r="C1614" s="767"/>
      <c r="D1614" s="767"/>
      <c r="E1614" s="769"/>
      <c r="F1614" s="769"/>
      <c r="G1614" s="320" t="s">
        <v>2250</v>
      </c>
      <c r="H1614" s="321" t="s">
        <v>115</v>
      </c>
      <c r="I1614" s="321" t="s">
        <v>116</v>
      </c>
      <c r="J1614" s="333">
        <v>1</v>
      </c>
      <c r="K1614" s="327">
        <v>46024</v>
      </c>
      <c r="L1614" s="327">
        <v>46660</v>
      </c>
      <c r="M1614" s="324">
        <f t="shared" si="56"/>
        <v>90.857142857142861</v>
      </c>
      <c r="N1614" s="325">
        <v>0</v>
      </c>
      <c r="O1614" s="330" t="s">
        <v>741</v>
      </c>
      <c r="P1614" s="325">
        <f t="shared" si="54"/>
        <v>0</v>
      </c>
      <c r="Q1614" s="326" t="str" cm="1">
        <f t="array" aca="1" ref="Q1614" ca="1">IF(ISNUMBER(P1614),IF(P1614=100%,"CUMPLIDA",IF(AND(ISNUMBER(L1614),ISNUMBER(INDIRECT("FECHA_"&amp;$B1614,1))), IF(L1614&lt;=INDIRECT("FECHA_"&amp;$B1614,1),"INCUMPLIDA","PROCESO"), "VERIFICAR FECHA")),"SIN VALOR AVANCE")</f>
        <v>PROCESO</v>
      </c>
    </row>
    <row r="1615" spans="1:17" ht="240.75" x14ac:dyDescent="0.2">
      <c r="A1615" s="331" t="s">
        <v>19</v>
      </c>
      <c r="B1615" s="332" t="s">
        <v>14</v>
      </c>
      <c r="C1615" s="767"/>
      <c r="D1615" s="767"/>
      <c r="E1615" s="769"/>
      <c r="F1615" s="769"/>
      <c r="G1615" s="320" t="s">
        <v>2251</v>
      </c>
      <c r="H1615" s="321" t="s">
        <v>118</v>
      </c>
      <c r="I1615" s="321" t="s">
        <v>119</v>
      </c>
      <c r="J1615" s="333">
        <v>2</v>
      </c>
      <c r="K1615" s="327">
        <v>46024</v>
      </c>
      <c r="L1615" s="327">
        <v>46660</v>
      </c>
      <c r="M1615" s="324">
        <f t="shared" si="56"/>
        <v>90.857142857142861</v>
      </c>
      <c r="N1615" s="325">
        <v>0</v>
      </c>
      <c r="O1615" s="330" t="s">
        <v>754</v>
      </c>
      <c r="P1615" s="325">
        <f t="shared" si="54"/>
        <v>0</v>
      </c>
      <c r="Q1615" s="326" t="str" cm="1">
        <f t="array" aca="1" ref="Q1615" ca="1">IF(ISNUMBER(P1615),IF(P1615=100%,"CUMPLIDA",IF(AND(ISNUMBER(L1615),ISNUMBER(INDIRECT("FECHA_"&amp;$B1615,1))), IF(L1615&lt;=INDIRECT("FECHA_"&amp;$B1615,1),"INCUMPLIDA","PROCESO"), "VERIFICAR FECHA")),"SIN VALOR AVANCE")</f>
        <v>PROCESO</v>
      </c>
    </row>
    <row r="1616" spans="1:17" ht="120" x14ac:dyDescent="0.2">
      <c r="A1616" s="331" t="s">
        <v>19</v>
      </c>
      <c r="B1616" s="332" t="s">
        <v>14</v>
      </c>
      <c r="C1616" s="767"/>
      <c r="D1616" s="767"/>
      <c r="E1616" s="769"/>
      <c r="F1616" s="769"/>
      <c r="G1616" s="320" t="s">
        <v>2488</v>
      </c>
      <c r="H1616" s="321" t="s">
        <v>2489</v>
      </c>
      <c r="I1616" s="321" t="s">
        <v>2216</v>
      </c>
      <c r="J1616" s="333">
        <v>4</v>
      </c>
      <c r="K1616" s="327">
        <v>44986</v>
      </c>
      <c r="L1616" s="327">
        <v>45351</v>
      </c>
      <c r="M1616" s="324">
        <f t="shared" si="56"/>
        <v>52.142857142857146</v>
      </c>
      <c r="N1616" s="325">
        <v>1</v>
      </c>
      <c r="O1616" s="321" t="s">
        <v>2474</v>
      </c>
      <c r="P1616" s="325">
        <f t="shared" si="54"/>
        <v>1</v>
      </c>
      <c r="Q1616" s="326" t="str" cm="1">
        <f t="array" aca="1" ref="Q1616" ca="1">IF(ISNUMBER(P1616),IF(P1616=100%,"CUMPLIDA",IF(AND(ISNUMBER(L1616),ISNUMBER(INDIRECT("FECHA_"&amp;$B1616,1))), IF(L1616&lt;=INDIRECT("FECHA_"&amp;$B1616,1),"INCUMPLIDA","PROCESO"), "VERIFICAR FECHA")),"SIN VALOR AVANCE")</f>
        <v>CUMPLIDA</v>
      </c>
    </row>
    <row r="1617" spans="1:17" ht="135" x14ac:dyDescent="0.2">
      <c r="A1617" s="331" t="s">
        <v>19</v>
      </c>
      <c r="B1617" s="332" t="s">
        <v>14</v>
      </c>
      <c r="C1617" s="767"/>
      <c r="D1617" s="767"/>
      <c r="E1617" s="769"/>
      <c r="F1617" s="769"/>
      <c r="G1617" s="320" t="s">
        <v>2490</v>
      </c>
      <c r="H1617" s="321" t="s">
        <v>2489</v>
      </c>
      <c r="I1617" s="321" t="s">
        <v>2216</v>
      </c>
      <c r="J1617" s="333">
        <v>4</v>
      </c>
      <c r="K1617" s="327">
        <v>44986</v>
      </c>
      <c r="L1617" s="327">
        <v>45351</v>
      </c>
      <c r="M1617" s="324">
        <f>(L1617-K1617)/7</f>
        <v>52.142857142857146</v>
      </c>
      <c r="N1617" s="325">
        <v>1</v>
      </c>
      <c r="O1617" s="321" t="s">
        <v>2474</v>
      </c>
      <c r="P1617" s="325">
        <f t="shared" si="54"/>
        <v>1</v>
      </c>
      <c r="Q1617" s="326" t="str" cm="1">
        <f t="array" aca="1" ref="Q1617" ca="1">IF(ISNUMBER(P1617),IF(P1617=100%,"CUMPLIDA",IF(AND(ISNUMBER(L1617),ISNUMBER(INDIRECT("FECHA_"&amp;$B1617,1))), IF(L1617&lt;=INDIRECT("FECHA_"&amp;$B1617,1),"INCUMPLIDA","PROCESO"), "VERIFICAR FECHA")),"SIN VALOR AVANCE")</f>
        <v>CUMPLIDA</v>
      </c>
    </row>
    <row r="1618" spans="1:17" ht="225.75" x14ac:dyDescent="0.2">
      <c r="A1618" s="331" t="s">
        <v>19</v>
      </c>
      <c r="B1618" s="332" t="s">
        <v>14</v>
      </c>
      <c r="C1618" s="767" t="s">
        <v>2491</v>
      </c>
      <c r="D1618" s="767" t="s">
        <v>1737</v>
      </c>
      <c r="E1618" s="769" t="s">
        <v>2492</v>
      </c>
      <c r="F1618" s="769" t="s">
        <v>2493</v>
      </c>
      <c r="G1618" s="334" t="s">
        <v>2494</v>
      </c>
      <c r="H1618" s="335" t="s">
        <v>2495</v>
      </c>
      <c r="I1618" s="321" t="s">
        <v>2496</v>
      </c>
      <c r="J1618" s="333">
        <v>2</v>
      </c>
      <c r="K1618" s="323">
        <v>45200</v>
      </c>
      <c r="L1618" s="323">
        <v>45565</v>
      </c>
      <c r="M1618" s="324">
        <f t="shared" ref="M1618:M1634" si="57">(L1618-K1618)/7</f>
        <v>52.142857142857146</v>
      </c>
      <c r="N1618" s="325">
        <v>1</v>
      </c>
      <c r="O1618" s="321" t="s">
        <v>2497</v>
      </c>
      <c r="P1618" s="325">
        <f t="shared" ref="P1618:P1681" si="58">IF(B1618="ITRC",N1618,N1618/J1618)</f>
        <v>1</v>
      </c>
      <c r="Q1618" s="326" t="str" cm="1">
        <f t="array" aca="1" ref="Q1618" ca="1">IF(ISNUMBER(P1618),IF(P1618=100%,"CUMPLIDA",IF(AND(ISNUMBER(L1618),ISNUMBER(INDIRECT("FECHA_"&amp;$B1618,1))), IF(L1618&lt;=INDIRECT("FECHA_"&amp;$B1618,1),"INCUMPLIDA","PROCESO"), "VERIFICAR FECHA")),"SIN VALOR AVANCE")</f>
        <v>CUMPLIDA</v>
      </c>
    </row>
    <row r="1619" spans="1:17" ht="210.75" x14ac:dyDescent="0.2">
      <c r="A1619" s="331" t="s">
        <v>19</v>
      </c>
      <c r="B1619" s="332" t="s">
        <v>14</v>
      </c>
      <c r="C1619" s="767"/>
      <c r="D1619" s="767"/>
      <c r="E1619" s="769"/>
      <c r="F1619" s="769"/>
      <c r="G1619" s="334" t="s">
        <v>2498</v>
      </c>
      <c r="H1619" s="335" t="s">
        <v>2499</v>
      </c>
      <c r="I1619" s="321" t="s">
        <v>2500</v>
      </c>
      <c r="J1619" s="333">
        <v>35</v>
      </c>
      <c r="K1619" s="323">
        <v>45200</v>
      </c>
      <c r="L1619" s="323">
        <v>45565</v>
      </c>
      <c r="M1619" s="324">
        <f t="shared" si="57"/>
        <v>52.142857142857146</v>
      </c>
      <c r="N1619" s="325">
        <v>1</v>
      </c>
      <c r="O1619" s="321" t="s">
        <v>2501</v>
      </c>
      <c r="P1619" s="325">
        <f t="shared" si="58"/>
        <v>1</v>
      </c>
      <c r="Q1619" s="326" t="str" cm="1">
        <f t="array" aca="1" ref="Q1619" ca="1">IF(ISNUMBER(P1619),IF(P1619=100%,"CUMPLIDA",IF(AND(ISNUMBER(L1619),ISNUMBER(INDIRECT("FECHA_"&amp;$B1619,1))), IF(L1619&lt;=INDIRECT("FECHA_"&amp;$B1619,1),"INCUMPLIDA","PROCESO"), "VERIFICAR FECHA")),"SIN VALOR AVANCE")</f>
        <v>CUMPLIDA</v>
      </c>
    </row>
    <row r="1620" spans="1:17" ht="315" x14ac:dyDescent="0.2">
      <c r="A1620" s="331" t="s">
        <v>19</v>
      </c>
      <c r="B1620" s="332" t="s">
        <v>14</v>
      </c>
      <c r="C1620" s="767"/>
      <c r="D1620" s="767"/>
      <c r="E1620" s="769"/>
      <c r="F1620" s="769"/>
      <c r="G1620" s="336" t="s">
        <v>2502</v>
      </c>
      <c r="H1620" s="341" t="s">
        <v>2503</v>
      </c>
      <c r="I1620" s="321" t="s">
        <v>2504</v>
      </c>
      <c r="J1620" s="333">
        <v>1</v>
      </c>
      <c r="K1620" s="339">
        <v>45809</v>
      </c>
      <c r="L1620" s="339">
        <v>46053</v>
      </c>
      <c r="M1620" s="324">
        <f t="shared" si="57"/>
        <v>34.857142857142854</v>
      </c>
      <c r="N1620" s="325">
        <v>0</v>
      </c>
      <c r="O1620" s="321" t="s">
        <v>2505</v>
      </c>
      <c r="P1620" s="325">
        <f t="shared" si="58"/>
        <v>0</v>
      </c>
      <c r="Q1620" s="326" t="str" cm="1">
        <f t="array" aca="1" ref="Q1620" ca="1">IF(ISNUMBER(P1620),IF(P1620=100%,"CUMPLIDA",IF(AND(ISNUMBER(L1620),ISNUMBER(INDIRECT("FECHA_"&amp;$B1620,1))), IF(L1620&lt;=INDIRECT("FECHA_"&amp;$B1620,1),"INCUMPLIDA","PROCESO"), "VERIFICAR FECHA")),"SIN VALOR AVANCE")</f>
        <v>PROCESO</v>
      </c>
    </row>
    <row r="1621" spans="1:17" ht="180" x14ac:dyDescent="0.2">
      <c r="A1621" s="331" t="s">
        <v>19</v>
      </c>
      <c r="B1621" s="332" t="s">
        <v>14</v>
      </c>
      <c r="C1621" s="767"/>
      <c r="D1621" s="767"/>
      <c r="E1621" s="769"/>
      <c r="F1621" s="769"/>
      <c r="G1621" s="334" t="s">
        <v>2506</v>
      </c>
      <c r="H1621" s="335" t="s">
        <v>2507</v>
      </c>
      <c r="I1621" s="321" t="s">
        <v>2508</v>
      </c>
      <c r="J1621" s="333">
        <v>105</v>
      </c>
      <c r="K1621" s="323">
        <v>45200</v>
      </c>
      <c r="L1621" s="323">
        <v>45565</v>
      </c>
      <c r="M1621" s="324">
        <f t="shared" si="57"/>
        <v>52.142857142857146</v>
      </c>
      <c r="N1621" s="325">
        <v>1</v>
      </c>
      <c r="O1621" s="321" t="s">
        <v>2509</v>
      </c>
      <c r="P1621" s="325">
        <f t="shared" si="58"/>
        <v>1</v>
      </c>
      <c r="Q1621" s="326" t="str" cm="1">
        <f t="array" aca="1" ref="Q1621" ca="1">IF(ISNUMBER(P1621),IF(P1621=100%,"CUMPLIDA",IF(AND(ISNUMBER(L1621),ISNUMBER(INDIRECT("FECHA_"&amp;$B1621,1))), IF(L1621&lt;=INDIRECT("FECHA_"&amp;$B1621,1),"INCUMPLIDA","PROCESO"), "VERIFICAR FECHA")),"SIN VALOR AVANCE")</f>
        <v>CUMPLIDA</v>
      </c>
    </row>
    <row r="1622" spans="1:17" ht="135.75" x14ac:dyDescent="0.2">
      <c r="A1622" s="331" t="s">
        <v>19</v>
      </c>
      <c r="B1622" s="332" t="s">
        <v>14</v>
      </c>
      <c r="C1622" s="767"/>
      <c r="D1622" s="767"/>
      <c r="E1622" s="769"/>
      <c r="F1622" s="769"/>
      <c r="G1622" s="334" t="s">
        <v>2510</v>
      </c>
      <c r="H1622" s="335" t="s">
        <v>2511</v>
      </c>
      <c r="I1622" s="321" t="s">
        <v>2504</v>
      </c>
      <c r="J1622" s="333">
        <v>7</v>
      </c>
      <c r="K1622" s="323">
        <v>45200</v>
      </c>
      <c r="L1622" s="323">
        <v>45350</v>
      </c>
      <c r="M1622" s="324">
        <f t="shared" si="57"/>
        <v>21.428571428571427</v>
      </c>
      <c r="N1622" s="325">
        <v>1</v>
      </c>
      <c r="O1622" s="321" t="s">
        <v>2512</v>
      </c>
      <c r="P1622" s="325">
        <f t="shared" si="58"/>
        <v>1</v>
      </c>
      <c r="Q1622" s="326" t="str" cm="1">
        <f t="array" aca="1" ref="Q1622" ca="1">IF(ISNUMBER(P1622),IF(P1622=100%,"CUMPLIDA",IF(AND(ISNUMBER(L1622),ISNUMBER(INDIRECT("FECHA_"&amp;$B1622,1))), IF(L1622&lt;=INDIRECT("FECHA_"&amp;$B1622,1),"INCUMPLIDA","PROCESO"), "VERIFICAR FECHA")),"SIN VALOR AVANCE")</f>
        <v>CUMPLIDA</v>
      </c>
    </row>
    <row r="1623" spans="1:17" ht="225.75" x14ac:dyDescent="0.2">
      <c r="A1623" s="331" t="s">
        <v>19</v>
      </c>
      <c r="B1623" s="332" t="s">
        <v>14</v>
      </c>
      <c r="C1623" s="767"/>
      <c r="D1623" s="767"/>
      <c r="E1623" s="769" t="s">
        <v>2513</v>
      </c>
      <c r="F1623" s="769"/>
      <c r="G1623" s="334" t="s">
        <v>2494</v>
      </c>
      <c r="H1623" s="335" t="s">
        <v>2495</v>
      </c>
      <c r="I1623" s="321" t="s">
        <v>2496</v>
      </c>
      <c r="J1623" s="333">
        <v>2</v>
      </c>
      <c r="K1623" s="323">
        <v>45200</v>
      </c>
      <c r="L1623" s="323">
        <v>45565</v>
      </c>
      <c r="M1623" s="324">
        <f t="shared" si="57"/>
        <v>52.142857142857146</v>
      </c>
      <c r="N1623" s="325">
        <v>1</v>
      </c>
      <c r="O1623" s="321" t="s">
        <v>2514</v>
      </c>
      <c r="P1623" s="325">
        <f t="shared" si="58"/>
        <v>1</v>
      </c>
      <c r="Q1623" s="326" t="str" cm="1">
        <f t="array" aca="1" ref="Q1623" ca="1">IF(ISNUMBER(P1623),IF(P1623=100%,"CUMPLIDA",IF(AND(ISNUMBER(L1623),ISNUMBER(INDIRECT("FECHA_"&amp;$B1623,1))), IF(L1623&lt;=INDIRECT("FECHA_"&amp;$B1623,1),"INCUMPLIDA","PROCESO"), "VERIFICAR FECHA")),"SIN VALOR AVANCE")</f>
        <v>CUMPLIDA</v>
      </c>
    </row>
    <row r="1624" spans="1:17" ht="225.75" x14ac:dyDescent="0.2">
      <c r="A1624" s="331" t="s">
        <v>19</v>
      </c>
      <c r="B1624" s="332" t="s">
        <v>14</v>
      </c>
      <c r="C1624" s="767"/>
      <c r="D1624" s="767"/>
      <c r="E1624" s="769"/>
      <c r="F1624" s="769"/>
      <c r="G1624" s="334" t="s">
        <v>2498</v>
      </c>
      <c r="H1624" s="335" t="s">
        <v>2499</v>
      </c>
      <c r="I1624" s="321" t="s">
        <v>2500</v>
      </c>
      <c r="J1624" s="333">
        <v>35</v>
      </c>
      <c r="K1624" s="323">
        <v>45200</v>
      </c>
      <c r="L1624" s="323">
        <v>45565</v>
      </c>
      <c r="M1624" s="324">
        <f t="shared" si="57"/>
        <v>52.142857142857146</v>
      </c>
      <c r="N1624" s="325">
        <v>1</v>
      </c>
      <c r="O1624" s="321" t="s">
        <v>2515</v>
      </c>
      <c r="P1624" s="325">
        <f t="shared" si="58"/>
        <v>1</v>
      </c>
      <c r="Q1624" s="326" t="str" cm="1">
        <f t="array" aca="1" ref="Q1624" ca="1">IF(ISNUMBER(P1624),IF(P1624=100%,"CUMPLIDA",IF(AND(ISNUMBER(L1624),ISNUMBER(INDIRECT("FECHA_"&amp;$B1624,1))), IF(L1624&lt;=INDIRECT("FECHA_"&amp;$B1624,1),"INCUMPLIDA","PROCESO"), "VERIFICAR FECHA")),"SIN VALOR AVANCE")</f>
        <v>CUMPLIDA</v>
      </c>
    </row>
    <row r="1625" spans="1:17" ht="315" x14ac:dyDescent="0.2">
      <c r="A1625" s="331" t="s">
        <v>19</v>
      </c>
      <c r="B1625" s="332" t="s">
        <v>14</v>
      </c>
      <c r="C1625" s="767"/>
      <c r="D1625" s="767"/>
      <c r="E1625" s="769"/>
      <c r="F1625" s="769"/>
      <c r="G1625" s="336" t="s">
        <v>2502</v>
      </c>
      <c r="H1625" s="335" t="s">
        <v>2516</v>
      </c>
      <c r="I1625" s="321" t="s">
        <v>2504</v>
      </c>
      <c r="J1625" s="333">
        <v>1</v>
      </c>
      <c r="K1625" s="323">
        <v>45809</v>
      </c>
      <c r="L1625" s="323">
        <v>46053</v>
      </c>
      <c r="M1625" s="324">
        <f t="shared" si="57"/>
        <v>34.857142857142854</v>
      </c>
      <c r="N1625" s="325">
        <v>0</v>
      </c>
      <c r="O1625" s="321" t="s">
        <v>2517</v>
      </c>
      <c r="P1625" s="325">
        <f t="shared" si="58"/>
        <v>0</v>
      </c>
      <c r="Q1625" s="326" t="str" cm="1">
        <f t="array" aca="1" ref="Q1625" ca="1">IF(ISNUMBER(P1625),IF(P1625=100%,"CUMPLIDA",IF(AND(ISNUMBER(L1625),ISNUMBER(INDIRECT("FECHA_"&amp;$B1625,1))), IF(L1625&lt;=INDIRECT("FECHA_"&amp;$B1625,1),"INCUMPLIDA","PROCESO"), "VERIFICAR FECHA")),"SIN VALOR AVANCE")</f>
        <v>PROCESO</v>
      </c>
    </row>
    <row r="1626" spans="1:17" ht="180" x14ac:dyDescent="0.2">
      <c r="A1626" s="331" t="s">
        <v>19</v>
      </c>
      <c r="B1626" s="332" t="s">
        <v>14</v>
      </c>
      <c r="C1626" s="767"/>
      <c r="D1626" s="767"/>
      <c r="E1626" s="769"/>
      <c r="F1626" s="769"/>
      <c r="G1626" s="334" t="s">
        <v>2506</v>
      </c>
      <c r="H1626" s="335" t="s">
        <v>2507</v>
      </c>
      <c r="I1626" s="321" t="s">
        <v>2508</v>
      </c>
      <c r="J1626" s="333">
        <v>105</v>
      </c>
      <c r="K1626" s="323">
        <v>45200</v>
      </c>
      <c r="L1626" s="323">
        <v>45565</v>
      </c>
      <c r="M1626" s="324">
        <f t="shared" si="57"/>
        <v>52.142857142857146</v>
      </c>
      <c r="N1626" s="325">
        <v>1</v>
      </c>
      <c r="O1626" s="321" t="s">
        <v>2518</v>
      </c>
      <c r="P1626" s="325">
        <f t="shared" si="58"/>
        <v>1</v>
      </c>
      <c r="Q1626" s="326" t="str" cm="1">
        <f t="array" aca="1" ref="Q1626" ca="1">IF(ISNUMBER(P1626),IF(P1626=100%,"CUMPLIDA",IF(AND(ISNUMBER(L1626),ISNUMBER(INDIRECT("FECHA_"&amp;$B1626,1))), IF(L1626&lt;=INDIRECT("FECHA_"&amp;$B1626,1),"INCUMPLIDA","PROCESO"), "VERIFICAR FECHA")),"SIN VALOR AVANCE")</f>
        <v>CUMPLIDA</v>
      </c>
    </row>
    <row r="1627" spans="1:17" ht="105.75" x14ac:dyDescent="0.2">
      <c r="A1627" s="331" t="s">
        <v>19</v>
      </c>
      <c r="B1627" s="332" t="s">
        <v>14</v>
      </c>
      <c r="C1627" s="767"/>
      <c r="D1627" s="767"/>
      <c r="E1627" s="769"/>
      <c r="F1627" s="769"/>
      <c r="G1627" s="334" t="s">
        <v>2510</v>
      </c>
      <c r="H1627" s="335" t="s">
        <v>2511</v>
      </c>
      <c r="I1627" s="321" t="s">
        <v>731</v>
      </c>
      <c r="J1627" s="333">
        <v>1</v>
      </c>
      <c r="K1627" s="323">
        <v>45200</v>
      </c>
      <c r="L1627" s="323">
        <v>45350</v>
      </c>
      <c r="M1627" s="324">
        <f t="shared" si="57"/>
        <v>21.428571428571427</v>
      </c>
      <c r="N1627" s="325">
        <v>1</v>
      </c>
      <c r="O1627" s="321" t="s">
        <v>2519</v>
      </c>
      <c r="P1627" s="325">
        <f t="shared" si="58"/>
        <v>1</v>
      </c>
      <c r="Q1627" s="326" t="str" cm="1">
        <f t="array" aca="1" ref="Q1627" ca="1">IF(ISNUMBER(P1627),IF(P1627=100%,"CUMPLIDA",IF(AND(ISNUMBER(L1627),ISNUMBER(INDIRECT("FECHA_"&amp;$B1627,1))), IF(L1627&lt;=INDIRECT("FECHA_"&amp;$B1627,1),"INCUMPLIDA","PROCESO"), "VERIFICAR FECHA")),"SIN VALOR AVANCE")</f>
        <v>CUMPLIDA</v>
      </c>
    </row>
    <row r="1628" spans="1:17" ht="165.75" x14ac:dyDescent="0.2">
      <c r="A1628" s="331" t="s">
        <v>19</v>
      </c>
      <c r="B1628" s="332" t="s">
        <v>14</v>
      </c>
      <c r="C1628" s="767"/>
      <c r="D1628" s="767"/>
      <c r="E1628" s="334" t="s">
        <v>2520</v>
      </c>
      <c r="F1628" s="769"/>
      <c r="G1628" s="334" t="s">
        <v>2521</v>
      </c>
      <c r="H1628" s="335" t="s">
        <v>2522</v>
      </c>
      <c r="I1628" s="321" t="s">
        <v>2523</v>
      </c>
      <c r="J1628" s="333">
        <v>35</v>
      </c>
      <c r="K1628" s="323">
        <v>45200</v>
      </c>
      <c r="L1628" s="323">
        <v>45412</v>
      </c>
      <c r="M1628" s="324">
        <f t="shared" si="57"/>
        <v>30.285714285714285</v>
      </c>
      <c r="N1628" s="325">
        <v>1</v>
      </c>
      <c r="O1628" s="321" t="s">
        <v>2524</v>
      </c>
      <c r="P1628" s="325">
        <f t="shared" si="58"/>
        <v>1</v>
      </c>
      <c r="Q1628" s="326" t="str" cm="1">
        <f t="array" aca="1" ref="Q1628" ca="1">IF(ISNUMBER(P1628),IF(P1628=100%,"CUMPLIDA",IF(AND(ISNUMBER(L1628),ISNUMBER(INDIRECT("FECHA_"&amp;$B1628,1))), IF(L1628&lt;=INDIRECT("FECHA_"&amp;$B1628,1),"INCUMPLIDA","PROCESO"), "VERIFICAR FECHA")),"SIN VALOR AVANCE")</f>
        <v>CUMPLIDA</v>
      </c>
    </row>
    <row r="1629" spans="1:17" ht="270" x14ac:dyDescent="0.2">
      <c r="A1629" s="331" t="s">
        <v>19</v>
      </c>
      <c r="B1629" s="332" t="s">
        <v>14</v>
      </c>
      <c r="C1629" s="767"/>
      <c r="D1629" s="767"/>
      <c r="E1629" s="334" t="s">
        <v>2525</v>
      </c>
      <c r="F1629" s="769"/>
      <c r="G1629" s="334" t="s">
        <v>2521</v>
      </c>
      <c r="H1629" s="335" t="s">
        <v>2526</v>
      </c>
      <c r="I1629" s="321" t="s">
        <v>2523</v>
      </c>
      <c r="J1629" s="333">
        <v>35</v>
      </c>
      <c r="K1629" s="323">
        <v>45200</v>
      </c>
      <c r="L1629" s="323">
        <v>45412</v>
      </c>
      <c r="M1629" s="324">
        <f t="shared" si="57"/>
        <v>30.285714285714285</v>
      </c>
      <c r="N1629" s="325">
        <v>1</v>
      </c>
      <c r="O1629" s="321" t="s">
        <v>2524</v>
      </c>
      <c r="P1629" s="325">
        <f t="shared" si="58"/>
        <v>1</v>
      </c>
      <c r="Q1629" s="326" t="str" cm="1">
        <f t="array" aca="1" ref="Q1629" ca="1">IF(ISNUMBER(P1629),IF(P1629=100%,"CUMPLIDA",IF(AND(ISNUMBER(L1629),ISNUMBER(INDIRECT("FECHA_"&amp;$B1629,1))), IF(L1629&lt;=INDIRECT("FECHA_"&amp;$B1629,1),"INCUMPLIDA","PROCESO"), "VERIFICAR FECHA")),"SIN VALOR AVANCE")</f>
        <v>CUMPLIDA</v>
      </c>
    </row>
    <row r="1630" spans="1:17" ht="165.75" x14ac:dyDescent="0.2">
      <c r="A1630" s="331" t="s">
        <v>19</v>
      </c>
      <c r="B1630" s="332" t="s">
        <v>14</v>
      </c>
      <c r="C1630" s="767"/>
      <c r="D1630" s="767"/>
      <c r="E1630" s="334" t="s">
        <v>2527</v>
      </c>
      <c r="F1630" s="769"/>
      <c r="G1630" s="334" t="s">
        <v>2528</v>
      </c>
      <c r="H1630" s="335" t="s">
        <v>2529</v>
      </c>
      <c r="I1630" s="335" t="s">
        <v>2508</v>
      </c>
      <c r="J1630" s="333">
        <v>105</v>
      </c>
      <c r="K1630" s="323">
        <v>45200</v>
      </c>
      <c r="L1630" s="323">
        <v>45565</v>
      </c>
      <c r="M1630" s="324">
        <f t="shared" si="57"/>
        <v>52.142857142857146</v>
      </c>
      <c r="N1630" s="325">
        <v>1</v>
      </c>
      <c r="O1630" s="321" t="s">
        <v>2524</v>
      </c>
      <c r="P1630" s="325">
        <f t="shared" si="58"/>
        <v>1</v>
      </c>
      <c r="Q1630" s="326" t="str" cm="1">
        <f t="array" aca="1" ref="Q1630" ca="1">IF(ISNUMBER(P1630),IF(P1630=100%,"CUMPLIDA",IF(AND(ISNUMBER(L1630),ISNUMBER(INDIRECT("FECHA_"&amp;$B1630,1))), IF(L1630&lt;=INDIRECT("FECHA_"&amp;$B1630,1),"INCUMPLIDA","PROCESO"), "VERIFICAR FECHA")),"SIN VALOR AVANCE")</f>
        <v>CUMPLIDA</v>
      </c>
    </row>
    <row r="1631" spans="1:17" ht="225.75" x14ac:dyDescent="0.2">
      <c r="A1631" s="331" t="s">
        <v>19</v>
      </c>
      <c r="B1631" s="332" t="s">
        <v>14</v>
      </c>
      <c r="C1631" s="767"/>
      <c r="D1631" s="767"/>
      <c r="E1631" s="769" t="s">
        <v>2530</v>
      </c>
      <c r="F1631" s="769"/>
      <c r="G1631" s="334" t="s">
        <v>2531</v>
      </c>
      <c r="H1631" s="335" t="s">
        <v>2495</v>
      </c>
      <c r="I1631" s="321" t="s">
        <v>2496</v>
      </c>
      <c r="J1631" s="333" t="s">
        <v>2532</v>
      </c>
      <c r="K1631" s="323">
        <v>45200</v>
      </c>
      <c r="L1631" s="323">
        <v>45565</v>
      </c>
      <c r="M1631" s="324">
        <f t="shared" si="57"/>
        <v>52.142857142857146</v>
      </c>
      <c r="N1631" s="325">
        <v>1</v>
      </c>
      <c r="O1631" s="321" t="s">
        <v>2533</v>
      </c>
      <c r="P1631" s="325">
        <f t="shared" si="58"/>
        <v>1</v>
      </c>
      <c r="Q1631" s="326" t="str" cm="1">
        <f t="array" aca="1" ref="Q1631" ca="1">IF(ISNUMBER(P1631),IF(P1631=100%,"CUMPLIDA",IF(AND(ISNUMBER(L1631),ISNUMBER(INDIRECT("FECHA_"&amp;$B1631,1))), IF(L1631&lt;=INDIRECT("FECHA_"&amp;$B1631,1),"INCUMPLIDA","PROCESO"), "VERIFICAR FECHA")),"SIN VALOR AVANCE")</f>
        <v>CUMPLIDA</v>
      </c>
    </row>
    <row r="1632" spans="1:17" ht="180" x14ac:dyDescent="0.2">
      <c r="A1632" s="331" t="s">
        <v>19</v>
      </c>
      <c r="B1632" s="332" t="s">
        <v>14</v>
      </c>
      <c r="C1632" s="767"/>
      <c r="D1632" s="767"/>
      <c r="E1632" s="769"/>
      <c r="F1632" s="769"/>
      <c r="G1632" s="334" t="s">
        <v>2506</v>
      </c>
      <c r="H1632" s="335" t="s">
        <v>2534</v>
      </c>
      <c r="I1632" s="321" t="s">
        <v>2535</v>
      </c>
      <c r="J1632" s="333">
        <v>105</v>
      </c>
      <c r="K1632" s="323">
        <v>45200</v>
      </c>
      <c r="L1632" s="323">
        <v>45565</v>
      </c>
      <c r="M1632" s="324">
        <f t="shared" si="57"/>
        <v>52.142857142857146</v>
      </c>
      <c r="N1632" s="325">
        <v>1</v>
      </c>
      <c r="O1632" s="321" t="s">
        <v>2524</v>
      </c>
      <c r="P1632" s="325">
        <f t="shared" si="58"/>
        <v>1</v>
      </c>
      <c r="Q1632" s="326" t="str" cm="1">
        <f t="array" aca="1" ref="Q1632" ca="1">IF(ISNUMBER(P1632),IF(P1632=100%,"CUMPLIDA",IF(AND(ISNUMBER(L1632),ISNUMBER(INDIRECT("FECHA_"&amp;$B1632,1))), IF(L1632&lt;=INDIRECT("FECHA_"&amp;$B1632,1),"INCUMPLIDA","PROCESO"), "VERIFICAR FECHA")),"SIN VALOR AVANCE")</f>
        <v>CUMPLIDA</v>
      </c>
    </row>
    <row r="1633" spans="1:17" ht="225.75" x14ac:dyDescent="0.2">
      <c r="A1633" s="331" t="s">
        <v>19</v>
      </c>
      <c r="B1633" s="332" t="s">
        <v>14</v>
      </c>
      <c r="C1633" s="767"/>
      <c r="D1633" s="767"/>
      <c r="E1633" s="769"/>
      <c r="F1633" s="769"/>
      <c r="G1633" s="334" t="s">
        <v>2531</v>
      </c>
      <c r="H1633" s="335" t="s">
        <v>2495</v>
      </c>
      <c r="I1633" s="321" t="s">
        <v>2496</v>
      </c>
      <c r="J1633" s="333">
        <v>2</v>
      </c>
      <c r="K1633" s="323">
        <v>45200</v>
      </c>
      <c r="L1633" s="323">
        <v>45565</v>
      </c>
      <c r="M1633" s="324">
        <f t="shared" si="57"/>
        <v>52.142857142857146</v>
      </c>
      <c r="N1633" s="325">
        <v>1</v>
      </c>
      <c r="O1633" s="321" t="s">
        <v>2536</v>
      </c>
      <c r="P1633" s="325">
        <f t="shared" si="58"/>
        <v>1</v>
      </c>
      <c r="Q1633" s="326" t="str" cm="1">
        <f t="array" aca="1" ref="Q1633" ca="1">IF(ISNUMBER(P1633),IF(P1633=100%,"CUMPLIDA",IF(AND(ISNUMBER(L1633),ISNUMBER(INDIRECT("FECHA_"&amp;$B1633,1))), IF(L1633&lt;=INDIRECT("FECHA_"&amp;$B1633,1),"INCUMPLIDA","PROCESO"), "VERIFICAR FECHA")),"SIN VALOR AVANCE")</f>
        <v>CUMPLIDA</v>
      </c>
    </row>
    <row r="1634" spans="1:17" ht="180" x14ac:dyDescent="0.2">
      <c r="A1634" s="331" t="s">
        <v>19</v>
      </c>
      <c r="B1634" s="332" t="s">
        <v>14</v>
      </c>
      <c r="C1634" s="767"/>
      <c r="D1634" s="767"/>
      <c r="E1634" s="769"/>
      <c r="F1634" s="769"/>
      <c r="G1634" s="334" t="s">
        <v>2506</v>
      </c>
      <c r="H1634" s="335" t="s">
        <v>2534</v>
      </c>
      <c r="I1634" s="321" t="s">
        <v>2535</v>
      </c>
      <c r="J1634" s="333">
        <v>105</v>
      </c>
      <c r="K1634" s="323">
        <v>45200</v>
      </c>
      <c r="L1634" s="323">
        <v>45565</v>
      </c>
      <c r="M1634" s="324">
        <f t="shared" si="57"/>
        <v>52.142857142857146</v>
      </c>
      <c r="N1634" s="325">
        <v>1</v>
      </c>
      <c r="O1634" s="321" t="s">
        <v>2537</v>
      </c>
      <c r="P1634" s="325">
        <f t="shared" si="58"/>
        <v>1</v>
      </c>
      <c r="Q1634" s="326" t="str" cm="1">
        <f t="array" aca="1" ref="Q1634" ca="1">IF(ISNUMBER(P1634),IF(P1634=100%,"CUMPLIDA",IF(AND(ISNUMBER(L1634),ISNUMBER(INDIRECT("FECHA_"&amp;$B1634,1))), IF(L1634&lt;=INDIRECT("FECHA_"&amp;$B1634,1),"INCUMPLIDA","PROCESO"), "VERIFICAR FECHA")),"SIN VALOR AVANCE")</f>
        <v>CUMPLIDA</v>
      </c>
    </row>
    <row r="1635" spans="1:17" ht="195" x14ac:dyDescent="0.2">
      <c r="A1635" s="331" t="s">
        <v>19</v>
      </c>
      <c r="B1635" s="332" t="s">
        <v>14</v>
      </c>
      <c r="C1635" s="767"/>
      <c r="D1635" s="767"/>
      <c r="E1635" s="334" t="s">
        <v>2538</v>
      </c>
      <c r="F1635" s="769"/>
      <c r="G1635" s="334" t="s">
        <v>2539</v>
      </c>
      <c r="H1635" s="335" t="s">
        <v>2540</v>
      </c>
      <c r="I1635" s="321" t="s">
        <v>2541</v>
      </c>
      <c r="J1635" s="333">
        <v>1</v>
      </c>
      <c r="K1635" s="323">
        <v>45189</v>
      </c>
      <c r="L1635" s="323">
        <v>45382</v>
      </c>
      <c r="M1635" s="324">
        <f>(L1635-K1635)/7</f>
        <v>27.571428571428573</v>
      </c>
      <c r="N1635" s="325">
        <v>1</v>
      </c>
      <c r="O1635" s="321" t="s">
        <v>2542</v>
      </c>
      <c r="P1635" s="325">
        <f t="shared" si="58"/>
        <v>1</v>
      </c>
      <c r="Q1635" s="326" t="str" cm="1">
        <f t="array" aca="1" ref="Q1635" ca="1">IF(ISNUMBER(P1635),IF(P1635=100%,"CUMPLIDA",IF(AND(ISNUMBER(L1635),ISNUMBER(INDIRECT("FECHA_"&amp;$B1635,1))), IF(L1635&lt;=INDIRECT("FECHA_"&amp;$B1635,1),"INCUMPLIDA","PROCESO"), "VERIFICAR FECHA")),"SIN VALOR AVANCE")</f>
        <v>CUMPLIDA</v>
      </c>
    </row>
    <row r="1636" spans="1:17" ht="180" x14ac:dyDescent="0.2">
      <c r="A1636" s="331" t="s">
        <v>19</v>
      </c>
      <c r="B1636" s="332" t="s">
        <v>14</v>
      </c>
      <c r="C1636" s="767" t="s">
        <v>2543</v>
      </c>
      <c r="D1636" s="767" t="s">
        <v>1737</v>
      </c>
      <c r="E1636" s="769" t="s">
        <v>2544</v>
      </c>
      <c r="F1636" s="769" t="s">
        <v>2545</v>
      </c>
      <c r="G1636" s="320" t="s">
        <v>2546</v>
      </c>
      <c r="H1636" s="321" t="s">
        <v>2547</v>
      </c>
      <c r="I1636" s="321" t="s">
        <v>2548</v>
      </c>
      <c r="J1636" s="333">
        <v>4</v>
      </c>
      <c r="K1636" s="323">
        <v>45231</v>
      </c>
      <c r="L1636" s="323">
        <v>45350</v>
      </c>
      <c r="M1636" s="324">
        <f t="shared" ref="M1636:M1653" si="59">(L1636-K1636)/7</f>
        <v>17</v>
      </c>
      <c r="N1636" s="325">
        <v>1</v>
      </c>
      <c r="O1636" s="321" t="s">
        <v>2549</v>
      </c>
      <c r="P1636" s="325">
        <f t="shared" si="58"/>
        <v>1</v>
      </c>
      <c r="Q1636" s="326" t="str" cm="1">
        <f t="array" aca="1" ref="Q1636" ca="1">IF(ISNUMBER(P1636),IF(P1636=100%,"CUMPLIDA",IF(AND(ISNUMBER(L1636),ISNUMBER(INDIRECT("FECHA_"&amp;$B1636,1))), IF(L1636&lt;=INDIRECT("FECHA_"&amp;$B1636,1),"INCUMPLIDA","PROCESO"), "VERIFICAR FECHA")),"SIN VALOR AVANCE")</f>
        <v>CUMPLIDA</v>
      </c>
    </row>
    <row r="1637" spans="1:17" ht="90" x14ac:dyDescent="0.2">
      <c r="A1637" s="331" t="s">
        <v>19</v>
      </c>
      <c r="B1637" s="332" t="s">
        <v>14</v>
      </c>
      <c r="C1637" s="767"/>
      <c r="D1637" s="767"/>
      <c r="E1637" s="769"/>
      <c r="F1637" s="769"/>
      <c r="G1637" s="320" t="s">
        <v>2550</v>
      </c>
      <c r="H1637" s="321" t="s">
        <v>2551</v>
      </c>
      <c r="I1637" s="335" t="s">
        <v>2552</v>
      </c>
      <c r="J1637" s="333">
        <v>1</v>
      </c>
      <c r="K1637" s="323">
        <v>45352</v>
      </c>
      <c r="L1637" s="323">
        <v>45382</v>
      </c>
      <c r="M1637" s="324">
        <f t="shared" si="59"/>
        <v>4.2857142857142856</v>
      </c>
      <c r="N1637" s="325">
        <v>1</v>
      </c>
      <c r="O1637" s="321" t="s">
        <v>2553</v>
      </c>
      <c r="P1637" s="325">
        <f t="shared" si="58"/>
        <v>1</v>
      </c>
      <c r="Q1637" s="326" t="str" cm="1">
        <f t="array" aca="1" ref="Q1637" ca="1">IF(ISNUMBER(P1637),IF(P1637=100%,"CUMPLIDA",IF(AND(ISNUMBER(L1637),ISNUMBER(INDIRECT("FECHA_"&amp;$B1637,1))), IF(L1637&lt;=INDIRECT("FECHA_"&amp;$B1637,1),"INCUMPLIDA","PROCESO"), "VERIFICAR FECHA")),"SIN VALOR AVANCE")</f>
        <v>CUMPLIDA</v>
      </c>
    </row>
    <row r="1638" spans="1:17" ht="105" x14ac:dyDescent="0.2">
      <c r="A1638" s="331" t="s">
        <v>19</v>
      </c>
      <c r="B1638" s="332" t="s">
        <v>14</v>
      </c>
      <c r="C1638" s="767"/>
      <c r="D1638" s="767"/>
      <c r="E1638" s="769"/>
      <c r="F1638" s="769"/>
      <c r="G1638" s="320" t="s">
        <v>2554</v>
      </c>
      <c r="H1638" s="321" t="s">
        <v>2555</v>
      </c>
      <c r="I1638" s="335" t="s">
        <v>2556</v>
      </c>
      <c r="J1638" s="333">
        <v>6</v>
      </c>
      <c r="K1638" s="323">
        <v>45383</v>
      </c>
      <c r="L1638" s="323">
        <v>45565</v>
      </c>
      <c r="M1638" s="324">
        <f t="shared" si="59"/>
        <v>26</v>
      </c>
      <c r="N1638" s="325">
        <v>1</v>
      </c>
      <c r="O1638" s="321" t="s">
        <v>2553</v>
      </c>
      <c r="P1638" s="325">
        <f t="shared" si="58"/>
        <v>1</v>
      </c>
      <c r="Q1638" s="326" t="str" cm="1">
        <f t="array" aca="1" ref="Q1638" ca="1">IF(ISNUMBER(P1638),IF(P1638=100%,"CUMPLIDA",IF(AND(ISNUMBER(L1638),ISNUMBER(INDIRECT("FECHA_"&amp;$B1638,1))), IF(L1638&lt;=INDIRECT("FECHA_"&amp;$B1638,1),"INCUMPLIDA","PROCESO"), "VERIFICAR FECHA")),"SIN VALOR AVANCE")</f>
        <v>CUMPLIDA</v>
      </c>
    </row>
    <row r="1639" spans="1:17" ht="90.75" x14ac:dyDescent="0.2">
      <c r="A1639" s="331" t="s">
        <v>19</v>
      </c>
      <c r="B1639" s="332" t="s">
        <v>14</v>
      </c>
      <c r="C1639" s="767"/>
      <c r="D1639" s="767"/>
      <c r="E1639" s="769"/>
      <c r="F1639" s="769"/>
      <c r="G1639" s="320" t="s">
        <v>2557</v>
      </c>
      <c r="H1639" s="321" t="s">
        <v>2558</v>
      </c>
      <c r="I1639" s="321" t="s">
        <v>2559</v>
      </c>
      <c r="J1639" s="333">
        <v>1</v>
      </c>
      <c r="K1639" s="323">
        <v>45231</v>
      </c>
      <c r="L1639" s="323">
        <v>45350</v>
      </c>
      <c r="M1639" s="324">
        <f t="shared" si="59"/>
        <v>17</v>
      </c>
      <c r="N1639" s="325">
        <v>1</v>
      </c>
      <c r="O1639" s="321" t="s">
        <v>2560</v>
      </c>
      <c r="P1639" s="325">
        <f t="shared" si="58"/>
        <v>1</v>
      </c>
      <c r="Q1639" s="326" t="str" cm="1">
        <f t="array" aca="1" ref="Q1639" ca="1">IF(ISNUMBER(P1639),IF(P1639=100%,"CUMPLIDA",IF(AND(ISNUMBER(L1639),ISNUMBER(INDIRECT("FECHA_"&amp;$B1639,1))), IF(L1639&lt;=INDIRECT("FECHA_"&amp;$B1639,1),"INCUMPLIDA","PROCESO"), "VERIFICAR FECHA")),"SIN VALOR AVANCE")</f>
        <v>CUMPLIDA</v>
      </c>
    </row>
    <row r="1640" spans="1:17" ht="135" x14ac:dyDescent="0.2">
      <c r="A1640" s="331" t="s">
        <v>19</v>
      </c>
      <c r="B1640" s="332" t="s">
        <v>14</v>
      </c>
      <c r="C1640" s="767"/>
      <c r="D1640" s="767"/>
      <c r="E1640" s="320" t="s">
        <v>2561</v>
      </c>
      <c r="F1640" s="769"/>
      <c r="G1640" s="320" t="s">
        <v>2562</v>
      </c>
      <c r="H1640" s="321" t="s">
        <v>2563</v>
      </c>
      <c r="I1640" s="321" t="s">
        <v>2564</v>
      </c>
      <c r="J1640" s="333">
        <v>6</v>
      </c>
      <c r="K1640" s="323">
        <v>45231</v>
      </c>
      <c r="L1640" s="323">
        <v>45596</v>
      </c>
      <c r="M1640" s="324">
        <f t="shared" si="59"/>
        <v>52.142857142857146</v>
      </c>
      <c r="N1640" s="325">
        <v>1</v>
      </c>
      <c r="O1640" s="321" t="s">
        <v>2565</v>
      </c>
      <c r="P1640" s="325">
        <f t="shared" si="58"/>
        <v>1</v>
      </c>
      <c r="Q1640" s="326" t="str" cm="1">
        <f t="array" aca="1" ref="Q1640" ca="1">IF(ISNUMBER(P1640),IF(P1640=100%,"CUMPLIDA",IF(AND(ISNUMBER(L1640),ISNUMBER(INDIRECT("FECHA_"&amp;$B1640,1))), IF(L1640&lt;=INDIRECT("FECHA_"&amp;$B1640,1),"INCUMPLIDA","PROCESO"), "VERIFICAR FECHA")),"SIN VALOR AVANCE")</f>
        <v>CUMPLIDA</v>
      </c>
    </row>
    <row r="1641" spans="1:17" ht="150" x14ac:dyDescent="0.2">
      <c r="A1641" s="331" t="s">
        <v>19</v>
      </c>
      <c r="B1641" s="332" t="s">
        <v>14</v>
      </c>
      <c r="C1641" s="767"/>
      <c r="D1641" s="767"/>
      <c r="E1641" s="769" t="s">
        <v>2566</v>
      </c>
      <c r="F1641" s="769"/>
      <c r="G1641" s="320" t="s">
        <v>2567</v>
      </c>
      <c r="H1641" s="321" t="s">
        <v>2568</v>
      </c>
      <c r="I1641" s="321" t="s">
        <v>2569</v>
      </c>
      <c r="J1641" s="333">
        <v>1</v>
      </c>
      <c r="K1641" s="323">
        <v>45231</v>
      </c>
      <c r="L1641" s="323">
        <v>45260</v>
      </c>
      <c r="M1641" s="324">
        <f t="shared" si="59"/>
        <v>4.1428571428571432</v>
      </c>
      <c r="N1641" s="325">
        <v>1</v>
      </c>
      <c r="O1641" s="321" t="s">
        <v>2570</v>
      </c>
      <c r="P1641" s="325">
        <f t="shared" si="58"/>
        <v>1</v>
      </c>
      <c r="Q1641" s="326" t="str" cm="1">
        <f t="array" aca="1" ref="Q1641" ca="1">IF(ISNUMBER(P1641),IF(P1641=100%,"CUMPLIDA",IF(AND(ISNUMBER(L1641),ISNUMBER(INDIRECT("FECHA_"&amp;$B1641,1))), IF(L1641&lt;=INDIRECT("FECHA_"&amp;$B1641,1),"INCUMPLIDA","PROCESO"), "VERIFICAR FECHA")),"SIN VALOR AVANCE")</f>
        <v>CUMPLIDA</v>
      </c>
    </row>
    <row r="1642" spans="1:17" ht="165.75" x14ac:dyDescent="0.2">
      <c r="A1642" s="331" t="s">
        <v>19</v>
      </c>
      <c r="B1642" s="332" t="s">
        <v>14</v>
      </c>
      <c r="C1642" s="767"/>
      <c r="D1642" s="767"/>
      <c r="E1642" s="769"/>
      <c r="F1642" s="769"/>
      <c r="G1642" s="320" t="s">
        <v>2571</v>
      </c>
      <c r="H1642" s="321" t="s">
        <v>2572</v>
      </c>
      <c r="I1642" s="321" t="s">
        <v>2573</v>
      </c>
      <c r="J1642" s="333">
        <v>2</v>
      </c>
      <c r="K1642" s="323">
        <v>45261</v>
      </c>
      <c r="L1642" s="323">
        <v>45351</v>
      </c>
      <c r="M1642" s="324">
        <f t="shared" si="59"/>
        <v>12.857142857142858</v>
      </c>
      <c r="N1642" s="325">
        <v>1</v>
      </c>
      <c r="O1642" s="321" t="s">
        <v>2574</v>
      </c>
      <c r="P1642" s="325">
        <f t="shared" si="58"/>
        <v>1</v>
      </c>
      <c r="Q1642" s="326" t="str" cm="1">
        <f t="array" aca="1" ref="Q1642" ca="1">IF(ISNUMBER(P1642),IF(P1642=100%,"CUMPLIDA",IF(AND(ISNUMBER(L1642),ISNUMBER(INDIRECT("FECHA_"&amp;$B1642,1))), IF(L1642&lt;=INDIRECT("FECHA_"&amp;$B1642,1),"INCUMPLIDA","PROCESO"), "VERIFICAR FECHA")),"SIN VALOR AVANCE")</f>
        <v>CUMPLIDA</v>
      </c>
    </row>
    <row r="1643" spans="1:17" ht="90" x14ac:dyDescent="0.2">
      <c r="A1643" s="331" t="s">
        <v>19</v>
      </c>
      <c r="B1643" s="332" t="s">
        <v>14</v>
      </c>
      <c r="C1643" s="767"/>
      <c r="D1643" s="767"/>
      <c r="E1643" s="769"/>
      <c r="F1643" s="769"/>
      <c r="G1643" s="320" t="s">
        <v>2575</v>
      </c>
      <c r="H1643" s="321" t="s">
        <v>2576</v>
      </c>
      <c r="I1643" s="335" t="s">
        <v>2552</v>
      </c>
      <c r="J1643" s="333">
        <v>1</v>
      </c>
      <c r="K1643" s="323">
        <v>45352</v>
      </c>
      <c r="L1643" s="323">
        <v>45382</v>
      </c>
      <c r="M1643" s="324">
        <f t="shared" si="59"/>
        <v>4.2857142857142856</v>
      </c>
      <c r="N1643" s="325">
        <v>1</v>
      </c>
      <c r="O1643" s="321" t="s">
        <v>2577</v>
      </c>
      <c r="P1643" s="325">
        <f t="shared" si="58"/>
        <v>1</v>
      </c>
      <c r="Q1643" s="326" t="str" cm="1">
        <f t="array" aca="1" ref="Q1643" ca="1">IF(ISNUMBER(P1643),IF(P1643=100%,"CUMPLIDA",IF(AND(ISNUMBER(L1643),ISNUMBER(INDIRECT("FECHA_"&amp;$B1643,1))), IF(L1643&lt;=INDIRECT("FECHA_"&amp;$B1643,1),"INCUMPLIDA","PROCESO"), "VERIFICAR FECHA")),"SIN VALOR AVANCE")</f>
        <v>CUMPLIDA</v>
      </c>
    </row>
    <row r="1644" spans="1:17" ht="75.75" x14ac:dyDescent="0.2">
      <c r="A1644" s="331" t="s">
        <v>19</v>
      </c>
      <c r="B1644" s="332" t="s">
        <v>14</v>
      </c>
      <c r="C1644" s="767"/>
      <c r="D1644" s="767"/>
      <c r="E1644" s="769"/>
      <c r="F1644" s="769"/>
      <c r="G1644" s="320" t="s">
        <v>2578</v>
      </c>
      <c r="H1644" s="321" t="s">
        <v>2579</v>
      </c>
      <c r="I1644" s="321" t="s">
        <v>259</v>
      </c>
      <c r="J1644" s="333">
        <v>6</v>
      </c>
      <c r="K1644" s="323">
        <v>45383</v>
      </c>
      <c r="L1644" s="323">
        <v>45565</v>
      </c>
      <c r="M1644" s="324">
        <f t="shared" si="59"/>
        <v>26</v>
      </c>
      <c r="N1644" s="325">
        <v>1</v>
      </c>
      <c r="O1644" s="321" t="s">
        <v>2577</v>
      </c>
      <c r="P1644" s="325">
        <f t="shared" si="58"/>
        <v>1</v>
      </c>
      <c r="Q1644" s="326" t="str" cm="1">
        <f t="array" aca="1" ref="Q1644" ca="1">IF(ISNUMBER(P1644),IF(P1644=100%,"CUMPLIDA",IF(AND(ISNUMBER(L1644),ISNUMBER(INDIRECT("FECHA_"&amp;$B1644,1))), IF(L1644&lt;=INDIRECT("FECHA_"&amp;$B1644,1),"INCUMPLIDA","PROCESO"), "VERIFICAR FECHA")),"SIN VALOR AVANCE")</f>
        <v>CUMPLIDA</v>
      </c>
    </row>
    <row r="1645" spans="1:17" ht="135" x14ac:dyDescent="0.2">
      <c r="A1645" s="331" t="s">
        <v>19</v>
      </c>
      <c r="B1645" s="332" t="s">
        <v>14</v>
      </c>
      <c r="C1645" s="767"/>
      <c r="D1645" s="767"/>
      <c r="E1645" s="320" t="s">
        <v>2580</v>
      </c>
      <c r="F1645" s="769"/>
      <c r="G1645" s="320" t="s">
        <v>2581</v>
      </c>
      <c r="H1645" s="321" t="s">
        <v>2582</v>
      </c>
      <c r="I1645" s="321" t="s">
        <v>2583</v>
      </c>
      <c r="J1645" s="333">
        <v>6</v>
      </c>
      <c r="K1645" s="323">
        <v>45231</v>
      </c>
      <c r="L1645" s="323">
        <v>45596</v>
      </c>
      <c r="M1645" s="324">
        <f t="shared" si="59"/>
        <v>52.142857142857146</v>
      </c>
      <c r="N1645" s="325">
        <v>1</v>
      </c>
      <c r="O1645" s="321" t="s">
        <v>2584</v>
      </c>
      <c r="P1645" s="325">
        <f t="shared" si="58"/>
        <v>1</v>
      </c>
      <c r="Q1645" s="326" t="str" cm="1">
        <f t="array" aca="1" ref="Q1645" ca="1">IF(ISNUMBER(P1645),IF(P1645=100%,"CUMPLIDA",IF(AND(ISNUMBER(L1645),ISNUMBER(INDIRECT("FECHA_"&amp;$B1645,1))), IF(L1645&lt;=INDIRECT("FECHA_"&amp;$B1645,1),"INCUMPLIDA","PROCESO"), "VERIFICAR FECHA")),"SIN VALOR AVANCE")</f>
        <v>CUMPLIDA</v>
      </c>
    </row>
    <row r="1646" spans="1:17" ht="90" x14ac:dyDescent="0.2">
      <c r="A1646" s="331" t="s">
        <v>19</v>
      </c>
      <c r="B1646" s="332" t="s">
        <v>14</v>
      </c>
      <c r="C1646" s="767"/>
      <c r="D1646" s="767"/>
      <c r="E1646" s="320" t="s">
        <v>2585</v>
      </c>
      <c r="F1646" s="769"/>
      <c r="G1646" s="320" t="s">
        <v>2586</v>
      </c>
      <c r="H1646" s="321" t="s">
        <v>2587</v>
      </c>
      <c r="I1646" s="321" t="s">
        <v>2588</v>
      </c>
      <c r="J1646" s="333">
        <v>2</v>
      </c>
      <c r="K1646" s="323">
        <v>45231</v>
      </c>
      <c r="L1646" s="323">
        <v>45382</v>
      </c>
      <c r="M1646" s="324">
        <f t="shared" si="59"/>
        <v>21.571428571428573</v>
      </c>
      <c r="N1646" s="325">
        <v>1</v>
      </c>
      <c r="O1646" s="321" t="s">
        <v>2589</v>
      </c>
      <c r="P1646" s="325">
        <f t="shared" si="58"/>
        <v>1</v>
      </c>
      <c r="Q1646" s="326" t="str" cm="1">
        <f t="array" aca="1" ref="Q1646" ca="1">IF(ISNUMBER(P1646),IF(P1646=100%,"CUMPLIDA",IF(AND(ISNUMBER(L1646),ISNUMBER(INDIRECT("FECHA_"&amp;$B1646,1))), IF(L1646&lt;=INDIRECT("FECHA_"&amp;$B1646,1),"INCUMPLIDA","PROCESO"), "VERIFICAR FECHA")),"SIN VALOR AVANCE")</f>
        <v>CUMPLIDA</v>
      </c>
    </row>
    <row r="1647" spans="1:17" ht="180" x14ac:dyDescent="0.2">
      <c r="A1647" s="331" t="s">
        <v>19</v>
      </c>
      <c r="B1647" s="332" t="s">
        <v>14</v>
      </c>
      <c r="C1647" s="767"/>
      <c r="D1647" s="767"/>
      <c r="E1647" s="769" t="s">
        <v>2590</v>
      </c>
      <c r="F1647" s="769"/>
      <c r="G1647" s="320" t="s">
        <v>2546</v>
      </c>
      <c r="H1647" s="321" t="s">
        <v>2547</v>
      </c>
      <c r="I1647" s="321" t="s">
        <v>2548</v>
      </c>
      <c r="J1647" s="333">
        <v>4</v>
      </c>
      <c r="K1647" s="323">
        <v>45231</v>
      </c>
      <c r="L1647" s="323">
        <v>45350</v>
      </c>
      <c r="M1647" s="324">
        <f t="shared" si="59"/>
        <v>17</v>
      </c>
      <c r="N1647" s="325">
        <v>1</v>
      </c>
      <c r="O1647" s="321" t="s">
        <v>2591</v>
      </c>
      <c r="P1647" s="325">
        <f t="shared" si="58"/>
        <v>1</v>
      </c>
      <c r="Q1647" s="326" t="str" cm="1">
        <f t="array" aca="1" ref="Q1647" ca="1">IF(ISNUMBER(P1647),IF(P1647=100%,"CUMPLIDA",IF(AND(ISNUMBER(L1647),ISNUMBER(INDIRECT("FECHA_"&amp;$B1647,1))), IF(L1647&lt;=INDIRECT("FECHA_"&amp;$B1647,1),"INCUMPLIDA","PROCESO"), "VERIFICAR FECHA")),"SIN VALOR AVANCE")</f>
        <v>CUMPLIDA</v>
      </c>
    </row>
    <row r="1648" spans="1:17" ht="90" x14ac:dyDescent="0.2">
      <c r="A1648" s="331" t="s">
        <v>19</v>
      </c>
      <c r="B1648" s="332" t="s">
        <v>14</v>
      </c>
      <c r="C1648" s="767"/>
      <c r="D1648" s="767"/>
      <c r="E1648" s="769"/>
      <c r="F1648" s="769"/>
      <c r="G1648" s="320" t="s">
        <v>2550</v>
      </c>
      <c r="H1648" s="321" t="s">
        <v>2551</v>
      </c>
      <c r="I1648" s="335" t="s">
        <v>2552</v>
      </c>
      <c r="J1648" s="333">
        <v>1</v>
      </c>
      <c r="K1648" s="323">
        <v>45352</v>
      </c>
      <c r="L1648" s="323">
        <v>45382</v>
      </c>
      <c r="M1648" s="324">
        <f t="shared" si="59"/>
        <v>4.2857142857142856</v>
      </c>
      <c r="N1648" s="325">
        <v>1</v>
      </c>
      <c r="O1648" s="321" t="s">
        <v>2591</v>
      </c>
      <c r="P1648" s="325">
        <f t="shared" si="58"/>
        <v>1</v>
      </c>
      <c r="Q1648" s="326" t="str" cm="1">
        <f t="array" aca="1" ref="Q1648" ca="1">IF(ISNUMBER(P1648),IF(P1648=100%,"CUMPLIDA",IF(AND(ISNUMBER(L1648),ISNUMBER(INDIRECT("FECHA_"&amp;$B1648,1))), IF(L1648&lt;=INDIRECT("FECHA_"&amp;$B1648,1),"INCUMPLIDA","PROCESO"), "VERIFICAR FECHA")),"SIN VALOR AVANCE")</f>
        <v>CUMPLIDA</v>
      </c>
    </row>
    <row r="1649" spans="1:17" ht="105" x14ac:dyDescent="0.2">
      <c r="A1649" s="331" t="s">
        <v>19</v>
      </c>
      <c r="B1649" s="332" t="s">
        <v>14</v>
      </c>
      <c r="C1649" s="767"/>
      <c r="D1649" s="767"/>
      <c r="E1649" s="769"/>
      <c r="F1649" s="769"/>
      <c r="G1649" s="320" t="s">
        <v>2554</v>
      </c>
      <c r="H1649" s="321" t="s">
        <v>2555</v>
      </c>
      <c r="I1649" s="335" t="s">
        <v>2556</v>
      </c>
      <c r="J1649" s="333">
        <v>6</v>
      </c>
      <c r="K1649" s="323">
        <v>45383</v>
      </c>
      <c r="L1649" s="323">
        <v>45565</v>
      </c>
      <c r="M1649" s="324">
        <f t="shared" si="59"/>
        <v>26</v>
      </c>
      <c r="N1649" s="325">
        <v>1</v>
      </c>
      <c r="O1649" s="321" t="s">
        <v>2591</v>
      </c>
      <c r="P1649" s="325">
        <f t="shared" si="58"/>
        <v>1</v>
      </c>
      <c r="Q1649" s="326" t="str" cm="1">
        <f t="array" aca="1" ref="Q1649" ca="1">IF(ISNUMBER(P1649),IF(P1649=100%,"CUMPLIDA",IF(AND(ISNUMBER(L1649),ISNUMBER(INDIRECT("FECHA_"&amp;$B1649,1))), IF(L1649&lt;=INDIRECT("FECHA_"&amp;$B1649,1),"INCUMPLIDA","PROCESO"), "VERIFICAR FECHA")),"SIN VALOR AVANCE")</f>
        <v>CUMPLIDA</v>
      </c>
    </row>
    <row r="1650" spans="1:17" ht="75.75" x14ac:dyDescent="0.2">
      <c r="A1650" s="331" t="s">
        <v>19</v>
      </c>
      <c r="B1650" s="332" t="s">
        <v>14</v>
      </c>
      <c r="C1650" s="767"/>
      <c r="D1650" s="767"/>
      <c r="E1650" s="769"/>
      <c r="F1650" s="769"/>
      <c r="G1650" s="320" t="s">
        <v>2578</v>
      </c>
      <c r="H1650" s="321" t="s">
        <v>2579</v>
      </c>
      <c r="I1650" s="321" t="s">
        <v>259</v>
      </c>
      <c r="J1650" s="333">
        <v>6</v>
      </c>
      <c r="K1650" s="323">
        <v>45383</v>
      </c>
      <c r="L1650" s="323">
        <v>45565</v>
      </c>
      <c r="M1650" s="324">
        <f t="shared" si="59"/>
        <v>26</v>
      </c>
      <c r="N1650" s="325">
        <v>1</v>
      </c>
      <c r="O1650" s="321" t="s">
        <v>2591</v>
      </c>
      <c r="P1650" s="325">
        <f t="shared" si="58"/>
        <v>1</v>
      </c>
      <c r="Q1650" s="326" t="str" cm="1">
        <f t="array" aca="1" ref="Q1650" ca="1">IF(ISNUMBER(P1650),IF(P1650=100%,"CUMPLIDA",IF(AND(ISNUMBER(L1650),ISNUMBER(INDIRECT("FECHA_"&amp;$B1650,1))), IF(L1650&lt;=INDIRECT("FECHA_"&amp;$B1650,1),"INCUMPLIDA","PROCESO"), "VERIFICAR FECHA")),"SIN VALOR AVANCE")</f>
        <v>CUMPLIDA</v>
      </c>
    </row>
    <row r="1651" spans="1:17" ht="165" x14ac:dyDescent="0.2">
      <c r="A1651" s="331" t="s">
        <v>19</v>
      </c>
      <c r="B1651" s="332" t="s">
        <v>14</v>
      </c>
      <c r="C1651" s="767"/>
      <c r="D1651" s="767"/>
      <c r="E1651" s="320" t="s">
        <v>2592</v>
      </c>
      <c r="F1651" s="769"/>
      <c r="G1651" s="320" t="s">
        <v>2593</v>
      </c>
      <c r="H1651" s="321" t="s">
        <v>2594</v>
      </c>
      <c r="I1651" s="321" t="s">
        <v>2595</v>
      </c>
      <c r="J1651" s="333">
        <v>6</v>
      </c>
      <c r="K1651" s="323">
        <v>44937</v>
      </c>
      <c r="L1651" s="323">
        <v>45596</v>
      </c>
      <c r="M1651" s="324">
        <f t="shared" si="59"/>
        <v>94.142857142857139</v>
      </c>
      <c r="N1651" s="325">
        <v>1</v>
      </c>
      <c r="O1651" s="321" t="s">
        <v>2596</v>
      </c>
      <c r="P1651" s="325">
        <f t="shared" si="58"/>
        <v>1</v>
      </c>
      <c r="Q1651" s="326" t="str" cm="1">
        <f t="array" aca="1" ref="Q1651" ca="1">IF(ISNUMBER(P1651),IF(P1651=100%,"CUMPLIDA",IF(AND(ISNUMBER(L1651),ISNUMBER(INDIRECT("FECHA_"&amp;$B1651,1))), IF(L1651&lt;=INDIRECT("FECHA_"&amp;$B1651,1),"INCUMPLIDA","PROCESO"), "VERIFICAR FECHA")),"SIN VALOR AVANCE")</f>
        <v>CUMPLIDA</v>
      </c>
    </row>
    <row r="1652" spans="1:17" ht="165" x14ac:dyDescent="0.2">
      <c r="A1652" s="331" t="s">
        <v>19</v>
      </c>
      <c r="B1652" s="332" t="s">
        <v>14</v>
      </c>
      <c r="C1652" s="767"/>
      <c r="D1652" s="767"/>
      <c r="E1652" s="320" t="s">
        <v>2597</v>
      </c>
      <c r="F1652" s="769"/>
      <c r="G1652" s="320" t="s">
        <v>2598</v>
      </c>
      <c r="H1652" s="321" t="s">
        <v>2599</v>
      </c>
      <c r="I1652" s="321" t="s">
        <v>2595</v>
      </c>
      <c r="J1652" s="333">
        <v>6</v>
      </c>
      <c r="K1652" s="323">
        <v>44937</v>
      </c>
      <c r="L1652" s="323">
        <v>45596</v>
      </c>
      <c r="M1652" s="324">
        <f t="shared" si="59"/>
        <v>94.142857142857139</v>
      </c>
      <c r="N1652" s="325">
        <v>1</v>
      </c>
      <c r="O1652" s="321" t="s">
        <v>2596</v>
      </c>
      <c r="P1652" s="325">
        <f t="shared" si="58"/>
        <v>1</v>
      </c>
      <c r="Q1652" s="326" t="str" cm="1">
        <f t="array" aca="1" ref="Q1652" ca="1">IF(ISNUMBER(P1652),IF(P1652=100%,"CUMPLIDA",IF(AND(ISNUMBER(L1652),ISNUMBER(INDIRECT("FECHA_"&amp;$B1652,1))), IF(L1652&lt;=INDIRECT("FECHA_"&amp;$B1652,1),"INCUMPLIDA","PROCESO"), "VERIFICAR FECHA")),"SIN VALOR AVANCE")</f>
        <v>CUMPLIDA</v>
      </c>
    </row>
    <row r="1653" spans="1:17" ht="90" x14ac:dyDescent="0.2">
      <c r="A1653" s="331" t="s">
        <v>19</v>
      </c>
      <c r="B1653" s="332" t="s">
        <v>14</v>
      </c>
      <c r="C1653" s="767"/>
      <c r="D1653" s="767"/>
      <c r="E1653" s="320" t="s">
        <v>2600</v>
      </c>
      <c r="F1653" s="769"/>
      <c r="G1653" s="320" t="s">
        <v>2601</v>
      </c>
      <c r="H1653" s="321" t="s">
        <v>2602</v>
      </c>
      <c r="I1653" s="321" t="s">
        <v>259</v>
      </c>
      <c r="J1653" s="333">
        <v>6</v>
      </c>
      <c r="K1653" s="323">
        <v>45231</v>
      </c>
      <c r="L1653" s="323">
        <v>45412</v>
      </c>
      <c r="M1653" s="324">
        <f t="shared" si="59"/>
        <v>25.857142857142858</v>
      </c>
      <c r="N1653" s="325">
        <v>1</v>
      </c>
      <c r="O1653" s="321" t="s">
        <v>2603</v>
      </c>
      <c r="P1653" s="325">
        <f t="shared" si="58"/>
        <v>1</v>
      </c>
      <c r="Q1653" s="326" t="str" cm="1">
        <f t="array" aca="1" ref="Q1653" ca="1">IF(ISNUMBER(P1653),IF(P1653=100%,"CUMPLIDA",IF(AND(ISNUMBER(L1653),ISNUMBER(INDIRECT("FECHA_"&amp;$B1653,1))), IF(L1653&lt;=INDIRECT("FECHA_"&amp;$B1653,1),"INCUMPLIDA","PROCESO"), "VERIFICAR FECHA")),"SIN VALOR AVANCE")</f>
        <v>CUMPLIDA</v>
      </c>
    </row>
    <row r="1654" spans="1:17" ht="90.75" x14ac:dyDescent="0.2">
      <c r="A1654" s="331" t="s">
        <v>19</v>
      </c>
      <c r="B1654" s="332" t="s">
        <v>14</v>
      </c>
      <c r="C1654" s="767"/>
      <c r="D1654" s="767"/>
      <c r="E1654" s="320" t="s">
        <v>2604</v>
      </c>
      <c r="F1654" s="769"/>
      <c r="G1654" s="320" t="s">
        <v>2557</v>
      </c>
      <c r="H1654" s="321" t="s">
        <v>2558</v>
      </c>
      <c r="I1654" s="321" t="s">
        <v>2559</v>
      </c>
      <c r="J1654" s="333">
        <v>1</v>
      </c>
      <c r="K1654" s="323">
        <v>45231</v>
      </c>
      <c r="L1654" s="323">
        <v>45350</v>
      </c>
      <c r="M1654" s="324">
        <f>(L1654-K1654)/7</f>
        <v>17</v>
      </c>
      <c r="N1654" s="325">
        <v>1</v>
      </c>
      <c r="O1654" s="321" t="s">
        <v>2560</v>
      </c>
      <c r="P1654" s="325">
        <f t="shared" si="58"/>
        <v>1</v>
      </c>
      <c r="Q1654" s="326" t="str" cm="1">
        <f t="array" aca="1" ref="Q1654" ca="1">IF(ISNUMBER(P1654),IF(P1654=100%,"CUMPLIDA",IF(AND(ISNUMBER(L1654),ISNUMBER(INDIRECT("FECHA_"&amp;$B1654,1))), IF(L1654&lt;=INDIRECT("FECHA_"&amp;$B1654,1),"INCUMPLIDA","PROCESO"), "VERIFICAR FECHA")),"SIN VALOR AVANCE")</f>
        <v>CUMPLIDA</v>
      </c>
    </row>
    <row r="1655" spans="1:17" ht="30.75" x14ac:dyDescent="0.2">
      <c r="A1655" s="331" t="s">
        <v>19</v>
      </c>
      <c r="B1655" s="332" t="s">
        <v>14</v>
      </c>
      <c r="C1655" s="767" t="s">
        <v>2605</v>
      </c>
      <c r="D1655" s="767" t="s">
        <v>1737</v>
      </c>
      <c r="E1655" s="769" t="s">
        <v>2606</v>
      </c>
      <c r="F1655" s="769" t="s">
        <v>2607</v>
      </c>
      <c r="G1655" s="769" t="s">
        <v>2608</v>
      </c>
      <c r="H1655" s="321" t="s">
        <v>2609</v>
      </c>
      <c r="I1655" s="321" t="s">
        <v>2610</v>
      </c>
      <c r="J1655" s="333">
        <v>1</v>
      </c>
      <c r="K1655" s="344">
        <v>45809</v>
      </c>
      <c r="L1655" s="344">
        <v>45869</v>
      </c>
      <c r="M1655" s="324">
        <f t="shared" ref="M1655:M1695" si="60">(L1655-K1655)/7</f>
        <v>8.5714285714285712</v>
      </c>
      <c r="N1655" s="325">
        <v>0.14000000000000001</v>
      </c>
      <c r="O1655" s="321" t="s">
        <v>2611</v>
      </c>
      <c r="P1655" s="325">
        <f t="shared" si="58"/>
        <v>0.14000000000000001</v>
      </c>
      <c r="Q1655" s="326" t="str" cm="1">
        <f t="array" aca="1" ref="Q1655" ca="1">IF(ISNUMBER(P1655),IF(P1655=100%,"CUMPLIDA",IF(AND(ISNUMBER(L1655),ISNUMBER(INDIRECT("FECHA_"&amp;$B1655,1))), IF(L1655&lt;=INDIRECT("FECHA_"&amp;$B1655,1),"INCUMPLIDA","PROCESO"), "VERIFICAR FECHA")),"SIN VALOR AVANCE")</f>
        <v>PROCESO</v>
      </c>
    </row>
    <row r="1656" spans="1:17" ht="45" x14ac:dyDescent="0.2">
      <c r="A1656" s="331" t="s">
        <v>19</v>
      </c>
      <c r="B1656" s="332" t="s">
        <v>14</v>
      </c>
      <c r="C1656" s="767"/>
      <c r="D1656" s="767"/>
      <c r="E1656" s="769"/>
      <c r="F1656" s="769"/>
      <c r="G1656" s="769"/>
      <c r="H1656" s="321" t="s">
        <v>2612</v>
      </c>
      <c r="I1656" s="321" t="s">
        <v>2613</v>
      </c>
      <c r="J1656" s="333">
        <v>1</v>
      </c>
      <c r="K1656" s="344">
        <v>45870</v>
      </c>
      <c r="L1656" s="344">
        <v>45930</v>
      </c>
      <c r="M1656" s="324">
        <f t="shared" si="60"/>
        <v>8.5714285714285712</v>
      </c>
      <c r="N1656" s="325">
        <v>0.14000000000000001</v>
      </c>
      <c r="O1656" s="321" t="s">
        <v>2611</v>
      </c>
      <c r="P1656" s="325">
        <f t="shared" si="58"/>
        <v>0.14000000000000001</v>
      </c>
      <c r="Q1656" s="326" t="str" cm="1">
        <f t="array" aca="1" ref="Q1656" ca="1">IF(ISNUMBER(P1656),IF(P1656=100%,"CUMPLIDA",IF(AND(ISNUMBER(L1656),ISNUMBER(INDIRECT("FECHA_"&amp;$B1656,1))), IF(L1656&lt;=INDIRECT("FECHA_"&amp;$B1656,1),"INCUMPLIDA","PROCESO"), "VERIFICAR FECHA")),"SIN VALOR AVANCE")</f>
        <v>PROCESO</v>
      </c>
    </row>
    <row r="1657" spans="1:17" ht="45" x14ac:dyDescent="0.2">
      <c r="A1657" s="331" t="s">
        <v>19</v>
      </c>
      <c r="B1657" s="332" t="s">
        <v>14</v>
      </c>
      <c r="C1657" s="767"/>
      <c r="D1657" s="767"/>
      <c r="E1657" s="769"/>
      <c r="F1657" s="769"/>
      <c r="G1657" s="769"/>
      <c r="H1657" s="321" t="s">
        <v>2614</v>
      </c>
      <c r="I1657" s="321" t="s">
        <v>2615</v>
      </c>
      <c r="J1657" s="333">
        <v>1</v>
      </c>
      <c r="K1657" s="344">
        <v>45931</v>
      </c>
      <c r="L1657" s="344">
        <v>46053</v>
      </c>
      <c r="M1657" s="324">
        <f t="shared" si="60"/>
        <v>17.428571428571427</v>
      </c>
      <c r="N1657" s="325">
        <v>0.14000000000000001</v>
      </c>
      <c r="O1657" s="321" t="s">
        <v>2611</v>
      </c>
      <c r="P1657" s="325">
        <f t="shared" si="58"/>
        <v>0.14000000000000001</v>
      </c>
      <c r="Q1657" s="326" t="str" cm="1">
        <f t="array" aca="1" ref="Q1657" ca="1">IF(ISNUMBER(P1657),IF(P1657=100%,"CUMPLIDA",IF(AND(ISNUMBER(L1657),ISNUMBER(INDIRECT("FECHA_"&amp;$B1657,1))), IF(L1657&lt;=INDIRECT("FECHA_"&amp;$B1657,1),"INCUMPLIDA","PROCESO"), "VERIFICAR FECHA")),"SIN VALOR AVANCE")</f>
        <v>PROCESO</v>
      </c>
    </row>
    <row r="1658" spans="1:17" ht="195" x14ac:dyDescent="0.2">
      <c r="A1658" s="331" t="s">
        <v>19</v>
      </c>
      <c r="B1658" s="332" t="s">
        <v>14</v>
      </c>
      <c r="C1658" s="767"/>
      <c r="D1658" s="767"/>
      <c r="E1658" s="769"/>
      <c r="F1658" s="769"/>
      <c r="G1658" s="769"/>
      <c r="H1658" s="321" t="s">
        <v>2616</v>
      </c>
      <c r="I1658" s="321" t="s">
        <v>2617</v>
      </c>
      <c r="J1658" s="333">
        <v>3</v>
      </c>
      <c r="K1658" s="344">
        <v>46054</v>
      </c>
      <c r="L1658" s="344">
        <v>46142</v>
      </c>
      <c r="M1658" s="324">
        <f t="shared" si="60"/>
        <v>12.571428571428571</v>
      </c>
      <c r="N1658" s="325">
        <v>0.14000000000000001</v>
      </c>
      <c r="O1658" s="321" t="s">
        <v>2611</v>
      </c>
      <c r="P1658" s="325">
        <f t="shared" si="58"/>
        <v>0.14000000000000001</v>
      </c>
      <c r="Q1658" s="326" t="str" cm="1">
        <f t="array" aca="1" ref="Q1658" ca="1">IF(ISNUMBER(P1658),IF(P1658=100%,"CUMPLIDA",IF(AND(ISNUMBER(L1658),ISNUMBER(INDIRECT("FECHA_"&amp;$B1658,1))), IF(L1658&lt;=INDIRECT("FECHA_"&amp;$B1658,1),"INCUMPLIDA","PROCESO"), "VERIFICAR FECHA")),"SIN VALOR AVANCE")</f>
        <v>PROCESO</v>
      </c>
    </row>
    <row r="1659" spans="1:17" ht="105.75" x14ac:dyDescent="0.2">
      <c r="A1659" s="331" t="s">
        <v>19</v>
      </c>
      <c r="B1659" s="332" t="s">
        <v>14</v>
      </c>
      <c r="C1659" s="767"/>
      <c r="D1659" s="767"/>
      <c r="E1659" s="769"/>
      <c r="F1659" s="769"/>
      <c r="G1659" s="769" t="s">
        <v>2618</v>
      </c>
      <c r="H1659" s="771" t="s">
        <v>2619</v>
      </c>
      <c r="I1659" s="771" t="s">
        <v>2620</v>
      </c>
      <c r="J1659" s="345">
        <v>1</v>
      </c>
      <c r="K1659" s="344">
        <v>45323</v>
      </c>
      <c r="L1659" s="344">
        <v>45473</v>
      </c>
      <c r="M1659" s="324">
        <f t="shared" si="60"/>
        <v>21.428571428571427</v>
      </c>
      <c r="N1659" s="325">
        <v>1</v>
      </c>
      <c r="O1659" s="321" t="s">
        <v>2621</v>
      </c>
      <c r="P1659" s="325">
        <f t="shared" si="58"/>
        <v>1</v>
      </c>
      <c r="Q1659" s="326" t="str" cm="1">
        <f t="array" aca="1" ref="Q1659" ca="1">IF(ISNUMBER(P1659),IF(P1659=100%,"CUMPLIDA",IF(AND(ISNUMBER(L1659),ISNUMBER(INDIRECT("FECHA_"&amp;$B1659,1))), IF(L1659&lt;=INDIRECT("FECHA_"&amp;$B1659,1),"INCUMPLIDA","PROCESO"), "VERIFICAR FECHA")),"SIN VALOR AVANCE")</f>
        <v>CUMPLIDA</v>
      </c>
    </row>
    <row r="1660" spans="1:17" ht="105.75" x14ac:dyDescent="0.2">
      <c r="A1660" s="331" t="s">
        <v>19</v>
      </c>
      <c r="B1660" s="332" t="s">
        <v>14</v>
      </c>
      <c r="C1660" s="767"/>
      <c r="D1660" s="767"/>
      <c r="E1660" s="769"/>
      <c r="F1660" s="769"/>
      <c r="G1660" s="769"/>
      <c r="H1660" s="771"/>
      <c r="I1660" s="771"/>
      <c r="J1660" s="345">
        <v>1</v>
      </c>
      <c r="K1660" s="344">
        <v>45474</v>
      </c>
      <c r="L1660" s="344">
        <v>45657</v>
      </c>
      <c r="M1660" s="324">
        <f t="shared" si="60"/>
        <v>26.142857142857142</v>
      </c>
      <c r="N1660" s="325">
        <v>1</v>
      </c>
      <c r="O1660" s="321" t="s">
        <v>2621</v>
      </c>
      <c r="P1660" s="325">
        <f t="shared" si="58"/>
        <v>1</v>
      </c>
      <c r="Q1660" s="326" t="str" cm="1">
        <f t="array" aca="1" ref="Q1660" ca="1">IF(ISNUMBER(P1660),IF(P1660=100%,"CUMPLIDA",IF(AND(ISNUMBER(L1660),ISNUMBER(INDIRECT("FECHA_"&amp;$B1660,1))), IF(L1660&lt;=INDIRECT("FECHA_"&amp;$B1660,1),"INCUMPLIDA","PROCESO"), "VERIFICAR FECHA")),"SIN VALOR AVANCE")</f>
        <v>CUMPLIDA</v>
      </c>
    </row>
    <row r="1661" spans="1:17" ht="105.75" x14ac:dyDescent="0.2">
      <c r="A1661" s="331" t="s">
        <v>19</v>
      </c>
      <c r="B1661" s="332" t="s">
        <v>14</v>
      </c>
      <c r="C1661" s="767"/>
      <c r="D1661" s="767"/>
      <c r="E1661" s="769"/>
      <c r="F1661" s="769"/>
      <c r="G1661" s="769"/>
      <c r="H1661" s="771"/>
      <c r="I1661" s="771"/>
      <c r="J1661" s="345">
        <v>1</v>
      </c>
      <c r="K1661" s="344">
        <v>45658</v>
      </c>
      <c r="L1661" s="344">
        <v>45838</v>
      </c>
      <c r="M1661" s="324">
        <f t="shared" si="60"/>
        <v>25.714285714285715</v>
      </c>
      <c r="N1661" s="325">
        <v>1</v>
      </c>
      <c r="O1661" s="321" t="s">
        <v>2621</v>
      </c>
      <c r="P1661" s="325">
        <f t="shared" si="58"/>
        <v>1</v>
      </c>
      <c r="Q1661" s="326" t="str" cm="1">
        <f t="array" aca="1" ref="Q1661" ca="1">IF(ISNUMBER(P1661),IF(P1661=100%,"CUMPLIDA",IF(AND(ISNUMBER(L1661),ISNUMBER(INDIRECT("FECHA_"&amp;$B1661,1))), IF(L1661&lt;=INDIRECT("FECHA_"&amp;$B1661,1),"INCUMPLIDA","PROCESO"), "VERIFICAR FECHA")),"SIN VALOR AVANCE")</f>
        <v>CUMPLIDA</v>
      </c>
    </row>
    <row r="1662" spans="1:17" ht="105.75" x14ac:dyDescent="0.2">
      <c r="A1662" s="331" t="s">
        <v>19</v>
      </c>
      <c r="B1662" s="332" t="s">
        <v>14</v>
      </c>
      <c r="C1662" s="767"/>
      <c r="D1662" s="767"/>
      <c r="E1662" s="769"/>
      <c r="F1662" s="769"/>
      <c r="G1662" s="769"/>
      <c r="H1662" s="771"/>
      <c r="I1662" s="771"/>
      <c r="J1662" s="345">
        <v>1</v>
      </c>
      <c r="K1662" s="344">
        <v>45839</v>
      </c>
      <c r="L1662" s="344">
        <v>46022</v>
      </c>
      <c r="M1662" s="324">
        <f t="shared" si="60"/>
        <v>26.142857142857142</v>
      </c>
      <c r="N1662" s="325">
        <v>1</v>
      </c>
      <c r="O1662" s="321" t="s">
        <v>2621</v>
      </c>
      <c r="P1662" s="325">
        <f t="shared" si="58"/>
        <v>1</v>
      </c>
      <c r="Q1662" s="326" t="str" cm="1">
        <f t="array" aca="1" ref="Q1662" ca="1">IF(ISNUMBER(P1662),IF(P1662=100%,"CUMPLIDA",IF(AND(ISNUMBER(L1662),ISNUMBER(INDIRECT("FECHA_"&amp;$B1662,1))), IF(L1662&lt;=INDIRECT("FECHA_"&amp;$B1662,1),"INCUMPLIDA","PROCESO"), "VERIFICAR FECHA")),"SIN VALOR AVANCE")</f>
        <v>CUMPLIDA</v>
      </c>
    </row>
    <row r="1663" spans="1:17" ht="105.75" x14ac:dyDescent="0.2">
      <c r="A1663" s="331" t="s">
        <v>19</v>
      </c>
      <c r="B1663" s="332" t="s">
        <v>14</v>
      </c>
      <c r="C1663" s="767"/>
      <c r="D1663" s="767"/>
      <c r="E1663" s="769"/>
      <c r="F1663" s="769"/>
      <c r="G1663" s="769"/>
      <c r="H1663" s="771"/>
      <c r="I1663" s="771"/>
      <c r="J1663" s="345">
        <v>1</v>
      </c>
      <c r="K1663" s="344">
        <v>46023</v>
      </c>
      <c r="L1663" s="344">
        <v>46142</v>
      </c>
      <c r="M1663" s="324">
        <f t="shared" si="60"/>
        <v>17</v>
      </c>
      <c r="N1663" s="325">
        <v>1</v>
      </c>
      <c r="O1663" s="321" t="s">
        <v>2621</v>
      </c>
      <c r="P1663" s="325">
        <f t="shared" si="58"/>
        <v>1</v>
      </c>
      <c r="Q1663" s="326" t="str" cm="1">
        <f t="array" aca="1" ref="Q1663" ca="1">IF(ISNUMBER(P1663),IF(P1663=100%,"CUMPLIDA",IF(AND(ISNUMBER(L1663),ISNUMBER(INDIRECT("FECHA_"&amp;$B1663,1))), IF(L1663&lt;=INDIRECT("FECHA_"&amp;$B1663,1),"INCUMPLIDA","PROCESO"), "VERIFICAR FECHA")),"SIN VALOR AVANCE")</f>
        <v>CUMPLIDA</v>
      </c>
    </row>
    <row r="1664" spans="1:17" ht="30.75" x14ac:dyDescent="0.2">
      <c r="A1664" s="331" t="s">
        <v>19</v>
      </c>
      <c r="B1664" s="332" t="s">
        <v>14</v>
      </c>
      <c r="C1664" s="767"/>
      <c r="D1664" s="767"/>
      <c r="E1664" s="769"/>
      <c r="F1664" s="769"/>
      <c r="G1664" s="769" t="s">
        <v>2622</v>
      </c>
      <c r="H1664" s="321" t="s">
        <v>2609</v>
      </c>
      <c r="I1664" s="321" t="s">
        <v>2623</v>
      </c>
      <c r="J1664" s="333">
        <v>1</v>
      </c>
      <c r="K1664" s="338">
        <v>46174</v>
      </c>
      <c r="L1664" s="338">
        <v>46234</v>
      </c>
      <c r="M1664" s="324">
        <f t="shared" si="60"/>
        <v>8.5714285714285712</v>
      </c>
      <c r="N1664" s="325">
        <v>0.16600000000000001</v>
      </c>
      <c r="O1664" s="321" t="s">
        <v>2611</v>
      </c>
      <c r="P1664" s="325">
        <f t="shared" si="58"/>
        <v>0.16600000000000001</v>
      </c>
      <c r="Q1664" s="326" t="str" cm="1">
        <f t="array" aca="1" ref="Q1664" ca="1">IF(ISNUMBER(P1664),IF(P1664=100%,"CUMPLIDA",IF(AND(ISNUMBER(L1664),ISNUMBER(INDIRECT("FECHA_"&amp;$B1664,1))), IF(L1664&lt;=INDIRECT("FECHA_"&amp;$B1664,1),"INCUMPLIDA","PROCESO"), "VERIFICAR FECHA")),"SIN VALOR AVANCE")</f>
        <v>PROCESO</v>
      </c>
    </row>
    <row r="1665" spans="1:17" ht="30.75" x14ac:dyDescent="0.2">
      <c r="A1665" s="331" t="s">
        <v>19</v>
      </c>
      <c r="B1665" s="332" t="s">
        <v>14</v>
      </c>
      <c r="C1665" s="767"/>
      <c r="D1665" s="767"/>
      <c r="E1665" s="769"/>
      <c r="F1665" s="769"/>
      <c r="G1665" s="769"/>
      <c r="H1665" s="321" t="s">
        <v>2624</v>
      </c>
      <c r="I1665" s="321" t="s">
        <v>2625</v>
      </c>
      <c r="J1665" s="333">
        <v>1</v>
      </c>
      <c r="K1665" s="338">
        <v>46235</v>
      </c>
      <c r="L1665" s="338">
        <v>46295</v>
      </c>
      <c r="M1665" s="324">
        <f t="shared" si="60"/>
        <v>8.5714285714285712</v>
      </c>
      <c r="N1665" s="325">
        <v>0.16600000000000001</v>
      </c>
      <c r="O1665" s="321" t="s">
        <v>2611</v>
      </c>
      <c r="P1665" s="325">
        <f t="shared" si="58"/>
        <v>0.16600000000000001</v>
      </c>
      <c r="Q1665" s="326" t="str" cm="1">
        <f t="array" aca="1" ref="Q1665" ca="1">IF(ISNUMBER(P1665),IF(P1665=100%,"CUMPLIDA",IF(AND(ISNUMBER(L1665),ISNUMBER(INDIRECT("FECHA_"&amp;$B1665,1))), IF(L1665&lt;=INDIRECT("FECHA_"&amp;$B1665,1),"INCUMPLIDA","PROCESO"), "VERIFICAR FECHA")),"SIN VALOR AVANCE")</f>
        <v>PROCESO</v>
      </c>
    </row>
    <row r="1666" spans="1:17" ht="45" x14ac:dyDescent="0.2">
      <c r="A1666" s="331" t="s">
        <v>19</v>
      </c>
      <c r="B1666" s="332" t="s">
        <v>14</v>
      </c>
      <c r="C1666" s="767"/>
      <c r="D1666" s="767"/>
      <c r="E1666" s="769"/>
      <c r="F1666" s="769"/>
      <c r="G1666" s="769"/>
      <c r="H1666" s="321" t="s">
        <v>2614</v>
      </c>
      <c r="I1666" s="321" t="s">
        <v>2626</v>
      </c>
      <c r="J1666" s="333">
        <v>1</v>
      </c>
      <c r="K1666" s="338">
        <v>46296</v>
      </c>
      <c r="L1666" s="338">
        <v>46418</v>
      </c>
      <c r="M1666" s="324">
        <f t="shared" si="60"/>
        <v>17.428571428571427</v>
      </c>
      <c r="N1666" s="325">
        <v>0.16600000000000001</v>
      </c>
      <c r="O1666" s="321" t="s">
        <v>2611</v>
      </c>
      <c r="P1666" s="325">
        <f t="shared" si="58"/>
        <v>0.16600000000000001</v>
      </c>
      <c r="Q1666" s="326" t="str" cm="1">
        <f t="array" aca="1" ref="Q1666" ca="1">IF(ISNUMBER(P1666),IF(P1666=100%,"CUMPLIDA",IF(AND(ISNUMBER(L1666),ISNUMBER(INDIRECT("FECHA_"&amp;$B1666,1))), IF(L1666&lt;=INDIRECT("FECHA_"&amp;$B1666,1),"INCUMPLIDA","PROCESO"), "VERIFICAR FECHA")),"SIN VALOR AVANCE")</f>
        <v>PROCESO</v>
      </c>
    </row>
    <row r="1667" spans="1:17" ht="195" x14ac:dyDescent="0.2">
      <c r="A1667" s="331" t="s">
        <v>19</v>
      </c>
      <c r="B1667" s="332" t="s">
        <v>14</v>
      </c>
      <c r="C1667" s="767"/>
      <c r="D1667" s="767"/>
      <c r="E1667" s="769"/>
      <c r="F1667" s="769"/>
      <c r="G1667" s="769"/>
      <c r="H1667" s="321" t="s">
        <v>2627</v>
      </c>
      <c r="I1667" s="321" t="s">
        <v>2628</v>
      </c>
      <c r="J1667" s="333">
        <v>3</v>
      </c>
      <c r="K1667" s="338">
        <v>46419</v>
      </c>
      <c r="L1667" s="338">
        <v>46507</v>
      </c>
      <c r="M1667" s="324">
        <f t="shared" si="60"/>
        <v>12.571428571428571</v>
      </c>
      <c r="N1667" s="325">
        <v>0.16600000000000001</v>
      </c>
      <c r="O1667" s="321" t="s">
        <v>2611</v>
      </c>
      <c r="P1667" s="325">
        <f t="shared" si="58"/>
        <v>0.16600000000000001</v>
      </c>
      <c r="Q1667" s="326" t="str" cm="1">
        <f t="array" aca="1" ref="Q1667" ca="1">IF(ISNUMBER(P1667),IF(P1667=100%,"CUMPLIDA",IF(AND(ISNUMBER(L1667),ISNUMBER(INDIRECT("FECHA_"&amp;$B1667,1))), IF(L1667&lt;=INDIRECT("FECHA_"&amp;$B1667,1),"INCUMPLIDA","PROCESO"), "VERIFICAR FECHA")),"SIN VALOR AVANCE")</f>
        <v>PROCESO</v>
      </c>
    </row>
    <row r="1668" spans="1:17" ht="105.75" x14ac:dyDescent="0.2">
      <c r="A1668" s="331" t="s">
        <v>19</v>
      </c>
      <c r="B1668" s="332" t="s">
        <v>14</v>
      </c>
      <c r="C1668" s="767"/>
      <c r="D1668" s="767"/>
      <c r="E1668" s="769"/>
      <c r="F1668" s="769"/>
      <c r="G1668" s="769" t="s">
        <v>2629</v>
      </c>
      <c r="H1668" s="771" t="s">
        <v>2630</v>
      </c>
      <c r="I1668" s="771" t="s">
        <v>2631</v>
      </c>
      <c r="J1668" s="345">
        <v>1</v>
      </c>
      <c r="K1668" s="338">
        <v>45323</v>
      </c>
      <c r="L1668" s="338">
        <v>45473</v>
      </c>
      <c r="M1668" s="324">
        <f t="shared" si="60"/>
        <v>21.428571428571427</v>
      </c>
      <c r="N1668" s="325">
        <v>1</v>
      </c>
      <c r="O1668" s="321" t="s">
        <v>2621</v>
      </c>
      <c r="P1668" s="325">
        <f t="shared" si="58"/>
        <v>1</v>
      </c>
      <c r="Q1668" s="326" t="str" cm="1">
        <f t="array" aca="1" ref="Q1668" ca="1">IF(ISNUMBER(P1668),IF(P1668=100%,"CUMPLIDA",IF(AND(ISNUMBER(L1668),ISNUMBER(INDIRECT("FECHA_"&amp;$B1668,1))), IF(L1668&lt;=INDIRECT("FECHA_"&amp;$B1668,1),"INCUMPLIDA","PROCESO"), "VERIFICAR FECHA")),"SIN VALOR AVANCE")</f>
        <v>CUMPLIDA</v>
      </c>
    </row>
    <row r="1669" spans="1:17" ht="105.75" x14ac:dyDescent="0.2">
      <c r="A1669" s="331" t="s">
        <v>19</v>
      </c>
      <c r="B1669" s="332" t="s">
        <v>14</v>
      </c>
      <c r="C1669" s="767"/>
      <c r="D1669" s="767"/>
      <c r="E1669" s="769"/>
      <c r="F1669" s="769"/>
      <c r="G1669" s="769"/>
      <c r="H1669" s="771"/>
      <c r="I1669" s="771"/>
      <c r="J1669" s="345">
        <v>1</v>
      </c>
      <c r="K1669" s="338">
        <v>45474</v>
      </c>
      <c r="L1669" s="338">
        <v>45657</v>
      </c>
      <c r="M1669" s="324">
        <f t="shared" si="60"/>
        <v>26.142857142857142</v>
      </c>
      <c r="N1669" s="325">
        <v>1</v>
      </c>
      <c r="O1669" s="321" t="s">
        <v>2621</v>
      </c>
      <c r="P1669" s="325">
        <f t="shared" si="58"/>
        <v>1</v>
      </c>
      <c r="Q1669" s="326" t="str" cm="1">
        <f t="array" aca="1" ref="Q1669" ca="1">IF(ISNUMBER(P1669),IF(P1669=100%,"CUMPLIDA",IF(AND(ISNUMBER(L1669),ISNUMBER(INDIRECT("FECHA_"&amp;$B1669,1))), IF(L1669&lt;=INDIRECT("FECHA_"&amp;$B1669,1),"INCUMPLIDA","PROCESO"), "VERIFICAR FECHA")),"SIN VALOR AVANCE")</f>
        <v>CUMPLIDA</v>
      </c>
    </row>
    <row r="1670" spans="1:17" ht="105.75" x14ac:dyDescent="0.2">
      <c r="A1670" s="331" t="s">
        <v>19</v>
      </c>
      <c r="B1670" s="332" t="s">
        <v>14</v>
      </c>
      <c r="C1670" s="767"/>
      <c r="D1670" s="767"/>
      <c r="E1670" s="769"/>
      <c r="F1670" s="769"/>
      <c r="G1670" s="769"/>
      <c r="H1670" s="771"/>
      <c r="I1670" s="771"/>
      <c r="J1670" s="345">
        <v>1</v>
      </c>
      <c r="K1670" s="338">
        <v>45658</v>
      </c>
      <c r="L1670" s="338">
        <v>45838</v>
      </c>
      <c r="M1670" s="324">
        <f t="shared" si="60"/>
        <v>25.714285714285715</v>
      </c>
      <c r="N1670" s="325">
        <v>1</v>
      </c>
      <c r="O1670" s="321" t="s">
        <v>2621</v>
      </c>
      <c r="P1670" s="325">
        <f t="shared" si="58"/>
        <v>1</v>
      </c>
      <c r="Q1670" s="326" t="str" cm="1">
        <f t="array" aca="1" ref="Q1670" ca="1">IF(ISNUMBER(P1670),IF(P1670=100%,"CUMPLIDA",IF(AND(ISNUMBER(L1670),ISNUMBER(INDIRECT("FECHA_"&amp;$B1670,1))), IF(L1670&lt;=INDIRECT("FECHA_"&amp;$B1670,1),"INCUMPLIDA","PROCESO"), "VERIFICAR FECHA")),"SIN VALOR AVANCE")</f>
        <v>CUMPLIDA</v>
      </c>
    </row>
    <row r="1671" spans="1:17" ht="105.75" x14ac:dyDescent="0.2">
      <c r="A1671" s="331" t="s">
        <v>19</v>
      </c>
      <c r="B1671" s="332" t="s">
        <v>14</v>
      </c>
      <c r="C1671" s="767"/>
      <c r="D1671" s="767"/>
      <c r="E1671" s="769"/>
      <c r="F1671" s="769"/>
      <c r="G1671" s="769"/>
      <c r="H1671" s="771"/>
      <c r="I1671" s="771"/>
      <c r="J1671" s="345">
        <v>1</v>
      </c>
      <c r="K1671" s="338">
        <v>45839</v>
      </c>
      <c r="L1671" s="338">
        <v>46022</v>
      </c>
      <c r="M1671" s="324">
        <f t="shared" si="60"/>
        <v>26.142857142857142</v>
      </c>
      <c r="N1671" s="325">
        <v>1</v>
      </c>
      <c r="O1671" s="321" t="s">
        <v>2621</v>
      </c>
      <c r="P1671" s="325">
        <f t="shared" si="58"/>
        <v>1</v>
      </c>
      <c r="Q1671" s="326" t="str" cm="1">
        <f t="array" aca="1" ref="Q1671" ca="1">IF(ISNUMBER(P1671),IF(P1671=100%,"CUMPLIDA",IF(AND(ISNUMBER(L1671),ISNUMBER(INDIRECT("FECHA_"&amp;$B1671,1))), IF(L1671&lt;=INDIRECT("FECHA_"&amp;$B1671,1),"INCUMPLIDA","PROCESO"), "VERIFICAR FECHA")),"SIN VALOR AVANCE")</f>
        <v>CUMPLIDA</v>
      </c>
    </row>
    <row r="1672" spans="1:17" ht="105.75" x14ac:dyDescent="0.2">
      <c r="A1672" s="331" t="s">
        <v>19</v>
      </c>
      <c r="B1672" s="332" t="s">
        <v>14</v>
      </c>
      <c r="C1672" s="767"/>
      <c r="D1672" s="767"/>
      <c r="E1672" s="769"/>
      <c r="F1672" s="769"/>
      <c r="G1672" s="769"/>
      <c r="H1672" s="771"/>
      <c r="I1672" s="771"/>
      <c r="J1672" s="345">
        <v>1</v>
      </c>
      <c r="K1672" s="338">
        <v>46023</v>
      </c>
      <c r="L1672" s="338">
        <v>46203</v>
      </c>
      <c r="M1672" s="324">
        <f t="shared" si="60"/>
        <v>25.714285714285715</v>
      </c>
      <c r="N1672" s="325">
        <v>1</v>
      </c>
      <c r="O1672" s="321" t="s">
        <v>2621</v>
      </c>
      <c r="P1672" s="325">
        <f t="shared" si="58"/>
        <v>1</v>
      </c>
      <c r="Q1672" s="326" t="str" cm="1">
        <f t="array" aca="1" ref="Q1672" ca="1">IF(ISNUMBER(P1672),IF(P1672=100%,"CUMPLIDA",IF(AND(ISNUMBER(L1672),ISNUMBER(INDIRECT("FECHA_"&amp;$B1672,1))), IF(L1672&lt;=INDIRECT("FECHA_"&amp;$B1672,1),"INCUMPLIDA","PROCESO"), "VERIFICAR FECHA")),"SIN VALOR AVANCE")</f>
        <v>CUMPLIDA</v>
      </c>
    </row>
    <row r="1673" spans="1:17" ht="105.75" x14ac:dyDescent="0.2">
      <c r="A1673" s="331" t="s">
        <v>19</v>
      </c>
      <c r="B1673" s="332" t="s">
        <v>14</v>
      </c>
      <c r="C1673" s="767"/>
      <c r="D1673" s="767"/>
      <c r="E1673" s="769"/>
      <c r="F1673" s="769"/>
      <c r="G1673" s="769"/>
      <c r="H1673" s="771"/>
      <c r="I1673" s="771"/>
      <c r="J1673" s="345">
        <v>1</v>
      </c>
      <c r="K1673" s="338">
        <v>46204</v>
      </c>
      <c r="L1673" s="338">
        <v>46387</v>
      </c>
      <c r="M1673" s="324">
        <f t="shared" si="60"/>
        <v>26.142857142857142</v>
      </c>
      <c r="N1673" s="325">
        <v>1</v>
      </c>
      <c r="O1673" s="321" t="s">
        <v>2621</v>
      </c>
      <c r="P1673" s="325">
        <f t="shared" si="58"/>
        <v>1</v>
      </c>
      <c r="Q1673" s="326" t="str" cm="1">
        <f t="array" aca="1" ref="Q1673" ca="1">IF(ISNUMBER(P1673),IF(P1673=100%,"CUMPLIDA",IF(AND(ISNUMBER(L1673),ISNUMBER(INDIRECT("FECHA_"&amp;$B1673,1))), IF(L1673&lt;=INDIRECT("FECHA_"&amp;$B1673,1),"INCUMPLIDA","PROCESO"), "VERIFICAR FECHA")),"SIN VALOR AVANCE")</f>
        <v>CUMPLIDA</v>
      </c>
    </row>
    <row r="1674" spans="1:17" ht="105.75" x14ac:dyDescent="0.2">
      <c r="A1674" s="331" t="s">
        <v>19</v>
      </c>
      <c r="B1674" s="332" t="s">
        <v>14</v>
      </c>
      <c r="C1674" s="767"/>
      <c r="D1674" s="767"/>
      <c r="E1674" s="769"/>
      <c r="F1674" s="769"/>
      <c r="G1674" s="769"/>
      <c r="H1674" s="771"/>
      <c r="I1674" s="771"/>
      <c r="J1674" s="345">
        <v>1</v>
      </c>
      <c r="K1674" s="338">
        <v>46388</v>
      </c>
      <c r="L1674" s="338">
        <v>46507</v>
      </c>
      <c r="M1674" s="324">
        <f t="shared" si="60"/>
        <v>17</v>
      </c>
      <c r="N1674" s="325">
        <v>1</v>
      </c>
      <c r="O1674" s="321" t="s">
        <v>2621</v>
      </c>
      <c r="P1674" s="325">
        <f t="shared" si="58"/>
        <v>1</v>
      </c>
      <c r="Q1674" s="326" t="str" cm="1">
        <f t="array" aca="1" ref="Q1674" ca="1">IF(ISNUMBER(P1674),IF(P1674=100%,"CUMPLIDA",IF(AND(ISNUMBER(L1674),ISNUMBER(INDIRECT("FECHA_"&amp;$B1674,1))), IF(L1674&lt;=INDIRECT("FECHA_"&amp;$B1674,1),"INCUMPLIDA","PROCESO"), "VERIFICAR FECHA")),"SIN VALOR AVANCE")</f>
        <v>CUMPLIDA</v>
      </c>
    </row>
    <row r="1675" spans="1:17" ht="105" x14ac:dyDescent="0.2">
      <c r="A1675" s="331" t="s">
        <v>19</v>
      </c>
      <c r="B1675" s="332" t="s">
        <v>14</v>
      </c>
      <c r="C1675" s="767"/>
      <c r="D1675" s="767"/>
      <c r="E1675" s="769"/>
      <c r="F1675" s="769"/>
      <c r="G1675" s="320" t="s">
        <v>2632</v>
      </c>
      <c r="H1675" s="321" t="s">
        <v>2633</v>
      </c>
      <c r="I1675" s="321" t="s">
        <v>2634</v>
      </c>
      <c r="J1675" s="333">
        <v>1</v>
      </c>
      <c r="K1675" s="344">
        <v>45231</v>
      </c>
      <c r="L1675" s="344">
        <v>45351</v>
      </c>
      <c r="M1675" s="324">
        <f t="shared" si="60"/>
        <v>17.142857142857142</v>
      </c>
      <c r="N1675" s="325">
        <v>1</v>
      </c>
      <c r="O1675" s="321" t="s">
        <v>2635</v>
      </c>
      <c r="P1675" s="325">
        <f t="shared" si="58"/>
        <v>1</v>
      </c>
      <c r="Q1675" s="326" t="str" cm="1">
        <f t="array" aca="1" ref="Q1675" ca="1">IF(ISNUMBER(P1675),IF(P1675=100%,"CUMPLIDA",IF(AND(ISNUMBER(L1675),ISNUMBER(INDIRECT("FECHA_"&amp;$B1675,1))), IF(L1675&lt;=INDIRECT("FECHA_"&amp;$B1675,1),"INCUMPLIDA","PROCESO"), "VERIFICAR FECHA")),"SIN VALOR AVANCE")</f>
        <v>CUMPLIDA</v>
      </c>
    </row>
    <row r="1676" spans="1:17" ht="60.75" x14ac:dyDescent="0.2">
      <c r="A1676" s="331" t="s">
        <v>19</v>
      </c>
      <c r="B1676" s="332" t="s">
        <v>14</v>
      </c>
      <c r="C1676" s="767"/>
      <c r="D1676" s="767"/>
      <c r="E1676" s="769"/>
      <c r="F1676" s="769"/>
      <c r="G1676" s="769" t="s">
        <v>2636</v>
      </c>
      <c r="H1676" s="771" t="s">
        <v>2637</v>
      </c>
      <c r="I1676" s="321" t="s">
        <v>2638</v>
      </c>
      <c r="J1676" s="333">
        <v>1</v>
      </c>
      <c r="K1676" s="344">
        <v>45323</v>
      </c>
      <c r="L1676" s="344">
        <v>45351</v>
      </c>
      <c r="M1676" s="324">
        <f t="shared" si="60"/>
        <v>4</v>
      </c>
      <c r="N1676" s="325">
        <v>1</v>
      </c>
      <c r="O1676" s="321" t="s">
        <v>2635</v>
      </c>
      <c r="P1676" s="325">
        <f t="shared" si="58"/>
        <v>1</v>
      </c>
      <c r="Q1676" s="326" t="str" cm="1">
        <f t="array" aca="1" ref="Q1676" ca="1">IF(ISNUMBER(P1676),IF(P1676=100%,"CUMPLIDA",IF(AND(ISNUMBER(L1676),ISNUMBER(INDIRECT("FECHA_"&amp;$B1676,1))), IF(L1676&lt;=INDIRECT("FECHA_"&amp;$B1676,1),"INCUMPLIDA","PROCESO"), "VERIFICAR FECHA")),"SIN VALOR AVANCE")</f>
        <v>CUMPLIDA</v>
      </c>
    </row>
    <row r="1677" spans="1:17" ht="60.75" x14ac:dyDescent="0.2">
      <c r="A1677" s="331" t="s">
        <v>19</v>
      </c>
      <c r="B1677" s="332" t="s">
        <v>14</v>
      </c>
      <c r="C1677" s="767"/>
      <c r="D1677" s="767"/>
      <c r="E1677" s="769"/>
      <c r="F1677" s="769"/>
      <c r="G1677" s="769"/>
      <c r="H1677" s="771"/>
      <c r="I1677" s="321" t="s">
        <v>2639</v>
      </c>
      <c r="J1677" s="333">
        <v>1</v>
      </c>
      <c r="K1677" s="344">
        <v>45474</v>
      </c>
      <c r="L1677" s="344">
        <v>45535</v>
      </c>
      <c r="M1677" s="324">
        <f t="shared" si="60"/>
        <v>8.7142857142857135</v>
      </c>
      <c r="N1677" s="325">
        <v>1</v>
      </c>
      <c r="O1677" s="321" t="s">
        <v>2635</v>
      </c>
      <c r="P1677" s="325">
        <f t="shared" si="58"/>
        <v>1</v>
      </c>
      <c r="Q1677" s="326" t="str" cm="1">
        <f t="array" aca="1" ref="Q1677" ca="1">IF(ISNUMBER(P1677),IF(P1677=100%,"CUMPLIDA",IF(AND(ISNUMBER(L1677),ISNUMBER(INDIRECT("FECHA_"&amp;$B1677,1))), IF(L1677&lt;=INDIRECT("FECHA_"&amp;$B1677,1),"INCUMPLIDA","PROCESO"), "VERIFICAR FECHA")),"SIN VALOR AVANCE")</f>
        <v>CUMPLIDA</v>
      </c>
    </row>
    <row r="1678" spans="1:17" ht="60.75" x14ac:dyDescent="0.2">
      <c r="A1678" s="331" t="s">
        <v>19</v>
      </c>
      <c r="B1678" s="332" t="s">
        <v>14</v>
      </c>
      <c r="C1678" s="767"/>
      <c r="D1678" s="767"/>
      <c r="E1678" s="769"/>
      <c r="F1678" s="769"/>
      <c r="G1678" s="769" t="s">
        <v>2640</v>
      </c>
      <c r="H1678" s="771" t="s">
        <v>2641</v>
      </c>
      <c r="I1678" s="771" t="s">
        <v>2642</v>
      </c>
      <c r="J1678" s="333">
        <v>1</v>
      </c>
      <c r="K1678" s="344">
        <v>45351</v>
      </c>
      <c r="L1678" s="344">
        <v>45359</v>
      </c>
      <c r="M1678" s="324">
        <f t="shared" si="60"/>
        <v>1.1428571428571428</v>
      </c>
      <c r="N1678" s="325">
        <v>1</v>
      </c>
      <c r="O1678" s="321" t="s">
        <v>2635</v>
      </c>
      <c r="P1678" s="325">
        <f t="shared" si="58"/>
        <v>1</v>
      </c>
      <c r="Q1678" s="326" t="str" cm="1">
        <f t="array" aca="1" ref="Q1678" ca="1">IF(ISNUMBER(P1678),IF(P1678=100%,"CUMPLIDA",IF(AND(ISNUMBER(L1678),ISNUMBER(INDIRECT("FECHA_"&amp;$B1678,1))), IF(L1678&lt;=INDIRECT("FECHA_"&amp;$B1678,1),"INCUMPLIDA","PROCESO"), "VERIFICAR FECHA")),"SIN VALOR AVANCE")</f>
        <v>CUMPLIDA</v>
      </c>
    </row>
    <row r="1679" spans="1:17" ht="60.75" x14ac:dyDescent="0.2">
      <c r="A1679" s="331" t="s">
        <v>19</v>
      </c>
      <c r="B1679" s="332" t="s">
        <v>14</v>
      </c>
      <c r="C1679" s="767"/>
      <c r="D1679" s="767"/>
      <c r="E1679" s="769"/>
      <c r="F1679" s="769"/>
      <c r="G1679" s="769"/>
      <c r="H1679" s="771"/>
      <c r="I1679" s="771"/>
      <c r="J1679" s="333">
        <v>1</v>
      </c>
      <c r="K1679" s="344">
        <v>45535</v>
      </c>
      <c r="L1679" s="344">
        <v>45541</v>
      </c>
      <c r="M1679" s="324">
        <f t="shared" si="60"/>
        <v>0.8571428571428571</v>
      </c>
      <c r="N1679" s="325">
        <v>1</v>
      </c>
      <c r="O1679" s="321" t="s">
        <v>2635</v>
      </c>
      <c r="P1679" s="325">
        <f t="shared" si="58"/>
        <v>1</v>
      </c>
      <c r="Q1679" s="326" t="str" cm="1">
        <f t="array" aca="1" ref="Q1679" ca="1">IF(ISNUMBER(P1679),IF(P1679=100%,"CUMPLIDA",IF(AND(ISNUMBER(L1679),ISNUMBER(INDIRECT("FECHA_"&amp;$B1679,1))), IF(L1679&lt;=INDIRECT("FECHA_"&amp;$B1679,1),"INCUMPLIDA","PROCESO"), "VERIFICAR FECHA")),"SIN VALOR AVANCE")</f>
        <v>CUMPLIDA</v>
      </c>
    </row>
    <row r="1680" spans="1:17" ht="90" x14ac:dyDescent="0.2">
      <c r="A1680" s="331" t="s">
        <v>19</v>
      </c>
      <c r="B1680" s="332" t="s">
        <v>14</v>
      </c>
      <c r="C1680" s="767"/>
      <c r="D1680" s="767"/>
      <c r="E1680" s="769"/>
      <c r="F1680" s="769"/>
      <c r="G1680" s="320" t="s">
        <v>2643</v>
      </c>
      <c r="H1680" s="321" t="s">
        <v>2644</v>
      </c>
      <c r="I1680" s="321" t="s">
        <v>2645</v>
      </c>
      <c r="J1680" s="319" t="s">
        <v>2646</v>
      </c>
      <c r="K1680" s="344">
        <v>45351</v>
      </c>
      <c r="L1680" s="344">
        <v>45473</v>
      </c>
      <c r="M1680" s="324">
        <f t="shared" si="60"/>
        <v>17.428571428571427</v>
      </c>
      <c r="N1680" s="325">
        <v>1</v>
      </c>
      <c r="O1680" s="321" t="s">
        <v>2647</v>
      </c>
      <c r="P1680" s="325">
        <f t="shared" si="58"/>
        <v>1</v>
      </c>
      <c r="Q1680" s="326" t="str" cm="1">
        <f t="array" aca="1" ref="Q1680" ca="1">IF(ISNUMBER(P1680),IF(P1680=100%,"CUMPLIDA",IF(AND(ISNUMBER(L1680),ISNUMBER(INDIRECT("FECHA_"&amp;$B1680,1))), IF(L1680&lt;=INDIRECT("FECHA_"&amp;$B1680,1),"INCUMPLIDA","PROCESO"), "VERIFICAR FECHA")),"SIN VALOR AVANCE")</f>
        <v>CUMPLIDA</v>
      </c>
    </row>
    <row r="1681" spans="1:17" ht="30.75" x14ac:dyDescent="0.2">
      <c r="A1681" s="331" t="s">
        <v>19</v>
      </c>
      <c r="B1681" s="332" t="s">
        <v>14</v>
      </c>
      <c r="C1681" s="767"/>
      <c r="D1681" s="767"/>
      <c r="E1681" s="769"/>
      <c r="F1681" s="769"/>
      <c r="G1681" s="769" t="s">
        <v>2648</v>
      </c>
      <c r="H1681" s="321" t="s">
        <v>2609</v>
      </c>
      <c r="I1681" s="321" t="s">
        <v>2649</v>
      </c>
      <c r="J1681" s="333">
        <v>1</v>
      </c>
      <c r="K1681" s="344">
        <v>46966</v>
      </c>
      <c r="L1681" s="344">
        <v>47026</v>
      </c>
      <c r="M1681" s="324">
        <f t="shared" si="60"/>
        <v>8.5714285714285712</v>
      </c>
      <c r="N1681" s="325">
        <v>0</v>
      </c>
      <c r="O1681" s="321" t="s">
        <v>2611</v>
      </c>
      <c r="P1681" s="325">
        <f t="shared" si="58"/>
        <v>0</v>
      </c>
      <c r="Q1681" s="326" t="str" cm="1">
        <f t="array" aca="1" ref="Q1681" ca="1">IF(ISNUMBER(P1681),IF(P1681=100%,"CUMPLIDA",IF(AND(ISNUMBER(L1681),ISNUMBER(INDIRECT("FECHA_"&amp;$B1681,1))), IF(L1681&lt;=INDIRECT("FECHA_"&amp;$B1681,1),"INCUMPLIDA","PROCESO"), "VERIFICAR FECHA")),"SIN VALOR AVANCE")</f>
        <v>PROCESO</v>
      </c>
    </row>
    <row r="1682" spans="1:17" ht="45" x14ac:dyDescent="0.2">
      <c r="A1682" s="331" t="s">
        <v>19</v>
      </c>
      <c r="B1682" s="332" t="s">
        <v>14</v>
      </c>
      <c r="C1682" s="767"/>
      <c r="D1682" s="767"/>
      <c r="E1682" s="769"/>
      <c r="F1682" s="769"/>
      <c r="G1682" s="769"/>
      <c r="H1682" s="321" t="s">
        <v>2650</v>
      </c>
      <c r="I1682" s="321" t="s">
        <v>2613</v>
      </c>
      <c r="J1682" s="333">
        <v>1</v>
      </c>
      <c r="K1682" s="344">
        <v>47027</v>
      </c>
      <c r="L1682" s="344">
        <v>47087</v>
      </c>
      <c r="M1682" s="324">
        <f t="shared" si="60"/>
        <v>8.5714285714285712</v>
      </c>
      <c r="N1682" s="325">
        <v>0</v>
      </c>
      <c r="O1682" s="321" t="s">
        <v>2611</v>
      </c>
      <c r="P1682" s="325">
        <f t="shared" ref="P1682:P1728" si="61">IF(B1682="ITRC",N1682,N1682/J1682)</f>
        <v>0</v>
      </c>
      <c r="Q1682" s="326" t="str" cm="1">
        <f t="array" aca="1" ref="Q1682" ca="1">IF(ISNUMBER(P1682),IF(P1682=100%,"CUMPLIDA",IF(AND(ISNUMBER(L1682),ISNUMBER(INDIRECT("FECHA_"&amp;$B1682,1))), IF(L1682&lt;=INDIRECT("FECHA_"&amp;$B1682,1),"INCUMPLIDA","PROCESO"), "VERIFICAR FECHA")),"SIN VALOR AVANCE")</f>
        <v>PROCESO</v>
      </c>
    </row>
    <row r="1683" spans="1:17" ht="45" x14ac:dyDescent="0.2">
      <c r="A1683" s="331" t="s">
        <v>19</v>
      </c>
      <c r="B1683" s="332" t="s">
        <v>14</v>
      </c>
      <c r="C1683" s="767"/>
      <c r="D1683" s="767"/>
      <c r="E1683" s="769"/>
      <c r="F1683" s="769"/>
      <c r="G1683" s="769"/>
      <c r="H1683" s="321" t="s">
        <v>2614</v>
      </c>
      <c r="I1683" s="321" t="s">
        <v>2651</v>
      </c>
      <c r="J1683" s="333">
        <v>1</v>
      </c>
      <c r="K1683" s="344">
        <v>47088</v>
      </c>
      <c r="L1683" s="344">
        <v>47208</v>
      </c>
      <c r="M1683" s="324">
        <f t="shared" si="60"/>
        <v>17.142857142857142</v>
      </c>
      <c r="N1683" s="325">
        <v>0</v>
      </c>
      <c r="O1683" s="321" t="s">
        <v>2611</v>
      </c>
      <c r="P1683" s="325">
        <f t="shared" si="61"/>
        <v>0</v>
      </c>
      <c r="Q1683" s="326" t="str" cm="1">
        <f t="array" aca="1" ref="Q1683" ca="1">IF(ISNUMBER(P1683),IF(P1683=100%,"CUMPLIDA",IF(AND(ISNUMBER(L1683),ISNUMBER(INDIRECT("FECHA_"&amp;$B1683,1))), IF(L1683&lt;=INDIRECT("FECHA_"&amp;$B1683,1),"INCUMPLIDA","PROCESO"), "VERIFICAR FECHA")),"SIN VALOR AVANCE")</f>
        <v>PROCESO</v>
      </c>
    </row>
    <row r="1684" spans="1:17" ht="165" x14ac:dyDescent="0.2">
      <c r="A1684" s="331" t="s">
        <v>19</v>
      </c>
      <c r="B1684" s="332" t="s">
        <v>14</v>
      </c>
      <c r="C1684" s="767"/>
      <c r="D1684" s="767"/>
      <c r="E1684" s="769"/>
      <c r="F1684" s="769"/>
      <c r="G1684" s="769"/>
      <c r="H1684" s="321" t="s">
        <v>2652</v>
      </c>
      <c r="I1684" s="321" t="s">
        <v>2653</v>
      </c>
      <c r="J1684" s="333">
        <v>3</v>
      </c>
      <c r="K1684" s="344">
        <v>47209</v>
      </c>
      <c r="L1684" s="344">
        <v>47299</v>
      </c>
      <c r="M1684" s="324">
        <f t="shared" si="60"/>
        <v>12.857142857142858</v>
      </c>
      <c r="N1684" s="325">
        <v>0</v>
      </c>
      <c r="O1684" s="321" t="s">
        <v>2611</v>
      </c>
      <c r="P1684" s="325">
        <f t="shared" si="61"/>
        <v>0</v>
      </c>
      <c r="Q1684" s="326" t="str" cm="1">
        <f t="array" aca="1" ref="Q1684" ca="1">IF(ISNUMBER(P1684),IF(P1684=100%,"CUMPLIDA",IF(AND(ISNUMBER(L1684),ISNUMBER(INDIRECT("FECHA_"&amp;$B1684,1))), IF(L1684&lt;=INDIRECT("FECHA_"&amp;$B1684,1),"INCUMPLIDA","PROCESO"), "VERIFICAR FECHA")),"SIN VALOR AVANCE")</f>
        <v>PROCESO</v>
      </c>
    </row>
    <row r="1685" spans="1:17" ht="30.75" x14ac:dyDescent="0.2">
      <c r="A1685" s="331" t="s">
        <v>19</v>
      </c>
      <c r="B1685" s="332" t="s">
        <v>14</v>
      </c>
      <c r="C1685" s="767"/>
      <c r="D1685" s="767"/>
      <c r="E1685" s="769" t="s">
        <v>2654</v>
      </c>
      <c r="F1685" s="769"/>
      <c r="G1685" s="769" t="s">
        <v>2655</v>
      </c>
      <c r="H1685" s="771" t="s">
        <v>2656</v>
      </c>
      <c r="I1685" s="771" t="s">
        <v>2657</v>
      </c>
      <c r="J1685" s="333">
        <v>1</v>
      </c>
      <c r="K1685" s="344">
        <v>45323</v>
      </c>
      <c r="L1685" s="344">
        <v>45473</v>
      </c>
      <c r="M1685" s="324">
        <f t="shared" si="60"/>
        <v>21.428571428571427</v>
      </c>
      <c r="N1685" s="325">
        <v>1</v>
      </c>
      <c r="O1685" s="341" t="s">
        <v>2658</v>
      </c>
      <c r="P1685" s="325">
        <f t="shared" si="61"/>
        <v>1</v>
      </c>
      <c r="Q1685" s="326" t="str" cm="1">
        <f t="array" aca="1" ref="Q1685" ca="1">IF(ISNUMBER(P1685),IF(P1685=100%,"CUMPLIDA",IF(AND(ISNUMBER(L1685),ISNUMBER(INDIRECT("FECHA_"&amp;$B1685,1))), IF(L1685&lt;=INDIRECT("FECHA_"&amp;$B1685,1),"INCUMPLIDA","PROCESO"), "VERIFICAR FECHA")),"SIN VALOR AVANCE")</f>
        <v>CUMPLIDA</v>
      </c>
    </row>
    <row r="1686" spans="1:17" ht="30.75" x14ac:dyDescent="0.2">
      <c r="A1686" s="331" t="s">
        <v>19</v>
      </c>
      <c r="B1686" s="332" t="s">
        <v>14</v>
      </c>
      <c r="C1686" s="767"/>
      <c r="D1686" s="767"/>
      <c r="E1686" s="769"/>
      <c r="F1686" s="769"/>
      <c r="G1686" s="769"/>
      <c r="H1686" s="771"/>
      <c r="I1686" s="771"/>
      <c r="J1686" s="333">
        <v>1</v>
      </c>
      <c r="K1686" s="344">
        <v>45474</v>
      </c>
      <c r="L1686" s="344">
        <v>45657</v>
      </c>
      <c r="M1686" s="324">
        <f t="shared" si="60"/>
        <v>26.142857142857142</v>
      </c>
      <c r="N1686" s="325">
        <v>1</v>
      </c>
      <c r="O1686" s="341" t="s">
        <v>2658</v>
      </c>
      <c r="P1686" s="325">
        <f t="shared" si="61"/>
        <v>1</v>
      </c>
      <c r="Q1686" s="326" t="str" cm="1">
        <f t="array" aca="1" ref="Q1686" ca="1">IF(ISNUMBER(P1686),IF(P1686=100%,"CUMPLIDA",IF(AND(ISNUMBER(L1686),ISNUMBER(INDIRECT("FECHA_"&amp;$B1686,1))), IF(L1686&lt;=INDIRECT("FECHA_"&amp;$B1686,1),"INCUMPLIDA","PROCESO"), "VERIFICAR FECHA")),"SIN VALOR AVANCE")</f>
        <v>CUMPLIDA</v>
      </c>
    </row>
    <row r="1687" spans="1:17" ht="30.75" x14ac:dyDescent="0.2">
      <c r="A1687" s="331" t="s">
        <v>19</v>
      </c>
      <c r="B1687" s="332" t="s">
        <v>14</v>
      </c>
      <c r="C1687" s="767"/>
      <c r="D1687" s="767"/>
      <c r="E1687" s="769"/>
      <c r="F1687" s="769"/>
      <c r="G1687" s="769"/>
      <c r="H1687" s="771"/>
      <c r="I1687" s="771"/>
      <c r="J1687" s="333">
        <v>1</v>
      </c>
      <c r="K1687" s="344">
        <v>45658</v>
      </c>
      <c r="L1687" s="344">
        <v>45838</v>
      </c>
      <c r="M1687" s="324">
        <f t="shared" si="60"/>
        <v>25.714285714285715</v>
      </c>
      <c r="N1687" s="325">
        <v>1</v>
      </c>
      <c r="O1687" s="341" t="s">
        <v>2658</v>
      </c>
      <c r="P1687" s="325">
        <f t="shared" si="61"/>
        <v>1</v>
      </c>
      <c r="Q1687" s="326" t="str" cm="1">
        <f t="array" aca="1" ref="Q1687" ca="1">IF(ISNUMBER(P1687),IF(P1687=100%,"CUMPLIDA",IF(AND(ISNUMBER(L1687),ISNUMBER(INDIRECT("FECHA_"&amp;$B1687,1))), IF(L1687&lt;=INDIRECT("FECHA_"&amp;$B1687,1),"INCUMPLIDA","PROCESO"), "VERIFICAR FECHA")),"SIN VALOR AVANCE")</f>
        <v>CUMPLIDA</v>
      </c>
    </row>
    <row r="1688" spans="1:17" ht="30.75" x14ac:dyDescent="0.2">
      <c r="A1688" s="331" t="s">
        <v>19</v>
      </c>
      <c r="B1688" s="332" t="s">
        <v>14</v>
      </c>
      <c r="C1688" s="767"/>
      <c r="D1688" s="767"/>
      <c r="E1688" s="769"/>
      <c r="F1688" s="769"/>
      <c r="G1688" s="769"/>
      <c r="H1688" s="771"/>
      <c r="I1688" s="771"/>
      <c r="J1688" s="333">
        <v>1</v>
      </c>
      <c r="K1688" s="344">
        <v>45839</v>
      </c>
      <c r="L1688" s="344">
        <v>46022</v>
      </c>
      <c r="M1688" s="324">
        <f t="shared" si="60"/>
        <v>26.142857142857142</v>
      </c>
      <c r="N1688" s="325">
        <v>1</v>
      </c>
      <c r="O1688" s="341" t="s">
        <v>2658</v>
      </c>
      <c r="P1688" s="325">
        <f t="shared" si="61"/>
        <v>1</v>
      </c>
      <c r="Q1688" s="326" t="str" cm="1">
        <f t="array" aca="1" ref="Q1688" ca="1">IF(ISNUMBER(P1688),IF(P1688=100%,"CUMPLIDA",IF(AND(ISNUMBER(L1688),ISNUMBER(INDIRECT("FECHA_"&amp;$B1688,1))), IF(L1688&lt;=INDIRECT("FECHA_"&amp;$B1688,1),"INCUMPLIDA","PROCESO"), "VERIFICAR FECHA")),"SIN VALOR AVANCE")</f>
        <v>CUMPLIDA</v>
      </c>
    </row>
    <row r="1689" spans="1:17" ht="30.75" x14ac:dyDescent="0.2">
      <c r="A1689" s="331" t="s">
        <v>19</v>
      </c>
      <c r="B1689" s="332" t="s">
        <v>14</v>
      </c>
      <c r="C1689" s="767"/>
      <c r="D1689" s="767"/>
      <c r="E1689" s="769"/>
      <c r="F1689" s="769"/>
      <c r="G1689" s="769"/>
      <c r="H1689" s="771"/>
      <c r="I1689" s="771"/>
      <c r="J1689" s="333">
        <v>1</v>
      </c>
      <c r="K1689" s="344">
        <v>46023</v>
      </c>
      <c r="L1689" s="344">
        <v>46203</v>
      </c>
      <c r="M1689" s="324">
        <f t="shared" si="60"/>
        <v>25.714285714285715</v>
      </c>
      <c r="N1689" s="325">
        <v>1</v>
      </c>
      <c r="O1689" s="341" t="s">
        <v>2658</v>
      </c>
      <c r="P1689" s="325">
        <f t="shared" si="61"/>
        <v>1</v>
      </c>
      <c r="Q1689" s="326" t="str" cm="1">
        <f t="array" aca="1" ref="Q1689" ca="1">IF(ISNUMBER(P1689),IF(P1689=100%,"CUMPLIDA",IF(AND(ISNUMBER(L1689),ISNUMBER(INDIRECT("FECHA_"&amp;$B1689,1))), IF(L1689&lt;=INDIRECT("FECHA_"&amp;$B1689,1),"INCUMPLIDA","PROCESO"), "VERIFICAR FECHA")),"SIN VALOR AVANCE")</f>
        <v>CUMPLIDA</v>
      </c>
    </row>
    <row r="1690" spans="1:17" ht="30.75" x14ac:dyDescent="0.2">
      <c r="A1690" s="331" t="s">
        <v>19</v>
      </c>
      <c r="B1690" s="332" t="s">
        <v>14</v>
      </c>
      <c r="C1690" s="767"/>
      <c r="D1690" s="767"/>
      <c r="E1690" s="769"/>
      <c r="F1690" s="769"/>
      <c r="G1690" s="769"/>
      <c r="H1690" s="771"/>
      <c r="I1690" s="771"/>
      <c r="J1690" s="333">
        <v>1</v>
      </c>
      <c r="K1690" s="344">
        <v>46204</v>
      </c>
      <c r="L1690" s="344">
        <v>46387</v>
      </c>
      <c r="M1690" s="324">
        <f t="shared" si="60"/>
        <v>26.142857142857142</v>
      </c>
      <c r="N1690" s="325">
        <v>1</v>
      </c>
      <c r="O1690" s="341" t="s">
        <v>2658</v>
      </c>
      <c r="P1690" s="325">
        <f t="shared" si="61"/>
        <v>1</v>
      </c>
      <c r="Q1690" s="326" t="str" cm="1">
        <f t="array" aca="1" ref="Q1690" ca="1">IF(ISNUMBER(P1690),IF(P1690=100%,"CUMPLIDA",IF(AND(ISNUMBER(L1690),ISNUMBER(INDIRECT("FECHA_"&amp;$B1690,1))), IF(L1690&lt;=INDIRECT("FECHA_"&amp;$B1690,1),"INCUMPLIDA","PROCESO"), "VERIFICAR FECHA")),"SIN VALOR AVANCE")</f>
        <v>CUMPLIDA</v>
      </c>
    </row>
    <row r="1691" spans="1:17" ht="30.75" x14ac:dyDescent="0.2">
      <c r="A1691" s="331" t="s">
        <v>19</v>
      </c>
      <c r="B1691" s="332" t="s">
        <v>14</v>
      </c>
      <c r="C1691" s="767"/>
      <c r="D1691" s="767"/>
      <c r="E1691" s="769"/>
      <c r="F1691" s="769"/>
      <c r="G1691" s="769"/>
      <c r="H1691" s="771"/>
      <c r="I1691" s="771"/>
      <c r="J1691" s="333">
        <v>1</v>
      </c>
      <c r="K1691" s="344">
        <v>46388</v>
      </c>
      <c r="L1691" s="344">
        <v>46568</v>
      </c>
      <c r="M1691" s="324">
        <f t="shared" si="60"/>
        <v>25.714285714285715</v>
      </c>
      <c r="N1691" s="325">
        <v>1</v>
      </c>
      <c r="O1691" s="341" t="s">
        <v>2658</v>
      </c>
      <c r="P1691" s="325">
        <f t="shared" si="61"/>
        <v>1</v>
      </c>
      <c r="Q1691" s="326" t="str" cm="1">
        <f t="array" aca="1" ref="Q1691" ca="1">IF(ISNUMBER(P1691),IF(P1691=100%,"CUMPLIDA",IF(AND(ISNUMBER(L1691),ISNUMBER(INDIRECT("FECHA_"&amp;$B1691,1))), IF(L1691&lt;=INDIRECT("FECHA_"&amp;$B1691,1),"INCUMPLIDA","PROCESO"), "VERIFICAR FECHA")),"SIN VALOR AVANCE")</f>
        <v>CUMPLIDA</v>
      </c>
    </row>
    <row r="1692" spans="1:17" ht="30.75" x14ac:dyDescent="0.2">
      <c r="A1692" s="331" t="s">
        <v>19</v>
      </c>
      <c r="B1692" s="332" t="s">
        <v>14</v>
      </c>
      <c r="C1692" s="767"/>
      <c r="D1692" s="767"/>
      <c r="E1692" s="769"/>
      <c r="F1692" s="769"/>
      <c r="G1692" s="769"/>
      <c r="H1692" s="771"/>
      <c r="I1692" s="771"/>
      <c r="J1692" s="333">
        <v>1</v>
      </c>
      <c r="K1692" s="344">
        <v>46569</v>
      </c>
      <c r="L1692" s="344">
        <v>46752</v>
      </c>
      <c r="M1692" s="324">
        <f t="shared" si="60"/>
        <v>26.142857142857142</v>
      </c>
      <c r="N1692" s="325">
        <v>1</v>
      </c>
      <c r="O1692" s="341" t="s">
        <v>2658</v>
      </c>
      <c r="P1692" s="325">
        <f t="shared" si="61"/>
        <v>1</v>
      </c>
      <c r="Q1692" s="326" t="str" cm="1">
        <f t="array" aca="1" ref="Q1692" ca="1">IF(ISNUMBER(P1692),IF(P1692=100%,"CUMPLIDA",IF(AND(ISNUMBER(L1692),ISNUMBER(INDIRECT("FECHA_"&amp;$B1692,1))), IF(L1692&lt;=INDIRECT("FECHA_"&amp;$B1692,1),"INCUMPLIDA","PROCESO"), "VERIFICAR FECHA")),"SIN VALOR AVANCE")</f>
        <v>CUMPLIDA</v>
      </c>
    </row>
    <row r="1693" spans="1:17" ht="30.75" x14ac:dyDescent="0.2">
      <c r="A1693" s="331" t="s">
        <v>19</v>
      </c>
      <c r="B1693" s="332" t="s">
        <v>14</v>
      </c>
      <c r="C1693" s="767"/>
      <c r="D1693" s="767"/>
      <c r="E1693" s="769"/>
      <c r="F1693" s="769"/>
      <c r="G1693" s="769"/>
      <c r="H1693" s="771"/>
      <c r="I1693" s="771"/>
      <c r="J1693" s="333">
        <v>1</v>
      </c>
      <c r="K1693" s="344">
        <v>46753</v>
      </c>
      <c r="L1693" s="344">
        <v>46934</v>
      </c>
      <c r="M1693" s="324">
        <f t="shared" si="60"/>
        <v>25.857142857142858</v>
      </c>
      <c r="N1693" s="325">
        <v>1</v>
      </c>
      <c r="O1693" s="341" t="s">
        <v>2658</v>
      </c>
      <c r="P1693" s="325">
        <f t="shared" si="61"/>
        <v>1</v>
      </c>
      <c r="Q1693" s="326" t="str" cm="1">
        <f t="array" aca="1" ref="Q1693" ca="1">IF(ISNUMBER(P1693),IF(P1693=100%,"CUMPLIDA",IF(AND(ISNUMBER(L1693),ISNUMBER(INDIRECT("FECHA_"&amp;$B1693,1))), IF(L1693&lt;=INDIRECT("FECHA_"&amp;$B1693,1),"INCUMPLIDA","PROCESO"), "VERIFICAR FECHA")),"SIN VALOR AVANCE")</f>
        <v>CUMPLIDA</v>
      </c>
    </row>
    <row r="1694" spans="1:17" ht="30.75" x14ac:dyDescent="0.2">
      <c r="A1694" s="331" t="s">
        <v>19</v>
      </c>
      <c r="B1694" s="332" t="s">
        <v>14</v>
      </c>
      <c r="C1694" s="767"/>
      <c r="D1694" s="767"/>
      <c r="E1694" s="769" t="s">
        <v>2659</v>
      </c>
      <c r="F1694" s="769"/>
      <c r="G1694" s="769"/>
      <c r="H1694" s="771"/>
      <c r="I1694" s="771"/>
      <c r="J1694" s="333">
        <v>1</v>
      </c>
      <c r="K1694" s="344">
        <v>46935</v>
      </c>
      <c r="L1694" s="344">
        <v>47118</v>
      </c>
      <c r="M1694" s="324">
        <f t="shared" si="60"/>
        <v>26.142857142857142</v>
      </c>
      <c r="N1694" s="325">
        <v>1</v>
      </c>
      <c r="O1694" s="341" t="s">
        <v>2658</v>
      </c>
      <c r="P1694" s="325">
        <f t="shared" si="61"/>
        <v>1</v>
      </c>
      <c r="Q1694" s="326" t="str" cm="1">
        <f t="array" aca="1" ref="Q1694" ca="1">IF(ISNUMBER(P1694),IF(P1694=100%,"CUMPLIDA",IF(AND(ISNUMBER(L1694),ISNUMBER(INDIRECT("FECHA_"&amp;$B1694,1))), IF(L1694&lt;=INDIRECT("FECHA_"&amp;$B1694,1),"INCUMPLIDA","PROCESO"), "VERIFICAR FECHA")),"SIN VALOR AVANCE")</f>
        <v>CUMPLIDA</v>
      </c>
    </row>
    <row r="1695" spans="1:17" ht="30.75" x14ac:dyDescent="0.2">
      <c r="A1695" s="331" t="s">
        <v>19</v>
      </c>
      <c r="B1695" s="332" t="s">
        <v>14</v>
      </c>
      <c r="C1695" s="767"/>
      <c r="D1695" s="767"/>
      <c r="E1695" s="769"/>
      <c r="F1695" s="769"/>
      <c r="G1695" s="769"/>
      <c r="H1695" s="771"/>
      <c r="I1695" s="771"/>
      <c r="J1695" s="333">
        <v>1</v>
      </c>
      <c r="K1695" s="344">
        <v>47119</v>
      </c>
      <c r="L1695" s="344">
        <v>47299</v>
      </c>
      <c r="M1695" s="324">
        <f t="shared" si="60"/>
        <v>25.714285714285715</v>
      </c>
      <c r="N1695" s="325">
        <v>1</v>
      </c>
      <c r="O1695" s="341" t="s">
        <v>2658</v>
      </c>
      <c r="P1695" s="325">
        <f t="shared" si="61"/>
        <v>1</v>
      </c>
      <c r="Q1695" s="326" t="str" cm="1">
        <f t="array" aca="1" ref="Q1695" ca="1">IF(ISNUMBER(P1695),IF(P1695=100%,"CUMPLIDA",IF(AND(ISNUMBER(L1695),ISNUMBER(INDIRECT("FECHA_"&amp;$B1695,1))), IF(L1695&lt;=INDIRECT("FECHA_"&amp;$B1695,1),"INCUMPLIDA","PROCESO"), "VERIFICAR FECHA")),"SIN VALOR AVANCE")</f>
        <v>CUMPLIDA</v>
      </c>
    </row>
    <row r="1696" spans="1:17" ht="195" x14ac:dyDescent="0.2">
      <c r="A1696" s="331" t="s">
        <v>19</v>
      </c>
      <c r="B1696" s="332" t="s">
        <v>14</v>
      </c>
      <c r="C1696" s="767"/>
      <c r="D1696" s="767"/>
      <c r="E1696" s="769"/>
      <c r="F1696" s="769"/>
      <c r="G1696" s="320" t="s">
        <v>2660</v>
      </c>
      <c r="H1696" s="321" t="s">
        <v>2661</v>
      </c>
      <c r="I1696" s="321" t="s">
        <v>2662</v>
      </c>
      <c r="J1696" s="345">
        <v>1</v>
      </c>
      <c r="K1696" s="344">
        <v>45323</v>
      </c>
      <c r="L1696" s="344">
        <v>45447</v>
      </c>
      <c r="M1696" s="324">
        <f>(L1696-K1696)/7</f>
        <v>17.714285714285715</v>
      </c>
      <c r="N1696" s="325">
        <v>1</v>
      </c>
      <c r="O1696" s="341" t="s">
        <v>2658</v>
      </c>
      <c r="P1696" s="325">
        <f t="shared" si="61"/>
        <v>1</v>
      </c>
      <c r="Q1696" s="326" t="str" cm="1">
        <f t="array" aca="1" ref="Q1696" ca="1">IF(ISNUMBER(P1696),IF(P1696=100%,"CUMPLIDA",IF(AND(ISNUMBER(L1696),ISNUMBER(INDIRECT("FECHA_"&amp;$B1696,1))), IF(L1696&lt;=INDIRECT("FECHA_"&amp;$B1696,1),"INCUMPLIDA","PROCESO"), "VERIFICAR FECHA")),"SIN VALOR AVANCE")</f>
        <v>CUMPLIDA</v>
      </c>
    </row>
    <row r="1697" spans="1:17" ht="210" x14ac:dyDescent="0.2">
      <c r="A1697" s="331" t="s">
        <v>19</v>
      </c>
      <c r="B1697" s="332" t="s">
        <v>14</v>
      </c>
      <c r="C1697" s="767" t="s">
        <v>2663</v>
      </c>
      <c r="D1697" s="767" t="s">
        <v>1737</v>
      </c>
      <c r="E1697" s="769" t="s">
        <v>2664</v>
      </c>
      <c r="F1697" s="769" t="s">
        <v>2665</v>
      </c>
      <c r="G1697" s="336" t="s">
        <v>2666</v>
      </c>
      <c r="H1697" s="341" t="s">
        <v>2667</v>
      </c>
      <c r="I1697" s="341" t="s">
        <v>2668</v>
      </c>
      <c r="J1697" s="345">
        <v>1</v>
      </c>
      <c r="K1697" s="338">
        <v>45703</v>
      </c>
      <c r="L1697" s="338">
        <v>45853</v>
      </c>
      <c r="M1697" s="324">
        <f t="shared" ref="M1697:M1729" si="62">(L1697-K1697)/7</f>
        <v>21.428571428571427</v>
      </c>
      <c r="N1697" s="325">
        <v>0.5</v>
      </c>
      <c r="O1697" s="341" t="s">
        <v>1382</v>
      </c>
      <c r="P1697" s="325">
        <f t="shared" si="61"/>
        <v>0.5</v>
      </c>
      <c r="Q1697" s="326" t="str" cm="1">
        <f t="array" aca="1" ref="Q1697" ca="1">IF(ISNUMBER(P1697),IF(P1697=100%,"CUMPLIDA",IF(AND(ISNUMBER(L1697),ISNUMBER(INDIRECT("FECHA_"&amp;$B1697,1))), IF(L1697&lt;=INDIRECT("FECHA_"&amp;$B1697,1),"INCUMPLIDA","PROCESO"), "VERIFICAR FECHA")),"SIN VALOR AVANCE")</f>
        <v>PROCESO</v>
      </c>
    </row>
    <row r="1698" spans="1:17" ht="135.75" x14ac:dyDescent="0.2">
      <c r="A1698" s="331" t="s">
        <v>19</v>
      </c>
      <c r="B1698" s="332" t="s">
        <v>14</v>
      </c>
      <c r="C1698" s="767"/>
      <c r="D1698" s="767"/>
      <c r="E1698" s="769"/>
      <c r="F1698" s="769"/>
      <c r="G1698" s="768" t="s">
        <v>2669</v>
      </c>
      <c r="H1698" s="341" t="s">
        <v>2670</v>
      </c>
      <c r="I1698" s="341" t="s">
        <v>2671</v>
      </c>
      <c r="J1698" s="345">
        <v>1</v>
      </c>
      <c r="K1698" s="338">
        <v>45717</v>
      </c>
      <c r="L1698" s="338">
        <v>45838</v>
      </c>
      <c r="M1698" s="324">
        <f t="shared" si="62"/>
        <v>17.285714285714285</v>
      </c>
      <c r="N1698" s="325">
        <v>1</v>
      </c>
      <c r="O1698" s="341" t="s">
        <v>2672</v>
      </c>
      <c r="P1698" s="325">
        <f t="shared" si="61"/>
        <v>1</v>
      </c>
      <c r="Q1698" s="326" t="str" cm="1">
        <f t="array" aca="1" ref="Q1698" ca="1">IF(ISNUMBER(P1698),IF(P1698=100%,"CUMPLIDA",IF(AND(ISNUMBER(L1698),ISNUMBER(INDIRECT("FECHA_"&amp;$B1698,1))), IF(L1698&lt;=INDIRECT("FECHA_"&amp;$B1698,1),"INCUMPLIDA","PROCESO"), "VERIFICAR FECHA")),"SIN VALOR AVANCE")</f>
        <v>CUMPLIDA</v>
      </c>
    </row>
    <row r="1699" spans="1:17" ht="135.75" x14ac:dyDescent="0.2">
      <c r="A1699" s="331" t="s">
        <v>19</v>
      </c>
      <c r="B1699" s="332" t="s">
        <v>14</v>
      </c>
      <c r="C1699" s="767"/>
      <c r="D1699" s="767"/>
      <c r="E1699" s="769"/>
      <c r="F1699" s="769"/>
      <c r="G1699" s="768"/>
      <c r="H1699" s="341" t="s">
        <v>2673</v>
      </c>
      <c r="I1699" s="341" t="s">
        <v>2674</v>
      </c>
      <c r="J1699" s="346">
        <v>1</v>
      </c>
      <c r="K1699" s="338">
        <v>45839</v>
      </c>
      <c r="L1699" s="338">
        <v>45842</v>
      </c>
      <c r="M1699" s="324">
        <f t="shared" si="62"/>
        <v>0.42857142857142855</v>
      </c>
      <c r="N1699" s="325">
        <v>1</v>
      </c>
      <c r="O1699" s="341" t="s">
        <v>2672</v>
      </c>
      <c r="P1699" s="325">
        <f t="shared" si="61"/>
        <v>1</v>
      </c>
      <c r="Q1699" s="326" t="str" cm="1">
        <f t="array" aca="1" ref="Q1699" ca="1">IF(ISNUMBER(P1699),IF(P1699=100%,"CUMPLIDA",IF(AND(ISNUMBER(L1699),ISNUMBER(INDIRECT("FECHA_"&amp;$B1699,1))), IF(L1699&lt;=INDIRECT("FECHA_"&amp;$B1699,1),"INCUMPLIDA","PROCESO"), "VERIFICAR FECHA")),"SIN VALOR AVANCE")</f>
        <v>CUMPLIDA</v>
      </c>
    </row>
    <row r="1700" spans="1:17" ht="135" x14ac:dyDescent="0.2">
      <c r="A1700" s="331" t="s">
        <v>19</v>
      </c>
      <c r="B1700" s="332" t="s">
        <v>14</v>
      </c>
      <c r="C1700" s="767"/>
      <c r="D1700" s="767"/>
      <c r="E1700" s="769"/>
      <c r="F1700" s="769"/>
      <c r="G1700" s="336" t="s">
        <v>2675</v>
      </c>
      <c r="H1700" s="341" t="s">
        <v>2676</v>
      </c>
      <c r="I1700" s="341" t="s">
        <v>2677</v>
      </c>
      <c r="J1700" s="345">
        <v>1</v>
      </c>
      <c r="K1700" s="338">
        <v>45717</v>
      </c>
      <c r="L1700" s="338">
        <v>46081</v>
      </c>
      <c r="M1700" s="324">
        <f t="shared" si="62"/>
        <v>52</v>
      </c>
      <c r="N1700" s="325">
        <v>1</v>
      </c>
      <c r="O1700" s="341" t="s">
        <v>2678</v>
      </c>
      <c r="P1700" s="325">
        <f t="shared" si="61"/>
        <v>1</v>
      </c>
      <c r="Q1700" s="326" t="str" cm="1">
        <f t="array" aca="1" ref="Q1700" ca="1">IF(ISNUMBER(P1700),IF(P1700=100%,"CUMPLIDA",IF(AND(ISNUMBER(L1700),ISNUMBER(INDIRECT("FECHA_"&amp;$B1700,1))), IF(L1700&lt;=INDIRECT("FECHA_"&amp;$B1700,1),"INCUMPLIDA","PROCESO"), "VERIFICAR FECHA")),"SIN VALOR AVANCE")</f>
        <v>CUMPLIDA</v>
      </c>
    </row>
    <row r="1701" spans="1:17" ht="165" x14ac:dyDescent="0.2">
      <c r="A1701" s="331" t="s">
        <v>19</v>
      </c>
      <c r="B1701" s="332" t="s">
        <v>14</v>
      </c>
      <c r="C1701" s="767"/>
      <c r="D1701" s="767"/>
      <c r="E1701" s="769"/>
      <c r="F1701" s="769"/>
      <c r="G1701" s="336" t="s">
        <v>2679</v>
      </c>
      <c r="H1701" s="341" t="s">
        <v>2680</v>
      </c>
      <c r="I1701" s="347" t="s">
        <v>2681</v>
      </c>
      <c r="J1701" s="345">
        <v>8</v>
      </c>
      <c r="K1701" s="338">
        <v>45717</v>
      </c>
      <c r="L1701" s="338">
        <v>46081</v>
      </c>
      <c r="M1701" s="324">
        <f t="shared" si="62"/>
        <v>52</v>
      </c>
      <c r="N1701" s="325">
        <v>0.75</v>
      </c>
      <c r="O1701" s="341" t="s">
        <v>2682</v>
      </c>
      <c r="P1701" s="325">
        <f t="shared" si="61"/>
        <v>0.75</v>
      </c>
      <c r="Q1701" s="326" t="str" cm="1">
        <f t="array" aca="1" ref="Q1701" ca="1">IF(ISNUMBER(P1701),IF(P1701=100%,"CUMPLIDA",IF(AND(ISNUMBER(L1701),ISNUMBER(INDIRECT("FECHA_"&amp;$B1701,1))), IF(L1701&lt;=INDIRECT("FECHA_"&amp;$B1701,1),"INCUMPLIDA","PROCESO"), "VERIFICAR FECHA")),"SIN VALOR AVANCE")</f>
        <v>PROCESO</v>
      </c>
    </row>
    <row r="1702" spans="1:17" ht="150" x14ac:dyDescent="0.2">
      <c r="A1702" s="331" t="s">
        <v>19</v>
      </c>
      <c r="B1702" s="332" t="s">
        <v>14</v>
      </c>
      <c r="C1702" s="767"/>
      <c r="D1702" s="767"/>
      <c r="E1702" s="769"/>
      <c r="F1702" s="769"/>
      <c r="G1702" s="336" t="s">
        <v>2683</v>
      </c>
      <c r="H1702" s="341" t="s">
        <v>2684</v>
      </c>
      <c r="I1702" s="347" t="s">
        <v>2681</v>
      </c>
      <c r="J1702" s="345">
        <v>8</v>
      </c>
      <c r="K1702" s="338">
        <v>45717</v>
      </c>
      <c r="L1702" s="338">
        <v>46081</v>
      </c>
      <c r="M1702" s="324">
        <f t="shared" si="62"/>
        <v>52</v>
      </c>
      <c r="N1702" s="325">
        <v>0.75</v>
      </c>
      <c r="O1702" s="341" t="s">
        <v>2682</v>
      </c>
      <c r="P1702" s="325">
        <f t="shared" si="61"/>
        <v>0.75</v>
      </c>
      <c r="Q1702" s="326" t="str" cm="1">
        <f t="array" aca="1" ref="Q1702" ca="1">IF(ISNUMBER(P1702),IF(P1702=100%,"CUMPLIDA",IF(AND(ISNUMBER(L1702),ISNUMBER(INDIRECT("FECHA_"&amp;$B1702,1))), IF(L1702&lt;=INDIRECT("FECHA_"&amp;$B1702,1),"INCUMPLIDA","PROCESO"), "VERIFICAR FECHA")),"SIN VALOR AVANCE")</f>
        <v>PROCESO</v>
      </c>
    </row>
    <row r="1703" spans="1:17" ht="165" x14ac:dyDescent="0.2">
      <c r="A1703" s="331" t="s">
        <v>19</v>
      </c>
      <c r="B1703" s="332" t="s">
        <v>14</v>
      </c>
      <c r="C1703" s="767"/>
      <c r="D1703" s="767"/>
      <c r="E1703" s="768" t="s">
        <v>2685</v>
      </c>
      <c r="F1703" s="769"/>
      <c r="G1703" s="336" t="s">
        <v>2686</v>
      </c>
      <c r="H1703" s="341" t="s">
        <v>2687</v>
      </c>
      <c r="I1703" s="341" t="s">
        <v>2688</v>
      </c>
      <c r="J1703" s="345">
        <v>2</v>
      </c>
      <c r="K1703" s="338">
        <v>45717</v>
      </c>
      <c r="L1703" s="338">
        <v>46081</v>
      </c>
      <c r="M1703" s="324">
        <f t="shared" si="62"/>
        <v>52</v>
      </c>
      <c r="N1703" s="325">
        <v>0.5</v>
      </c>
      <c r="O1703" s="341" t="s">
        <v>2689</v>
      </c>
      <c r="P1703" s="325">
        <f t="shared" si="61"/>
        <v>0.5</v>
      </c>
      <c r="Q1703" s="326" t="str" cm="1">
        <f t="array" aca="1" ref="Q1703" ca="1">IF(ISNUMBER(P1703),IF(P1703=100%,"CUMPLIDA",IF(AND(ISNUMBER(L1703),ISNUMBER(INDIRECT("FECHA_"&amp;$B1703,1))), IF(L1703&lt;=INDIRECT("FECHA_"&amp;$B1703,1),"INCUMPLIDA","PROCESO"), "VERIFICAR FECHA")),"SIN VALOR AVANCE")</f>
        <v>PROCESO</v>
      </c>
    </row>
    <row r="1704" spans="1:17" ht="165.75" x14ac:dyDescent="0.2">
      <c r="A1704" s="331" t="s">
        <v>19</v>
      </c>
      <c r="B1704" s="332" t="s">
        <v>14</v>
      </c>
      <c r="C1704" s="767"/>
      <c r="D1704" s="767"/>
      <c r="E1704" s="768"/>
      <c r="F1704" s="769"/>
      <c r="G1704" s="336" t="s">
        <v>2690</v>
      </c>
      <c r="H1704" s="341" t="s">
        <v>2691</v>
      </c>
      <c r="I1704" s="341" t="s">
        <v>2692</v>
      </c>
      <c r="J1704" s="345">
        <v>2</v>
      </c>
      <c r="K1704" s="338">
        <v>45717</v>
      </c>
      <c r="L1704" s="338">
        <v>45960</v>
      </c>
      <c r="M1704" s="324">
        <f t="shared" si="62"/>
        <v>34.714285714285715</v>
      </c>
      <c r="N1704" s="325">
        <v>0.3</v>
      </c>
      <c r="O1704" s="341" t="s">
        <v>2693</v>
      </c>
      <c r="P1704" s="325">
        <f t="shared" si="61"/>
        <v>0.3</v>
      </c>
      <c r="Q1704" s="326" t="str" cm="1">
        <f t="array" aca="1" ref="Q1704" ca="1">IF(ISNUMBER(P1704),IF(P1704=100%,"CUMPLIDA",IF(AND(ISNUMBER(L1704),ISNUMBER(INDIRECT("FECHA_"&amp;$B1704,1))), IF(L1704&lt;=INDIRECT("FECHA_"&amp;$B1704,1),"INCUMPLIDA","PROCESO"), "VERIFICAR FECHA")),"SIN VALOR AVANCE")</f>
        <v>PROCESO</v>
      </c>
    </row>
    <row r="1705" spans="1:17" ht="240.75" x14ac:dyDescent="0.2">
      <c r="A1705" s="331" t="s">
        <v>19</v>
      </c>
      <c r="B1705" s="332" t="s">
        <v>14</v>
      </c>
      <c r="C1705" s="767"/>
      <c r="D1705" s="767"/>
      <c r="E1705" s="768"/>
      <c r="F1705" s="769"/>
      <c r="G1705" s="336" t="s">
        <v>2694</v>
      </c>
      <c r="H1705" s="341" t="s">
        <v>2695</v>
      </c>
      <c r="I1705" s="341" t="s">
        <v>2696</v>
      </c>
      <c r="J1705" s="345">
        <v>2</v>
      </c>
      <c r="K1705" s="338">
        <v>45717</v>
      </c>
      <c r="L1705" s="338">
        <v>46081</v>
      </c>
      <c r="M1705" s="324">
        <f t="shared" si="62"/>
        <v>52</v>
      </c>
      <c r="N1705" s="325">
        <v>0.2</v>
      </c>
      <c r="O1705" s="341" t="s">
        <v>2697</v>
      </c>
      <c r="P1705" s="325">
        <f t="shared" si="61"/>
        <v>0.2</v>
      </c>
      <c r="Q1705" s="326" t="str" cm="1">
        <f t="array" aca="1" ref="Q1705" ca="1">IF(ISNUMBER(P1705),IF(P1705=100%,"CUMPLIDA",IF(AND(ISNUMBER(L1705),ISNUMBER(INDIRECT("FECHA_"&amp;$B1705,1))), IF(L1705&lt;=INDIRECT("FECHA_"&amp;$B1705,1),"INCUMPLIDA","PROCESO"), "VERIFICAR FECHA")),"SIN VALOR AVANCE")</f>
        <v>PROCESO</v>
      </c>
    </row>
    <row r="1706" spans="1:17" ht="135" x14ac:dyDescent="0.2">
      <c r="A1706" s="331" t="s">
        <v>19</v>
      </c>
      <c r="B1706" s="332" t="s">
        <v>14</v>
      </c>
      <c r="C1706" s="767"/>
      <c r="D1706" s="767"/>
      <c r="E1706" s="768" t="s">
        <v>2698</v>
      </c>
      <c r="F1706" s="769"/>
      <c r="G1706" s="336" t="s">
        <v>2699</v>
      </c>
      <c r="H1706" s="341" t="s">
        <v>2676</v>
      </c>
      <c r="I1706" s="341" t="s">
        <v>2677</v>
      </c>
      <c r="J1706" s="345">
        <v>1</v>
      </c>
      <c r="K1706" s="338">
        <v>45717</v>
      </c>
      <c r="L1706" s="338">
        <v>46081</v>
      </c>
      <c r="M1706" s="324">
        <f t="shared" si="62"/>
        <v>52</v>
      </c>
      <c r="N1706" s="325">
        <v>1</v>
      </c>
      <c r="O1706" s="341" t="s">
        <v>2678</v>
      </c>
      <c r="P1706" s="325">
        <f t="shared" si="61"/>
        <v>1</v>
      </c>
      <c r="Q1706" s="326" t="str" cm="1">
        <f t="array" aca="1" ref="Q1706" ca="1">IF(ISNUMBER(P1706),IF(P1706=100%,"CUMPLIDA",IF(AND(ISNUMBER(L1706),ISNUMBER(INDIRECT("FECHA_"&amp;$B1706,1))), IF(L1706&lt;=INDIRECT("FECHA_"&amp;$B1706,1),"INCUMPLIDA","PROCESO"), "VERIFICAR FECHA")),"SIN VALOR AVANCE")</f>
        <v>CUMPLIDA</v>
      </c>
    </row>
    <row r="1707" spans="1:17" ht="165" x14ac:dyDescent="0.2">
      <c r="A1707" s="331" t="s">
        <v>19</v>
      </c>
      <c r="B1707" s="332" t="s">
        <v>14</v>
      </c>
      <c r="C1707" s="767"/>
      <c r="D1707" s="767"/>
      <c r="E1707" s="768"/>
      <c r="F1707" s="769"/>
      <c r="G1707" s="336" t="s">
        <v>2700</v>
      </c>
      <c r="H1707" s="341" t="s">
        <v>2680</v>
      </c>
      <c r="I1707" s="347" t="s">
        <v>2681</v>
      </c>
      <c r="J1707" s="345">
        <v>8</v>
      </c>
      <c r="K1707" s="338">
        <v>45717</v>
      </c>
      <c r="L1707" s="338">
        <v>46081</v>
      </c>
      <c r="M1707" s="324">
        <f t="shared" si="62"/>
        <v>52</v>
      </c>
      <c r="N1707" s="325">
        <v>0.75</v>
      </c>
      <c r="O1707" s="341" t="s">
        <v>2682</v>
      </c>
      <c r="P1707" s="325">
        <f t="shared" si="61"/>
        <v>0.75</v>
      </c>
      <c r="Q1707" s="326" t="str" cm="1">
        <f t="array" aca="1" ref="Q1707" ca="1">IF(ISNUMBER(P1707),IF(P1707=100%,"CUMPLIDA",IF(AND(ISNUMBER(L1707),ISNUMBER(INDIRECT("FECHA_"&amp;$B1707,1))), IF(L1707&lt;=INDIRECT("FECHA_"&amp;$B1707,1),"INCUMPLIDA","PROCESO"), "VERIFICAR FECHA")),"SIN VALOR AVANCE")</f>
        <v>PROCESO</v>
      </c>
    </row>
    <row r="1708" spans="1:17" ht="90.75" x14ac:dyDescent="0.2">
      <c r="A1708" s="331" t="s">
        <v>19</v>
      </c>
      <c r="B1708" s="332" t="s">
        <v>14</v>
      </c>
      <c r="C1708" s="767"/>
      <c r="D1708" s="767"/>
      <c r="E1708" s="768"/>
      <c r="F1708" s="769"/>
      <c r="G1708" s="320" t="s">
        <v>2701</v>
      </c>
      <c r="H1708" s="321" t="s">
        <v>2702</v>
      </c>
      <c r="I1708" s="321" t="s">
        <v>2703</v>
      </c>
      <c r="J1708" s="345">
        <v>12</v>
      </c>
      <c r="K1708" s="338">
        <v>45717</v>
      </c>
      <c r="L1708" s="338">
        <v>46081</v>
      </c>
      <c r="M1708" s="324">
        <f t="shared" si="62"/>
        <v>52</v>
      </c>
      <c r="N1708" s="325">
        <v>0.25</v>
      </c>
      <c r="O1708" s="321" t="s">
        <v>2704</v>
      </c>
      <c r="P1708" s="325">
        <f t="shared" si="61"/>
        <v>0.25</v>
      </c>
      <c r="Q1708" s="326" t="str" cm="1">
        <f t="array" aca="1" ref="Q1708" ca="1">IF(ISNUMBER(P1708),IF(P1708=100%,"CUMPLIDA",IF(AND(ISNUMBER(L1708),ISNUMBER(INDIRECT("FECHA_"&amp;$B1708,1))), IF(L1708&lt;=INDIRECT("FECHA_"&amp;$B1708,1),"INCUMPLIDA","PROCESO"), "VERIFICAR FECHA")),"SIN VALOR AVANCE")</f>
        <v>PROCESO</v>
      </c>
    </row>
    <row r="1709" spans="1:17" ht="135" x14ac:dyDescent="0.2">
      <c r="A1709" s="331" t="s">
        <v>19</v>
      </c>
      <c r="B1709" s="332" t="s">
        <v>14</v>
      </c>
      <c r="C1709" s="767"/>
      <c r="D1709" s="767"/>
      <c r="E1709" s="768"/>
      <c r="F1709" s="769"/>
      <c r="G1709" s="320" t="s">
        <v>2705</v>
      </c>
      <c r="H1709" s="321" t="s">
        <v>2706</v>
      </c>
      <c r="I1709" s="321" t="s">
        <v>1330</v>
      </c>
      <c r="J1709" s="325">
        <v>1</v>
      </c>
      <c r="K1709" s="338">
        <v>45717</v>
      </c>
      <c r="L1709" s="338">
        <v>46081</v>
      </c>
      <c r="M1709" s="324">
        <f t="shared" si="62"/>
        <v>52</v>
      </c>
      <c r="N1709" s="325">
        <v>0</v>
      </c>
      <c r="O1709" s="321" t="s">
        <v>2707</v>
      </c>
      <c r="P1709" s="325">
        <f t="shared" si="61"/>
        <v>0</v>
      </c>
      <c r="Q1709" s="326" t="str" cm="1">
        <f t="array" aca="1" ref="Q1709" ca="1">IF(ISNUMBER(P1709),IF(P1709=100%,"CUMPLIDA",IF(AND(ISNUMBER(L1709),ISNUMBER(INDIRECT("FECHA_"&amp;$B1709,1))), IF(L1709&lt;=INDIRECT("FECHA_"&amp;$B1709,1),"INCUMPLIDA","PROCESO"), "VERIFICAR FECHA")),"SIN VALOR AVANCE")</f>
        <v>PROCESO</v>
      </c>
    </row>
    <row r="1710" spans="1:17" ht="165.75" x14ac:dyDescent="0.2">
      <c r="A1710" s="331" t="s">
        <v>19</v>
      </c>
      <c r="B1710" s="332" t="s">
        <v>14</v>
      </c>
      <c r="C1710" s="767"/>
      <c r="D1710" s="767"/>
      <c r="E1710" s="768" t="s">
        <v>2708</v>
      </c>
      <c r="F1710" s="769"/>
      <c r="G1710" s="336" t="s">
        <v>2709</v>
      </c>
      <c r="H1710" s="341" t="s">
        <v>2691</v>
      </c>
      <c r="I1710" s="341" t="s">
        <v>2692</v>
      </c>
      <c r="J1710" s="345">
        <v>2</v>
      </c>
      <c r="K1710" s="338">
        <v>45717</v>
      </c>
      <c r="L1710" s="338">
        <v>45960</v>
      </c>
      <c r="M1710" s="324">
        <f t="shared" si="62"/>
        <v>34.714285714285715</v>
      </c>
      <c r="N1710" s="325">
        <v>0.3</v>
      </c>
      <c r="O1710" s="341" t="s">
        <v>2693</v>
      </c>
      <c r="P1710" s="325">
        <f t="shared" si="61"/>
        <v>0.3</v>
      </c>
      <c r="Q1710" s="326" t="str" cm="1">
        <f t="array" aca="1" ref="Q1710" ca="1">IF(ISNUMBER(P1710),IF(P1710=100%,"CUMPLIDA",IF(AND(ISNUMBER(L1710),ISNUMBER(INDIRECT("FECHA_"&amp;$B1710,1))), IF(L1710&lt;=INDIRECT("FECHA_"&amp;$B1710,1),"INCUMPLIDA","PROCESO"), "VERIFICAR FECHA")),"SIN VALOR AVANCE")</f>
        <v>PROCESO</v>
      </c>
    </row>
    <row r="1711" spans="1:17" ht="315" x14ac:dyDescent="0.2">
      <c r="A1711" s="331" t="s">
        <v>19</v>
      </c>
      <c r="B1711" s="332" t="s">
        <v>14</v>
      </c>
      <c r="C1711" s="767"/>
      <c r="D1711" s="767"/>
      <c r="E1711" s="768"/>
      <c r="F1711" s="769"/>
      <c r="G1711" s="336" t="s">
        <v>2710</v>
      </c>
      <c r="H1711" s="341" t="s">
        <v>2695</v>
      </c>
      <c r="I1711" s="341" t="s">
        <v>2696</v>
      </c>
      <c r="J1711" s="345">
        <v>2</v>
      </c>
      <c r="K1711" s="338">
        <v>45717</v>
      </c>
      <c r="L1711" s="338">
        <v>46081</v>
      </c>
      <c r="M1711" s="324">
        <f t="shared" si="62"/>
        <v>52</v>
      </c>
      <c r="N1711" s="325">
        <v>0.2</v>
      </c>
      <c r="O1711" s="341" t="s">
        <v>2711</v>
      </c>
      <c r="P1711" s="325">
        <f t="shared" si="61"/>
        <v>0.2</v>
      </c>
      <c r="Q1711" s="326" t="str" cm="1">
        <f t="array" aca="1" ref="Q1711" ca="1">IF(ISNUMBER(P1711),IF(P1711=100%,"CUMPLIDA",IF(AND(ISNUMBER(L1711),ISNUMBER(INDIRECT("FECHA_"&amp;$B1711,1))), IF(L1711&lt;=INDIRECT("FECHA_"&amp;$B1711,1),"INCUMPLIDA","PROCESO"), "VERIFICAR FECHA")),"SIN VALOR AVANCE")</f>
        <v>PROCESO</v>
      </c>
    </row>
    <row r="1712" spans="1:17" ht="90.75" x14ac:dyDescent="0.2">
      <c r="A1712" s="331" t="s">
        <v>19</v>
      </c>
      <c r="B1712" s="332" t="s">
        <v>14</v>
      </c>
      <c r="C1712" s="767"/>
      <c r="D1712" s="767"/>
      <c r="E1712" s="768" t="s">
        <v>2712</v>
      </c>
      <c r="F1712" s="769"/>
      <c r="G1712" s="320" t="s">
        <v>2713</v>
      </c>
      <c r="H1712" s="321" t="s">
        <v>2714</v>
      </c>
      <c r="I1712" s="321" t="s">
        <v>2703</v>
      </c>
      <c r="J1712" s="345">
        <v>12</v>
      </c>
      <c r="K1712" s="338">
        <v>45717</v>
      </c>
      <c r="L1712" s="338">
        <v>46081</v>
      </c>
      <c r="M1712" s="324">
        <f t="shared" si="62"/>
        <v>52</v>
      </c>
      <c r="N1712" s="325">
        <v>0.25</v>
      </c>
      <c r="O1712" s="321" t="s">
        <v>2715</v>
      </c>
      <c r="P1712" s="325">
        <f t="shared" si="61"/>
        <v>0.25</v>
      </c>
      <c r="Q1712" s="326" t="str" cm="1">
        <f t="array" aca="1" ref="Q1712" ca="1">IF(ISNUMBER(P1712),IF(P1712=100%,"CUMPLIDA",IF(AND(ISNUMBER(L1712),ISNUMBER(INDIRECT("FECHA_"&amp;$B1712,1))), IF(L1712&lt;=INDIRECT("FECHA_"&amp;$B1712,1),"INCUMPLIDA","PROCESO"), "VERIFICAR FECHA")),"SIN VALOR AVANCE")</f>
        <v>PROCESO</v>
      </c>
    </row>
    <row r="1713" spans="1:17" ht="135" x14ac:dyDescent="0.2">
      <c r="A1713" s="331" t="s">
        <v>19</v>
      </c>
      <c r="B1713" s="332" t="s">
        <v>14</v>
      </c>
      <c r="C1713" s="767"/>
      <c r="D1713" s="767"/>
      <c r="E1713" s="768"/>
      <c r="F1713" s="769"/>
      <c r="G1713" s="320" t="s">
        <v>2716</v>
      </c>
      <c r="H1713" s="321" t="s">
        <v>2717</v>
      </c>
      <c r="I1713" s="321" t="s">
        <v>1330</v>
      </c>
      <c r="J1713" s="325">
        <v>1</v>
      </c>
      <c r="K1713" s="338">
        <v>45717</v>
      </c>
      <c r="L1713" s="338">
        <v>46081</v>
      </c>
      <c r="M1713" s="324">
        <f t="shared" si="62"/>
        <v>52</v>
      </c>
      <c r="N1713" s="325">
        <v>0</v>
      </c>
      <c r="O1713" s="321" t="s">
        <v>2707</v>
      </c>
      <c r="P1713" s="325">
        <f t="shared" si="61"/>
        <v>0</v>
      </c>
      <c r="Q1713" s="326" t="str" cm="1">
        <f t="array" aca="1" ref="Q1713" ca="1">IF(ISNUMBER(P1713),IF(P1713=100%,"CUMPLIDA",IF(AND(ISNUMBER(L1713),ISNUMBER(INDIRECT("FECHA_"&amp;$B1713,1))), IF(L1713&lt;=INDIRECT("FECHA_"&amp;$B1713,1),"INCUMPLIDA","PROCESO"), "VERIFICAR FECHA")),"SIN VALOR AVANCE")</f>
        <v>PROCESO</v>
      </c>
    </row>
    <row r="1714" spans="1:17" ht="165.75" x14ac:dyDescent="0.2">
      <c r="A1714" s="331" t="s">
        <v>19</v>
      </c>
      <c r="B1714" s="332" t="s">
        <v>14</v>
      </c>
      <c r="C1714" s="767"/>
      <c r="D1714" s="767"/>
      <c r="E1714" s="768" t="s">
        <v>2718</v>
      </c>
      <c r="F1714" s="769"/>
      <c r="G1714" s="336" t="s">
        <v>2719</v>
      </c>
      <c r="H1714" s="341" t="s">
        <v>2691</v>
      </c>
      <c r="I1714" s="341" t="s">
        <v>2692</v>
      </c>
      <c r="J1714" s="345">
        <v>2</v>
      </c>
      <c r="K1714" s="338">
        <v>45717</v>
      </c>
      <c r="L1714" s="338">
        <v>45960</v>
      </c>
      <c r="M1714" s="324">
        <f t="shared" si="62"/>
        <v>34.714285714285715</v>
      </c>
      <c r="N1714" s="325">
        <v>0.3</v>
      </c>
      <c r="O1714" s="341" t="s">
        <v>2720</v>
      </c>
      <c r="P1714" s="325">
        <f t="shared" si="61"/>
        <v>0.3</v>
      </c>
      <c r="Q1714" s="326" t="str" cm="1">
        <f t="array" aca="1" ref="Q1714" ca="1">IF(ISNUMBER(P1714),IF(P1714=100%,"CUMPLIDA",IF(AND(ISNUMBER(L1714),ISNUMBER(INDIRECT("FECHA_"&amp;$B1714,1))), IF(L1714&lt;=INDIRECT("FECHA_"&amp;$B1714,1),"INCUMPLIDA","PROCESO"), "VERIFICAR FECHA")),"SIN VALOR AVANCE")</f>
        <v>PROCESO</v>
      </c>
    </row>
    <row r="1715" spans="1:17" ht="285" x14ac:dyDescent="0.2">
      <c r="A1715" s="331" t="s">
        <v>19</v>
      </c>
      <c r="B1715" s="332" t="s">
        <v>14</v>
      </c>
      <c r="C1715" s="767"/>
      <c r="D1715" s="767"/>
      <c r="E1715" s="768"/>
      <c r="F1715" s="769"/>
      <c r="G1715" s="336" t="s">
        <v>2721</v>
      </c>
      <c r="H1715" s="341" t="s">
        <v>2695</v>
      </c>
      <c r="I1715" s="341" t="s">
        <v>2696</v>
      </c>
      <c r="J1715" s="345">
        <v>2</v>
      </c>
      <c r="K1715" s="338">
        <v>45717</v>
      </c>
      <c r="L1715" s="338">
        <v>46081</v>
      </c>
      <c r="M1715" s="324">
        <f t="shared" si="62"/>
        <v>52</v>
      </c>
      <c r="N1715" s="325">
        <v>0.2</v>
      </c>
      <c r="O1715" s="341" t="s">
        <v>2711</v>
      </c>
      <c r="P1715" s="325">
        <f t="shared" si="61"/>
        <v>0.2</v>
      </c>
      <c r="Q1715" s="326" t="str" cm="1">
        <f t="array" aca="1" ref="Q1715" ca="1">IF(ISNUMBER(P1715),IF(P1715=100%,"CUMPLIDA",IF(AND(ISNUMBER(L1715),ISNUMBER(INDIRECT("FECHA_"&amp;$B1715,1))), IF(L1715&lt;=INDIRECT("FECHA_"&amp;$B1715,1),"INCUMPLIDA","PROCESO"), "VERIFICAR FECHA")),"SIN VALOR AVANCE")</f>
        <v>PROCESO</v>
      </c>
    </row>
    <row r="1716" spans="1:17" ht="165.75" x14ac:dyDescent="0.2">
      <c r="A1716" s="331" t="s">
        <v>19</v>
      </c>
      <c r="B1716" s="332" t="s">
        <v>14</v>
      </c>
      <c r="C1716" s="767"/>
      <c r="D1716" s="767"/>
      <c r="E1716" s="768"/>
      <c r="F1716" s="769"/>
      <c r="G1716" s="336" t="s">
        <v>2722</v>
      </c>
      <c r="H1716" s="341" t="s">
        <v>2691</v>
      </c>
      <c r="I1716" s="341" t="s">
        <v>2692</v>
      </c>
      <c r="J1716" s="345">
        <v>2</v>
      </c>
      <c r="K1716" s="338">
        <v>45717</v>
      </c>
      <c r="L1716" s="338">
        <v>45960</v>
      </c>
      <c r="M1716" s="324">
        <f t="shared" si="62"/>
        <v>34.714285714285715</v>
      </c>
      <c r="N1716" s="325">
        <v>0.3</v>
      </c>
      <c r="O1716" s="341" t="s">
        <v>2693</v>
      </c>
      <c r="P1716" s="325">
        <f t="shared" si="61"/>
        <v>0.3</v>
      </c>
      <c r="Q1716" s="326" t="str" cm="1">
        <f t="array" aca="1" ref="Q1716" ca="1">IF(ISNUMBER(P1716),IF(P1716=100%,"CUMPLIDA",IF(AND(ISNUMBER(L1716),ISNUMBER(INDIRECT("FECHA_"&amp;$B1716,1))), IF(L1716&lt;=INDIRECT("FECHA_"&amp;$B1716,1),"INCUMPLIDA","PROCESO"), "VERIFICAR FECHA")),"SIN VALOR AVANCE")</f>
        <v>PROCESO</v>
      </c>
    </row>
    <row r="1717" spans="1:17" ht="285" x14ac:dyDescent="0.2">
      <c r="A1717" s="331" t="s">
        <v>19</v>
      </c>
      <c r="B1717" s="332" t="s">
        <v>14</v>
      </c>
      <c r="C1717" s="767"/>
      <c r="D1717" s="767"/>
      <c r="E1717" s="768"/>
      <c r="F1717" s="769"/>
      <c r="G1717" s="336" t="s">
        <v>2723</v>
      </c>
      <c r="H1717" s="341" t="s">
        <v>2695</v>
      </c>
      <c r="I1717" s="341" t="s">
        <v>2696</v>
      </c>
      <c r="J1717" s="345">
        <v>2</v>
      </c>
      <c r="K1717" s="338">
        <v>45717</v>
      </c>
      <c r="L1717" s="338">
        <v>46081</v>
      </c>
      <c r="M1717" s="324">
        <f t="shared" si="62"/>
        <v>52</v>
      </c>
      <c r="N1717" s="325">
        <v>0.2</v>
      </c>
      <c r="O1717" s="341" t="s">
        <v>2724</v>
      </c>
      <c r="P1717" s="325">
        <f t="shared" si="61"/>
        <v>0.2</v>
      </c>
      <c r="Q1717" s="326" t="str" cm="1">
        <f t="array" aca="1" ref="Q1717" ca="1">IF(ISNUMBER(P1717),IF(P1717=100%,"CUMPLIDA",IF(AND(ISNUMBER(L1717),ISNUMBER(INDIRECT("FECHA_"&amp;$B1717,1))), IF(L1717&lt;=INDIRECT("FECHA_"&amp;$B1717,1),"INCUMPLIDA","PROCESO"), "VERIFICAR FECHA")),"SIN VALOR AVANCE")</f>
        <v>PROCESO</v>
      </c>
    </row>
    <row r="1718" spans="1:17" ht="180.75" x14ac:dyDescent="0.2">
      <c r="A1718" s="331" t="s">
        <v>19</v>
      </c>
      <c r="B1718" s="332" t="s">
        <v>14</v>
      </c>
      <c r="C1718" s="767"/>
      <c r="D1718" s="767"/>
      <c r="E1718" s="768"/>
      <c r="F1718" s="769"/>
      <c r="G1718" s="336" t="s">
        <v>2725</v>
      </c>
      <c r="H1718" s="341" t="s">
        <v>2726</v>
      </c>
      <c r="I1718" s="341" t="s">
        <v>1504</v>
      </c>
      <c r="J1718" s="345">
        <v>1</v>
      </c>
      <c r="K1718" s="338">
        <v>45717</v>
      </c>
      <c r="L1718" s="338">
        <v>45838</v>
      </c>
      <c r="M1718" s="324">
        <f t="shared" si="62"/>
        <v>17.285714285714285</v>
      </c>
      <c r="N1718" s="325">
        <v>1</v>
      </c>
      <c r="O1718" s="341" t="s">
        <v>2727</v>
      </c>
      <c r="P1718" s="325">
        <f t="shared" si="61"/>
        <v>1</v>
      </c>
      <c r="Q1718" s="326" t="str" cm="1">
        <f t="array" aca="1" ref="Q1718" ca="1">IF(ISNUMBER(P1718),IF(P1718=100%,"CUMPLIDA",IF(AND(ISNUMBER(L1718),ISNUMBER(INDIRECT("FECHA_"&amp;$B1718,1))), IF(L1718&lt;=INDIRECT("FECHA_"&amp;$B1718,1),"INCUMPLIDA","PROCESO"), "VERIFICAR FECHA")),"SIN VALOR AVANCE")</f>
        <v>CUMPLIDA</v>
      </c>
    </row>
    <row r="1719" spans="1:17" ht="225" x14ac:dyDescent="0.2">
      <c r="A1719" s="331" t="s">
        <v>19</v>
      </c>
      <c r="B1719" s="332" t="s">
        <v>14</v>
      </c>
      <c r="C1719" s="767"/>
      <c r="D1719" s="767"/>
      <c r="E1719" s="768"/>
      <c r="F1719" s="769"/>
      <c r="G1719" s="336" t="s">
        <v>2728</v>
      </c>
      <c r="H1719" s="341" t="s">
        <v>2729</v>
      </c>
      <c r="I1719" s="341" t="s">
        <v>1504</v>
      </c>
      <c r="J1719" s="345">
        <v>1</v>
      </c>
      <c r="K1719" s="338">
        <v>45717</v>
      </c>
      <c r="L1719" s="338">
        <v>45838</v>
      </c>
      <c r="M1719" s="324">
        <f t="shared" si="62"/>
        <v>17.285714285714285</v>
      </c>
      <c r="N1719" s="325">
        <v>1</v>
      </c>
      <c r="O1719" s="341" t="s">
        <v>2730</v>
      </c>
      <c r="P1719" s="325">
        <f t="shared" si="61"/>
        <v>1</v>
      </c>
      <c r="Q1719" s="326" t="str" cm="1">
        <f t="array" aca="1" ref="Q1719" ca="1">IF(ISNUMBER(P1719),IF(P1719=100%,"CUMPLIDA",IF(AND(ISNUMBER(L1719),ISNUMBER(INDIRECT("FECHA_"&amp;$B1719,1))), IF(L1719&lt;=INDIRECT("FECHA_"&amp;$B1719,1),"INCUMPLIDA","PROCESO"), "VERIFICAR FECHA")),"SIN VALOR AVANCE")</f>
        <v>CUMPLIDA</v>
      </c>
    </row>
    <row r="1720" spans="1:17" ht="165.75" x14ac:dyDescent="0.2">
      <c r="A1720" s="331" t="s">
        <v>19</v>
      </c>
      <c r="B1720" s="332" t="s">
        <v>14</v>
      </c>
      <c r="C1720" s="767"/>
      <c r="D1720" s="767"/>
      <c r="E1720" s="768"/>
      <c r="F1720" s="769"/>
      <c r="G1720" s="336" t="s">
        <v>2731</v>
      </c>
      <c r="H1720" s="341" t="s">
        <v>2691</v>
      </c>
      <c r="I1720" s="341" t="s">
        <v>2692</v>
      </c>
      <c r="J1720" s="345">
        <v>2</v>
      </c>
      <c r="K1720" s="338">
        <v>45717</v>
      </c>
      <c r="L1720" s="338">
        <v>45960</v>
      </c>
      <c r="M1720" s="324">
        <f t="shared" si="62"/>
        <v>34.714285714285715</v>
      </c>
      <c r="N1720" s="325">
        <v>0.3</v>
      </c>
      <c r="O1720" s="341" t="s">
        <v>2693</v>
      </c>
      <c r="P1720" s="325">
        <f t="shared" si="61"/>
        <v>0.3</v>
      </c>
      <c r="Q1720" s="326" t="str" cm="1">
        <f t="array" aca="1" ref="Q1720" ca="1">IF(ISNUMBER(P1720),IF(P1720=100%,"CUMPLIDA",IF(AND(ISNUMBER(L1720),ISNUMBER(INDIRECT("FECHA_"&amp;$B1720,1))), IF(L1720&lt;=INDIRECT("FECHA_"&amp;$B1720,1),"INCUMPLIDA","PROCESO"), "VERIFICAR FECHA")),"SIN VALOR AVANCE")</f>
        <v>PROCESO</v>
      </c>
    </row>
    <row r="1721" spans="1:17" ht="255.75" x14ac:dyDescent="0.2">
      <c r="A1721" s="331" t="s">
        <v>19</v>
      </c>
      <c r="B1721" s="332" t="s">
        <v>14</v>
      </c>
      <c r="C1721" s="767"/>
      <c r="D1721" s="767"/>
      <c r="E1721" s="768"/>
      <c r="F1721" s="769"/>
      <c r="G1721" s="336" t="s">
        <v>2732</v>
      </c>
      <c r="H1721" s="341" t="s">
        <v>2733</v>
      </c>
      <c r="I1721" s="341" t="s">
        <v>2696</v>
      </c>
      <c r="J1721" s="345">
        <v>2</v>
      </c>
      <c r="K1721" s="338">
        <v>45717</v>
      </c>
      <c r="L1721" s="338">
        <v>46081</v>
      </c>
      <c r="M1721" s="324">
        <f t="shared" si="62"/>
        <v>52</v>
      </c>
      <c r="N1721" s="325">
        <v>0.2</v>
      </c>
      <c r="O1721" s="341" t="s">
        <v>2734</v>
      </c>
      <c r="P1721" s="325">
        <f t="shared" si="61"/>
        <v>0.2</v>
      </c>
      <c r="Q1721" s="326" t="str" cm="1">
        <f t="array" aca="1" ref="Q1721" ca="1">IF(ISNUMBER(P1721),IF(P1721=100%,"CUMPLIDA",IF(AND(ISNUMBER(L1721),ISNUMBER(INDIRECT("FECHA_"&amp;$B1721,1))), IF(L1721&lt;=INDIRECT("FECHA_"&amp;$B1721,1),"INCUMPLIDA","PROCESO"), "VERIFICAR FECHA")),"SIN VALOR AVANCE")</f>
        <v>PROCESO</v>
      </c>
    </row>
    <row r="1722" spans="1:17" ht="165.75" x14ac:dyDescent="0.2">
      <c r="A1722" s="331" t="s">
        <v>19</v>
      </c>
      <c r="B1722" s="332" t="s">
        <v>14</v>
      </c>
      <c r="C1722" s="767"/>
      <c r="D1722" s="767"/>
      <c r="E1722" s="768" t="s">
        <v>2735</v>
      </c>
      <c r="F1722" s="769"/>
      <c r="G1722" s="336" t="s">
        <v>2736</v>
      </c>
      <c r="H1722" s="341" t="s">
        <v>2691</v>
      </c>
      <c r="I1722" s="341" t="s">
        <v>2692</v>
      </c>
      <c r="J1722" s="345">
        <v>2</v>
      </c>
      <c r="K1722" s="338">
        <v>45717</v>
      </c>
      <c r="L1722" s="338">
        <v>45960</v>
      </c>
      <c r="M1722" s="324">
        <f t="shared" si="62"/>
        <v>34.714285714285715</v>
      </c>
      <c r="N1722" s="325">
        <v>0.3</v>
      </c>
      <c r="O1722" s="341" t="s">
        <v>2693</v>
      </c>
      <c r="P1722" s="325">
        <f t="shared" si="61"/>
        <v>0.3</v>
      </c>
      <c r="Q1722" s="326" t="str" cm="1">
        <f t="array" aca="1" ref="Q1722" ca="1">IF(ISNUMBER(P1722),IF(P1722=100%,"CUMPLIDA",IF(AND(ISNUMBER(L1722),ISNUMBER(INDIRECT("FECHA_"&amp;$B1722,1))), IF(L1722&lt;=INDIRECT("FECHA_"&amp;$B1722,1),"INCUMPLIDA","PROCESO"), "VERIFICAR FECHA")),"SIN VALOR AVANCE")</f>
        <v>PROCESO</v>
      </c>
    </row>
    <row r="1723" spans="1:17" ht="255.75" x14ac:dyDescent="0.2">
      <c r="A1723" s="331" t="s">
        <v>19</v>
      </c>
      <c r="B1723" s="332" t="s">
        <v>14</v>
      </c>
      <c r="C1723" s="767"/>
      <c r="D1723" s="767"/>
      <c r="E1723" s="768"/>
      <c r="F1723" s="769"/>
      <c r="G1723" s="336" t="s">
        <v>2737</v>
      </c>
      <c r="H1723" s="341" t="s">
        <v>2738</v>
      </c>
      <c r="I1723" s="341" t="s">
        <v>2696</v>
      </c>
      <c r="J1723" s="345">
        <v>2</v>
      </c>
      <c r="K1723" s="338">
        <v>45717</v>
      </c>
      <c r="L1723" s="338">
        <v>46081</v>
      </c>
      <c r="M1723" s="324">
        <f t="shared" si="62"/>
        <v>52</v>
      </c>
      <c r="N1723" s="325">
        <v>0.2</v>
      </c>
      <c r="O1723" s="341" t="s">
        <v>2734</v>
      </c>
      <c r="P1723" s="325">
        <f t="shared" si="61"/>
        <v>0.2</v>
      </c>
      <c r="Q1723" s="326" t="str" cm="1">
        <f t="array" aca="1" ref="Q1723" ca="1">IF(ISNUMBER(P1723),IF(P1723=100%,"CUMPLIDA",IF(AND(ISNUMBER(L1723),ISNUMBER(INDIRECT("FECHA_"&amp;$B1723,1))), IF(L1723&lt;=INDIRECT("FECHA_"&amp;$B1723,1),"INCUMPLIDA","PROCESO"), "VERIFICAR FECHA")),"SIN VALOR AVANCE")</f>
        <v>PROCESO</v>
      </c>
    </row>
    <row r="1724" spans="1:17" ht="165.75" x14ac:dyDescent="0.2">
      <c r="A1724" s="331" t="s">
        <v>19</v>
      </c>
      <c r="B1724" s="332" t="s">
        <v>14</v>
      </c>
      <c r="C1724" s="767"/>
      <c r="D1724" s="767"/>
      <c r="E1724" s="768" t="s">
        <v>2739</v>
      </c>
      <c r="F1724" s="769"/>
      <c r="G1724" s="336" t="s">
        <v>2740</v>
      </c>
      <c r="H1724" s="341" t="s">
        <v>2691</v>
      </c>
      <c r="I1724" s="341" t="s">
        <v>2692</v>
      </c>
      <c r="J1724" s="345">
        <v>2</v>
      </c>
      <c r="K1724" s="338">
        <v>45717</v>
      </c>
      <c r="L1724" s="338">
        <v>45960</v>
      </c>
      <c r="M1724" s="324">
        <f t="shared" si="62"/>
        <v>34.714285714285715</v>
      </c>
      <c r="N1724" s="325">
        <v>0.3</v>
      </c>
      <c r="O1724" s="341" t="s">
        <v>2693</v>
      </c>
      <c r="P1724" s="325">
        <f t="shared" si="61"/>
        <v>0.3</v>
      </c>
      <c r="Q1724" s="326" t="str" cm="1">
        <f t="array" aca="1" ref="Q1724" ca="1">IF(ISNUMBER(P1724),IF(P1724=100%,"CUMPLIDA",IF(AND(ISNUMBER(L1724),ISNUMBER(INDIRECT("FECHA_"&amp;$B1724,1))), IF(L1724&lt;=INDIRECT("FECHA_"&amp;$B1724,1),"INCUMPLIDA","PROCESO"), "VERIFICAR FECHA")),"SIN VALOR AVANCE")</f>
        <v>PROCESO</v>
      </c>
    </row>
    <row r="1725" spans="1:17" ht="285" x14ac:dyDescent="0.2">
      <c r="A1725" s="331" t="s">
        <v>19</v>
      </c>
      <c r="B1725" s="332" t="s">
        <v>14</v>
      </c>
      <c r="C1725" s="767"/>
      <c r="D1725" s="767"/>
      <c r="E1725" s="768"/>
      <c r="F1725" s="769"/>
      <c r="G1725" s="336" t="s">
        <v>2741</v>
      </c>
      <c r="H1725" s="341" t="s">
        <v>2695</v>
      </c>
      <c r="I1725" s="341" t="s">
        <v>2696</v>
      </c>
      <c r="J1725" s="345">
        <v>2</v>
      </c>
      <c r="K1725" s="338">
        <v>45717</v>
      </c>
      <c r="L1725" s="338">
        <v>46081</v>
      </c>
      <c r="M1725" s="324">
        <f t="shared" si="62"/>
        <v>52</v>
      </c>
      <c r="N1725" s="325">
        <v>0.2</v>
      </c>
      <c r="O1725" s="341" t="s">
        <v>2742</v>
      </c>
      <c r="P1725" s="325">
        <f t="shared" si="61"/>
        <v>0.2</v>
      </c>
      <c r="Q1725" s="326" t="str" cm="1">
        <f t="array" aca="1" ref="Q1725" ca="1">IF(ISNUMBER(P1725),IF(P1725=100%,"CUMPLIDA",IF(AND(ISNUMBER(L1725),ISNUMBER(INDIRECT("FECHA_"&amp;$B1725,1))), IF(L1725&lt;=INDIRECT("FECHA_"&amp;$B1725,1),"INCUMPLIDA","PROCESO"), "VERIFICAR FECHA")),"SIN VALOR AVANCE")</f>
        <v>PROCESO</v>
      </c>
    </row>
    <row r="1726" spans="1:17" ht="180" x14ac:dyDescent="0.2">
      <c r="A1726" s="331" t="s">
        <v>19</v>
      </c>
      <c r="B1726" s="332" t="s">
        <v>14</v>
      </c>
      <c r="C1726" s="767"/>
      <c r="D1726" s="767"/>
      <c r="E1726" s="768"/>
      <c r="F1726" s="769"/>
      <c r="G1726" s="336" t="s">
        <v>2743</v>
      </c>
      <c r="H1726" s="341" t="s">
        <v>2726</v>
      </c>
      <c r="I1726" s="341" t="s">
        <v>1504</v>
      </c>
      <c r="J1726" s="345">
        <v>1</v>
      </c>
      <c r="K1726" s="338">
        <v>45717</v>
      </c>
      <c r="L1726" s="338">
        <v>45838</v>
      </c>
      <c r="M1726" s="324">
        <f t="shared" si="62"/>
        <v>17.285714285714285</v>
      </c>
      <c r="N1726" s="325">
        <v>1</v>
      </c>
      <c r="O1726" s="341" t="s">
        <v>2744</v>
      </c>
      <c r="P1726" s="325">
        <f t="shared" si="61"/>
        <v>1</v>
      </c>
      <c r="Q1726" s="326" t="str" cm="1">
        <f t="array" aca="1" ref="Q1726" ca="1">IF(ISNUMBER(P1726),IF(P1726=100%,"CUMPLIDA",IF(AND(ISNUMBER(L1726),ISNUMBER(INDIRECT("FECHA_"&amp;$B1726,1))), IF(L1726&lt;=INDIRECT("FECHA_"&amp;$B1726,1),"INCUMPLIDA","PROCESO"), "VERIFICAR FECHA")),"SIN VALOR AVANCE")</f>
        <v>CUMPLIDA</v>
      </c>
    </row>
    <row r="1727" spans="1:17" ht="165.75" x14ac:dyDescent="0.2">
      <c r="A1727" s="331" t="s">
        <v>19</v>
      </c>
      <c r="B1727" s="332" t="s">
        <v>14</v>
      </c>
      <c r="C1727" s="767"/>
      <c r="D1727" s="767"/>
      <c r="E1727" s="768" t="s">
        <v>2745</v>
      </c>
      <c r="F1727" s="769"/>
      <c r="G1727" s="336" t="s">
        <v>2746</v>
      </c>
      <c r="H1727" s="341" t="s">
        <v>2691</v>
      </c>
      <c r="I1727" s="341" t="s">
        <v>2692</v>
      </c>
      <c r="J1727" s="345">
        <v>2</v>
      </c>
      <c r="K1727" s="338">
        <v>45717</v>
      </c>
      <c r="L1727" s="338">
        <v>45960</v>
      </c>
      <c r="M1727" s="324">
        <f t="shared" si="62"/>
        <v>34.714285714285715</v>
      </c>
      <c r="N1727" s="325">
        <v>0.3</v>
      </c>
      <c r="O1727" s="341" t="s">
        <v>2693</v>
      </c>
      <c r="P1727" s="325">
        <f t="shared" si="61"/>
        <v>0.3</v>
      </c>
      <c r="Q1727" s="326" t="str" cm="1">
        <f t="array" aca="1" ref="Q1727" ca="1">IF(ISNUMBER(P1727),IF(P1727=100%,"CUMPLIDA",IF(AND(ISNUMBER(L1727),ISNUMBER(INDIRECT("FECHA_"&amp;$B1727,1))), IF(L1727&lt;=INDIRECT("FECHA_"&amp;$B1727,1),"INCUMPLIDA","PROCESO"), "VERIFICAR FECHA")),"SIN VALOR AVANCE")</f>
        <v>PROCESO</v>
      </c>
    </row>
    <row r="1728" spans="1:17" ht="360" x14ac:dyDescent="0.2">
      <c r="A1728" s="331" t="s">
        <v>19</v>
      </c>
      <c r="B1728" s="332" t="s">
        <v>14</v>
      </c>
      <c r="C1728" s="767"/>
      <c r="D1728" s="767"/>
      <c r="E1728" s="768"/>
      <c r="F1728" s="769"/>
      <c r="G1728" s="336" t="s">
        <v>2747</v>
      </c>
      <c r="H1728" s="341" t="s">
        <v>2738</v>
      </c>
      <c r="I1728" s="341" t="s">
        <v>2696</v>
      </c>
      <c r="J1728" s="345">
        <v>2</v>
      </c>
      <c r="K1728" s="338">
        <v>45717</v>
      </c>
      <c r="L1728" s="338">
        <v>46081</v>
      </c>
      <c r="M1728" s="324">
        <f t="shared" si="62"/>
        <v>52</v>
      </c>
      <c r="N1728" s="325">
        <v>0.2</v>
      </c>
      <c r="O1728" s="341" t="s">
        <v>2724</v>
      </c>
      <c r="P1728" s="325">
        <f t="shared" si="61"/>
        <v>0.2</v>
      </c>
      <c r="Q1728" s="326" t="str" cm="1">
        <f t="array" aca="1" ref="Q1728" ca="1">IF(ISNUMBER(P1728),IF(P1728=100%,"CUMPLIDA",IF(AND(ISNUMBER(L1728),ISNUMBER(INDIRECT("FECHA_"&amp;$B1728,1))), IF(L1728&lt;=INDIRECT("FECHA_"&amp;$B1728,1),"INCUMPLIDA","PROCESO"), "VERIFICAR FECHA")),"SIN VALOR AVANCE")</f>
        <v>PROCESO</v>
      </c>
    </row>
    <row r="1729" spans="1:17" ht="165.75" x14ac:dyDescent="0.2">
      <c r="A1729" s="331" t="s">
        <v>19</v>
      </c>
      <c r="B1729" s="332" t="s">
        <v>14</v>
      </c>
      <c r="C1729" s="767"/>
      <c r="D1729" s="767"/>
      <c r="E1729" s="768" t="s">
        <v>2748</v>
      </c>
      <c r="F1729" s="769"/>
      <c r="G1729" s="336" t="s">
        <v>2749</v>
      </c>
      <c r="H1729" s="341" t="s">
        <v>2691</v>
      </c>
      <c r="I1729" s="341" t="s">
        <v>2692</v>
      </c>
      <c r="J1729" s="345">
        <v>2</v>
      </c>
      <c r="K1729" s="338">
        <v>45717</v>
      </c>
      <c r="L1729" s="338">
        <v>45960</v>
      </c>
      <c r="M1729" s="324">
        <f t="shared" si="62"/>
        <v>34.714285714285715</v>
      </c>
      <c r="N1729" s="325">
        <v>0.3</v>
      </c>
      <c r="O1729" s="341" t="s">
        <v>2693</v>
      </c>
      <c r="P1729" s="325">
        <f>IF(B1729="ITRC",N1729,N1729/J1729)</f>
        <v>0.3</v>
      </c>
      <c r="Q1729" s="326" t="str" cm="1">
        <f t="array" aca="1" ref="Q1729" ca="1">IF(ISNUMBER(P1729),IF(P1729=100%,"CUMPLIDA",IF(AND(ISNUMBER(L1729),ISNUMBER(INDIRECT("FECHA_"&amp;$B1729,1))), IF(L1729&lt;=INDIRECT("FECHA_"&amp;$B1729,1),"INCUMPLIDA","PROCESO"), "VERIFICAR FECHA")),"SIN VALOR AVANCE")</f>
        <v>PROCESO</v>
      </c>
    </row>
    <row r="1730" spans="1:17" ht="285.75" x14ac:dyDescent="0.2">
      <c r="A1730" s="331" t="s">
        <v>19</v>
      </c>
      <c r="B1730" s="332" t="s">
        <v>14</v>
      </c>
      <c r="C1730" s="767"/>
      <c r="D1730" s="767"/>
      <c r="E1730" s="768"/>
      <c r="F1730" s="769"/>
      <c r="G1730" s="336" t="s">
        <v>2750</v>
      </c>
      <c r="H1730" s="341" t="s">
        <v>2695</v>
      </c>
      <c r="I1730" s="341" t="s">
        <v>2696</v>
      </c>
      <c r="J1730" s="345">
        <v>2</v>
      </c>
      <c r="K1730" s="338">
        <v>45717</v>
      </c>
      <c r="L1730" s="338">
        <v>46081</v>
      </c>
      <c r="M1730" s="324">
        <f>(L1730-K1730)/7</f>
        <v>52</v>
      </c>
      <c r="N1730" s="325">
        <v>0.2</v>
      </c>
      <c r="O1730" s="341" t="s">
        <v>2751</v>
      </c>
      <c r="P1730" s="325">
        <f>IF(B1730="ITRC",N1730,N1730/J1730)</f>
        <v>0.2</v>
      </c>
      <c r="Q1730" s="326" t="str" cm="1">
        <f t="array" aca="1" ref="Q1730" ca="1">IF(ISNUMBER(P1730),IF(P1730=100%,"CUMPLIDA",IF(AND(ISNUMBER(L1730),ISNUMBER(INDIRECT("FECHA_"&amp;$B1730,1))), IF(L1730&lt;=INDIRECT("FECHA_"&amp;$B1730,1),"INCUMPLIDA","PROCESO"), "VERIFICAR FECHA")),"SIN VALOR AVANCE")</f>
        <v>PROCESO</v>
      </c>
    </row>
    <row r="1731" spans="1:17" ht="345" x14ac:dyDescent="0.2">
      <c r="A1731" s="331" t="s">
        <v>19</v>
      </c>
      <c r="B1731" s="332" t="s">
        <v>14</v>
      </c>
      <c r="C1731" s="767" t="s">
        <v>2752</v>
      </c>
      <c r="D1731" s="767" t="s">
        <v>2753</v>
      </c>
      <c r="E1731" s="768" t="s">
        <v>2754</v>
      </c>
      <c r="F1731" s="769" t="s">
        <v>2755</v>
      </c>
      <c r="G1731" s="336" t="s">
        <v>2756</v>
      </c>
      <c r="H1731" s="341" t="s">
        <v>2757</v>
      </c>
      <c r="I1731" s="341" t="s">
        <v>2758</v>
      </c>
      <c r="J1731" s="345">
        <v>4</v>
      </c>
      <c r="K1731" s="339">
        <v>45662</v>
      </c>
      <c r="L1731" s="339">
        <v>46142</v>
      </c>
      <c r="M1731" s="324">
        <f t="shared" ref="M1731:M1773" si="63">(L1731-K1731)/7</f>
        <v>68.571428571428569</v>
      </c>
      <c r="N1731" s="325">
        <v>0</v>
      </c>
      <c r="O1731" s="341" t="s">
        <v>2759</v>
      </c>
      <c r="P1731" s="325">
        <f>IF(B1731="ITRC",N1731,N1731/J1731)</f>
        <v>0</v>
      </c>
      <c r="Q1731" s="326" t="str" cm="1">
        <f t="array" aca="1" ref="Q1731" ca="1">IF(ISNUMBER(P1731),IF(P1731=100%,"CUMPLIDA",IF(AND(ISNUMBER(L1731),ISNUMBER(INDIRECT("FECHA_"&amp;$B1731,1))), IF(L1731&lt;=INDIRECT("FECHA_"&amp;$B1731,1),"INCUMPLIDA","PROCESO"), "VERIFICAR FECHA")),"SIN VALOR AVANCE")</f>
        <v>PROCESO</v>
      </c>
    </row>
    <row r="1732" spans="1:17" ht="30.75" x14ac:dyDescent="0.2">
      <c r="A1732" s="331" t="s">
        <v>19</v>
      </c>
      <c r="B1732" s="332" t="s">
        <v>14</v>
      </c>
      <c r="C1732" s="767"/>
      <c r="D1732" s="767"/>
      <c r="E1732" s="768"/>
      <c r="F1732" s="769"/>
      <c r="G1732" s="336" t="s">
        <v>2760</v>
      </c>
      <c r="H1732" s="341" t="s">
        <v>2239</v>
      </c>
      <c r="I1732" s="341" t="s">
        <v>1676</v>
      </c>
      <c r="J1732" s="345">
        <v>1</v>
      </c>
      <c r="K1732" s="339">
        <v>45231</v>
      </c>
      <c r="L1732" s="339">
        <v>45504</v>
      </c>
      <c r="M1732" s="324">
        <f t="shared" si="63"/>
        <v>39</v>
      </c>
      <c r="N1732" s="325">
        <v>1</v>
      </c>
      <c r="O1732" s="341" t="s">
        <v>2240</v>
      </c>
      <c r="P1732" s="325">
        <f t="shared" ref="P1732:P1801" si="64">IF(B1732="ITRC",N1732,N1732/J1732)</f>
        <v>1</v>
      </c>
      <c r="Q1732" s="326" t="str" cm="1">
        <f t="array" aca="1" ref="Q1732" ca="1">IF(ISNUMBER(P1732),IF(P1732=100%,"CUMPLIDA",IF(AND(ISNUMBER(L1732),ISNUMBER(INDIRECT("FECHA_"&amp;$B1732,1))), IF(L1732&lt;=INDIRECT("FECHA_"&amp;$B1732,1),"INCUMPLIDA","PROCESO"), "VERIFICAR FECHA")),"SIN VALOR AVANCE")</f>
        <v>CUMPLIDA</v>
      </c>
    </row>
    <row r="1733" spans="1:17" ht="105.75" x14ac:dyDescent="0.2">
      <c r="A1733" s="331" t="s">
        <v>19</v>
      </c>
      <c r="B1733" s="332" t="s">
        <v>14</v>
      </c>
      <c r="C1733" s="767"/>
      <c r="D1733" s="767"/>
      <c r="E1733" s="768"/>
      <c r="F1733" s="769"/>
      <c r="G1733" s="320" t="s">
        <v>2761</v>
      </c>
      <c r="H1733" s="321" t="s">
        <v>1679</v>
      </c>
      <c r="I1733" s="321" t="s">
        <v>99</v>
      </c>
      <c r="J1733" s="345">
        <v>1</v>
      </c>
      <c r="K1733" s="327">
        <v>45323</v>
      </c>
      <c r="L1733" s="327">
        <v>45747</v>
      </c>
      <c r="M1733" s="324">
        <f t="shared" si="63"/>
        <v>60.571428571428569</v>
      </c>
      <c r="N1733" s="325">
        <v>1</v>
      </c>
      <c r="O1733" s="321" t="s">
        <v>2242</v>
      </c>
      <c r="P1733" s="325">
        <f t="shared" si="64"/>
        <v>1</v>
      </c>
      <c r="Q1733" s="326" t="str" cm="1">
        <f t="array" aca="1" ref="Q1733" ca="1">IF(ISNUMBER(P1733),IF(P1733=100%,"CUMPLIDA",IF(AND(ISNUMBER(L1733),ISNUMBER(INDIRECT("FECHA_"&amp;$B1733,1))), IF(L1733&lt;=INDIRECT("FECHA_"&amp;$B1733,1),"INCUMPLIDA","PROCESO"), "VERIFICAR FECHA")),"SIN VALOR AVANCE")</f>
        <v>CUMPLIDA</v>
      </c>
    </row>
    <row r="1734" spans="1:17" ht="30.75" x14ac:dyDescent="0.2">
      <c r="A1734" s="331" t="s">
        <v>19</v>
      </c>
      <c r="B1734" s="332" t="s">
        <v>14</v>
      </c>
      <c r="C1734" s="767"/>
      <c r="D1734" s="767"/>
      <c r="E1734" s="768"/>
      <c r="F1734" s="769"/>
      <c r="G1734" s="320" t="s">
        <v>2762</v>
      </c>
      <c r="H1734" s="321" t="s">
        <v>101</v>
      </c>
      <c r="I1734" s="321" t="s">
        <v>102</v>
      </c>
      <c r="J1734" s="345">
        <v>1</v>
      </c>
      <c r="K1734" s="327">
        <v>45323</v>
      </c>
      <c r="L1734" s="327">
        <v>45747</v>
      </c>
      <c r="M1734" s="324">
        <f t="shared" si="63"/>
        <v>60.571428571428569</v>
      </c>
      <c r="N1734" s="325">
        <v>1</v>
      </c>
      <c r="O1734" s="321" t="s">
        <v>2240</v>
      </c>
      <c r="P1734" s="325">
        <f t="shared" si="64"/>
        <v>1</v>
      </c>
      <c r="Q1734" s="326" t="str" cm="1">
        <f t="array" aca="1" ref="Q1734" ca="1">IF(ISNUMBER(P1734),IF(P1734=100%,"CUMPLIDA",IF(AND(ISNUMBER(L1734),ISNUMBER(INDIRECT("FECHA_"&amp;$B1734,1))), IF(L1734&lt;=INDIRECT("FECHA_"&amp;$B1734,1),"INCUMPLIDA","PROCESO"), "VERIFICAR FECHA")),"SIN VALOR AVANCE")</f>
        <v>CUMPLIDA</v>
      </c>
    </row>
    <row r="1735" spans="1:17" ht="45" x14ac:dyDescent="0.2">
      <c r="A1735" s="331" t="s">
        <v>19</v>
      </c>
      <c r="B1735" s="332" t="s">
        <v>14</v>
      </c>
      <c r="C1735" s="767"/>
      <c r="D1735" s="767"/>
      <c r="E1735" s="768"/>
      <c r="F1735" s="769"/>
      <c r="G1735" s="320" t="s">
        <v>2763</v>
      </c>
      <c r="H1735" s="321" t="s">
        <v>239</v>
      </c>
      <c r="I1735" s="321" t="s">
        <v>240</v>
      </c>
      <c r="J1735" s="345">
        <v>1</v>
      </c>
      <c r="K1735" s="327">
        <v>45231</v>
      </c>
      <c r="L1735" s="327">
        <v>45747</v>
      </c>
      <c r="M1735" s="324">
        <f t="shared" si="63"/>
        <v>73.714285714285708</v>
      </c>
      <c r="N1735" s="325">
        <v>1</v>
      </c>
      <c r="O1735" s="321" t="s">
        <v>2240</v>
      </c>
      <c r="P1735" s="325">
        <f t="shared" si="64"/>
        <v>1</v>
      </c>
      <c r="Q1735" s="326" t="str" cm="1">
        <f t="array" aca="1" ref="Q1735" ca="1">IF(ISNUMBER(P1735),IF(P1735=100%,"CUMPLIDA",IF(AND(ISNUMBER(L1735),ISNUMBER(INDIRECT("FECHA_"&amp;$B1735,1))), IF(L1735&lt;=INDIRECT("FECHA_"&amp;$B1735,1),"INCUMPLIDA","PROCESO"), "VERIFICAR FECHA")),"SIN VALOR AVANCE")</f>
        <v>CUMPLIDA</v>
      </c>
    </row>
    <row r="1736" spans="1:17" ht="105.75" x14ac:dyDescent="0.2">
      <c r="A1736" s="331" t="s">
        <v>19</v>
      </c>
      <c r="B1736" s="332" t="s">
        <v>14</v>
      </c>
      <c r="C1736" s="767"/>
      <c r="D1736" s="767"/>
      <c r="E1736" s="768"/>
      <c r="F1736" s="769"/>
      <c r="G1736" s="320" t="s">
        <v>2764</v>
      </c>
      <c r="H1736" s="321" t="s">
        <v>104</v>
      </c>
      <c r="I1736" s="321" t="s">
        <v>105</v>
      </c>
      <c r="J1736" s="345">
        <v>1</v>
      </c>
      <c r="K1736" s="327">
        <v>45323</v>
      </c>
      <c r="L1736" s="327">
        <v>45747</v>
      </c>
      <c r="M1736" s="324">
        <f t="shared" si="63"/>
        <v>60.571428571428569</v>
      </c>
      <c r="N1736" s="325">
        <v>1</v>
      </c>
      <c r="O1736" s="321" t="s">
        <v>2242</v>
      </c>
      <c r="P1736" s="325">
        <f t="shared" si="64"/>
        <v>1</v>
      </c>
      <c r="Q1736" s="326" t="str" cm="1">
        <f t="array" aca="1" ref="Q1736" ca="1">IF(ISNUMBER(P1736),IF(P1736=100%,"CUMPLIDA",IF(AND(ISNUMBER(L1736),ISNUMBER(INDIRECT("FECHA_"&amp;$B1736,1))), IF(L1736&lt;=INDIRECT("FECHA_"&amp;$B1736,1),"INCUMPLIDA","PROCESO"), "VERIFICAR FECHA")),"SIN VALOR AVANCE")</f>
        <v>CUMPLIDA</v>
      </c>
    </row>
    <row r="1737" spans="1:17" ht="30.75" x14ac:dyDescent="0.2">
      <c r="A1737" s="331" t="s">
        <v>19</v>
      </c>
      <c r="B1737" s="332" t="s">
        <v>14</v>
      </c>
      <c r="C1737" s="767"/>
      <c r="D1737" s="767"/>
      <c r="E1737" s="768"/>
      <c r="F1737" s="769"/>
      <c r="G1737" s="320" t="s">
        <v>2765</v>
      </c>
      <c r="H1737" s="321" t="s">
        <v>106</v>
      </c>
      <c r="I1737" s="321" t="s">
        <v>107</v>
      </c>
      <c r="J1737" s="345">
        <v>1</v>
      </c>
      <c r="K1737" s="327">
        <v>45231</v>
      </c>
      <c r="L1737" s="327">
        <v>45747</v>
      </c>
      <c r="M1737" s="324">
        <f t="shared" si="63"/>
        <v>73.714285714285708</v>
      </c>
      <c r="N1737" s="325">
        <v>1</v>
      </c>
      <c r="O1737" s="321" t="s">
        <v>2240</v>
      </c>
      <c r="P1737" s="325">
        <f t="shared" si="64"/>
        <v>1</v>
      </c>
      <c r="Q1737" s="326" t="str" cm="1">
        <f t="array" aca="1" ref="Q1737" ca="1">IF(ISNUMBER(P1737),IF(P1737=100%,"CUMPLIDA",IF(AND(ISNUMBER(L1737),ISNUMBER(INDIRECT("FECHA_"&amp;$B1737,1))), IF(L1737&lt;=INDIRECT("FECHA_"&amp;$B1737,1),"INCUMPLIDA","PROCESO"), "VERIFICAR FECHA")),"SIN VALOR AVANCE")</f>
        <v>CUMPLIDA</v>
      </c>
    </row>
    <row r="1738" spans="1:17" ht="135.75" x14ac:dyDescent="0.2">
      <c r="A1738" s="331" t="s">
        <v>19</v>
      </c>
      <c r="B1738" s="332" t="s">
        <v>14</v>
      </c>
      <c r="C1738" s="767"/>
      <c r="D1738" s="767"/>
      <c r="E1738" s="768"/>
      <c r="F1738" s="769"/>
      <c r="G1738" s="320" t="s">
        <v>2766</v>
      </c>
      <c r="H1738" s="321" t="s">
        <v>108</v>
      </c>
      <c r="I1738" s="321" t="s">
        <v>109</v>
      </c>
      <c r="J1738" s="345">
        <v>1</v>
      </c>
      <c r="K1738" s="327">
        <v>45231</v>
      </c>
      <c r="L1738" s="327">
        <v>45808</v>
      </c>
      <c r="M1738" s="324">
        <f t="shared" si="63"/>
        <v>82.428571428571431</v>
      </c>
      <c r="N1738" s="325">
        <v>1</v>
      </c>
      <c r="O1738" s="321" t="s">
        <v>2248</v>
      </c>
      <c r="P1738" s="325">
        <f t="shared" si="64"/>
        <v>1</v>
      </c>
      <c r="Q1738" s="326" t="str" cm="1">
        <f t="array" aca="1" ref="Q1738" ca="1">IF(ISNUMBER(P1738),IF(P1738=100%,"CUMPLIDA",IF(AND(ISNUMBER(L1738),ISNUMBER(INDIRECT("FECHA_"&amp;$B1738,1))), IF(L1738&lt;=INDIRECT("FECHA_"&amp;$B1738,1),"INCUMPLIDA","PROCESO"), "VERIFICAR FECHA")),"SIN VALOR AVANCE")</f>
        <v>CUMPLIDA</v>
      </c>
    </row>
    <row r="1739" spans="1:17" ht="30.75" x14ac:dyDescent="0.2">
      <c r="A1739" s="331" t="s">
        <v>19</v>
      </c>
      <c r="B1739" s="332" t="s">
        <v>14</v>
      </c>
      <c r="C1739" s="767"/>
      <c r="D1739" s="767"/>
      <c r="E1739" s="768"/>
      <c r="F1739" s="769"/>
      <c r="G1739" s="320" t="s">
        <v>2767</v>
      </c>
      <c r="H1739" s="321" t="s">
        <v>111</v>
      </c>
      <c r="I1739" s="321" t="s">
        <v>112</v>
      </c>
      <c r="J1739" s="345">
        <v>7</v>
      </c>
      <c r="K1739" s="327">
        <v>46024</v>
      </c>
      <c r="L1739" s="327">
        <v>46660</v>
      </c>
      <c r="M1739" s="324">
        <f t="shared" si="63"/>
        <v>90.857142857142861</v>
      </c>
      <c r="N1739" s="325">
        <v>0</v>
      </c>
      <c r="O1739" s="321" t="s">
        <v>2240</v>
      </c>
      <c r="P1739" s="325">
        <f t="shared" si="64"/>
        <v>0</v>
      </c>
      <c r="Q1739" s="326" t="str" cm="1">
        <f t="array" aca="1" ref="Q1739" ca="1">IF(ISNUMBER(P1739),IF(P1739=100%,"CUMPLIDA",IF(AND(ISNUMBER(L1739),ISNUMBER(INDIRECT("FECHA_"&amp;$B1739,1))), IF(L1739&lt;=INDIRECT("FECHA_"&amp;$B1739,1),"INCUMPLIDA","PROCESO"), "VERIFICAR FECHA")),"SIN VALOR AVANCE")</f>
        <v>PROCESO</v>
      </c>
    </row>
    <row r="1740" spans="1:17" ht="105.75" x14ac:dyDescent="0.2">
      <c r="A1740" s="331" t="s">
        <v>19</v>
      </c>
      <c r="B1740" s="332" t="s">
        <v>14</v>
      </c>
      <c r="C1740" s="767"/>
      <c r="D1740" s="767"/>
      <c r="E1740" s="768"/>
      <c r="F1740" s="769"/>
      <c r="G1740" s="320" t="s">
        <v>2768</v>
      </c>
      <c r="H1740" s="321" t="s">
        <v>115</v>
      </c>
      <c r="I1740" s="321" t="s">
        <v>116</v>
      </c>
      <c r="J1740" s="345">
        <v>1</v>
      </c>
      <c r="K1740" s="327">
        <v>46024</v>
      </c>
      <c r="L1740" s="327">
        <v>46660</v>
      </c>
      <c r="M1740" s="324">
        <f t="shared" si="63"/>
        <v>90.857142857142861</v>
      </c>
      <c r="N1740" s="325">
        <v>0</v>
      </c>
      <c r="O1740" s="321" t="s">
        <v>2242</v>
      </c>
      <c r="P1740" s="325">
        <f t="shared" si="64"/>
        <v>0</v>
      </c>
      <c r="Q1740" s="326" t="str" cm="1">
        <f t="array" aca="1" ref="Q1740" ca="1">IF(ISNUMBER(P1740),IF(P1740=100%,"CUMPLIDA",IF(AND(ISNUMBER(L1740),ISNUMBER(INDIRECT("FECHA_"&amp;$B1740,1))), IF(L1740&lt;=INDIRECT("FECHA_"&amp;$B1740,1),"INCUMPLIDA","PROCESO"), "VERIFICAR FECHA")),"SIN VALOR AVANCE")</f>
        <v>PROCESO</v>
      </c>
    </row>
    <row r="1741" spans="1:17" ht="135.75" x14ac:dyDescent="0.2">
      <c r="A1741" s="331" t="s">
        <v>19</v>
      </c>
      <c r="B1741" s="332" t="s">
        <v>14</v>
      </c>
      <c r="C1741" s="767"/>
      <c r="D1741" s="767"/>
      <c r="E1741" s="768"/>
      <c r="F1741" s="769"/>
      <c r="G1741" s="320" t="s">
        <v>2769</v>
      </c>
      <c r="H1741" s="321" t="s">
        <v>118</v>
      </c>
      <c r="I1741" s="321" t="s">
        <v>119</v>
      </c>
      <c r="J1741" s="345">
        <v>2</v>
      </c>
      <c r="K1741" s="327">
        <v>46024</v>
      </c>
      <c r="L1741" s="327">
        <v>46660</v>
      </c>
      <c r="M1741" s="324">
        <f t="shared" si="63"/>
        <v>90.857142857142861</v>
      </c>
      <c r="N1741" s="325">
        <v>0</v>
      </c>
      <c r="O1741" s="321" t="s">
        <v>2248</v>
      </c>
      <c r="P1741" s="325">
        <f t="shared" si="64"/>
        <v>0</v>
      </c>
      <c r="Q1741" s="326" t="str" cm="1">
        <f t="array" aca="1" ref="Q1741" ca="1">IF(ISNUMBER(P1741),IF(P1741=100%,"CUMPLIDA",IF(AND(ISNUMBER(L1741),ISNUMBER(INDIRECT("FECHA_"&amp;$B1741,1))), IF(L1741&lt;=INDIRECT("FECHA_"&amp;$B1741,1),"INCUMPLIDA","PROCESO"), "VERIFICAR FECHA")),"SIN VALOR AVANCE")</f>
        <v>PROCESO</v>
      </c>
    </row>
    <row r="1742" spans="1:17" ht="240" x14ac:dyDescent="0.2">
      <c r="A1742" s="331" t="s">
        <v>19</v>
      </c>
      <c r="B1742" s="332" t="s">
        <v>14</v>
      </c>
      <c r="C1742" s="767"/>
      <c r="D1742" s="767"/>
      <c r="E1742" s="768" t="s">
        <v>2770</v>
      </c>
      <c r="F1742" s="769"/>
      <c r="G1742" s="336" t="s">
        <v>2771</v>
      </c>
      <c r="H1742" s="341" t="s">
        <v>2772</v>
      </c>
      <c r="I1742" s="341" t="s">
        <v>2773</v>
      </c>
      <c r="J1742" s="345">
        <v>36</v>
      </c>
      <c r="K1742" s="339">
        <v>45662</v>
      </c>
      <c r="L1742" s="339">
        <v>46142</v>
      </c>
      <c r="M1742" s="324">
        <f t="shared" si="63"/>
        <v>68.571428571428569</v>
      </c>
      <c r="N1742" s="325">
        <v>0.11</v>
      </c>
      <c r="O1742" s="341" t="s">
        <v>2774</v>
      </c>
      <c r="P1742" s="325">
        <f t="shared" si="64"/>
        <v>0.11</v>
      </c>
      <c r="Q1742" s="326" t="str" cm="1">
        <f t="array" aca="1" ref="Q1742" ca="1">IF(ISNUMBER(P1742),IF(P1742=100%,"CUMPLIDA",IF(AND(ISNUMBER(L1742),ISNUMBER(INDIRECT("FECHA_"&amp;$B1742,1))), IF(L1742&lt;=INDIRECT("FECHA_"&amp;$B1742,1),"INCUMPLIDA","PROCESO"), "VERIFICAR FECHA")),"SIN VALOR AVANCE")</f>
        <v>PROCESO</v>
      </c>
    </row>
    <row r="1743" spans="1:17" ht="60" x14ac:dyDescent="0.2">
      <c r="A1743" s="331" t="s">
        <v>19</v>
      </c>
      <c r="B1743" s="332" t="s">
        <v>14</v>
      </c>
      <c r="C1743" s="767"/>
      <c r="D1743" s="767"/>
      <c r="E1743" s="768"/>
      <c r="F1743" s="769"/>
      <c r="G1743" s="336" t="s">
        <v>2775</v>
      </c>
      <c r="H1743" s="341" t="s">
        <v>2776</v>
      </c>
      <c r="I1743" s="341" t="s">
        <v>2777</v>
      </c>
      <c r="J1743" s="345">
        <v>1</v>
      </c>
      <c r="K1743" s="339">
        <v>45689</v>
      </c>
      <c r="L1743" s="339">
        <v>45838</v>
      </c>
      <c r="M1743" s="324">
        <f t="shared" si="63"/>
        <v>21.285714285714285</v>
      </c>
      <c r="N1743" s="325">
        <v>1</v>
      </c>
      <c r="O1743" s="348" t="s">
        <v>2778</v>
      </c>
      <c r="P1743" s="325">
        <f t="shared" si="64"/>
        <v>1</v>
      </c>
      <c r="Q1743" s="326" t="str" cm="1">
        <f t="array" aca="1" ref="Q1743" ca="1">IF(ISNUMBER(P1743),IF(P1743=100%,"CUMPLIDA",IF(AND(ISNUMBER(L1743),ISNUMBER(INDIRECT("FECHA_"&amp;$B1743,1))), IF(L1743&lt;=INDIRECT("FECHA_"&amp;$B1743,1),"INCUMPLIDA","PROCESO"), "VERIFICAR FECHA")),"SIN VALOR AVANCE")</f>
        <v>CUMPLIDA</v>
      </c>
    </row>
    <row r="1744" spans="1:17" ht="105.75" x14ac:dyDescent="0.2">
      <c r="A1744" s="331" t="s">
        <v>19</v>
      </c>
      <c r="B1744" s="332" t="s">
        <v>14</v>
      </c>
      <c r="C1744" s="767"/>
      <c r="D1744" s="767"/>
      <c r="E1744" s="768"/>
      <c r="F1744" s="769"/>
      <c r="G1744" s="336" t="s">
        <v>2779</v>
      </c>
      <c r="H1744" s="341" t="s">
        <v>2780</v>
      </c>
      <c r="I1744" s="341" t="s">
        <v>2781</v>
      </c>
      <c r="J1744" s="345">
        <v>4</v>
      </c>
      <c r="K1744" s="338">
        <v>45689</v>
      </c>
      <c r="L1744" s="338">
        <v>46053</v>
      </c>
      <c r="M1744" s="324">
        <f t="shared" si="63"/>
        <v>52</v>
      </c>
      <c r="N1744" s="325">
        <v>0.25</v>
      </c>
      <c r="O1744" s="341" t="s">
        <v>2782</v>
      </c>
      <c r="P1744" s="325">
        <f t="shared" si="64"/>
        <v>0.25</v>
      </c>
      <c r="Q1744" s="326" t="str" cm="1">
        <f t="array" aca="1" ref="Q1744" ca="1">IF(ISNUMBER(P1744),IF(P1744=100%,"CUMPLIDA",IF(AND(ISNUMBER(L1744),ISNUMBER(INDIRECT("FECHA_"&amp;$B1744,1))), IF(L1744&lt;=INDIRECT("FECHA_"&amp;$B1744,1),"INCUMPLIDA","PROCESO"), "VERIFICAR FECHA")),"SIN VALOR AVANCE")</f>
        <v>PROCESO</v>
      </c>
    </row>
    <row r="1745" spans="1:17" ht="90" x14ac:dyDescent="0.2">
      <c r="A1745" s="331" t="s">
        <v>19</v>
      </c>
      <c r="B1745" s="332" t="s">
        <v>14</v>
      </c>
      <c r="C1745" s="767"/>
      <c r="D1745" s="767"/>
      <c r="E1745" s="768" t="s">
        <v>2783</v>
      </c>
      <c r="F1745" s="769"/>
      <c r="G1745" s="336" t="s">
        <v>2784</v>
      </c>
      <c r="H1745" s="341" t="s">
        <v>2785</v>
      </c>
      <c r="I1745" s="341" t="s">
        <v>2786</v>
      </c>
      <c r="J1745" s="345">
        <v>18</v>
      </c>
      <c r="K1745" s="339">
        <v>45662</v>
      </c>
      <c r="L1745" s="339">
        <v>46142</v>
      </c>
      <c r="M1745" s="324">
        <f t="shared" si="63"/>
        <v>68.571428571428569</v>
      </c>
      <c r="N1745" s="325">
        <v>0.11</v>
      </c>
      <c r="O1745" s="348" t="s">
        <v>2787</v>
      </c>
      <c r="P1745" s="325">
        <f t="shared" si="64"/>
        <v>0.11</v>
      </c>
      <c r="Q1745" s="326" t="str" cm="1">
        <f t="array" aca="1" ref="Q1745" ca="1">IF(ISNUMBER(P1745),IF(P1745=100%,"CUMPLIDA",IF(AND(ISNUMBER(L1745),ISNUMBER(INDIRECT("FECHA_"&amp;$B1745,1))), IF(L1745&lt;=INDIRECT("FECHA_"&amp;$B1745,1),"INCUMPLIDA","PROCESO"), "VERIFICAR FECHA")),"SIN VALOR AVANCE")</f>
        <v>PROCESO</v>
      </c>
    </row>
    <row r="1746" spans="1:17" ht="30.75" x14ac:dyDescent="0.2">
      <c r="A1746" s="331" t="s">
        <v>19</v>
      </c>
      <c r="B1746" s="332" t="s">
        <v>14</v>
      </c>
      <c r="C1746" s="767"/>
      <c r="D1746" s="767"/>
      <c r="E1746" s="768"/>
      <c r="F1746" s="769"/>
      <c r="G1746" s="336" t="s">
        <v>2760</v>
      </c>
      <c r="H1746" s="341" t="s">
        <v>2239</v>
      </c>
      <c r="I1746" s="341" t="s">
        <v>1676</v>
      </c>
      <c r="J1746" s="345">
        <v>1</v>
      </c>
      <c r="K1746" s="339">
        <v>45231</v>
      </c>
      <c r="L1746" s="339">
        <v>45504</v>
      </c>
      <c r="M1746" s="324">
        <f t="shared" si="63"/>
        <v>39</v>
      </c>
      <c r="N1746" s="325">
        <v>1</v>
      </c>
      <c r="O1746" s="341" t="s">
        <v>2240</v>
      </c>
      <c r="P1746" s="325">
        <f t="shared" si="64"/>
        <v>1</v>
      </c>
      <c r="Q1746" s="326" t="str" cm="1">
        <f t="array" aca="1" ref="Q1746" ca="1">IF(ISNUMBER(P1746),IF(P1746=100%,"CUMPLIDA",IF(AND(ISNUMBER(L1746),ISNUMBER(INDIRECT("FECHA_"&amp;$B1746,1))), IF(L1746&lt;=INDIRECT("FECHA_"&amp;$B1746,1),"INCUMPLIDA","PROCESO"), "VERIFICAR FECHA")),"SIN VALOR AVANCE")</f>
        <v>CUMPLIDA</v>
      </c>
    </row>
    <row r="1747" spans="1:17" ht="105.75" x14ac:dyDescent="0.2">
      <c r="A1747" s="331" t="s">
        <v>19</v>
      </c>
      <c r="B1747" s="332" t="s">
        <v>14</v>
      </c>
      <c r="C1747" s="767"/>
      <c r="D1747" s="767"/>
      <c r="E1747" s="768"/>
      <c r="F1747" s="769"/>
      <c r="G1747" s="336" t="s">
        <v>2761</v>
      </c>
      <c r="H1747" s="341" t="s">
        <v>1679</v>
      </c>
      <c r="I1747" s="341" t="s">
        <v>99</v>
      </c>
      <c r="J1747" s="345">
        <v>1</v>
      </c>
      <c r="K1747" s="327">
        <v>45323</v>
      </c>
      <c r="L1747" s="327">
        <v>45747</v>
      </c>
      <c r="M1747" s="324">
        <f t="shared" si="63"/>
        <v>60.571428571428569</v>
      </c>
      <c r="N1747" s="325">
        <v>1</v>
      </c>
      <c r="O1747" s="341" t="s">
        <v>2242</v>
      </c>
      <c r="P1747" s="325">
        <f t="shared" si="64"/>
        <v>1</v>
      </c>
      <c r="Q1747" s="326" t="str" cm="1">
        <f t="array" aca="1" ref="Q1747" ca="1">IF(ISNUMBER(P1747),IF(P1747=100%,"CUMPLIDA",IF(AND(ISNUMBER(L1747),ISNUMBER(INDIRECT("FECHA_"&amp;$B1747,1))), IF(L1747&lt;=INDIRECT("FECHA_"&amp;$B1747,1),"INCUMPLIDA","PROCESO"), "VERIFICAR FECHA")),"SIN VALOR AVANCE")</f>
        <v>CUMPLIDA</v>
      </c>
    </row>
    <row r="1748" spans="1:17" ht="30.75" x14ac:dyDescent="0.2">
      <c r="A1748" s="331" t="s">
        <v>19</v>
      </c>
      <c r="B1748" s="332" t="s">
        <v>14</v>
      </c>
      <c r="C1748" s="767"/>
      <c r="D1748" s="767"/>
      <c r="E1748" s="768"/>
      <c r="F1748" s="769"/>
      <c r="G1748" s="336" t="s">
        <v>2762</v>
      </c>
      <c r="H1748" s="341" t="s">
        <v>101</v>
      </c>
      <c r="I1748" s="341" t="s">
        <v>102</v>
      </c>
      <c r="J1748" s="345">
        <v>1</v>
      </c>
      <c r="K1748" s="327">
        <v>45323</v>
      </c>
      <c r="L1748" s="327">
        <v>45747</v>
      </c>
      <c r="M1748" s="324">
        <f t="shared" si="63"/>
        <v>60.571428571428569</v>
      </c>
      <c r="N1748" s="325">
        <v>1</v>
      </c>
      <c r="O1748" s="341" t="s">
        <v>2240</v>
      </c>
      <c r="P1748" s="325">
        <f t="shared" si="64"/>
        <v>1</v>
      </c>
      <c r="Q1748" s="326" t="str" cm="1">
        <f t="array" aca="1" ref="Q1748" ca="1">IF(ISNUMBER(P1748),IF(P1748=100%,"CUMPLIDA",IF(AND(ISNUMBER(L1748),ISNUMBER(INDIRECT("FECHA_"&amp;$B1748,1))), IF(L1748&lt;=INDIRECT("FECHA_"&amp;$B1748,1),"INCUMPLIDA","PROCESO"), "VERIFICAR FECHA")),"SIN VALOR AVANCE")</f>
        <v>CUMPLIDA</v>
      </c>
    </row>
    <row r="1749" spans="1:17" ht="45" x14ac:dyDescent="0.2">
      <c r="A1749" s="331" t="s">
        <v>19</v>
      </c>
      <c r="B1749" s="332" t="s">
        <v>14</v>
      </c>
      <c r="C1749" s="767"/>
      <c r="D1749" s="767"/>
      <c r="E1749" s="768"/>
      <c r="F1749" s="769"/>
      <c r="G1749" s="336" t="s">
        <v>2763</v>
      </c>
      <c r="H1749" s="341" t="s">
        <v>239</v>
      </c>
      <c r="I1749" s="341" t="s">
        <v>240</v>
      </c>
      <c r="J1749" s="345">
        <v>1</v>
      </c>
      <c r="K1749" s="327">
        <v>45231</v>
      </c>
      <c r="L1749" s="327">
        <v>45747</v>
      </c>
      <c r="M1749" s="324">
        <f t="shared" si="63"/>
        <v>73.714285714285708</v>
      </c>
      <c r="N1749" s="325">
        <v>1</v>
      </c>
      <c r="O1749" s="341" t="s">
        <v>2240</v>
      </c>
      <c r="P1749" s="325">
        <f t="shared" si="64"/>
        <v>1</v>
      </c>
      <c r="Q1749" s="326" t="str" cm="1">
        <f t="array" aca="1" ref="Q1749" ca="1">IF(ISNUMBER(P1749),IF(P1749=100%,"CUMPLIDA",IF(AND(ISNUMBER(L1749),ISNUMBER(INDIRECT("FECHA_"&amp;$B1749,1))), IF(L1749&lt;=INDIRECT("FECHA_"&amp;$B1749,1),"INCUMPLIDA","PROCESO"), "VERIFICAR FECHA")),"SIN VALOR AVANCE")</f>
        <v>CUMPLIDA</v>
      </c>
    </row>
    <row r="1750" spans="1:17" ht="105.75" x14ac:dyDescent="0.2">
      <c r="A1750" s="331" t="s">
        <v>19</v>
      </c>
      <c r="B1750" s="332" t="s">
        <v>14</v>
      </c>
      <c r="C1750" s="767"/>
      <c r="D1750" s="767"/>
      <c r="E1750" s="768"/>
      <c r="F1750" s="769"/>
      <c r="G1750" s="336" t="s">
        <v>2764</v>
      </c>
      <c r="H1750" s="341" t="s">
        <v>104</v>
      </c>
      <c r="I1750" s="341" t="s">
        <v>105</v>
      </c>
      <c r="J1750" s="345">
        <v>1</v>
      </c>
      <c r="K1750" s="327">
        <v>45323</v>
      </c>
      <c r="L1750" s="327">
        <v>45747</v>
      </c>
      <c r="M1750" s="324">
        <f t="shared" si="63"/>
        <v>60.571428571428569</v>
      </c>
      <c r="N1750" s="325">
        <v>1</v>
      </c>
      <c r="O1750" s="341" t="s">
        <v>2242</v>
      </c>
      <c r="P1750" s="325">
        <f t="shared" si="64"/>
        <v>1</v>
      </c>
      <c r="Q1750" s="326" t="str" cm="1">
        <f t="array" aca="1" ref="Q1750" ca="1">IF(ISNUMBER(P1750),IF(P1750=100%,"CUMPLIDA",IF(AND(ISNUMBER(L1750),ISNUMBER(INDIRECT("FECHA_"&amp;$B1750,1))), IF(L1750&lt;=INDIRECT("FECHA_"&amp;$B1750,1),"INCUMPLIDA","PROCESO"), "VERIFICAR FECHA")),"SIN VALOR AVANCE")</f>
        <v>CUMPLIDA</v>
      </c>
    </row>
    <row r="1751" spans="1:17" ht="30.75" x14ac:dyDescent="0.2">
      <c r="A1751" s="331" t="s">
        <v>19</v>
      </c>
      <c r="B1751" s="332" t="s">
        <v>14</v>
      </c>
      <c r="C1751" s="767"/>
      <c r="D1751" s="767"/>
      <c r="E1751" s="768"/>
      <c r="F1751" s="769"/>
      <c r="G1751" s="336" t="s">
        <v>2765</v>
      </c>
      <c r="H1751" s="341" t="s">
        <v>106</v>
      </c>
      <c r="I1751" s="341" t="s">
        <v>107</v>
      </c>
      <c r="J1751" s="345">
        <v>1</v>
      </c>
      <c r="K1751" s="327">
        <v>45231</v>
      </c>
      <c r="L1751" s="327">
        <v>45747</v>
      </c>
      <c r="M1751" s="324">
        <f t="shared" si="63"/>
        <v>73.714285714285708</v>
      </c>
      <c r="N1751" s="325">
        <v>1</v>
      </c>
      <c r="O1751" s="341" t="s">
        <v>2240</v>
      </c>
      <c r="P1751" s="325">
        <f t="shared" si="64"/>
        <v>1</v>
      </c>
      <c r="Q1751" s="326" t="str" cm="1">
        <f t="array" aca="1" ref="Q1751" ca="1">IF(ISNUMBER(P1751),IF(P1751=100%,"CUMPLIDA",IF(AND(ISNUMBER(L1751),ISNUMBER(INDIRECT("FECHA_"&amp;$B1751,1))), IF(L1751&lt;=INDIRECT("FECHA_"&amp;$B1751,1),"INCUMPLIDA","PROCESO"), "VERIFICAR FECHA")),"SIN VALOR AVANCE")</f>
        <v>CUMPLIDA</v>
      </c>
    </row>
    <row r="1752" spans="1:17" ht="105.75" x14ac:dyDescent="0.2">
      <c r="A1752" s="331" t="s">
        <v>19</v>
      </c>
      <c r="B1752" s="332" t="s">
        <v>14</v>
      </c>
      <c r="C1752" s="767"/>
      <c r="D1752" s="767"/>
      <c r="E1752" s="768"/>
      <c r="F1752" s="769"/>
      <c r="G1752" s="336" t="s">
        <v>2766</v>
      </c>
      <c r="H1752" s="341" t="s">
        <v>108</v>
      </c>
      <c r="I1752" s="341" t="s">
        <v>109</v>
      </c>
      <c r="J1752" s="345">
        <v>1</v>
      </c>
      <c r="K1752" s="327">
        <v>45231</v>
      </c>
      <c r="L1752" s="327">
        <v>45808</v>
      </c>
      <c r="M1752" s="324">
        <f t="shared" si="63"/>
        <v>82.428571428571431</v>
      </c>
      <c r="N1752" s="325">
        <v>1</v>
      </c>
      <c r="O1752" s="341" t="s">
        <v>2242</v>
      </c>
      <c r="P1752" s="325">
        <f t="shared" si="64"/>
        <v>1</v>
      </c>
      <c r="Q1752" s="326" t="str" cm="1">
        <f t="array" aca="1" ref="Q1752" ca="1">IF(ISNUMBER(P1752),IF(P1752=100%,"CUMPLIDA",IF(AND(ISNUMBER(L1752),ISNUMBER(INDIRECT("FECHA_"&amp;$B1752,1))), IF(L1752&lt;=INDIRECT("FECHA_"&amp;$B1752,1),"INCUMPLIDA","PROCESO"), "VERIFICAR FECHA")),"SIN VALOR AVANCE")</f>
        <v>CUMPLIDA</v>
      </c>
    </row>
    <row r="1753" spans="1:17" ht="30.75" x14ac:dyDescent="0.2">
      <c r="A1753" s="331" t="s">
        <v>19</v>
      </c>
      <c r="B1753" s="332" t="s">
        <v>14</v>
      </c>
      <c r="C1753" s="767"/>
      <c r="D1753" s="767"/>
      <c r="E1753" s="768"/>
      <c r="F1753" s="769"/>
      <c r="G1753" s="336" t="s">
        <v>2767</v>
      </c>
      <c r="H1753" s="341" t="s">
        <v>111</v>
      </c>
      <c r="I1753" s="341" t="s">
        <v>112</v>
      </c>
      <c r="J1753" s="345">
        <v>7</v>
      </c>
      <c r="K1753" s="327">
        <v>46024</v>
      </c>
      <c r="L1753" s="327">
        <v>46660</v>
      </c>
      <c r="M1753" s="324">
        <f t="shared" si="63"/>
        <v>90.857142857142861</v>
      </c>
      <c r="N1753" s="325">
        <v>0</v>
      </c>
      <c r="O1753" s="341" t="s">
        <v>2240</v>
      </c>
      <c r="P1753" s="325">
        <f t="shared" si="64"/>
        <v>0</v>
      </c>
      <c r="Q1753" s="326" t="str" cm="1">
        <f t="array" aca="1" ref="Q1753" ca="1">IF(ISNUMBER(P1753),IF(P1753=100%,"CUMPLIDA",IF(AND(ISNUMBER(L1753),ISNUMBER(INDIRECT("FECHA_"&amp;$B1753,1))), IF(L1753&lt;=INDIRECT("FECHA_"&amp;$B1753,1),"INCUMPLIDA","PROCESO"), "VERIFICAR FECHA")),"SIN VALOR AVANCE")</f>
        <v>PROCESO</v>
      </c>
    </row>
    <row r="1754" spans="1:17" ht="105.75" x14ac:dyDescent="0.2">
      <c r="A1754" s="331" t="s">
        <v>19</v>
      </c>
      <c r="B1754" s="332" t="s">
        <v>14</v>
      </c>
      <c r="C1754" s="767"/>
      <c r="D1754" s="767"/>
      <c r="E1754" s="768"/>
      <c r="F1754" s="769"/>
      <c r="G1754" s="336" t="s">
        <v>2768</v>
      </c>
      <c r="H1754" s="341" t="s">
        <v>115</v>
      </c>
      <c r="I1754" s="341" t="s">
        <v>116</v>
      </c>
      <c r="J1754" s="345">
        <v>1</v>
      </c>
      <c r="K1754" s="327">
        <v>46024</v>
      </c>
      <c r="L1754" s="327">
        <v>46660</v>
      </c>
      <c r="M1754" s="324">
        <f t="shared" si="63"/>
        <v>90.857142857142861</v>
      </c>
      <c r="N1754" s="325">
        <v>0</v>
      </c>
      <c r="O1754" s="341" t="s">
        <v>2242</v>
      </c>
      <c r="P1754" s="325">
        <f t="shared" si="64"/>
        <v>0</v>
      </c>
      <c r="Q1754" s="326" t="str" cm="1">
        <f t="array" aca="1" ref="Q1754" ca="1">IF(ISNUMBER(P1754),IF(P1754=100%,"CUMPLIDA",IF(AND(ISNUMBER(L1754),ISNUMBER(INDIRECT("FECHA_"&amp;$B1754,1))), IF(L1754&lt;=INDIRECT("FECHA_"&amp;$B1754,1),"INCUMPLIDA","PROCESO"), "VERIFICAR FECHA")),"SIN VALOR AVANCE")</f>
        <v>PROCESO</v>
      </c>
    </row>
    <row r="1755" spans="1:17" ht="135" x14ac:dyDescent="0.2">
      <c r="A1755" s="331" t="s">
        <v>19</v>
      </c>
      <c r="B1755" s="332" t="s">
        <v>14</v>
      </c>
      <c r="C1755" s="767"/>
      <c r="D1755" s="767"/>
      <c r="E1755" s="768"/>
      <c r="F1755" s="769"/>
      <c r="G1755" s="336" t="s">
        <v>2769</v>
      </c>
      <c r="H1755" s="341" t="s">
        <v>118</v>
      </c>
      <c r="I1755" s="341" t="s">
        <v>119</v>
      </c>
      <c r="J1755" s="345">
        <v>2</v>
      </c>
      <c r="K1755" s="327">
        <v>46024</v>
      </c>
      <c r="L1755" s="327">
        <v>46660</v>
      </c>
      <c r="M1755" s="324">
        <f t="shared" si="63"/>
        <v>90.857142857142861</v>
      </c>
      <c r="N1755" s="325">
        <v>0</v>
      </c>
      <c r="O1755" s="341" t="s">
        <v>2242</v>
      </c>
      <c r="P1755" s="325">
        <f t="shared" si="64"/>
        <v>0</v>
      </c>
      <c r="Q1755" s="326" t="str" cm="1">
        <f t="array" aca="1" ref="Q1755" ca="1">IF(ISNUMBER(P1755),IF(P1755=100%,"CUMPLIDA",IF(AND(ISNUMBER(L1755),ISNUMBER(INDIRECT("FECHA_"&amp;$B1755,1))), IF(L1755&lt;=INDIRECT("FECHA_"&amp;$B1755,1),"INCUMPLIDA","PROCESO"), "VERIFICAR FECHA")),"SIN VALOR AVANCE")</f>
        <v>PROCESO</v>
      </c>
    </row>
    <row r="1756" spans="1:17" ht="90" x14ac:dyDescent="0.2">
      <c r="A1756" s="331" t="s">
        <v>19</v>
      </c>
      <c r="B1756" s="332" t="s">
        <v>14</v>
      </c>
      <c r="C1756" s="767"/>
      <c r="D1756" s="767"/>
      <c r="E1756" s="768" t="s">
        <v>2788</v>
      </c>
      <c r="F1756" s="769"/>
      <c r="G1756" s="336" t="s">
        <v>2789</v>
      </c>
      <c r="H1756" s="341" t="s">
        <v>2790</v>
      </c>
      <c r="I1756" s="341" t="s">
        <v>2791</v>
      </c>
      <c r="J1756" s="345">
        <v>3</v>
      </c>
      <c r="K1756" s="338">
        <v>45689</v>
      </c>
      <c r="L1756" s="338">
        <v>45777</v>
      </c>
      <c r="M1756" s="324">
        <f t="shared" si="63"/>
        <v>12.571428571428571</v>
      </c>
      <c r="N1756" s="325">
        <v>1</v>
      </c>
      <c r="O1756" s="341" t="s">
        <v>2792</v>
      </c>
      <c r="P1756" s="325">
        <f t="shared" si="64"/>
        <v>1</v>
      </c>
      <c r="Q1756" s="326" t="str" cm="1">
        <f t="array" aca="1" ref="Q1756" ca="1">IF(ISNUMBER(P1756),IF(P1756=100%,"CUMPLIDA",IF(AND(ISNUMBER(L1756),ISNUMBER(INDIRECT("FECHA_"&amp;$B1756,1))), IF(L1756&lt;=INDIRECT("FECHA_"&amp;$B1756,1),"INCUMPLIDA","PROCESO"), "VERIFICAR FECHA")),"SIN VALOR AVANCE")</f>
        <v>CUMPLIDA</v>
      </c>
    </row>
    <row r="1757" spans="1:17" ht="60" x14ac:dyDescent="0.2">
      <c r="A1757" s="331" t="s">
        <v>19</v>
      </c>
      <c r="B1757" s="332" t="s">
        <v>14</v>
      </c>
      <c r="C1757" s="767"/>
      <c r="D1757" s="767"/>
      <c r="E1757" s="768"/>
      <c r="F1757" s="769"/>
      <c r="G1757" s="336" t="s">
        <v>2775</v>
      </c>
      <c r="H1757" s="341" t="s">
        <v>2776</v>
      </c>
      <c r="I1757" s="341" t="s">
        <v>2777</v>
      </c>
      <c r="J1757" s="345">
        <v>1</v>
      </c>
      <c r="K1757" s="338">
        <v>45689</v>
      </c>
      <c r="L1757" s="339">
        <v>45838</v>
      </c>
      <c r="M1757" s="324">
        <f t="shared" si="63"/>
        <v>21.285714285714285</v>
      </c>
      <c r="N1757" s="325">
        <v>1</v>
      </c>
      <c r="O1757" s="341" t="s">
        <v>2793</v>
      </c>
      <c r="P1757" s="325">
        <f t="shared" si="64"/>
        <v>1</v>
      </c>
      <c r="Q1757" s="326" t="str" cm="1">
        <f t="array" aca="1" ref="Q1757" ca="1">IF(ISNUMBER(P1757),IF(P1757=100%,"CUMPLIDA",IF(AND(ISNUMBER(L1757),ISNUMBER(INDIRECT("FECHA_"&amp;$B1757,1))), IF(L1757&lt;=INDIRECT("FECHA_"&amp;$B1757,1),"INCUMPLIDA","PROCESO"), "VERIFICAR FECHA")),"SIN VALOR AVANCE")</f>
        <v>CUMPLIDA</v>
      </c>
    </row>
    <row r="1758" spans="1:17" ht="90" x14ac:dyDescent="0.2">
      <c r="A1758" s="331" t="s">
        <v>19</v>
      </c>
      <c r="B1758" s="332" t="s">
        <v>14</v>
      </c>
      <c r="C1758" s="767"/>
      <c r="D1758" s="767"/>
      <c r="E1758" s="768"/>
      <c r="F1758" s="769"/>
      <c r="G1758" s="336" t="s">
        <v>2794</v>
      </c>
      <c r="H1758" s="341" t="s">
        <v>2776</v>
      </c>
      <c r="I1758" s="341" t="s">
        <v>2777</v>
      </c>
      <c r="J1758" s="345">
        <v>36</v>
      </c>
      <c r="K1758" s="339">
        <v>45662</v>
      </c>
      <c r="L1758" s="339">
        <v>46142</v>
      </c>
      <c r="M1758" s="324">
        <f t="shared" si="63"/>
        <v>68.571428571428569</v>
      </c>
      <c r="N1758" s="325">
        <v>0.11</v>
      </c>
      <c r="O1758" s="341" t="s">
        <v>2792</v>
      </c>
      <c r="P1758" s="325">
        <f t="shared" si="64"/>
        <v>0.11</v>
      </c>
      <c r="Q1758" s="326" t="str" cm="1">
        <f t="array" aca="1" ref="Q1758" ca="1">IF(ISNUMBER(P1758),IF(P1758=100%,"CUMPLIDA",IF(AND(ISNUMBER(L1758),ISNUMBER(INDIRECT("FECHA_"&amp;$B1758,1))), IF(L1758&lt;=INDIRECT("FECHA_"&amp;$B1758,1),"INCUMPLIDA","PROCESO"), "VERIFICAR FECHA")),"SIN VALOR AVANCE")</f>
        <v>PROCESO</v>
      </c>
    </row>
    <row r="1759" spans="1:17" ht="45.75" x14ac:dyDescent="0.2">
      <c r="A1759" s="331" t="s">
        <v>19</v>
      </c>
      <c r="B1759" s="332" t="s">
        <v>14</v>
      </c>
      <c r="C1759" s="767"/>
      <c r="D1759" s="767"/>
      <c r="E1759" s="768" t="s">
        <v>2795</v>
      </c>
      <c r="F1759" s="769"/>
      <c r="G1759" s="336" t="s">
        <v>2796</v>
      </c>
      <c r="H1759" s="341" t="s">
        <v>2797</v>
      </c>
      <c r="I1759" s="341" t="s">
        <v>2798</v>
      </c>
      <c r="J1759" s="345">
        <v>1</v>
      </c>
      <c r="K1759" s="338">
        <v>45689</v>
      </c>
      <c r="L1759" s="338">
        <v>45777</v>
      </c>
      <c r="M1759" s="324">
        <f t="shared" si="63"/>
        <v>12.571428571428571</v>
      </c>
      <c r="N1759" s="325">
        <v>1</v>
      </c>
      <c r="O1759" s="341" t="s">
        <v>2799</v>
      </c>
      <c r="P1759" s="325">
        <f t="shared" si="64"/>
        <v>1</v>
      </c>
      <c r="Q1759" s="326" t="str" cm="1">
        <f t="array" aca="1" ref="Q1759" ca="1">IF(ISNUMBER(P1759),IF(P1759=100%,"CUMPLIDA",IF(AND(ISNUMBER(L1759),ISNUMBER(INDIRECT("FECHA_"&amp;$B1759,1))), IF(L1759&lt;=INDIRECT("FECHA_"&amp;$B1759,1),"INCUMPLIDA","PROCESO"), "VERIFICAR FECHA")),"SIN VALOR AVANCE")</f>
        <v>CUMPLIDA</v>
      </c>
    </row>
    <row r="1760" spans="1:17" ht="90" x14ac:dyDescent="0.2">
      <c r="A1760" s="331" t="s">
        <v>19</v>
      </c>
      <c r="B1760" s="332" t="s">
        <v>14</v>
      </c>
      <c r="C1760" s="767"/>
      <c r="D1760" s="767"/>
      <c r="E1760" s="768"/>
      <c r="F1760" s="769"/>
      <c r="G1760" s="336" t="s">
        <v>2789</v>
      </c>
      <c r="H1760" s="341" t="s">
        <v>2790</v>
      </c>
      <c r="I1760" s="341" t="s">
        <v>2791</v>
      </c>
      <c r="J1760" s="345">
        <v>3</v>
      </c>
      <c r="K1760" s="338">
        <v>45689</v>
      </c>
      <c r="L1760" s="338">
        <v>45777</v>
      </c>
      <c r="M1760" s="324">
        <f t="shared" si="63"/>
        <v>12.571428571428571</v>
      </c>
      <c r="N1760" s="325">
        <v>1</v>
      </c>
      <c r="O1760" s="341" t="s">
        <v>2800</v>
      </c>
      <c r="P1760" s="325">
        <f t="shared" si="64"/>
        <v>1</v>
      </c>
      <c r="Q1760" s="326" t="str" cm="1">
        <f t="array" aca="1" ref="Q1760" ca="1">IF(ISNUMBER(P1760),IF(P1760=100%,"CUMPLIDA",IF(AND(ISNUMBER(L1760),ISNUMBER(INDIRECT("FECHA_"&amp;$B1760,1))), IF(L1760&lt;=INDIRECT("FECHA_"&amp;$B1760,1),"INCUMPLIDA","PROCESO"), "VERIFICAR FECHA")),"SIN VALOR AVANCE")</f>
        <v>CUMPLIDA</v>
      </c>
    </row>
    <row r="1761" spans="1:17" ht="90" x14ac:dyDescent="0.2">
      <c r="A1761" s="331" t="s">
        <v>19</v>
      </c>
      <c r="B1761" s="332" t="s">
        <v>14</v>
      </c>
      <c r="C1761" s="767"/>
      <c r="D1761" s="767"/>
      <c r="E1761" s="768"/>
      <c r="F1761" s="769"/>
      <c r="G1761" s="336" t="s">
        <v>2789</v>
      </c>
      <c r="H1761" s="341" t="s">
        <v>2790</v>
      </c>
      <c r="I1761" s="341" t="s">
        <v>2791</v>
      </c>
      <c r="J1761" s="345">
        <v>3</v>
      </c>
      <c r="K1761" s="338">
        <v>45689</v>
      </c>
      <c r="L1761" s="338">
        <v>45777</v>
      </c>
      <c r="M1761" s="324">
        <f t="shared" si="63"/>
        <v>12.571428571428571</v>
      </c>
      <c r="N1761" s="325">
        <v>1</v>
      </c>
      <c r="O1761" s="341" t="s">
        <v>2800</v>
      </c>
      <c r="P1761" s="325">
        <f t="shared" si="64"/>
        <v>1</v>
      </c>
      <c r="Q1761" s="326" t="str" cm="1">
        <f t="array" aca="1" ref="Q1761" ca="1">IF(ISNUMBER(P1761),IF(P1761=100%,"CUMPLIDA",IF(AND(ISNUMBER(L1761),ISNUMBER(INDIRECT("FECHA_"&amp;$B1761,1))), IF(L1761&lt;=INDIRECT("FECHA_"&amp;$B1761,1),"INCUMPLIDA","PROCESO"), "VERIFICAR FECHA")),"SIN VALOR AVANCE")</f>
        <v>CUMPLIDA</v>
      </c>
    </row>
    <row r="1762" spans="1:17" ht="45.75" x14ac:dyDescent="0.2">
      <c r="A1762" s="331" t="s">
        <v>19</v>
      </c>
      <c r="B1762" s="332" t="s">
        <v>14</v>
      </c>
      <c r="C1762" s="767"/>
      <c r="D1762" s="767"/>
      <c r="E1762" s="768" t="s">
        <v>2801</v>
      </c>
      <c r="F1762" s="769"/>
      <c r="G1762" s="336" t="s">
        <v>2802</v>
      </c>
      <c r="H1762" s="341" t="s">
        <v>2797</v>
      </c>
      <c r="I1762" s="341" t="s">
        <v>2798</v>
      </c>
      <c r="J1762" s="345">
        <v>1</v>
      </c>
      <c r="K1762" s="338">
        <v>45689</v>
      </c>
      <c r="L1762" s="338">
        <v>45777</v>
      </c>
      <c r="M1762" s="324">
        <f t="shared" si="63"/>
        <v>12.571428571428571</v>
      </c>
      <c r="N1762" s="325">
        <v>1</v>
      </c>
      <c r="O1762" s="341" t="s">
        <v>2799</v>
      </c>
      <c r="P1762" s="325">
        <f t="shared" si="64"/>
        <v>1</v>
      </c>
      <c r="Q1762" s="326" t="str" cm="1">
        <f t="array" aca="1" ref="Q1762" ca="1">IF(ISNUMBER(P1762),IF(P1762=100%,"CUMPLIDA",IF(AND(ISNUMBER(L1762),ISNUMBER(INDIRECT("FECHA_"&amp;$B1762,1))), IF(L1762&lt;=INDIRECT("FECHA_"&amp;$B1762,1),"INCUMPLIDA","PROCESO"), "VERIFICAR FECHA")),"SIN VALOR AVANCE")</f>
        <v>CUMPLIDA</v>
      </c>
    </row>
    <row r="1763" spans="1:17" ht="120" x14ac:dyDescent="0.2">
      <c r="A1763" s="331" t="s">
        <v>19</v>
      </c>
      <c r="B1763" s="332" t="s">
        <v>14</v>
      </c>
      <c r="C1763" s="767"/>
      <c r="D1763" s="767"/>
      <c r="E1763" s="768"/>
      <c r="F1763" s="769"/>
      <c r="G1763" s="336" t="s">
        <v>2803</v>
      </c>
      <c r="H1763" s="341" t="s">
        <v>2804</v>
      </c>
      <c r="I1763" s="341" t="s">
        <v>2805</v>
      </c>
      <c r="J1763" s="345">
        <v>1</v>
      </c>
      <c r="K1763" s="338">
        <v>45839</v>
      </c>
      <c r="L1763" s="338">
        <v>46022</v>
      </c>
      <c r="M1763" s="324">
        <f t="shared" si="63"/>
        <v>26.142857142857142</v>
      </c>
      <c r="N1763" s="325">
        <v>0</v>
      </c>
      <c r="O1763" s="341" t="s">
        <v>2806</v>
      </c>
      <c r="P1763" s="325">
        <f t="shared" si="64"/>
        <v>0</v>
      </c>
      <c r="Q1763" s="326" t="str" cm="1">
        <f t="array" aca="1" ref="Q1763" ca="1">IF(ISNUMBER(P1763),IF(P1763=100%,"CUMPLIDA",IF(AND(ISNUMBER(L1763),ISNUMBER(INDIRECT("FECHA_"&amp;$B1763,1))), IF(L1763&lt;=INDIRECT("FECHA_"&amp;$B1763,1),"INCUMPLIDA","PROCESO"), "VERIFICAR FECHA")),"SIN VALOR AVANCE")</f>
        <v>PROCESO</v>
      </c>
    </row>
    <row r="1764" spans="1:17" ht="30.75" x14ac:dyDescent="0.2">
      <c r="A1764" s="331" t="s">
        <v>19</v>
      </c>
      <c r="B1764" s="332" t="s">
        <v>14</v>
      </c>
      <c r="C1764" s="767"/>
      <c r="D1764" s="767"/>
      <c r="E1764" s="768"/>
      <c r="F1764" s="769"/>
      <c r="G1764" s="336" t="s">
        <v>2760</v>
      </c>
      <c r="H1764" s="349" t="s">
        <v>2239</v>
      </c>
      <c r="I1764" s="349" t="s">
        <v>1676</v>
      </c>
      <c r="J1764" s="345">
        <v>1</v>
      </c>
      <c r="K1764" s="339">
        <v>45231</v>
      </c>
      <c r="L1764" s="339">
        <v>45504</v>
      </c>
      <c r="M1764" s="324">
        <f t="shared" si="63"/>
        <v>39</v>
      </c>
      <c r="N1764" s="325">
        <v>1</v>
      </c>
      <c r="O1764" s="341" t="s">
        <v>2240</v>
      </c>
      <c r="P1764" s="325">
        <f t="shared" si="64"/>
        <v>1</v>
      </c>
      <c r="Q1764" s="326" t="str" cm="1">
        <f t="array" aca="1" ref="Q1764" ca="1">IF(ISNUMBER(P1764),IF(P1764=100%,"CUMPLIDA",IF(AND(ISNUMBER(L1764),ISNUMBER(INDIRECT("FECHA_"&amp;$B1764,1))), IF(L1764&lt;=INDIRECT("FECHA_"&amp;$B1764,1),"INCUMPLIDA","PROCESO"), "VERIFICAR FECHA")),"SIN VALOR AVANCE")</f>
        <v>CUMPLIDA</v>
      </c>
    </row>
    <row r="1765" spans="1:17" ht="105.75" x14ac:dyDescent="0.2">
      <c r="A1765" s="331" t="s">
        <v>19</v>
      </c>
      <c r="B1765" s="332" t="s">
        <v>14</v>
      </c>
      <c r="C1765" s="767"/>
      <c r="D1765" s="767"/>
      <c r="E1765" s="768"/>
      <c r="F1765" s="769"/>
      <c r="G1765" s="320" t="s">
        <v>2761</v>
      </c>
      <c r="H1765" s="331" t="s">
        <v>1679</v>
      </c>
      <c r="I1765" s="331" t="s">
        <v>99</v>
      </c>
      <c r="J1765" s="345">
        <v>1</v>
      </c>
      <c r="K1765" s="327">
        <v>45323</v>
      </c>
      <c r="L1765" s="327">
        <v>45747</v>
      </c>
      <c r="M1765" s="324">
        <f t="shared" si="63"/>
        <v>60.571428571428569</v>
      </c>
      <c r="N1765" s="325">
        <v>1</v>
      </c>
      <c r="O1765" s="341" t="s">
        <v>2242</v>
      </c>
      <c r="P1765" s="325">
        <f t="shared" si="64"/>
        <v>1</v>
      </c>
      <c r="Q1765" s="326" t="str" cm="1">
        <f t="array" aca="1" ref="Q1765" ca="1">IF(ISNUMBER(P1765),IF(P1765=100%,"CUMPLIDA",IF(AND(ISNUMBER(L1765),ISNUMBER(INDIRECT("FECHA_"&amp;$B1765,1))), IF(L1765&lt;=INDIRECT("FECHA_"&amp;$B1765,1),"INCUMPLIDA","PROCESO"), "VERIFICAR FECHA")),"SIN VALOR AVANCE")</f>
        <v>CUMPLIDA</v>
      </c>
    </row>
    <row r="1766" spans="1:17" ht="30.75" x14ac:dyDescent="0.2">
      <c r="A1766" s="331" t="s">
        <v>19</v>
      </c>
      <c r="B1766" s="332" t="s">
        <v>14</v>
      </c>
      <c r="C1766" s="767"/>
      <c r="D1766" s="767"/>
      <c r="E1766" s="768"/>
      <c r="F1766" s="769"/>
      <c r="G1766" s="320" t="s">
        <v>2762</v>
      </c>
      <c r="H1766" s="331" t="s">
        <v>101</v>
      </c>
      <c r="I1766" s="331" t="s">
        <v>102</v>
      </c>
      <c r="J1766" s="345">
        <v>1</v>
      </c>
      <c r="K1766" s="327">
        <v>45323</v>
      </c>
      <c r="L1766" s="327">
        <v>45747</v>
      </c>
      <c r="M1766" s="324">
        <f t="shared" si="63"/>
        <v>60.571428571428569</v>
      </c>
      <c r="N1766" s="325">
        <v>1</v>
      </c>
      <c r="O1766" s="341" t="s">
        <v>2240</v>
      </c>
      <c r="P1766" s="325">
        <f t="shared" si="64"/>
        <v>1</v>
      </c>
      <c r="Q1766" s="326" t="str" cm="1">
        <f t="array" aca="1" ref="Q1766" ca="1">IF(ISNUMBER(P1766),IF(P1766=100%,"CUMPLIDA",IF(AND(ISNUMBER(L1766),ISNUMBER(INDIRECT("FECHA_"&amp;$B1766,1))), IF(L1766&lt;=INDIRECT("FECHA_"&amp;$B1766,1),"INCUMPLIDA","PROCESO"), "VERIFICAR FECHA")),"SIN VALOR AVANCE")</f>
        <v>CUMPLIDA</v>
      </c>
    </row>
    <row r="1767" spans="1:17" ht="45" x14ac:dyDescent="0.2">
      <c r="A1767" s="331" t="s">
        <v>19</v>
      </c>
      <c r="B1767" s="332" t="s">
        <v>14</v>
      </c>
      <c r="C1767" s="767"/>
      <c r="D1767" s="767"/>
      <c r="E1767" s="768"/>
      <c r="F1767" s="769"/>
      <c r="G1767" s="320" t="s">
        <v>2763</v>
      </c>
      <c r="H1767" s="331" t="s">
        <v>239</v>
      </c>
      <c r="I1767" s="331" t="s">
        <v>240</v>
      </c>
      <c r="J1767" s="345">
        <v>1</v>
      </c>
      <c r="K1767" s="327">
        <v>45231</v>
      </c>
      <c r="L1767" s="327">
        <v>45747</v>
      </c>
      <c r="M1767" s="324">
        <f t="shared" si="63"/>
        <v>73.714285714285708</v>
      </c>
      <c r="N1767" s="325">
        <v>1</v>
      </c>
      <c r="O1767" s="341" t="s">
        <v>2240</v>
      </c>
      <c r="P1767" s="325">
        <f t="shared" si="64"/>
        <v>1</v>
      </c>
      <c r="Q1767" s="326" t="str" cm="1">
        <f t="array" aca="1" ref="Q1767" ca="1">IF(ISNUMBER(P1767),IF(P1767=100%,"CUMPLIDA",IF(AND(ISNUMBER(L1767),ISNUMBER(INDIRECT("FECHA_"&amp;$B1767,1))), IF(L1767&lt;=INDIRECT("FECHA_"&amp;$B1767,1),"INCUMPLIDA","PROCESO"), "VERIFICAR FECHA")),"SIN VALOR AVANCE")</f>
        <v>CUMPLIDA</v>
      </c>
    </row>
    <row r="1768" spans="1:17" ht="105.75" x14ac:dyDescent="0.2">
      <c r="A1768" s="331" t="s">
        <v>19</v>
      </c>
      <c r="B1768" s="332" t="s">
        <v>14</v>
      </c>
      <c r="C1768" s="767"/>
      <c r="D1768" s="767"/>
      <c r="E1768" s="768"/>
      <c r="F1768" s="769"/>
      <c r="G1768" s="320" t="s">
        <v>2764</v>
      </c>
      <c r="H1768" s="331" t="s">
        <v>104</v>
      </c>
      <c r="I1768" s="331" t="s">
        <v>105</v>
      </c>
      <c r="J1768" s="345">
        <v>1</v>
      </c>
      <c r="K1768" s="327">
        <v>45323</v>
      </c>
      <c r="L1768" s="327">
        <v>45747</v>
      </c>
      <c r="M1768" s="324">
        <f t="shared" si="63"/>
        <v>60.571428571428569</v>
      </c>
      <c r="N1768" s="325">
        <v>1</v>
      </c>
      <c r="O1768" s="341" t="s">
        <v>2242</v>
      </c>
      <c r="P1768" s="325">
        <f t="shared" si="64"/>
        <v>1</v>
      </c>
      <c r="Q1768" s="326" t="str" cm="1">
        <f t="array" aca="1" ref="Q1768" ca="1">IF(ISNUMBER(P1768),IF(P1768=100%,"CUMPLIDA",IF(AND(ISNUMBER(L1768),ISNUMBER(INDIRECT("FECHA_"&amp;$B1768,1))), IF(L1768&lt;=INDIRECT("FECHA_"&amp;$B1768,1),"INCUMPLIDA","PROCESO"), "VERIFICAR FECHA")),"SIN VALOR AVANCE")</f>
        <v>CUMPLIDA</v>
      </c>
    </row>
    <row r="1769" spans="1:17" ht="30.75" x14ac:dyDescent="0.2">
      <c r="A1769" s="331" t="s">
        <v>19</v>
      </c>
      <c r="B1769" s="332" t="s">
        <v>14</v>
      </c>
      <c r="C1769" s="767"/>
      <c r="D1769" s="767"/>
      <c r="E1769" s="768"/>
      <c r="F1769" s="769"/>
      <c r="G1769" s="320" t="s">
        <v>2765</v>
      </c>
      <c r="H1769" s="331" t="s">
        <v>106</v>
      </c>
      <c r="I1769" s="331" t="s">
        <v>107</v>
      </c>
      <c r="J1769" s="345">
        <v>1</v>
      </c>
      <c r="K1769" s="327">
        <v>45231</v>
      </c>
      <c r="L1769" s="327">
        <v>45747</v>
      </c>
      <c r="M1769" s="324">
        <f t="shared" si="63"/>
        <v>73.714285714285708</v>
      </c>
      <c r="N1769" s="325">
        <v>1</v>
      </c>
      <c r="O1769" s="341" t="s">
        <v>2240</v>
      </c>
      <c r="P1769" s="325">
        <f t="shared" si="64"/>
        <v>1</v>
      </c>
      <c r="Q1769" s="326" t="str" cm="1">
        <f t="array" aca="1" ref="Q1769" ca="1">IF(ISNUMBER(P1769),IF(P1769=100%,"CUMPLIDA",IF(AND(ISNUMBER(L1769),ISNUMBER(INDIRECT("FECHA_"&amp;$B1769,1))), IF(L1769&lt;=INDIRECT("FECHA_"&amp;$B1769,1),"INCUMPLIDA","PROCESO"), "VERIFICAR FECHA")),"SIN VALOR AVANCE")</f>
        <v>CUMPLIDA</v>
      </c>
    </row>
    <row r="1770" spans="1:17" ht="135.75" x14ac:dyDescent="0.2">
      <c r="A1770" s="331" t="s">
        <v>19</v>
      </c>
      <c r="B1770" s="332" t="s">
        <v>14</v>
      </c>
      <c r="C1770" s="767"/>
      <c r="D1770" s="767"/>
      <c r="E1770" s="768"/>
      <c r="F1770" s="769"/>
      <c r="G1770" s="320" t="s">
        <v>2766</v>
      </c>
      <c r="H1770" s="331" t="s">
        <v>108</v>
      </c>
      <c r="I1770" s="331" t="s">
        <v>109</v>
      </c>
      <c r="J1770" s="345">
        <v>1</v>
      </c>
      <c r="K1770" s="327">
        <v>45231</v>
      </c>
      <c r="L1770" s="327">
        <v>45808</v>
      </c>
      <c r="M1770" s="324">
        <f t="shared" si="63"/>
        <v>82.428571428571431</v>
      </c>
      <c r="N1770" s="325">
        <v>1</v>
      </c>
      <c r="O1770" s="341" t="s">
        <v>2248</v>
      </c>
      <c r="P1770" s="325">
        <f t="shared" si="64"/>
        <v>1</v>
      </c>
      <c r="Q1770" s="326" t="str" cm="1">
        <f t="array" aca="1" ref="Q1770" ca="1">IF(ISNUMBER(P1770),IF(P1770=100%,"CUMPLIDA",IF(AND(ISNUMBER(L1770),ISNUMBER(INDIRECT("FECHA_"&amp;$B1770,1))), IF(L1770&lt;=INDIRECT("FECHA_"&amp;$B1770,1),"INCUMPLIDA","PROCESO"), "VERIFICAR FECHA")),"SIN VALOR AVANCE")</f>
        <v>CUMPLIDA</v>
      </c>
    </row>
    <row r="1771" spans="1:17" ht="30.75" x14ac:dyDescent="0.2">
      <c r="A1771" s="331" t="s">
        <v>19</v>
      </c>
      <c r="B1771" s="332" t="s">
        <v>14</v>
      </c>
      <c r="C1771" s="767"/>
      <c r="D1771" s="767"/>
      <c r="E1771" s="768"/>
      <c r="F1771" s="769"/>
      <c r="G1771" s="320" t="s">
        <v>2767</v>
      </c>
      <c r="H1771" s="331" t="s">
        <v>111</v>
      </c>
      <c r="I1771" s="331" t="s">
        <v>112</v>
      </c>
      <c r="J1771" s="345">
        <v>7</v>
      </c>
      <c r="K1771" s="327">
        <v>46024</v>
      </c>
      <c r="L1771" s="327">
        <v>46660</v>
      </c>
      <c r="M1771" s="324">
        <f t="shared" si="63"/>
        <v>90.857142857142861</v>
      </c>
      <c r="N1771" s="325">
        <v>0</v>
      </c>
      <c r="O1771" s="341" t="s">
        <v>2240</v>
      </c>
      <c r="P1771" s="325">
        <f t="shared" si="64"/>
        <v>0</v>
      </c>
      <c r="Q1771" s="326" t="str" cm="1">
        <f t="array" aca="1" ref="Q1771" ca="1">IF(ISNUMBER(P1771),IF(P1771=100%,"CUMPLIDA",IF(AND(ISNUMBER(L1771),ISNUMBER(INDIRECT("FECHA_"&amp;$B1771,1))), IF(L1771&lt;=INDIRECT("FECHA_"&amp;$B1771,1),"INCUMPLIDA","PROCESO"), "VERIFICAR FECHA")),"SIN VALOR AVANCE")</f>
        <v>PROCESO</v>
      </c>
    </row>
    <row r="1772" spans="1:17" ht="105.75" x14ac:dyDescent="0.2">
      <c r="A1772" s="331" t="s">
        <v>19</v>
      </c>
      <c r="B1772" s="332" t="s">
        <v>14</v>
      </c>
      <c r="C1772" s="767"/>
      <c r="D1772" s="767"/>
      <c r="E1772" s="768"/>
      <c r="F1772" s="769"/>
      <c r="G1772" s="320" t="s">
        <v>2768</v>
      </c>
      <c r="H1772" s="331" t="s">
        <v>115</v>
      </c>
      <c r="I1772" s="331" t="s">
        <v>116</v>
      </c>
      <c r="J1772" s="345">
        <v>1</v>
      </c>
      <c r="K1772" s="327">
        <v>46024</v>
      </c>
      <c r="L1772" s="327">
        <v>46660</v>
      </c>
      <c r="M1772" s="324">
        <f t="shared" si="63"/>
        <v>90.857142857142861</v>
      </c>
      <c r="N1772" s="325">
        <v>0</v>
      </c>
      <c r="O1772" s="341" t="s">
        <v>2242</v>
      </c>
      <c r="P1772" s="325">
        <f t="shared" si="64"/>
        <v>0</v>
      </c>
      <c r="Q1772" s="326" t="str" cm="1">
        <f t="array" aca="1" ref="Q1772" ca="1">IF(ISNUMBER(P1772),IF(P1772=100%,"CUMPLIDA",IF(AND(ISNUMBER(L1772),ISNUMBER(INDIRECT("FECHA_"&amp;$B1772,1))), IF(L1772&lt;=INDIRECT("FECHA_"&amp;$B1772,1),"INCUMPLIDA","PROCESO"), "VERIFICAR FECHA")),"SIN VALOR AVANCE")</f>
        <v>PROCESO</v>
      </c>
    </row>
    <row r="1773" spans="1:17" ht="135.75" x14ac:dyDescent="0.2">
      <c r="A1773" s="331" t="s">
        <v>19</v>
      </c>
      <c r="B1773" s="332" t="s">
        <v>14</v>
      </c>
      <c r="C1773" s="767"/>
      <c r="D1773" s="767"/>
      <c r="E1773" s="768"/>
      <c r="F1773" s="769"/>
      <c r="G1773" s="320" t="s">
        <v>2769</v>
      </c>
      <c r="H1773" s="331" t="s">
        <v>118</v>
      </c>
      <c r="I1773" s="331" t="s">
        <v>2807</v>
      </c>
      <c r="J1773" s="345">
        <v>2</v>
      </c>
      <c r="K1773" s="327">
        <v>46024</v>
      </c>
      <c r="L1773" s="327">
        <v>46660</v>
      </c>
      <c r="M1773" s="324">
        <f t="shared" si="63"/>
        <v>90.857142857142861</v>
      </c>
      <c r="N1773" s="325">
        <v>0</v>
      </c>
      <c r="O1773" s="341" t="s">
        <v>2248</v>
      </c>
      <c r="P1773" s="325">
        <f t="shared" si="64"/>
        <v>0</v>
      </c>
      <c r="Q1773" s="326" t="str" cm="1">
        <f t="array" aca="1" ref="Q1773" ca="1">IF(ISNUMBER(P1773),IF(P1773=100%,"CUMPLIDA",IF(AND(ISNUMBER(L1773),ISNUMBER(INDIRECT("FECHA_"&amp;$B1773,1))), IF(L1773&lt;=INDIRECT("FECHA_"&amp;$B1773,1),"INCUMPLIDA","PROCESO"), "VERIFICAR FECHA")),"SIN VALOR AVANCE")</f>
        <v>PROCESO</v>
      </c>
    </row>
    <row r="1774" spans="1:17" ht="150" x14ac:dyDescent="0.2">
      <c r="A1774" s="331" t="s">
        <v>19</v>
      </c>
      <c r="B1774" s="332" t="s">
        <v>14</v>
      </c>
      <c r="C1774" s="767"/>
      <c r="D1774" s="767"/>
      <c r="E1774" s="336" t="s">
        <v>2808</v>
      </c>
      <c r="F1774" s="769"/>
      <c r="G1774" s="336" t="s">
        <v>2809</v>
      </c>
      <c r="H1774" s="341" t="s">
        <v>2810</v>
      </c>
      <c r="I1774" s="341" t="s">
        <v>2811</v>
      </c>
      <c r="J1774" s="345">
        <v>20</v>
      </c>
      <c r="K1774" s="338">
        <v>45778</v>
      </c>
      <c r="L1774" s="338">
        <v>46142</v>
      </c>
      <c r="M1774" s="324">
        <f>(L1774-K1774)/7</f>
        <v>52</v>
      </c>
      <c r="N1774" s="325">
        <v>0</v>
      </c>
      <c r="O1774" s="341" t="s">
        <v>2812</v>
      </c>
      <c r="P1774" s="325">
        <f t="shared" si="64"/>
        <v>0</v>
      </c>
      <c r="Q1774" s="326" t="str" cm="1">
        <f t="array" aca="1" ref="Q1774" ca="1">IF(ISNUMBER(P1774),IF(P1774=100%,"CUMPLIDA",IF(AND(ISNUMBER(L1774),ISNUMBER(INDIRECT("FECHA_"&amp;$B1774,1))), IF(L1774&lt;=INDIRECT("FECHA_"&amp;$B1774,1),"INCUMPLIDA","PROCESO"), "VERIFICAR FECHA")),"SIN VALOR AVANCE")</f>
        <v>PROCESO</v>
      </c>
    </row>
    <row r="1775" spans="1:17" ht="60.75" x14ac:dyDescent="0.2">
      <c r="A1775" s="331" t="s">
        <v>17</v>
      </c>
      <c r="B1775" s="332" t="s">
        <v>14</v>
      </c>
      <c r="C1775" s="767" t="s">
        <v>2813</v>
      </c>
      <c r="D1775" s="767" t="s">
        <v>2814</v>
      </c>
      <c r="E1775" s="769" t="s">
        <v>2815</v>
      </c>
      <c r="F1775" s="769" t="s">
        <v>2816</v>
      </c>
      <c r="G1775" s="320" t="s">
        <v>2817</v>
      </c>
      <c r="H1775" s="321" t="s">
        <v>1679</v>
      </c>
      <c r="I1775" s="321" t="s">
        <v>99</v>
      </c>
      <c r="J1775" s="350">
        <v>1</v>
      </c>
      <c r="K1775" s="338">
        <v>45323</v>
      </c>
      <c r="L1775" s="338">
        <v>45747</v>
      </c>
      <c r="M1775" s="324">
        <f t="shared" ref="M1775:M1817" si="65">(L1775-K1775)/7</f>
        <v>60.571428571428569</v>
      </c>
      <c r="N1775" s="325">
        <v>1</v>
      </c>
      <c r="O1775" s="321" t="s">
        <v>2818</v>
      </c>
      <c r="P1775" s="325">
        <f t="shared" si="64"/>
        <v>1</v>
      </c>
      <c r="Q1775" s="326" t="str" cm="1">
        <f t="array" aca="1" ref="Q1775" ca="1">IF(ISNUMBER(P1775),IF(P1775=100%,"CUMPLIDA",IF(AND(ISNUMBER(L1775),ISNUMBER(INDIRECT("FECHA_"&amp;$B1775,1))), IF(L1775&lt;=INDIRECT("FECHA_"&amp;$B1775,1),"INCUMPLIDA","PROCESO"), "VERIFICAR FECHA")),"SIN VALOR AVANCE")</f>
        <v>CUMPLIDA</v>
      </c>
    </row>
    <row r="1776" spans="1:17" ht="45.75" x14ac:dyDescent="0.2">
      <c r="A1776" s="331" t="s">
        <v>17</v>
      </c>
      <c r="B1776" s="332" t="s">
        <v>14</v>
      </c>
      <c r="C1776" s="767"/>
      <c r="D1776" s="767"/>
      <c r="E1776" s="769"/>
      <c r="F1776" s="769"/>
      <c r="G1776" s="320" t="s">
        <v>2819</v>
      </c>
      <c r="H1776" s="321" t="s">
        <v>101</v>
      </c>
      <c r="I1776" s="321" t="s">
        <v>102</v>
      </c>
      <c r="J1776" s="350">
        <v>1</v>
      </c>
      <c r="K1776" s="338">
        <v>45323</v>
      </c>
      <c r="L1776" s="338">
        <v>45747</v>
      </c>
      <c r="M1776" s="324">
        <f t="shared" si="65"/>
        <v>60.571428571428569</v>
      </c>
      <c r="N1776" s="325">
        <v>1</v>
      </c>
      <c r="O1776" s="321" t="s">
        <v>2820</v>
      </c>
      <c r="P1776" s="325">
        <f t="shared" si="64"/>
        <v>1</v>
      </c>
      <c r="Q1776" s="326" t="str" cm="1">
        <f t="array" aca="1" ref="Q1776" ca="1">IF(ISNUMBER(P1776),IF(P1776=100%,"CUMPLIDA",IF(AND(ISNUMBER(L1776),ISNUMBER(INDIRECT("FECHA_"&amp;$B1776,1))), IF(L1776&lt;=INDIRECT("FECHA_"&amp;$B1776,1),"INCUMPLIDA","PROCESO"), "VERIFICAR FECHA")),"SIN VALOR AVANCE")</f>
        <v>CUMPLIDA</v>
      </c>
    </row>
    <row r="1777" spans="1:17" ht="45.75" x14ac:dyDescent="0.2">
      <c r="A1777" s="331" t="s">
        <v>17</v>
      </c>
      <c r="B1777" s="332" t="s">
        <v>14</v>
      </c>
      <c r="C1777" s="767"/>
      <c r="D1777" s="767"/>
      <c r="E1777" s="769"/>
      <c r="F1777" s="769"/>
      <c r="G1777" s="320" t="s">
        <v>2821</v>
      </c>
      <c r="H1777" s="321" t="s">
        <v>239</v>
      </c>
      <c r="I1777" s="321" t="s">
        <v>240</v>
      </c>
      <c r="J1777" s="350">
        <v>1</v>
      </c>
      <c r="K1777" s="338">
        <v>45231</v>
      </c>
      <c r="L1777" s="338">
        <v>45747</v>
      </c>
      <c r="M1777" s="324">
        <f t="shared" si="65"/>
        <v>73.714285714285708</v>
      </c>
      <c r="N1777" s="325">
        <v>1</v>
      </c>
      <c r="O1777" s="321" t="s">
        <v>2820</v>
      </c>
      <c r="P1777" s="325">
        <f t="shared" si="64"/>
        <v>1</v>
      </c>
      <c r="Q1777" s="326" t="str" cm="1">
        <f t="array" aca="1" ref="Q1777" ca="1">IF(ISNUMBER(P1777),IF(P1777=100%,"CUMPLIDA",IF(AND(ISNUMBER(L1777),ISNUMBER(INDIRECT("FECHA_"&amp;$B1777,1))), IF(L1777&lt;=INDIRECT("FECHA_"&amp;$B1777,1),"INCUMPLIDA","PROCESO"), "VERIFICAR FECHA")),"SIN VALOR AVANCE")</f>
        <v>CUMPLIDA</v>
      </c>
    </row>
    <row r="1778" spans="1:17" ht="60.75" x14ac:dyDescent="0.2">
      <c r="A1778" s="331" t="s">
        <v>17</v>
      </c>
      <c r="B1778" s="332" t="s">
        <v>14</v>
      </c>
      <c r="C1778" s="767"/>
      <c r="D1778" s="767"/>
      <c r="E1778" s="769"/>
      <c r="F1778" s="769"/>
      <c r="G1778" s="320" t="s">
        <v>2822</v>
      </c>
      <c r="H1778" s="321" t="s">
        <v>104</v>
      </c>
      <c r="I1778" s="321" t="s">
        <v>105</v>
      </c>
      <c r="J1778" s="350">
        <v>1</v>
      </c>
      <c r="K1778" s="338">
        <v>45323</v>
      </c>
      <c r="L1778" s="338">
        <v>45747</v>
      </c>
      <c r="M1778" s="324">
        <f t="shared" si="65"/>
        <v>60.571428571428569</v>
      </c>
      <c r="N1778" s="325">
        <v>1</v>
      </c>
      <c r="O1778" s="321" t="s">
        <v>2818</v>
      </c>
      <c r="P1778" s="325">
        <f t="shared" si="64"/>
        <v>1</v>
      </c>
      <c r="Q1778" s="326" t="str" cm="1">
        <f t="array" aca="1" ref="Q1778" ca="1">IF(ISNUMBER(P1778),IF(P1778=100%,"CUMPLIDA",IF(AND(ISNUMBER(L1778),ISNUMBER(INDIRECT("FECHA_"&amp;$B1778,1))), IF(L1778&lt;=INDIRECT("FECHA_"&amp;$B1778,1),"INCUMPLIDA","PROCESO"), "VERIFICAR FECHA")),"SIN VALOR AVANCE")</f>
        <v>CUMPLIDA</v>
      </c>
    </row>
    <row r="1779" spans="1:17" ht="45.75" x14ac:dyDescent="0.2">
      <c r="A1779" s="331" t="s">
        <v>17</v>
      </c>
      <c r="B1779" s="332" t="s">
        <v>14</v>
      </c>
      <c r="C1779" s="767"/>
      <c r="D1779" s="767"/>
      <c r="E1779" s="769"/>
      <c r="F1779" s="769"/>
      <c r="G1779" s="320" t="s">
        <v>2823</v>
      </c>
      <c r="H1779" s="321" t="s">
        <v>106</v>
      </c>
      <c r="I1779" s="321" t="s">
        <v>107</v>
      </c>
      <c r="J1779" s="350">
        <v>1</v>
      </c>
      <c r="K1779" s="338">
        <v>45231</v>
      </c>
      <c r="L1779" s="338">
        <v>45747</v>
      </c>
      <c r="M1779" s="324">
        <f t="shared" si="65"/>
        <v>73.714285714285708</v>
      </c>
      <c r="N1779" s="325">
        <v>1</v>
      </c>
      <c r="O1779" s="321" t="s">
        <v>2820</v>
      </c>
      <c r="P1779" s="325">
        <f t="shared" si="64"/>
        <v>1</v>
      </c>
      <c r="Q1779" s="326" t="str" cm="1">
        <f t="array" aca="1" ref="Q1779" ca="1">IF(ISNUMBER(P1779),IF(P1779=100%,"CUMPLIDA",IF(AND(ISNUMBER(L1779),ISNUMBER(INDIRECT("FECHA_"&amp;$B1779,1))), IF(L1779&lt;=INDIRECT("FECHA_"&amp;$B1779,1),"INCUMPLIDA","PROCESO"), "VERIFICAR FECHA")),"SIN VALOR AVANCE")</f>
        <v>CUMPLIDA</v>
      </c>
    </row>
    <row r="1780" spans="1:17" ht="180.75" x14ac:dyDescent="0.2">
      <c r="A1780" s="331" t="s">
        <v>17</v>
      </c>
      <c r="B1780" s="332" t="s">
        <v>14</v>
      </c>
      <c r="C1780" s="767"/>
      <c r="D1780" s="767"/>
      <c r="E1780" s="769"/>
      <c r="F1780" s="769"/>
      <c r="G1780" s="320" t="s">
        <v>2824</v>
      </c>
      <c r="H1780" s="321" t="s">
        <v>108</v>
      </c>
      <c r="I1780" s="321" t="s">
        <v>109</v>
      </c>
      <c r="J1780" s="350">
        <v>1</v>
      </c>
      <c r="K1780" s="338">
        <v>45231</v>
      </c>
      <c r="L1780" s="338">
        <v>45808</v>
      </c>
      <c r="M1780" s="324">
        <f t="shared" si="65"/>
        <v>82.428571428571431</v>
      </c>
      <c r="N1780" s="325">
        <v>1</v>
      </c>
      <c r="O1780" s="321" t="s">
        <v>2825</v>
      </c>
      <c r="P1780" s="325">
        <f t="shared" si="64"/>
        <v>1</v>
      </c>
      <c r="Q1780" s="326" t="str" cm="1">
        <f t="array" aca="1" ref="Q1780" ca="1">IF(ISNUMBER(P1780),IF(P1780=100%,"CUMPLIDA",IF(AND(ISNUMBER(L1780),ISNUMBER(INDIRECT("FECHA_"&amp;$B1780,1))), IF(L1780&lt;=INDIRECT("FECHA_"&amp;$B1780,1),"INCUMPLIDA","PROCESO"), "VERIFICAR FECHA")),"SIN VALOR AVANCE")</f>
        <v>CUMPLIDA</v>
      </c>
    </row>
    <row r="1781" spans="1:17" ht="45.75" x14ac:dyDescent="0.2">
      <c r="A1781" s="331" t="s">
        <v>17</v>
      </c>
      <c r="B1781" s="332" t="s">
        <v>14</v>
      </c>
      <c r="C1781" s="767"/>
      <c r="D1781" s="767"/>
      <c r="E1781" s="769"/>
      <c r="F1781" s="769"/>
      <c r="G1781" s="320" t="s">
        <v>2826</v>
      </c>
      <c r="H1781" s="321" t="s">
        <v>111</v>
      </c>
      <c r="I1781" s="321" t="s">
        <v>112</v>
      </c>
      <c r="J1781" s="350">
        <v>7</v>
      </c>
      <c r="K1781" s="338">
        <v>45809</v>
      </c>
      <c r="L1781" s="338">
        <v>46387</v>
      </c>
      <c r="M1781" s="324">
        <f t="shared" si="65"/>
        <v>82.571428571428569</v>
      </c>
      <c r="N1781" s="325">
        <v>0</v>
      </c>
      <c r="O1781" s="321" t="s">
        <v>2820</v>
      </c>
      <c r="P1781" s="325">
        <f t="shared" si="64"/>
        <v>0</v>
      </c>
      <c r="Q1781" s="326" t="str" cm="1">
        <f t="array" aca="1" ref="Q1781" ca="1">IF(ISNUMBER(P1781),IF(P1781=100%,"CUMPLIDA",IF(AND(ISNUMBER(L1781),ISNUMBER(INDIRECT("FECHA_"&amp;$B1781,1))), IF(L1781&lt;=INDIRECT("FECHA_"&amp;$B1781,1),"INCUMPLIDA","PROCESO"), "VERIFICAR FECHA")),"SIN VALOR AVANCE")</f>
        <v>PROCESO</v>
      </c>
    </row>
    <row r="1782" spans="1:17" ht="60.75" x14ac:dyDescent="0.2">
      <c r="A1782" s="331" t="s">
        <v>17</v>
      </c>
      <c r="B1782" s="332" t="s">
        <v>14</v>
      </c>
      <c r="C1782" s="767"/>
      <c r="D1782" s="767"/>
      <c r="E1782" s="769"/>
      <c r="F1782" s="769"/>
      <c r="G1782" s="320" t="s">
        <v>2827</v>
      </c>
      <c r="H1782" s="321" t="s">
        <v>115</v>
      </c>
      <c r="I1782" s="321" t="s">
        <v>116</v>
      </c>
      <c r="J1782" s="350">
        <v>1</v>
      </c>
      <c r="K1782" s="338">
        <v>45809</v>
      </c>
      <c r="L1782" s="338">
        <v>46387</v>
      </c>
      <c r="M1782" s="324">
        <f t="shared" si="65"/>
        <v>82.571428571428569</v>
      </c>
      <c r="N1782" s="325">
        <v>0</v>
      </c>
      <c r="O1782" s="321" t="s">
        <v>2818</v>
      </c>
      <c r="P1782" s="325">
        <f t="shared" si="64"/>
        <v>0</v>
      </c>
      <c r="Q1782" s="326" t="str" cm="1">
        <f t="array" aca="1" ref="Q1782" ca="1">IF(ISNUMBER(P1782),IF(P1782=100%,"CUMPLIDA",IF(AND(ISNUMBER(L1782),ISNUMBER(INDIRECT("FECHA_"&amp;$B1782,1))), IF(L1782&lt;=INDIRECT("FECHA_"&amp;$B1782,1),"INCUMPLIDA","PROCESO"), "VERIFICAR FECHA")),"SIN VALOR AVANCE")</f>
        <v>PROCESO</v>
      </c>
    </row>
    <row r="1783" spans="1:17" ht="180.75" x14ac:dyDescent="0.2">
      <c r="A1783" s="331" t="s">
        <v>17</v>
      </c>
      <c r="B1783" s="332" t="s">
        <v>14</v>
      </c>
      <c r="C1783" s="767"/>
      <c r="D1783" s="767"/>
      <c r="E1783" s="769"/>
      <c r="F1783" s="769"/>
      <c r="G1783" s="320" t="s">
        <v>2828</v>
      </c>
      <c r="H1783" s="321" t="s">
        <v>118</v>
      </c>
      <c r="I1783" s="321" t="s">
        <v>119</v>
      </c>
      <c r="J1783" s="350">
        <v>2</v>
      </c>
      <c r="K1783" s="338">
        <v>45809</v>
      </c>
      <c r="L1783" s="338">
        <v>46387</v>
      </c>
      <c r="M1783" s="324">
        <f t="shared" si="65"/>
        <v>82.571428571428569</v>
      </c>
      <c r="N1783" s="325">
        <v>0</v>
      </c>
      <c r="O1783" s="321" t="s">
        <v>2825</v>
      </c>
      <c r="P1783" s="325">
        <f t="shared" si="64"/>
        <v>0</v>
      </c>
      <c r="Q1783" s="326" t="str" cm="1">
        <f t="array" aca="1" ref="Q1783" ca="1">IF(ISNUMBER(P1783),IF(P1783=100%,"CUMPLIDA",IF(AND(ISNUMBER(L1783),ISNUMBER(INDIRECT("FECHA_"&amp;$B1783,1))), IF(L1783&lt;=INDIRECT("FECHA_"&amp;$B1783,1),"INCUMPLIDA","PROCESO"), "VERIFICAR FECHA")),"SIN VALOR AVANCE")</f>
        <v>PROCESO</v>
      </c>
    </row>
    <row r="1784" spans="1:17" ht="165.75" x14ac:dyDescent="0.2">
      <c r="A1784" s="331" t="s">
        <v>17</v>
      </c>
      <c r="B1784" s="332" t="s">
        <v>14</v>
      </c>
      <c r="C1784" s="767"/>
      <c r="D1784" s="767"/>
      <c r="E1784" s="769"/>
      <c r="F1784" s="769"/>
      <c r="G1784" s="320" t="s">
        <v>2829</v>
      </c>
      <c r="H1784" s="321" t="s">
        <v>2830</v>
      </c>
      <c r="I1784" s="321" t="s">
        <v>2831</v>
      </c>
      <c r="J1784" s="351">
        <v>1</v>
      </c>
      <c r="K1784" s="338">
        <v>43831</v>
      </c>
      <c r="L1784" s="338">
        <v>43876</v>
      </c>
      <c r="M1784" s="324">
        <f t="shared" si="65"/>
        <v>6.4285714285714288</v>
      </c>
      <c r="N1784" s="325">
        <v>1</v>
      </c>
      <c r="O1784" s="321" t="s">
        <v>2832</v>
      </c>
      <c r="P1784" s="325">
        <f t="shared" si="64"/>
        <v>1</v>
      </c>
      <c r="Q1784" s="326" t="str" cm="1">
        <f t="array" aca="1" ref="Q1784" ca="1">IF(ISNUMBER(P1784),IF(P1784=100%,"CUMPLIDA",IF(AND(ISNUMBER(L1784),ISNUMBER(INDIRECT("FECHA_"&amp;$B1784,1))), IF(L1784&lt;=INDIRECT("FECHA_"&amp;$B1784,1),"INCUMPLIDA","PROCESO"), "VERIFICAR FECHA")),"SIN VALOR AVANCE")</f>
        <v>CUMPLIDA</v>
      </c>
    </row>
    <row r="1785" spans="1:17" ht="60.75" x14ac:dyDescent="0.2">
      <c r="A1785" s="331" t="s">
        <v>17</v>
      </c>
      <c r="B1785" s="332" t="s">
        <v>14</v>
      </c>
      <c r="C1785" s="767"/>
      <c r="D1785" s="767"/>
      <c r="E1785" s="769"/>
      <c r="F1785" s="769"/>
      <c r="G1785" s="320" t="s">
        <v>2833</v>
      </c>
      <c r="H1785" s="321" t="s">
        <v>2834</v>
      </c>
      <c r="I1785" s="321" t="s">
        <v>2835</v>
      </c>
      <c r="J1785" s="351">
        <v>1</v>
      </c>
      <c r="K1785" s="338">
        <v>43877</v>
      </c>
      <c r="L1785" s="338">
        <v>43905</v>
      </c>
      <c r="M1785" s="324">
        <f t="shared" si="65"/>
        <v>4</v>
      </c>
      <c r="N1785" s="325">
        <v>1</v>
      </c>
      <c r="O1785" s="321" t="s">
        <v>2836</v>
      </c>
      <c r="P1785" s="325">
        <f t="shared" si="64"/>
        <v>1</v>
      </c>
      <c r="Q1785" s="326" t="str" cm="1">
        <f t="array" aca="1" ref="Q1785" ca="1">IF(ISNUMBER(P1785),IF(P1785=100%,"CUMPLIDA",IF(AND(ISNUMBER(L1785),ISNUMBER(INDIRECT("FECHA_"&amp;$B1785,1))), IF(L1785&lt;=INDIRECT("FECHA_"&amp;$B1785,1),"INCUMPLIDA","PROCESO"), "VERIFICAR FECHA")),"SIN VALOR AVANCE")</f>
        <v>CUMPLIDA</v>
      </c>
    </row>
    <row r="1786" spans="1:17" ht="180.75" x14ac:dyDescent="0.2">
      <c r="A1786" s="331" t="s">
        <v>17</v>
      </c>
      <c r="B1786" s="332" t="s">
        <v>14</v>
      </c>
      <c r="C1786" s="767"/>
      <c r="D1786" s="767"/>
      <c r="E1786" s="769"/>
      <c r="F1786" s="769"/>
      <c r="G1786" s="320" t="s">
        <v>2837</v>
      </c>
      <c r="H1786" s="321" t="s">
        <v>2838</v>
      </c>
      <c r="I1786" s="321" t="s">
        <v>2839</v>
      </c>
      <c r="J1786" s="351">
        <v>1</v>
      </c>
      <c r="K1786" s="338">
        <v>43831</v>
      </c>
      <c r="L1786" s="338">
        <v>44742</v>
      </c>
      <c r="M1786" s="324">
        <f t="shared" si="65"/>
        <v>130.14285714285714</v>
      </c>
      <c r="N1786" s="325">
        <v>1</v>
      </c>
      <c r="O1786" s="321" t="s">
        <v>2840</v>
      </c>
      <c r="P1786" s="325">
        <f t="shared" si="64"/>
        <v>1</v>
      </c>
      <c r="Q1786" s="326" t="str" cm="1">
        <f t="array" aca="1" ref="Q1786" ca="1">IF(ISNUMBER(P1786),IF(P1786=100%,"CUMPLIDA",IF(AND(ISNUMBER(L1786),ISNUMBER(INDIRECT("FECHA_"&amp;$B1786,1))), IF(L1786&lt;=INDIRECT("FECHA_"&amp;$B1786,1),"INCUMPLIDA","PROCESO"), "VERIFICAR FECHA")),"SIN VALOR AVANCE")</f>
        <v>CUMPLIDA</v>
      </c>
    </row>
    <row r="1787" spans="1:17" ht="135.75" x14ac:dyDescent="0.2">
      <c r="A1787" s="331" t="s">
        <v>17</v>
      </c>
      <c r="B1787" s="332" t="s">
        <v>14</v>
      </c>
      <c r="C1787" s="767"/>
      <c r="D1787" s="767"/>
      <c r="E1787" s="769"/>
      <c r="F1787" s="769"/>
      <c r="G1787" s="320" t="s">
        <v>2841</v>
      </c>
      <c r="H1787" s="321" t="s">
        <v>2842</v>
      </c>
      <c r="I1787" s="321" t="s">
        <v>2843</v>
      </c>
      <c r="J1787" s="351">
        <v>1</v>
      </c>
      <c r="K1787" s="338">
        <v>43831</v>
      </c>
      <c r="L1787" s="338">
        <v>43889</v>
      </c>
      <c r="M1787" s="324">
        <f t="shared" si="65"/>
        <v>8.2857142857142865</v>
      </c>
      <c r="N1787" s="325">
        <v>1</v>
      </c>
      <c r="O1787" s="321" t="s">
        <v>2844</v>
      </c>
      <c r="P1787" s="325">
        <f t="shared" si="64"/>
        <v>1</v>
      </c>
      <c r="Q1787" s="326" t="str" cm="1">
        <f t="array" aca="1" ref="Q1787" ca="1">IF(ISNUMBER(P1787),IF(P1787=100%,"CUMPLIDA",IF(AND(ISNUMBER(L1787),ISNUMBER(INDIRECT("FECHA_"&amp;$B1787,1))), IF(L1787&lt;=INDIRECT("FECHA_"&amp;$B1787,1),"INCUMPLIDA","PROCESO"), "VERIFICAR FECHA")),"SIN VALOR AVANCE")</f>
        <v>CUMPLIDA</v>
      </c>
    </row>
    <row r="1788" spans="1:17" ht="60.75" x14ac:dyDescent="0.2">
      <c r="A1788" s="331" t="s">
        <v>17</v>
      </c>
      <c r="B1788" s="332" t="s">
        <v>14</v>
      </c>
      <c r="C1788" s="767"/>
      <c r="D1788" s="767"/>
      <c r="E1788" s="769"/>
      <c r="F1788" s="769"/>
      <c r="G1788" s="320" t="s">
        <v>2845</v>
      </c>
      <c r="H1788" s="321" t="s">
        <v>2846</v>
      </c>
      <c r="I1788" s="321" t="s">
        <v>2847</v>
      </c>
      <c r="J1788" s="351">
        <v>4</v>
      </c>
      <c r="K1788" s="338">
        <v>43891</v>
      </c>
      <c r="L1788" s="338">
        <v>44012</v>
      </c>
      <c r="M1788" s="324">
        <f t="shared" si="65"/>
        <v>17.285714285714285</v>
      </c>
      <c r="N1788" s="325">
        <v>1</v>
      </c>
      <c r="O1788" s="321" t="s">
        <v>2848</v>
      </c>
      <c r="P1788" s="325">
        <f t="shared" si="64"/>
        <v>1</v>
      </c>
      <c r="Q1788" s="326" t="str" cm="1">
        <f t="array" aca="1" ref="Q1788" ca="1">IF(ISNUMBER(P1788),IF(P1788=100%,"CUMPLIDA",IF(AND(ISNUMBER(L1788),ISNUMBER(INDIRECT("FECHA_"&amp;$B1788,1))), IF(L1788&lt;=INDIRECT("FECHA_"&amp;$B1788,1),"INCUMPLIDA","PROCESO"), "VERIFICAR FECHA")),"SIN VALOR AVANCE")</f>
        <v>CUMPLIDA</v>
      </c>
    </row>
    <row r="1789" spans="1:17" ht="135.75" x14ac:dyDescent="0.2">
      <c r="A1789" s="331" t="s">
        <v>17</v>
      </c>
      <c r="B1789" s="332" t="s">
        <v>14</v>
      </c>
      <c r="C1789" s="767"/>
      <c r="D1789" s="767"/>
      <c r="E1789" s="769"/>
      <c r="F1789" s="769"/>
      <c r="G1789" s="320" t="s">
        <v>2849</v>
      </c>
      <c r="H1789" s="321" t="s">
        <v>2850</v>
      </c>
      <c r="I1789" s="321" t="s">
        <v>1844</v>
      </c>
      <c r="J1789" s="351">
        <v>1</v>
      </c>
      <c r="K1789" s="338">
        <v>43831</v>
      </c>
      <c r="L1789" s="338">
        <v>43861</v>
      </c>
      <c r="M1789" s="324">
        <f t="shared" si="65"/>
        <v>4.2857142857142856</v>
      </c>
      <c r="N1789" s="325">
        <v>1</v>
      </c>
      <c r="O1789" s="321" t="s">
        <v>2851</v>
      </c>
      <c r="P1789" s="325">
        <f t="shared" si="64"/>
        <v>1</v>
      </c>
      <c r="Q1789" s="326" t="str" cm="1">
        <f t="array" aca="1" ref="Q1789" ca="1">IF(ISNUMBER(P1789),IF(P1789=100%,"CUMPLIDA",IF(AND(ISNUMBER(L1789),ISNUMBER(INDIRECT("FECHA_"&amp;$B1789,1))), IF(L1789&lt;=INDIRECT("FECHA_"&amp;$B1789,1),"INCUMPLIDA","PROCESO"), "VERIFICAR FECHA")),"SIN VALOR AVANCE")</f>
        <v>CUMPLIDA</v>
      </c>
    </row>
    <row r="1790" spans="1:17" ht="135" x14ac:dyDescent="0.2">
      <c r="A1790" s="331" t="s">
        <v>17</v>
      </c>
      <c r="B1790" s="332" t="s">
        <v>14</v>
      </c>
      <c r="C1790" s="767"/>
      <c r="D1790" s="767"/>
      <c r="E1790" s="769"/>
      <c r="F1790" s="769"/>
      <c r="G1790" s="320" t="s">
        <v>2852</v>
      </c>
      <c r="H1790" s="321" t="s">
        <v>2853</v>
      </c>
      <c r="I1790" s="321" t="s">
        <v>2854</v>
      </c>
      <c r="J1790" s="351">
        <v>4</v>
      </c>
      <c r="K1790" s="338">
        <v>43891</v>
      </c>
      <c r="L1790" s="338">
        <v>44012</v>
      </c>
      <c r="M1790" s="324">
        <f t="shared" si="65"/>
        <v>17.285714285714285</v>
      </c>
      <c r="N1790" s="325">
        <v>1</v>
      </c>
      <c r="O1790" s="321" t="s">
        <v>2848</v>
      </c>
      <c r="P1790" s="325">
        <f t="shared" si="64"/>
        <v>1</v>
      </c>
      <c r="Q1790" s="326" t="str" cm="1">
        <f t="array" aca="1" ref="Q1790" ca="1">IF(ISNUMBER(P1790),IF(P1790=100%,"CUMPLIDA",IF(AND(ISNUMBER(L1790),ISNUMBER(INDIRECT("FECHA_"&amp;$B1790,1))), IF(L1790&lt;=INDIRECT("FECHA_"&amp;$B1790,1),"INCUMPLIDA","PROCESO"), "VERIFICAR FECHA")),"SIN VALOR AVANCE")</f>
        <v>CUMPLIDA</v>
      </c>
    </row>
    <row r="1791" spans="1:17" ht="60.75" x14ac:dyDescent="0.2">
      <c r="A1791" s="331" t="s">
        <v>17</v>
      </c>
      <c r="B1791" s="332" t="s">
        <v>14</v>
      </c>
      <c r="C1791" s="767"/>
      <c r="D1791" s="767"/>
      <c r="E1791" s="769"/>
      <c r="F1791" s="769"/>
      <c r="G1791" s="320" t="s">
        <v>2855</v>
      </c>
      <c r="H1791" s="321" t="s">
        <v>2846</v>
      </c>
      <c r="I1791" s="321" t="s">
        <v>2847</v>
      </c>
      <c r="J1791" s="351">
        <v>4</v>
      </c>
      <c r="K1791" s="338">
        <v>43891</v>
      </c>
      <c r="L1791" s="338">
        <v>44012</v>
      </c>
      <c r="M1791" s="324">
        <f t="shared" si="65"/>
        <v>17.285714285714285</v>
      </c>
      <c r="N1791" s="325">
        <v>1</v>
      </c>
      <c r="O1791" s="321" t="s">
        <v>2848</v>
      </c>
      <c r="P1791" s="325">
        <f t="shared" si="64"/>
        <v>1</v>
      </c>
      <c r="Q1791" s="326" t="str" cm="1">
        <f t="array" aca="1" ref="Q1791" ca="1">IF(ISNUMBER(P1791),IF(P1791=100%,"CUMPLIDA",IF(AND(ISNUMBER(L1791),ISNUMBER(INDIRECT("FECHA_"&amp;$B1791,1))), IF(L1791&lt;=INDIRECT("FECHA_"&amp;$B1791,1),"INCUMPLIDA","PROCESO"), "VERIFICAR FECHA")),"SIN VALOR AVANCE")</f>
        <v>CUMPLIDA</v>
      </c>
    </row>
    <row r="1792" spans="1:17" ht="195" x14ac:dyDescent="0.2">
      <c r="A1792" s="331" t="s">
        <v>17</v>
      </c>
      <c r="B1792" s="332" t="s">
        <v>14</v>
      </c>
      <c r="C1792" s="767"/>
      <c r="D1792" s="767"/>
      <c r="E1792" s="769"/>
      <c r="F1792" s="769"/>
      <c r="G1792" s="320" t="s">
        <v>2856</v>
      </c>
      <c r="H1792" s="321" t="s">
        <v>2857</v>
      </c>
      <c r="I1792" s="321" t="s">
        <v>2858</v>
      </c>
      <c r="J1792" s="350">
        <v>1</v>
      </c>
      <c r="K1792" s="338">
        <v>43831</v>
      </c>
      <c r="L1792" s="338">
        <v>43860</v>
      </c>
      <c r="M1792" s="324">
        <f t="shared" si="65"/>
        <v>4.1428571428571432</v>
      </c>
      <c r="N1792" s="325">
        <v>1</v>
      </c>
      <c r="O1792" s="330" t="s">
        <v>2859</v>
      </c>
      <c r="P1792" s="325">
        <f t="shared" si="64"/>
        <v>1</v>
      </c>
      <c r="Q1792" s="326" t="str" cm="1">
        <f t="array" aca="1" ref="Q1792" ca="1">IF(ISNUMBER(P1792),IF(P1792=100%,"CUMPLIDA",IF(AND(ISNUMBER(L1792),ISNUMBER(INDIRECT("FECHA_"&amp;$B1792,1))), IF(L1792&lt;=INDIRECT("FECHA_"&amp;$B1792,1),"INCUMPLIDA","PROCESO"), "VERIFICAR FECHA")),"SIN VALOR AVANCE")</f>
        <v>CUMPLIDA</v>
      </c>
    </row>
    <row r="1793" spans="1:17" ht="150.75" x14ac:dyDescent="0.2">
      <c r="A1793" s="331" t="s">
        <v>17</v>
      </c>
      <c r="B1793" s="332" t="s">
        <v>14</v>
      </c>
      <c r="C1793" s="767"/>
      <c r="D1793" s="767"/>
      <c r="E1793" s="769"/>
      <c r="F1793" s="769"/>
      <c r="G1793" s="320" t="s">
        <v>2860</v>
      </c>
      <c r="H1793" s="321" t="s">
        <v>2861</v>
      </c>
      <c r="I1793" s="321" t="s">
        <v>2862</v>
      </c>
      <c r="J1793" s="350">
        <v>1</v>
      </c>
      <c r="K1793" s="338">
        <v>43862</v>
      </c>
      <c r="L1793" s="338">
        <v>43889</v>
      </c>
      <c r="M1793" s="324">
        <f t="shared" si="65"/>
        <v>3.8571428571428572</v>
      </c>
      <c r="N1793" s="325">
        <v>1</v>
      </c>
      <c r="O1793" s="321" t="s">
        <v>2863</v>
      </c>
      <c r="P1793" s="325">
        <f t="shared" si="64"/>
        <v>1</v>
      </c>
      <c r="Q1793" s="326" t="str" cm="1">
        <f t="array" aca="1" ref="Q1793" ca="1">IF(ISNUMBER(P1793),IF(P1793=100%,"CUMPLIDA",IF(AND(ISNUMBER(L1793),ISNUMBER(INDIRECT("FECHA_"&amp;$B1793,1))), IF(L1793&lt;=INDIRECT("FECHA_"&amp;$B1793,1),"INCUMPLIDA","PROCESO"), "VERIFICAR FECHA")),"SIN VALOR AVANCE")</f>
        <v>CUMPLIDA</v>
      </c>
    </row>
    <row r="1794" spans="1:17" ht="195.75" x14ac:dyDescent="0.2">
      <c r="A1794" s="331" t="s">
        <v>17</v>
      </c>
      <c r="B1794" s="332" t="s">
        <v>14</v>
      </c>
      <c r="C1794" s="767"/>
      <c r="D1794" s="767"/>
      <c r="E1794" s="769"/>
      <c r="F1794" s="769"/>
      <c r="G1794" s="320" t="s">
        <v>2864</v>
      </c>
      <c r="H1794" s="321" t="s">
        <v>2865</v>
      </c>
      <c r="I1794" s="321" t="s">
        <v>2866</v>
      </c>
      <c r="J1794" s="350">
        <v>1</v>
      </c>
      <c r="K1794" s="338">
        <v>43862</v>
      </c>
      <c r="L1794" s="338">
        <v>43889</v>
      </c>
      <c r="M1794" s="324">
        <f t="shared" si="65"/>
        <v>3.8571428571428572</v>
      </c>
      <c r="N1794" s="325">
        <v>1</v>
      </c>
      <c r="O1794" s="321" t="s">
        <v>2867</v>
      </c>
      <c r="P1794" s="325">
        <f t="shared" si="64"/>
        <v>1</v>
      </c>
      <c r="Q1794" s="326" t="str" cm="1">
        <f t="array" aca="1" ref="Q1794" ca="1">IF(ISNUMBER(P1794),IF(P1794=100%,"CUMPLIDA",IF(AND(ISNUMBER(L1794),ISNUMBER(INDIRECT("FECHA_"&amp;$B1794,1))), IF(L1794&lt;=INDIRECT("FECHA_"&amp;$B1794,1),"INCUMPLIDA","PROCESO"), "VERIFICAR FECHA")),"SIN VALOR AVANCE")</f>
        <v>CUMPLIDA</v>
      </c>
    </row>
    <row r="1795" spans="1:17" ht="180" x14ac:dyDescent="0.2">
      <c r="A1795" s="331" t="s">
        <v>17</v>
      </c>
      <c r="B1795" s="332" t="s">
        <v>14</v>
      </c>
      <c r="C1795" s="767"/>
      <c r="D1795" s="767"/>
      <c r="E1795" s="769"/>
      <c r="F1795" s="769"/>
      <c r="G1795" s="320" t="s">
        <v>2868</v>
      </c>
      <c r="H1795" s="321" t="s">
        <v>2869</v>
      </c>
      <c r="I1795" s="321" t="s">
        <v>1844</v>
      </c>
      <c r="J1795" s="350">
        <v>1</v>
      </c>
      <c r="K1795" s="338">
        <v>43831</v>
      </c>
      <c r="L1795" s="338">
        <v>43889</v>
      </c>
      <c r="M1795" s="324">
        <f t="shared" si="65"/>
        <v>8.2857142857142865</v>
      </c>
      <c r="N1795" s="325">
        <v>1</v>
      </c>
      <c r="O1795" s="321" t="s">
        <v>2870</v>
      </c>
      <c r="P1795" s="325">
        <f t="shared" si="64"/>
        <v>1</v>
      </c>
      <c r="Q1795" s="326" t="str" cm="1">
        <f t="array" aca="1" ref="Q1795" ca="1">IF(ISNUMBER(P1795),IF(P1795=100%,"CUMPLIDA",IF(AND(ISNUMBER(L1795),ISNUMBER(INDIRECT("FECHA_"&amp;$B1795,1))), IF(L1795&lt;=INDIRECT("FECHA_"&amp;$B1795,1),"INCUMPLIDA","PROCESO"), "VERIFICAR FECHA")),"SIN VALOR AVANCE")</f>
        <v>CUMPLIDA</v>
      </c>
    </row>
    <row r="1796" spans="1:17" ht="150.75" x14ac:dyDescent="0.2">
      <c r="A1796" s="331" t="s">
        <v>17</v>
      </c>
      <c r="B1796" s="332" t="s">
        <v>14</v>
      </c>
      <c r="C1796" s="767"/>
      <c r="D1796" s="767"/>
      <c r="E1796" s="769"/>
      <c r="F1796" s="769"/>
      <c r="G1796" s="320" t="s">
        <v>2871</v>
      </c>
      <c r="H1796" s="321" t="s">
        <v>2872</v>
      </c>
      <c r="I1796" s="321" t="s">
        <v>2873</v>
      </c>
      <c r="J1796" s="350">
        <v>1</v>
      </c>
      <c r="K1796" s="338">
        <v>43891</v>
      </c>
      <c r="L1796" s="338">
        <v>44012</v>
      </c>
      <c r="M1796" s="324">
        <f t="shared" si="65"/>
        <v>17.285714285714285</v>
      </c>
      <c r="N1796" s="325">
        <v>1</v>
      </c>
      <c r="O1796" s="321" t="s">
        <v>2870</v>
      </c>
      <c r="P1796" s="325">
        <f t="shared" si="64"/>
        <v>1</v>
      </c>
      <c r="Q1796" s="326" t="str" cm="1">
        <f t="array" aca="1" ref="Q1796" ca="1">IF(ISNUMBER(P1796),IF(P1796=100%,"CUMPLIDA",IF(AND(ISNUMBER(L1796),ISNUMBER(INDIRECT("FECHA_"&amp;$B1796,1))), IF(L1796&lt;=INDIRECT("FECHA_"&amp;$B1796,1),"INCUMPLIDA","PROCESO"), "VERIFICAR FECHA")),"SIN VALOR AVANCE")</f>
        <v>CUMPLIDA</v>
      </c>
    </row>
    <row r="1797" spans="1:17" ht="150.75" x14ac:dyDescent="0.2">
      <c r="A1797" s="331" t="s">
        <v>17</v>
      </c>
      <c r="B1797" s="332" t="s">
        <v>14</v>
      </c>
      <c r="C1797" s="767"/>
      <c r="D1797" s="767"/>
      <c r="E1797" s="769"/>
      <c r="F1797" s="769"/>
      <c r="G1797" s="320" t="s">
        <v>2874</v>
      </c>
      <c r="H1797" s="321" t="s">
        <v>2875</v>
      </c>
      <c r="I1797" s="321" t="s">
        <v>2876</v>
      </c>
      <c r="J1797" s="350">
        <v>1</v>
      </c>
      <c r="K1797" s="338">
        <v>44013</v>
      </c>
      <c r="L1797" s="338">
        <v>44073</v>
      </c>
      <c r="M1797" s="324">
        <f t="shared" si="65"/>
        <v>8.5714285714285712</v>
      </c>
      <c r="N1797" s="325">
        <v>1</v>
      </c>
      <c r="O1797" s="321" t="s">
        <v>2870</v>
      </c>
      <c r="P1797" s="325">
        <f t="shared" si="64"/>
        <v>1</v>
      </c>
      <c r="Q1797" s="326" t="str" cm="1">
        <f t="array" aca="1" ref="Q1797" ca="1">IF(ISNUMBER(P1797),IF(P1797=100%,"CUMPLIDA",IF(AND(ISNUMBER(L1797),ISNUMBER(INDIRECT("FECHA_"&amp;$B1797,1))), IF(L1797&lt;=INDIRECT("FECHA_"&amp;$B1797,1),"INCUMPLIDA","PROCESO"), "VERIFICAR FECHA")),"SIN VALOR AVANCE")</f>
        <v>CUMPLIDA</v>
      </c>
    </row>
    <row r="1798" spans="1:17" ht="60.75" x14ac:dyDescent="0.2">
      <c r="A1798" s="331" t="s">
        <v>17</v>
      </c>
      <c r="B1798" s="332" t="s">
        <v>14</v>
      </c>
      <c r="C1798" s="767"/>
      <c r="D1798" s="767"/>
      <c r="E1798" s="769"/>
      <c r="F1798" s="769"/>
      <c r="G1798" s="320" t="s">
        <v>2877</v>
      </c>
      <c r="H1798" s="321" t="s">
        <v>2878</v>
      </c>
      <c r="I1798" s="321" t="s">
        <v>2879</v>
      </c>
      <c r="J1798" s="351">
        <v>1</v>
      </c>
      <c r="K1798" s="338">
        <v>43831</v>
      </c>
      <c r="L1798" s="338">
        <v>43889</v>
      </c>
      <c r="M1798" s="324">
        <f t="shared" si="65"/>
        <v>8.2857142857142865</v>
      </c>
      <c r="N1798" s="325">
        <v>1</v>
      </c>
      <c r="O1798" s="321" t="s">
        <v>2848</v>
      </c>
      <c r="P1798" s="325">
        <f t="shared" si="64"/>
        <v>1</v>
      </c>
      <c r="Q1798" s="326" t="str" cm="1">
        <f t="array" aca="1" ref="Q1798" ca="1">IF(ISNUMBER(P1798),IF(P1798=100%,"CUMPLIDA",IF(AND(ISNUMBER(L1798),ISNUMBER(INDIRECT("FECHA_"&amp;$B1798,1))), IF(L1798&lt;=INDIRECT("FECHA_"&amp;$B1798,1),"INCUMPLIDA","PROCESO"), "VERIFICAR FECHA")),"SIN VALOR AVANCE")</f>
        <v>CUMPLIDA</v>
      </c>
    </row>
    <row r="1799" spans="1:17" ht="150.75" x14ac:dyDescent="0.2">
      <c r="A1799" s="331" t="s">
        <v>17</v>
      </c>
      <c r="B1799" s="332" t="s">
        <v>14</v>
      </c>
      <c r="C1799" s="767"/>
      <c r="D1799" s="767"/>
      <c r="E1799" s="769"/>
      <c r="F1799" s="769"/>
      <c r="G1799" s="320" t="s">
        <v>2880</v>
      </c>
      <c r="H1799" s="321" t="s">
        <v>2881</v>
      </c>
      <c r="I1799" s="321" t="s">
        <v>2882</v>
      </c>
      <c r="J1799" s="351">
        <v>1</v>
      </c>
      <c r="K1799" s="338">
        <v>43891</v>
      </c>
      <c r="L1799" s="338">
        <v>44012</v>
      </c>
      <c r="M1799" s="324">
        <f t="shared" si="65"/>
        <v>17.285714285714285</v>
      </c>
      <c r="N1799" s="325">
        <v>1</v>
      </c>
      <c r="O1799" s="321" t="s">
        <v>2883</v>
      </c>
      <c r="P1799" s="325">
        <f t="shared" si="64"/>
        <v>1</v>
      </c>
      <c r="Q1799" s="326" t="str" cm="1">
        <f t="array" aca="1" ref="Q1799" ca="1">IF(ISNUMBER(P1799),IF(P1799=100%,"CUMPLIDA",IF(AND(ISNUMBER(L1799),ISNUMBER(INDIRECT("FECHA_"&amp;$B1799,1))), IF(L1799&lt;=INDIRECT("FECHA_"&amp;$B1799,1),"INCUMPLIDA","PROCESO"), "VERIFICAR FECHA")),"SIN VALOR AVANCE")</f>
        <v>CUMPLIDA</v>
      </c>
    </row>
    <row r="1800" spans="1:17" ht="150" x14ac:dyDescent="0.2">
      <c r="A1800" s="331" t="s">
        <v>17</v>
      </c>
      <c r="B1800" s="332" t="s">
        <v>14</v>
      </c>
      <c r="C1800" s="767" t="s">
        <v>2884</v>
      </c>
      <c r="D1800" s="767" t="s">
        <v>1518</v>
      </c>
      <c r="E1800" s="769" t="s">
        <v>2885</v>
      </c>
      <c r="F1800" s="769" t="s">
        <v>2886</v>
      </c>
      <c r="G1800" s="320" t="s">
        <v>2887</v>
      </c>
      <c r="H1800" s="321" t="s">
        <v>2888</v>
      </c>
      <c r="I1800" s="321" t="s">
        <v>168</v>
      </c>
      <c r="J1800" s="350">
        <v>1</v>
      </c>
      <c r="K1800" s="327">
        <v>43983</v>
      </c>
      <c r="L1800" s="327">
        <v>44074</v>
      </c>
      <c r="M1800" s="324">
        <f t="shared" si="65"/>
        <v>13</v>
      </c>
      <c r="N1800" s="325">
        <v>1</v>
      </c>
      <c r="O1800" s="321" t="s">
        <v>2889</v>
      </c>
      <c r="P1800" s="325">
        <f t="shared" si="64"/>
        <v>1</v>
      </c>
      <c r="Q1800" s="326" t="str" cm="1">
        <f t="array" aca="1" ref="Q1800" ca="1">IF(ISNUMBER(P1800),IF(P1800=100%,"CUMPLIDA",IF(AND(ISNUMBER(L1800),ISNUMBER(INDIRECT("FECHA_"&amp;$B1800,1))), IF(L1800&lt;=INDIRECT("FECHA_"&amp;$B1800,1),"INCUMPLIDA","PROCESO"), "VERIFICAR FECHA")),"SIN VALOR AVANCE")</f>
        <v>CUMPLIDA</v>
      </c>
    </row>
    <row r="1801" spans="1:17" ht="240.75" x14ac:dyDescent="0.2">
      <c r="A1801" s="331" t="s">
        <v>17</v>
      </c>
      <c r="B1801" s="332" t="s">
        <v>14</v>
      </c>
      <c r="C1801" s="767"/>
      <c r="D1801" s="767"/>
      <c r="E1801" s="769"/>
      <c r="F1801" s="769"/>
      <c r="G1801" s="320" t="s">
        <v>2890</v>
      </c>
      <c r="H1801" s="321" t="s">
        <v>2891</v>
      </c>
      <c r="I1801" s="321" t="s">
        <v>2892</v>
      </c>
      <c r="J1801" s="350">
        <v>2</v>
      </c>
      <c r="K1801" s="327">
        <v>44075</v>
      </c>
      <c r="L1801" s="327">
        <v>44228</v>
      </c>
      <c r="M1801" s="324">
        <f t="shared" si="65"/>
        <v>21.857142857142858</v>
      </c>
      <c r="N1801" s="325">
        <v>1</v>
      </c>
      <c r="O1801" s="321" t="s">
        <v>2893</v>
      </c>
      <c r="P1801" s="325">
        <f t="shared" si="64"/>
        <v>1</v>
      </c>
      <c r="Q1801" s="326" t="str" cm="1">
        <f t="array" aca="1" ref="Q1801" ca="1">IF(ISNUMBER(P1801),IF(P1801=100%,"CUMPLIDA",IF(AND(ISNUMBER(L1801),ISNUMBER(INDIRECT("FECHA_"&amp;$B1801,1))), IF(L1801&lt;=INDIRECT("FECHA_"&amp;$B1801,1),"INCUMPLIDA","PROCESO"), "VERIFICAR FECHA")),"SIN VALOR AVANCE")</f>
        <v>CUMPLIDA</v>
      </c>
    </row>
    <row r="1802" spans="1:17" ht="135" x14ac:dyDescent="0.2">
      <c r="A1802" s="331" t="s">
        <v>17</v>
      </c>
      <c r="B1802" s="332" t="s">
        <v>14</v>
      </c>
      <c r="C1802" s="767"/>
      <c r="D1802" s="767"/>
      <c r="E1802" s="769"/>
      <c r="F1802" s="769"/>
      <c r="G1802" s="320" t="s">
        <v>2894</v>
      </c>
      <c r="H1802" s="321" t="s">
        <v>2895</v>
      </c>
      <c r="I1802" s="321" t="s">
        <v>2896</v>
      </c>
      <c r="J1802" s="350">
        <v>1</v>
      </c>
      <c r="K1802" s="327">
        <v>44105</v>
      </c>
      <c r="L1802" s="327">
        <v>44196</v>
      </c>
      <c r="M1802" s="324">
        <f t="shared" si="65"/>
        <v>13</v>
      </c>
      <c r="N1802" s="325">
        <v>1</v>
      </c>
      <c r="O1802" s="321" t="s">
        <v>2889</v>
      </c>
      <c r="P1802" s="325">
        <f t="shared" ref="P1802:P1817" si="66">IF(B1802="ITRC",N1802,N1802/J1802)</f>
        <v>1</v>
      </c>
      <c r="Q1802" s="326" t="str" cm="1">
        <f t="array" aca="1" ref="Q1802" ca="1">IF(ISNUMBER(P1802),IF(P1802=100%,"CUMPLIDA",IF(AND(ISNUMBER(L1802),ISNUMBER(INDIRECT("FECHA_"&amp;$B1802,1))), IF(L1802&lt;=INDIRECT("FECHA_"&amp;$B1802,1),"INCUMPLIDA","PROCESO"), "VERIFICAR FECHA")),"SIN VALOR AVANCE")</f>
        <v>CUMPLIDA</v>
      </c>
    </row>
    <row r="1803" spans="1:17" ht="150.75" x14ac:dyDescent="0.2">
      <c r="A1803" s="331" t="s">
        <v>17</v>
      </c>
      <c r="B1803" s="332" t="s">
        <v>14</v>
      </c>
      <c r="C1803" s="767"/>
      <c r="D1803" s="767"/>
      <c r="E1803" s="769"/>
      <c r="F1803" s="769"/>
      <c r="G1803" s="320" t="s">
        <v>2897</v>
      </c>
      <c r="H1803" s="321" t="s">
        <v>2898</v>
      </c>
      <c r="I1803" s="328" t="s">
        <v>2899</v>
      </c>
      <c r="J1803" s="350">
        <v>1</v>
      </c>
      <c r="K1803" s="327">
        <v>44197</v>
      </c>
      <c r="L1803" s="327">
        <v>44530</v>
      </c>
      <c r="M1803" s="324">
        <f t="shared" si="65"/>
        <v>47.571428571428569</v>
      </c>
      <c r="N1803" s="325">
        <v>1</v>
      </c>
      <c r="O1803" s="321" t="s">
        <v>2900</v>
      </c>
      <c r="P1803" s="325">
        <f t="shared" si="66"/>
        <v>1</v>
      </c>
      <c r="Q1803" s="326" t="str" cm="1">
        <f t="array" aca="1" ref="Q1803" ca="1">IF(ISNUMBER(P1803),IF(P1803=100%,"CUMPLIDA",IF(AND(ISNUMBER(L1803),ISNUMBER(INDIRECT("FECHA_"&amp;$B1803,1))), IF(L1803&lt;=INDIRECT("FECHA_"&amp;$B1803,1),"INCUMPLIDA","PROCESO"), "VERIFICAR FECHA")),"SIN VALOR AVANCE")</f>
        <v>CUMPLIDA</v>
      </c>
    </row>
    <row r="1804" spans="1:17" ht="105.75" x14ac:dyDescent="0.2">
      <c r="A1804" s="331" t="s">
        <v>17</v>
      </c>
      <c r="B1804" s="332" t="s">
        <v>14</v>
      </c>
      <c r="C1804" s="767"/>
      <c r="D1804" s="767"/>
      <c r="E1804" s="769"/>
      <c r="F1804" s="769"/>
      <c r="G1804" s="320" t="s">
        <v>2901</v>
      </c>
      <c r="H1804" s="321" t="s">
        <v>2902</v>
      </c>
      <c r="I1804" s="321" t="s">
        <v>2903</v>
      </c>
      <c r="J1804" s="351">
        <v>1</v>
      </c>
      <c r="K1804" s="327">
        <v>44013</v>
      </c>
      <c r="L1804" s="327">
        <v>44195</v>
      </c>
      <c r="M1804" s="324">
        <f t="shared" si="65"/>
        <v>26</v>
      </c>
      <c r="N1804" s="325">
        <v>1</v>
      </c>
      <c r="O1804" s="321" t="s">
        <v>2904</v>
      </c>
      <c r="P1804" s="325">
        <f t="shared" si="66"/>
        <v>1</v>
      </c>
      <c r="Q1804" s="326" t="str" cm="1">
        <f t="array" aca="1" ref="Q1804" ca="1">IF(ISNUMBER(P1804),IF(P1804=100%,"CUMPLIDA",IF(AND(ISNUMBER(L1804),ISNUMBER(INDIRECT("FECHA_"&amp;$B1804,1))), IF(L1804&lt;=INDIRECT("FECHA_"&amp;$B1804,1),"INCUMPLIDA","PROCESO"), "VERIFICAR FECHA")),"SIN VALOR AVANCE")</f>
        <v>CUMPLIDA</v>
      </c>
    </row>
    <row r="1805" spans="1:17" ht="60.75" x14ac:dyDescent="0.2">
      <c r="A1805" s="331" t="s">
        <v>17</v>
      </c>
      <c r="B1805" s="332" t="s">
        <v>14</v>
      </c>
      <c r="C1805" s="767"/>
      <c r="D1805" s="767"/>
      <c r="E1805" s="769"/>
      <c r="F1805" s="769"/>
      <c r="G1805" s="320" t="s">
        <v>2905</v>
      </c>
      <c r="H1805" s="321" t="s">
        <v>1679</v>
      </c>
      <c r="I1805" s="321" t="s">
        <v>99</v>
      </c>
      <c r="J1805" s="350">
        <v>1</v>
      </c>
      <c r="K1805" s="327">
        <v>45352</v>
      </c>
      <c r="L1805" s="327">
        <v>45747</v>
      </c>
      <c r="M1805" s="324">
        <f t="shared" si="65"/>
        <v>56.428571428571431</v>
      </c>
      <c r="N1805" s="325">
        <v>1</v>
      </c>
      <c r="O1805" s="321" t="s">
        <v>2906</v>
      </c>
      <c r="P1805" s="325">
        <f t="shared" si="66"/>
        <v>1</v>
      </c>
      <c r="Q1805" s="326" t="str" cm="1">
        <f t="array" aca="1" ref="Q1805" ca="1">IF(ISNUMBER(P1805),IF(P1805=100%,"CUMPLIDA",IF(AND(ISNUMBER(L1805),ISNUMBER(INDIRECT("FECHA_"&amp;$B1805,1))), IF(L1805&lt;=INDIRECT("FECHA_"&amp;$B1805,1),"INCUMPLIDA","PROCESO"), "VERIFICAR FECHA")),"SIN VALOR AVANCE")</f>
        <v>CUMPLIDA</v>
      </c>
    </row>
    <row r="1806" spans="1:17" ht="60.75" x14ac:dyDescent="0.2">
      <c r="A1806" s="331" t="s">
        <v>17</v>
      </c>
      <c r="B1806" s="332" t="s">
        <v>14</v>
      </c>
      <c r="C1806" s="767"/>
      <c r="D1806" s="767"/>
      <c r="E1806" s="769"/>
      <c r="F1806" s="769"/>
      <c r="G1806" s="320" t="s">
        <v>2907</v>
      </c>
      <c r="H1806" s="321" t="s">
        <v>101</v>
      </c>
      <c r="I1806" s="321" t="s">
        <v>102</v>
      </c>
      <c r="J1806" s="350">
        <v>1</v>
      </c>
      <c r="K1806" s="327">
        <v>45352</v>
      </c>
      <c r="L1806" s="327">
        <v>45747</v>
      </c>
      <c r="M1806" s="324">
        <f t="shared" si="65"/>
        <v>56.428571428571431</v>
      </c>
      <c r="N1806" s="325">
        <v>1</v>
      </c>
      <c r="O1806" s="321" t="s">
        <v>2908</v>
      </c>
      <c r="P1806" s="325">
        <f t="shared" si="66"/>
        <v>1</v>
      </c>
      <c r="Q1806" s="326" t="str" cm="1">
        <f t="array" aca="1" ref="Q1806" ca="1">IF(ISNUMBER(P1806),IF(P1806=100%,"CUMPLIDA",IF(AND(ISNUMBER(L1806),ISNUMBER(INDIRECT("FECHA_"&amp;$B1806,1))), IF(L1806&lt;=INDIRECT("FECHA_"&amp;$B1806,1),"INCUMPLIDA","PROCESO"), "VERIFICAR FECHA")),"SIN VALOR AVANCE")</f>
        <v>CUMPLIDA</v>
      </c>
    </row>
    <row r="1807" spans="1:17" ht="60.75" x14ac:dyDescent="0.2">
      <c r="A1807" s="331" t="s">
        <v>17</v>
      </c>
      <c r="B1807" s="332" t="s">
        <v>14</v>
      </c>
      <c r="C1807" s="767"/>
      <c r="D1807" s="767"/>
      <c r="E1807" s="769"/>
      <c r="F1807" s="769"/>
      <c r="G1807" s="320" t="s">
        <v>2909</v>
      </c>
      <c r="H1807" s="321" t="s">
        <v>104</v>
      </c>
      <c r="I1807" s="321" t="s">
        <v>105</v>
      </c>
      <c r="J1807" s="350">
        <v>1</v>
      </c>
      <c r="K1807" s="327">
        <v>45352</v>
      </c>
      <c r="L1807" s="327">
        <v>45747</v>
      </c>
      <c r="M1807" s="324">
        <f t="shared" si="65"/>
        <v>56.428571428571431</v>
      </c>
      <c r="N1807" s="325">
        <v>1</v>
      </c>
      <c r="O1807" s="321" t="s">
        <v>2906</v>
      </c>
      <c r="P1807" s="325">
        <f t="shared" si="66"/>
        <v>1</v>
      </c>
      <c r="Q1807" s="326" t="str" cm="1">
        <f t="array" aca="1" ref="Q1807" ca="1">IF(ISNUMBER(P1807),IF(P1807=100%,"CUMPLIDA",IF(AND(ISNUMBER(L1807),ISNUMBER(INDIRECT("FECHA_"&amp;$B1807,1))), IF(L1807&lt;=INDIRECT("FECHA_"&amp;$B1807,1),"INCUMPLIDA","PROCESO"), "VERIFICAR FECHA")),"SIN VALOR AVANCE")</f>
        <v>CUMPLIDA</v>
      </c>
    </row>
    <row r="1808" spans="1:17" ht="60.75" x14ac:dyDescent="0.2">
      <c r="A1808" s="331" t="s">
        <v>17</v>
      </c>
      <c r="B1808" s="332" t="s">
        <v>14</v>
      </c>
      <c r="C1808" s="767"/>
      <c r="D1808" s="767"/>
      <c r="E1808" s="769"/>
      <c r="F1808" s="769"/>
      <c r="G1808" s="320" t="s">
        <v>2910</v>
      </c>
      <c r="H1808" s="321" t="s">
        <v>106</v>
      </c>
      <c r="I1808" s="321" t="s">
        <v>107</v>
      </c>
      <c r="J1808" s="350">
        <v>1</v>
      </c>
      <c r="K1808" s="327">
        <v>45352</v>
      </c>
      <c r="L1808" s="327">
        <v>45747</v>
      </c>
      <c r="M1808" s="324">
        <f t="shared" si="65"/>
        <v>56.428571428571431</v>
      </c>
      <c r="N1808" s="325">
        <v>1</v>
      </c>
      <c r="O1808" s="321" t="s">
        <v>2908</v>
      </c>
      <c r="P1808" s="325">
        <f t="shared" si="66"/>
        <v>1</v>
      </c>
      <c r="Q1808" s="326" t="str" cm="1">
        <f t="array" aca="1" ref="Q1808" ca="1">IF(ISNUMBER(P1808),IF(P1808=100%,"CUMPLIDA",IF(AND(ISNUMBER(L1808),ISNUMBER(INDIRECT("FECHA_"&amp;$B1808,1))), IF(L1808&lt;=INDIRECT("FECHA_"&amp;$B1808,1),"INCUMPLIDA","PROCESO"), "VERIFICAR FECHA")),"SIN VALOR AVANCE")</f>
        <v>CUMPLIDA</v>
      </c>
    </row>
    <row r="1809" spans="1:17" ht="105.75" x14ac:dyDescent="0.2">
      <c r="A1809" s="331" t="s">
        <v>17</v>
      </c>
      <c r="B1809" s="332" t="s">
        <v>14</v>
      </c>
      <c r="C1809" s="767"/>
      <c r="D1809" s="767"/>
      <c r="E1809" s="769"/>
      <c r="F1809" s="769"/>
      <c r="G1809" s="320" t="s">
        <v>2911</v>
      </c>
      <c r="H1809" s="321" t="s">
        <v>108</v>
      </c>
      <c r="I1809" s="321" t="s">
        <v>109</v>
      </c>
      <c r="J1809" s="350">
        <v>1</v>
      </c>
      <c r="K1809" s="327">
        <v>45352</v>
      </c>
      <c r="L1809" s="327">
        <v>45747</v>
      </c>
      <c r="M1809" s="324">
        <f t="shared" si="65"/>
        <v>56.428571428571431</v>
      </c>
      <c r="N1809" s="325">
        <v>1</v>
      </c>
      <c r="O1809" s="321" t="s">
        <v>2912</v>
      </c>
      <c r="P1809" s="325">
        <f t="shared" si="66"/>
        <v>1</v>
      </c>
      <c r="Q1809" s="326" t="str" cm="1">
        <f t="array" aca="1" ref="Q1809" ca="1">IF(ISNUMBER(P1809),IF(P1809=100%,"CUMPLIDA",IF(AND(ISNUMBER(L1809),ISNUMBER(INDIRECT("FECHA_"&amp;$B1809,1))), IF(L1809&lt;=INDIRECT("FECHA_"&amp;$B1809,1),"INCUMPLIDA","PROCESO"), "VERIFICAR FECHA")),"SIN VALOR AVANCE")</f>
        <v>CUMPLIDA</v>
      </c>
    </row>
    <row r="1810" spans="1:17" ht="60.75" x14ac:dyDescent="0.2">
      <c r="A1810" s="331" t="s">
        <v>17</v>
      </c>
      <c r="B1810" s="332" t="s">
        <v>14</v>
      </c>
      <c r="C1810" s="767"/>
      <c r="D1810" s="767"/>
      <c r="E1810" s="769"/>
      <c r="F1810" s="769"/>
      <c r="G1810" s="320" t="s">
        <v>2913</v>
      </c>
      <c r="H1810" s="321" t="s">
        <v>111</v>
      </c>
      <c r="I1810" s="321" t="s">
        <v>112</v>
      </c>
      <c r="J1810" s="350">
        <v>3</v>
      </c>
      <c r="K1810" s="327">
        <v>45748</v>
      </c>
      <c r="L1810" s="327">
        <v>45930</v>
      </c>
      <c r="M1810" s="324">
        <f t="shared" si="65"/>
        <v>26</v>
      </c>
      <c r="N1810" s="325">
        <v>0.69499999999999995</v>
      </c>
      <c r="O1810" s="321" t="s">
        <v>2908</v>
      </c>
      <c r="P1810" s="325">
        <f t="shared" si="66"/>
        <v>0.69499999999999995</v>
      </c>
      <c r="Q1810" s="326" t="str" cm="1">
        <f t="array" aca="1" ref="Q1810" ca="1">IF(ISNUMBER(P1810),IF(P1810=100%,"CUMPLIDA",IF(AND(ISNUMBER(L1810),ISNUMBER(INDIRECT("FECHA_"&amp;$B1810,1))), IF(L1810&lt;=INDIRECT("FECHA_"&amp;$B1810,1),"INCUMPLIDA","PROCESO"), "VERIFICAR FECHA")),"SIN VALOR AVANCE")</f>
        <v>PROCESO</v>
      </c>
    </row>
    <row r="1811" spans="1:17" ht="60.75" x14ac:dyDescent="0.2">
      <c r="A1811" s="331" t="s">
        <v>17</v>
      </c>
      <c r="B1811" s="332" t="s">
        <v>14</v>
      </c>
      <c r="C1811" s="767"/>
      <c r="D1811" s="767"/>
      <c r="E1811" s="769"/>
      <c r="F1811" s="769"/>
      <c r="G1811" s="320" t="s">
        <v>114</v>
      </c>
      <c r="H1811" s="321" t="s">
        <v>115</v>
      </c>
      <c r="I1811" s="321" t="s">
        <v>116</v>
      </c>
      <c r="J1811" s="350">
        <v>1</v>
      </c>
      <c r="K1811" s="327">
        <v>45748</v>
      </c>
      <c r="L1811" s="327">
        <v>45930</v>
      </c>
      <c r="M1811" s="324">
        <f t="shared" si="65"/>
        <v>26</v>
      </c>
      <c r="N1811" s="325">
        <v>0</v>
      </c>
      <c r="O1811" s="321" t="s">
        <v>2906</v>
      </c>
      <c r="P1811" s="325">
        <f t="shared" si="66"/>
        <v>0</v>
      </c>
      <c r="Q1811" s="326" t="str" cm="1">
        <f t="array" aca="1" ref="Q1811" ca="1">IF(ISNUMBER(P1811),IF(P1811=100%,"CUMPLIDA",IF(AND(ISNUMBER(L1811),ISNUMBER(INDIRECT("FECHA_"&amp;$B1811,1))), IF(L1811&lt;=INDIRECT("FECHA_"&amp;$B1811,1),"INCUMPLIDA","PROCESO"), "VERIFICAR FECHA")),"SIN VALOR AVANCE")</f>
        <v>PROCESO</v>
      </c>
    </row>
    <row r="1812" spans="1:17" ht="135" x14ac:dyDescent="0.2">
      <c r="A1812" s="331" t="s">
        <v>17</v>
      </c>
      <c r="B1812" s="332" t="s">
        <v>14</v>
      </c>
      <c r="C1812" s="767"/>
      <c r="D1812" s="767"/>
      <c r="E1812" s="769"/>
      <c r="F1812" s="769"/>
      <c r="G1812" s="320" t="s">
        <v>117</v>
      </c>
      <c r="H1812" s="321" t="s">
        <v>118</v>
      </c>
      <c r="I1812" s="321" t="s">
        <v>119</v>
      </c>
      <c r="J1812" s="350">
        <v>2</v>
      </c>
      <c r="K1812" s="327">
        <v>45748</v>
      </c>
      <c r="L1812" s="327">
        <v>45930</v>
      </c>
      <c r="M1812" s="324">
        <f t="shared" si="65"/>
        <v>26</v>
      </c>
      <c r="N1812" s="325">
        <v>0</v>
      </c>
      <c r="O1812" s="321" t="s">
        <v>2912</v>
      </c>
      <c r="P1812" s="325">
        <f t="shared" si="66"/>
        <v>0</v>
      </c>
      <c r="Q1812" s="326" t="str" cm="1">
        <f t="array" aca="1" ref="Q1812" ca="1">IF(ISNUMBER(P1812),IF(P1812=100%,"CUMPLIDA",IF(AND(ISNUMBER(L1812),ISNUMBER(INDIRECT("FECHA_"&amp;$B1812,1))), IF(L1812&lt;=INDIRECT("FECHA_"&amp;$B1812,1),"INCUMPLIDA","PROCESO"), "VERIFICAR FECHA")),"SIN VALOR AVANCE")</f>
        <v>PROCESO</v>
      </c>
    </row>
    <row r="1813" spans="1:17" ht="120" x14ac:dyDescent="0.2">
      <c r="A1813" s="331" t="s">
        <v>17</v>
      </c>
      <c r="B1813" s="332" t="s">
        <v>14</v>
      </c>
      <c r="C1813" s="767"/>
      <c r="D1813" s="767"/>
      <c r="E1813" s="769"/>
      <c r="F1813" s="769"/>
      <c r="G1813" s="320" t="s">
        <v>2914</v>
      </c>
      <c r="H1813" s="321" t="s">
        <v>2915</v>
      </c>
      <c r="I1813" s="321" t="s">
        <v>2916</v>
      </c>
      <c r="J1813" s="350">
        <v>4</v>
      </c>
      <c r="K1813" s="327">
        <v>45047</v>
      </c>
      <c r="L1813" s="327">
        <v>45473</v>
      </c>
      <c r="M1813" s="324">
        <f t="shared" si="65"/>
        <v>60.857142857142854</v>
      </c>
      <c r="N1813" s="325">
        <v>1</v>
      </c>
      <c r="O1813" s="321" t="s">
        <v>2917</v>
      </c>
      <c r="P1813" s="325">
        <f t="shared" si="66"/>
        <v>1</v>
      </c>
      <c r="Q1813" s="326" t="str" cm="1">
        <f t="array" aca="1" ref="Q1813" ca="1">IF(ISNUMBER(P1813),IF(P1813=100%,"CUMPLIDA",IF(AND(ISNUMBER(L1813),ISNUMBER(INDIRECT("FECHA_"&amp;$B1813,1))), IF(L1813&lt;=INDIRECT("FECHA_"&amp;$B1813,1),"INCUMPLIDA","PROCESO"), "VERIFICAR FECHA")),"SIN VALOR AVANCE")</f>
        <v>CUMPLIDA</v>
      </c>
    </row>
    <row r="1814" spans="1:17" ht="90" x14ac:dyDescent="0.2">
      <c r="A1814" s="331" t="s">
        <v>17</v>
      </c>
      <c r="B1814" s="332" t="s">
        <v>14</v>
      </c>
      <c r="C1814" s="767"/>
      <c r="D1814" s="767"/>
      <c r="E1814" s="769"/>
      <c r="F1814" s="769"/>
      <c r="G1814" s="320" t="s">
        <v>2918</v>
      </c>
      <c r="H1814" s="321" t="s">
        <v>2919</v>
      </c>
      <c r="I1814" s="321" t="s">
        <v>2920</v>
      </c>
      <c r="J1814" s="350">
        <v>2</v>
      </c>
      <c r="K1814" s="327">
        <v>45047</v>
      </c>
      <c r="L1814" s="327">
        <v>45473</v>
      </c>
      <c r="M1814" s="324">
        <f t="shared" si="65"/>
        <v>60.857142857142854</v>
      </c>
      <c r="N1814" s="325">
        <v>1</v>
      </c>
      <c r="O1814" s="321" t="s">
        <v>2921</v>
      </c>
      <c r="P1814" s="325">
        <f t="shared" si="66"/>
        <v>1</v>
      </c>
      <c r="Q1814" s="326" t="str" cm="1">
        <f t="array" aca="1" ref="Q1814" ca="1">IF(ISNUMBER(P1814),IF(P1814=100%,"CUMPLIDA",IF(AND(ISNUMBER(L1814),ISNUMBER(INDIRECT("FECHA_"&amp;$B1814,1))), IF(L1814&lt;=INDIRECT("FECHA_"&amp;$B1814,1),"INCUMPLIDA","PROCESO"), "VERIFICAR FECHA")),"SIN VALOR AVANCE")</f>
        <v>CUMPLIDA</v>
      </c>
    </row>
    <row r="1815" spans="1:17" ht="75.75" x14ac:dyDescent="0.2">
      <c r="A1815" s="331" t="s">
        <v>17</v>
      </c>
      <c r="B1815" s="332" t="s">
        <v>14</v>
      </c>
      <c r="C1815" s="767"/>
      <c r="D1815" s="767"/>
      <c r="E1815" s="769"/>
      <c r="F1815" s="769"/>
      <c r="G1815" s="320" t="s">
        <v>2922</v>
      </c>
      <c r="H1815" s="321" t="s">
        <v>2923</v>
      </c>
      <c r="I1815" s="321" t="s">
        <v>255</v>
      </c>
      <c r="J1815" s="350">
        <v>1</v>
      </c>
      <c r="K1815" s="327">
        <v>43831</v>
      </c>
      <c r="L1815" s="327">
        <v>44043</v>
      </c>
      <c r="M1815" s="324">
        <f t="shared" si="65"/>
        <v>30.285714285714285</v>
      </c>
      <c r="N1815" s="325">
        <v>1</v>
      </c>
      <c r="O1815" s="321" t="s">
        <v>2924</v>
      </c>
      <c r="P1815" s="325">
        <f t="shared" si="66"/>
        <v>1</v>
      </c>
      <c r="Q1815" s="326" t="str" cm="1">
        <f t="array" aca="1" ref="Q1815" ca="1">IF(ISNUMBER(P1815),IF(P1815=100%,"CUMPLIDA",IF(AND(ISNUMBER(L1815),ISNUMBER(INDIRECT("FECHA_"&amp;$B1815,1))), IF(L1815&lt;=INDIRECT("FECHA_"&amp;$B1815,1),"INCUMPLIDA","PROCESO"), "VERIFICAR FECHA")),"SIN VALOR AVANCE")</f>
        <v>CUMPLIDA</v>
      </c>
    </row>
    <row r="1816" spans="1:17" ht="75.75" x14ac:dyDescent="0.2">
      <c r="A1816" s="331" t="s">
        <v>17</v>
      </c>
      <c r="B1816" s="332" t="s">
        <v>14</v>
      </c>
      <c r="C1816" s="767"/>
      <c r="D1816" s="767"/>
      <c r="E1816" s="769"/>
      <c r="F1816" s="769"/>
      <c r="G1816" s="320" t="s">
        <v>2925</v>
      </c>
      <c r="H1816" s="321" t="s">
        <v>2926</v>
      </c>
      <c r="I1816" s="321" t="s">
        <v>2839</v>
      </c>
      <c r="J1816" s="352">
        <v>1</v>
      </c>
      <c r="K1816" s="327">
        <v>43831</v>
      </c>
      <c r="L1816" s="327">
        <v>44742</v>
      </c>
      <c r="M1816" s="324">
        <f t="shared" si="65"/>
        <v>130.14285714285714</v>
      </c>
      <c r="N1816" s="325">
        <v>1</v>
      </c>
      <c r="O1816" s="321" t="s">
        <v>2927</v>
      </c>
      <c r="P1816" s="325">
        <f t="shared" si="66"/>
        <v>1</v>
      </c>
      <c r="Q1816" s="326" t="str" cm="1">
        <f t="array" aca="1" ref="Q1816" ca="1">IF(ISNUMBER(P1816),IF(P1816=100%,"CUMPLIDA",IF(AND(ISNUMBER(L1816),ISNUMBER(INDIRECT("FECHA_"&amp;$B1816,1))), IF(L1816&lt;=INDIRECT("FECHA_"&amp;$B1816,1),"INCUMPLIDA","PROCESO"), "VERIFICAR FECHA")),"SIN VALOR AVANCE")</f>
        <v>CUMPLIDA</v>
      </c>
    </row>
    <row r="1817" spans="1:17" ht="150.75" x14ac:dyDescent="0.2">
      <c r="A1817" s="331" t="s">
        <v>17</v>
      </c>
      <c r="B1817" s="332" t="s">
        <v>14</v>
      </c>
      <c r="C1817" s="767"/>
      <c r="D1817" s="767"/>
      <c r="E1817" s="769"/>
      <c r="F1817" s="769"/>
      <c r="G1817" s="320" t="s">
        <v>2928</v>
      </c>
      <c r="H1817" s="321" t="s">
        <v>2929</v>
      </c>
      <c r="I1817" s="321" t="s">
        <v>2930</v>
      </c>
      <c r="J1817" s="352">
        <v>1</v>
      </c>
      <c r="K1817" s="327">
        <v>43936</v>
      </c>
      <c r="L1817" s="327">
        <v>44043</v>
      </c>
      <c r="M1817" s="324">
        <f t="shared" si="65"/>
        <v>15.285714285714286</v>
      </c>
      <c r="N1817" s="325">
        <v>1</v>
      </c>
      <c r="O1817" s="321" t="s">
        <v>2931</v>
      </c>
      <c r="P1817" s="325">
        <f t="shared" si="66"/>
        <v>1</v>
      </c>
      <c r="Q1817" s="326" t="str" cm="1">
        <f t="array" aca="1" ref="Q1817" ca="1">IF(ISNUMBER(P1817),IF(P1817=100%,"CUMPLIDA",IF(AND(ISNUMBER(L1817),ISNUMBER(INDIRECT("FECHA_"&amp;$B1817,1))), IF(L1817&lt;=INDIRECT("FECHA_"&amp;$B1817,1),"INCUMPLIDA","PROCESO"), "VERIFICAR FECHA")),"SIN VALOR AVANCE")</f>
        <v>CUMPLIDA</v>
      </c>
    </row>
    <row r="1818" spans="1:17" ht="180" x14ac:dyDescent="0.2">
      <c r="A1818" s="331" t="s">
        <v>17</v>
      </c>
      <c r="B1818" s="332" t="s">
        <v>14</v>
      </c>
      <c r="C1818" s="767"/>
      <c r="D1818" s="767"/>
      <c r="E1818" s="769"/>
      <c r="F1818" s="769"/>
      <c r="G1818" s="320" t="s">
        <v>2932</v>
      </c>
      <c r="H1818" s="353" t="s">
        <v>2933</v>
      </c>
      <c r="I1818" s="353" t="s">
        <v>2934</v>
      </c>
      <c r="J1818" s="350">
        <v>1</v>
      </c>
      <c r="K1818" s="354">
        <v>43936</v>
      </c>
      <c r="L1818" s="354">
        <v>43982</v>
      </c>
      <c r="M1818" s="324">
        <f>(L1818-K1818)/7</f>
        <v>6.5714285714285712</v>
      </c>
      <c r="N1818" s="325">
        <v>1</v>
      </c>
      <c r="O1818" s="321" t="s">
        <v>2935</v>
      </c>
      <c r="P1818" s="325">
        <f>IF(B1818="ITRC",N1818,N1818/J1818)</f>
        <v>1</v>
      </c>
      <c r="Q1818" s="326" t="str" cm="1">
        <f t="array" aca="1" ref="Q1818" ca="1">IF(ISNUMBER(P1818),IF(P1818=100%,"CUMPLIDA",IF(AND(ISNUMBER(L1818),ISNUMBER(INDIRECT("FECHA_"&amp;$B1818,1))), IF(L1818&lt;=INDIRECT("FECHA_"&amp;$B1818,1),"INCUMPLIDA","PROCESO"), "VERIFICAR FECHA")),"SIN VALOR AVANCE")</f>
        <v>CUMPLIDA</v>
      </c>
    </row>
    <row r="1819" spans="1:17" ht="150.75" x14ac:dyDescent="0.2">
      <c r="A1819" s="331" t="s">
        <v>17</v>
      </c>
      <c r="B1819" s="332" t="s">
        <v>14</v>
      </c>
      <c r="C1819" s="767" t="s">
        <v>2936</v>
      </c>
      <c r="D1819" s="767" t="s">
        <v>1518</v>
      </c>
      <c r="E1819" s="769" t="s">
        <v>2937</v>
      </c>
      <c r="F1819" s="769" t="s">
        <v>2938</v>
      </c>
      <c r="G1819" s="320" t="s">
        <v>2939</v>
      </c>
      <c r="H1819" s="321" t="s">
        <v>2940</v>
      </c>
      <c r="I1819" s="321" t="s">
        <v>2941</v>
      </c>
      <c r="J1819" s="322">
        <v>40</v>
      </c>
      <c r="K1819" s="323">
        <v>44256</v>
      </c>
      <c r="L1819" s="323">
        <v>44834</v>
      </c>
      <c r="M1819" s="324">
        <f t="shared" ref="M1819:M1859" si="67">(L1819-K1819)/7</f>
        <v>82.571428571428569</v>
      </c>
      <c r="N1819" s="325">
        <v>1</v>
      </c>
      <c r="O1819" s="321" t="s">
        <v>2942</v>
      </c>
      <c r="P1819" s="325">
        <f t="shared" ref="P1819:P1868" si="68">IF(B1819="ITRC",N1819,N1819/J1819)</f>
        <v>1</v>
      </c>
      <c r="Q1819" s="326" t="str" cm="1">
        <f t="array" aca="1" ref="Q1819" ca="1">IF(ISNUMBER(P1819),IF(P1819=100%,"CUMPLIDA",IF(AND(ISNUMBER(L1819),ISNUMBER(INDIRECT("FECHA_"&amp;$B1819,1))), IF(L1819&lt;=INDIRECT("FECHA_"&amp;$B1819,1),"INCUMPLIDA","PROCESO"), "VERIFICAR FECHA")),"SIN VALOR AVANCE")</f>
        <v>CUMPLIDA</v>
      </c>
    </row>
    <row r="1820" spans="1:17" ht="135.75" x14ac:dyDescent="0.2">
      <c r="A1820" s="331" t="s">
        <v>17</v>
      </c>
      <c r="B1820" s="332" t="s">
        <v>14</v>
      </c>
      <c r="C1820" s="767"/>
      <c r="D1820" s="767"/>
      <c r="E1820" s="769"/>
      <c r="F1820" s="769"/>
      <c r="G1820" s="320" t="s">
        <v>2943</v>
      </c>
      <c r="H1820" s="321" t="s">
        <v>2944</v>
      </c>
      <c r="I1820" s="321" t="s">
        <v>2945</v>
      </c>
      <c r="J1820" s="322">
        <v>1</v>
      </c>
      <c r="K1820" s="323">
        <v>44075</v>
      </c>
      <c r="L1820" s="323">
        <v>44926</v>
      </c>
      <c r="M1820" s="324">
        <f t="shared" si="67"/>
        <v>121.57142857142857</v>
      </c>
      <c r="N1820" s="325">
        <v>1</v>
      </c>
      <c r="O1820" s="321" t="s">
        <v>2946</v>
      </c>
      <c r="P1820" s="325">
        <f t="shared" si="68"/>
        <v>1</v>
      </c>
      <c r="Q1820" s="326" t="str" cm="1">
        <f t="array" aca="1" ref="Q1820" ca="1">IF(ISNUMBER(P1820),IF(P1820=100%,"CUMPLIDA",IF(AND(ISNUMBER(L1820),ISNUMBER(INDIRECT("FECHA_"&amp;$B1820,1))), IF(L1820&lt;=INDIRECT("FECHA_"&amp;$B1820,1),"INCUMPLIDA","PROCESO"), "VERIFICAR FECHA")),"SIN VALOR AVANCE")</f>
        <v>CUMPLIDA</v>
      </c>
    </row>
    <row r="1821" spans="1:17" ht="135.75" x14ac:dyDescent="0.2">
      <c r="A1821" s="331" t="s">
        <v>17</v>
      </c>
      <c r="B1821" s="332" t="s">
        <v>14</v>
      </c>
      <c r="C1821" s="767"/>
      <c r="D1821" s="767"/>
      <c r="E1821" s="769"/>
      <c r="F1821" s="769"/>
      <c r="G1821" s="320" t="s">
        <v>2947</v>
      </c>
      <c r="H1821" s="321" t="s">
        <v>2948</v>
      </c>
      <c r="I1821" s="321" t="s">
        <v>2949</v>
      </c>
      <c r="J1821" s="322">
        <v>1</v>
      </c>
      <c r="K1821" s="323">
        <v>44136</v>
      </c>
      <c r="L1821" s="323">
        <v>44286</v>
      </c>
      <c r="M1821" s="324">
        <f t="shared" si="67"/>
        <v>21.428571428571427</v>
      </c>
      <c r="N1821" s="325">
        <v>1</v>
      </c>
      <c r="O1821" s="321" t="s">
        <v>2950</v>
      </c>
      <c r="P1821" s="325">
        <f t="shared" si="68"/>
        <v>1</v>
      </c>
      <c r="Q1821" s="326" t="str" cm="1">
        <f t="array" aca="1" ref="Q1821" ca="1">IF(ISNUMBER(P1821),IF(P1821=100%,"CUMPLIDA",IF(AND(ISNUMBER(L1821),ISNUMBER(INDIRECT("FECHA_"&amp;$B1821,1))), IF(L1821&lt;=INDIRECT("FECHA_"&amp;$B1821,1),"INCUMPLIDA","PROCESO"), "VERIFICAR FECHA")),"SIN VALOR AVANCE")</f>
        <v>CUMPLIDA</v>
      </c>
    </row>
    <row r="1822" spans="1:17" ht="150" x14ac:dyDescent="0.2">
      <c r="A1822" s="331" t="s">
        <v>17</v>
      </c>
      <c r="B1822" s="332" t="s">
        <v>14</v>
      </c>
      <c r="C1822" s="767"/>
      <c r="D1822" s="767"/>
      <c r="E1822" s="769"/>
      <c r="F1822" s="769"/>
      <c r="G1822" s="320" t="s">
        <v>2951</v>
      </c>
      <c r="H1822" s="321" t="s">
        <v>2952</v>
      </c>
      <c r="I1822" s="321" t="s">
        <v>2953</v>
      </c>
      <c r="J1822" s="322">
        <v>1</v>
      </c>
      <c r="K1822" s="323">
        <v>44044</v>
      </c>
      <c r="L1822" s="323">
        <v>44196</v>
      </c>
      <c r="M1822" s="324">
        <f t="shared" si="67"/>
        <v>21.714285714285715</v>
      </c>
      <c r="N1822" s="325">
        <v>1</v>
      </c>
      <c r="O1822" s="321" t="s">
        <v>2946</v>
      </c>
      <c r="P1822" s="325">
        <f t="shared" si="68"/>
        <v>1</v>
      </c>
      <c r="Q1822" s="326" t="str" cm="1">
        <f t="array" aca="1" ref="Q1822" ca="1">IF(ISNUMBER(P1822),IF(P1822=100%,"CUMPLIDA",IF(AND(ISNUMBER(L1822),ISNUMBER(INDIRECT("FECHA_"&amp;$B1822,1))), IF(L1822&lt;=INDIRECT("FECHA_"&amp;$B1822,1),"INCUMPLIDA","PROCESO"), "VERIFICAR FECHA")),"SIN VALOR AVANCE")</f>
        <v>CUMPLIDA</v>
      </c>
    </row>
    <row r="1823" spans="1:17" ht="135.75" x14ac:dyDescent="0.2">
      <c r="A1823" s="331" t="s">
        <v>17</v>
      </c>
      <c r="B1823" s="332" t="s">
        <v>14</v>
      </c>
      <c r="C1823" s="767"/>
      <c r="D1823" s="767"/>
      <c r="E1823" s="769"/>
      <c r="F1823" s="769"/>
      <c r="G1823" s="320" t="s">
        <v>2954</v>
      </c>
      <c r="H1823" s="321" t="s">
        <v>2955</v>
      </c>
      <c r="I1823" s="321" t="s">
        <v>2956</v>
      </c>
      <c r="J1823" s="322">
        <v>2</v>
      </c>
      <c r="K1823" s="323">
        <v>44197</v>
      </c>
      <c r="L1823" s="323">
        <v>44926</v>
      </c>
      <c r="M1823" s="324">
        <f t="shared" si="67"/>
        <v>104.14285714285714</v>
      </c>
      <c r="N1823" s="325">
        <v>1</v>
      </c>
      <c r="O1823" s="321" t="s">
        <v>2946</v>
      </c>
      <c r="P1823" s="325">
        <f t="shared" si="68"/>
        <v>1</v>
      </c>
      <c r="Q1823" s="326" t="str" cm="1">
        <f t="array" aca="1" ref="Q1823" ca="1">IF(ISNUMBER(P1823),IF(P1823=100%,"CUMPLIDA",IF(AND(ISNUMBER(L1823),ISNUMBER(INDIRECT("FECHA_"&amp;$B1823,1))), IF(L1823&lt;=INDIRECT("FECHA_"&amp;$B1823,1),"INCUMPLIDA","PROCESO"), "VERIFICAR FECHA")),"SIN VALOR AVANCE")</f>
        <v>CUMPLIDA</v>
      </c>
    </row>
    <row r="1824" spans="1:17" ht="135.75" x14ac:dyDescent="0.2">
      <c r="A1824" s="331" t="s">
        <v>17</v>
      </c>
      <c r="B1824" s="332" t="s">
        <v>14</v>
      </c>
      <c r="C1824" s="767"/>
      <c r="D1824" s="767"/>
      <c r="E1824" s="769"/>
      <c r="F1824" s="769"/>
      <c r="G1824" s="769" t="s">
        <v>2957</v>
      </c>
      <c r="H1824" s="321" t="s">
        <v>2958</v>
      </c>
      <c r="I1824" s="321" t="s">
        <v>2959</v>
      </c>
      <c r="J1824" s="322">
        <v>1</v>
      </c>
      <c r="K1824" s="323">
        <v>44378</v>
      </c>
      <c r="L1824" s="323">
        <v>44408</v>
      </c>
      <c r="M1824" s="324">
        <f t="shared" si="67"/>
        <v>4.2857142857142856</v>
      </c>
      <c r="N1824" s="325">
        <v>1</v>
      </c>
      <c r="O1824" s="321" t="s">
        <v>2946</v>
      </c>
      <c r="P1824" s="325">
        <f t="shared" si="68"/>
        <v>1</v>
      </c>
      <c r="Q1824" s="326" t="str" cm="1">
        <f t="array" aca="1" ref="Q1824" ca="1">IF(ISNUMBER(P1824),IF(P1824=100%,"CUMPLIDA",IF(AND(ISNUMBER(L1824),ISNUMBER(INDIRECT("FECHA_"&amp;$B1824,1))), IF(L1824&lt;=INDIRECT("FECHA_"&amp;$B1824,1),"INCUMPLIDA","PROCESO"), "VERIFICAR FECHA")),"SIN VALOR AVANCE")</f>
        <v>CUMPLIDA</v>
      </c>
    </row>
    <row r="1825" spans="1:17" ht="135.75" x14ac:dyDescent="0.2">
      <c r="A1825" s="331" t="s">
        <v>17</v>
      </c>
      <c r="B1825" s="332" t="s">
        <v>14</v>
      </c>
      <c r="C1825" s="767"/>
      <c r="D1825" s="767"/>
      <c r="E1825" s="769" t="s">
        <v>2960</v>
      </c>
      <c r="F1825" s="769"/>
      <c r="G1825" s="769"/>
      <c r="H1825" s="321" t="s">
        <v>2958</v>
      </c>
      <c r="I1825" s="321" t="s">
        <v>2961</v>
      </c>
      <c r="J1825" s="322">
        <v>1</v>
      </c>
      <c r="K1825" s="323">
        <v>44409</v>
      </c>
      <c r="L1825" s="323">
        <v>44561</v>
      </c>
      <c r="M1825" s="324">
        <f t="shared" si="67"/>
        <v>21.714285714285715</v>
      </c>
      <c r="N1825" s="325">
        <v>1</v>
      </c>
      <c r="O1825" s="321" t="s">
        <v>2946</v>
      </c>
      <c r="P1825" s="325">
        <f t="shared" si="68"/>
        <v>1</v>
      </c>
      <c r="Q1825" s="326" t="str" cm="1">
        <f t="array" aca="1" ref="Q1825" ca="1">IF(ISNUMBER(P1825),IF(P1825=100%,"CUMPLIDA",IF(AND(ISNUMBER(L1825),ISNUMBER(INDIRECT("FECHA_"&amp;$B1825,1))), IF(L1825&lt;=INDIRECT("FECHA_"&amp;$B1825,1),"INCUMPLIDA","PROCESO"), "VERIFICAR FECHA")),"SIN VALOR AVANCE")</f>
        <v>CUMPLIDA</v>
      </c>
    </row>
    <row r="1826" spans="1:17" ht="135.75" x14ac:dyDescent="0.2">
      <c r="A1826" s="331" t="s">
        <v>17</v>
      </c>
      <c r="B1826" s="332" t="s">
        <v>14</v>
      </c>
      <c r="C1826" s="767"/>
      <c r="D1826" s="767"/>
      <c r="E1826" s="769"/>
      <c r="F1826" s="769"/>
      <c r="G1826" s="769"/>
      <c r="H1826" s="321" t="s">
        <v>2958</v>
      </c>
      <c r="I1826" s="321" t="s">
        <v>2962</v>
      </c>
      <c r="J1826" s="322">
        <v>1</v>
      </c>
      <c r="K1826" s="323">
        <v>44743</v>
      </c>
      <c r="L1826" s="323">
        <v>44773</v>
      </c>
      <c r="M1826" s="324">
        <f t="shared" si="67"/>
        <v>4.2857142857142856</v>
      </c>
      <c r="N1826" s="325">
        <v>1</v>
      </c>
      <c r="O1826" s="321" t="s">
        <v>2946</v>
      </c>
      <c r="P1826" s="325">
        <f t="shared" si="68"/>
        <v>1</v>
      </c>
      <c r="Q1826" s="326" t="str" cm="1">
        <f t="array" aca="1" ref="Q1826" ca="1">IF(ISNUMBER(P1826),IF(P1826=100%,"CUMPLIDA",IF(AND(ISNUMBER(L1826),ISNUMBER(INDIRECT("FECHA_"&amp;$B1826,1))), IF(L1826&lt;=INDIRECT("FECHA_"&amp;$B1826,1),"INCUMPLIDA","PROCESO"), "VERIFICAR FECHA")),"SIN VALOR AVANCE")</f>
        <v>CUMPLIDA</v>
      </c>
    </row>
    <row r="1827" spans="1:17" ht="135.75" x14ac:dyDescent="0.2">
      <c r="A1827" s="331" t="s">
        <v>17</v>
      </c>
      <c r="B1827" s="332" t="s">
        <v>14</v>
      </c>
      <c r="C1827" s="767"/>
      <c r="D1827" s="767"/>
      <c r="E1827" s="769"/>
      <c r="F1827" s="769"/>
      <c r="G1827" s="769"/>
      <c r="H1827" s="321" t="s">
        <v>2958</v>
      </c>
      <c r="I1827" s="321" t="s">
        <v>2961</v>
      </c>
      <c r="J1827" s="322">
        <v>1</v>
      </c>
      <c r="K1827" s="323">
        <v>44774</v>
      </c>
      <c r="L1827" s="323">
        <v>44926</v>
      </c>
      <c r="M1827" s="324">
        <f t="shared" si="67"/>
        <v>21.714285714285715</v>
      </c>
      <c r="N1827" s="325">
        <v>1</v>
      </c>
      <c r="O1827" s="321" t="s">
        <v>2946</v>
      </c>
      <c r="P1827" s="325">
        <f t="shared" si="68"/>
        <v>1</v>
      </c>
      <c r="Q1827" s="326" t="str" cm="1">
        <f t="array" aca="1" ref="Q1827" ca="1">IF(ISNUMBER(P1827),IF(P1827=100%,"CUMPLIDA",IF(AND(ISNUMBER(L1827),ISNUMBER(INDIRECT("FECHA_"&amp;$B1827,1))), IF(L1827&lt;=INDIRECT("FECHA_"&amp;$B1827,1),"INCUMPLIDA","PROCESO"), "VERIFICAR FECHA")),"SIN VALOR AVANCE")</f>
        <v>CUMPLIDA</v>
      </c>
    </row>
    <row r="1828" spans="1:17" ht="135.75" x14ac:dyDescent="0.2">
      <c r="A1828" s="331" t="s">
        <v>17</v>
      </c>
      <c r="B1828" s="332" t="s">
        <v>14</v>
      </c>
      <c r="C1828" s="767"/>
      <c r="D1828" s="767"/>
      <c r="E1828" s="769"/>
      <c r="F1828" s="769"/>
      <c r="G1828" s="320" t="s">
        <v>2963</v>
      </c>
      <c r="H1828" s="321" t="s">
        <v>2964</v>
      </c>
      <c r="I1828" s="321" t="s">
        <v>2965</v>
      </c>
      <c r="J1828" s="322">
        <v>1</v>
      </c>
      <c r="K1828" s="323">
        <v>43800</v>
      </c>
      <c r="L1828" s="323">
        <v>44316</v>
      </c>
      <c r="M1828" s="324">
        <f t="shared" si="67"/>
        <v>73.714285714285708</v>
      </c>
      <c r="N1828" s="325">
        <v>1</v>
      </c>
      <c r="O1828" s="321" t="s">
        <v>2950</v>
      </c>
      <c r="P1828" s="325">
        <f t="shared" si="68"/>
        <v>1</v>
      </c>
      <c r="Q1828" s="326" t="str" cm="1">
        <f t="array" aca="1" ref="Q1828" ca="1">IF(ISNUMBER(P1828),IF(P1828=100%,"CUMPLIDA",IF(AND(ISNUMBER(L1828),ISNUMBER(INDIRECT("FECHA_"&amp;$B1828,1))), IF(L1828&lt;=INDIRECT("FECHA_"&amp;$B1828,1),"INCUMPLIDA","PROCESO"), "VERIFICAR FECHA")),"SIN VALOR AVANCE")</f>
        <v>CUMPLIDA</v>
      </c>
    </row>
    <row r="1829" spans="1:17" ht="90.75" x14ac:dyDescent="0.2">
      <c r="A1829" s="331" t="s">
        <v>17</v>
      </c>
      <c r="B1829" s="332" t="s">
        <v>14</v>
      </c>
      <c r="C1829" s="767"/>
      <c r="D1829" s="767"/>
      <c r="E1829" s="769"/>
      <c r="F1829" s="769"/>
      <c r="G1829" s="769" t="s">
        <v>2966</v>
      </c>
      <c r="H1829" s="321" t="s">
        <v>2967</v>
      </c>
      <c r="I1829" s="321" t="s">
        <v>2968</v>
      </c>
      <c r="J1829" s="322">
        <v>4</v>
      </c>
      <c r="K1829" s="323">
        <v>44197</v>
      </c>
      <c r="L1829" s="323">
        <v>44926</v>
      </c>
      <c r="M1829" s="324">
        <f t="shared" si="67"/>
        <v>104.14285714285714</v>
      </c>
      <c r="N1829" s="325">
        <v>1</v>
      </c>
      <c r="O1829" s="321" t="s">
        <v>2969</v>
      </c>
      <c r="P1829" s="325">
        <f t="shared" si="68"/>
        <v>1</v>
      </c>
      <c r="Q1829" s="326" t="str" cm="1">
        <f t="array" aca="1" ref="Q1829" ca="1">IF(ISNUMBER(P1829),IF(P1829=100%,"CUMPLIDA",IF(AND(ISNUMBER(L1829),ISNUMBER(INDIRECT("FECHA_"&amp;$B1829,1))), IF(L1829&lt;=INDIRECT("FECHA_"&amp;$B1829,1),"INCUMPLIDA","PROCESO"), "VERIFICAR FECHA")),"SIN VALOR AVANCE")</f>
        <v>CUMPLIDA</v>
      </c>
    </row>
    <row r="1830" spans="1:17" ht="150.75" x14ac:dyDescent="0.2">
      <c r="A1830" s="331" t="s">
        <v>17</v>
      </c>
      <c r="B1830" s="332" t="s">
        <v>14</v>
      </c>
      <c r="C1830" s="767"/>
      <c r="D1830" s="767"/>
      <c r="E1830" s="769"/>
      <c r="F1830" s="769"/>
      <c r="G1830" s="769"/>
      <c r="H1830" s="321" t="s">
        <v>2967</v>
      </c>
      <c r="I1830" s="321" t="s">
        <v>2968</v>
      </c>
      <c r="J1830" s="322">
        <v>2</v>
      </c>
      <c r="K1830" s="323">
        <v>44197</v>
      </c>
      <c r="L1830" s="323">
        <v>44561</v>
      </c>
      <c r="M1830" s="324">
        <f t="shared" si="67"/>
        <v>52</v>
      </c>
      <c r="N1830" s="325">
        <v>1</v>
      </c>
      <c r="O1830" s="321" t="s">
        <v>2970</v>
      </c>
      <c r="P1830" s="325">
        <f t="shared" si="68"/>
        <v>1</v>
      </c>
      <c r="Q1830" s="326" t="str" cm="1">
        <f t="array" aca="1" ref="Q1830" ca="1">IF(ISNUMBER(P1830),IF(P1830=100%,"CUMPLIDA",IF(AND(ISNUMBER(L1830),ISNUMBER(INDIRECT("FECHA_"&amp;$B1830,1))), IF(L1830&lt;=INDIRECT("FECHA_"&amp;$B1830,1),"INCUMPLIDA","PROCESO"), "VERIFICAR FECHA")),"SIN VALOR AVANCE")</f>
        <v>CUMPLIDA</v>
      </c>
    </row>
    <row r="1831" spans="1:17" ht="135.75" x14ac:dyDescent="0.2">
      <c r="A1831" s="331" t="s">
        <v>17</v>
      </c>
      <c r="B1831" s="332" t="s">
        <v>14</v>
      </c>
      <c r="C1831" s="767"/>
      <c r="D1831" s="767"/>
      <c r="E1831" s="769" t="s">
        <v>2971</v>
      </c>
      <c r="F1831" s="769"/>
      <c r="G1831" s="769"/>
      <c r="H1831" s="321" t="s">
        <v>2967</v>
      </c>
      <c r="I1831" s="321" t="s">
        <v>2968</v>
      </c>
      <c r="J1831" s="322">
        <v>2</v>
      </c>
      <c r="K1831" s="323">
        <v>44197</v>
      </c>
      <c r="L1831" s="323">
        <v>44561</v>
      </c>
      <c r="M1831" s="324">
        <f t="shared" si="67"/>
        <v>52</v>
      </c>
      <c r="N1831" s="325">
        <v>1</v>
      </c>
      <c r="O1831" s="321" t="s">
        <v>2972</v>
      </c>
      <c r="P1831" s="325">
        <f t="shared" si="68"/>
        <v>1</v>
      </c>
      <c r="Q1831" s="326" t="str" cm="1">
        <f t="array" aca="1" ref="Q1831" ca="1">IF(ISNUMBER(P1831),IF(P1831=100%,"CUMPLIDA",IF(AND(ISNUMBER(L1831),ISNUMBER(INDIRECT("FECHA_"&amp;$B1831,1))), IF(L1831&lt;=INDIRECT("FECHA_"&amp;$B1831,1),"INCUMPLIDA","PROCESO"), "VERIFICAR FECHA")),"SIN VALOR AVANCE")</f>
        <v>CUMPLIDA</v>
      </c>
    </row>
    <row r="1832" spans="1:17" ht="135.75" x14ac:dyDescent="0.2">
      <c r="A1832" s="331" t="s">
        <v>17</v>
      </c>
      <c r="B1832" s="332" t="s">
        <v>14</v>
      </c>
      <c r="C1832" s="767"/>
      <c r="D1832" s="767"/>
      <c r="E1832" s="769"/>
      <c r="F1832" s="769"/>
      <c r="G1832" s="769"/>
      <c r="H1832" s="321" t="s">
        <v>2967</v>
      </c>
      <c r="I1832" s="321" t="s">
        <v>2968</v>
      </c>
      <c r="J1832" s="322">
        <v>2</v>
      </c>
      <c r="K1832" s="323">
        <v>44197</v>
      </c>
      <c r="L1832" s="323">
        <v>44561</v>
      </c>
      <c r="M1832" s="324">
        <f t="shared" si="67"/>
        <v>52</v>
      </c>
      <c r="N1832" s="325">
        <v>1</v>
      </c>
      <c r="O1832" s="321" t="s">
        <v>2973</v>
      </c>
      <c r="P1832" s="325">
        <f t="shared" si="68"/>
        <v>1</v>
      </c>
      <c r="Q1832" s="326" t="str" cm="1">
        <f t="array" aca="1" ref="Q1832" ca="1">IF(ISNUMBER(P1832),IF(P1832=100%,"CUMPLIDA",IF(AND(ISNUMBER(L1832),ISNUMBER(INDIRECT("FECHA_"&amp;$B1832,1))), IF(L1832&lt;=INDIRECT("FECHA_"&amp;$B1832,1),"INCUMPLIDA","PROCESO"), "VERIFICAR FECHA")),"SIN VALOR AVANCE")</f>
        <v>CUMPLIDA</v>
      </c>
    </row>
    <row r="1833" spans="1:17" ht="135.75" x14ac:dyDescent="0.2">
      <c r="A1833" s="331" t="s">
        <v>17</v>
      </c>
      <c r="B1833" s="332" t="s">
        <v>14</v>
      </c>
      <c r="C1833" s="767"/>
      <c r="D1833" s="767"/>
      <c r="E1833" s="769"/>
      <c r="F1833" s="769"/>
      <c r="G1833" s="320" t="s">
        <v>2974</v>
      </c>
      <c r="H1833" s="321" t="s">
        <v>2975</v>
      </c>
      <c r="I1833" s="321" t="s">
        <v>2965</v>
      </c>
      <c r="J1833" s="322">
        <v>1</v>
      </c>
      <c r="K1833" s="323">
        <v>43800</v>
      </c>
      <c r="L1833" s="323">
        <v>44316</v>
      </c>
      <c r="M1833" s="324">
        <f t="shared" si="67"/>
        <v>73.714285714285708</v>
      </c>
      <c r="N1833" s="325">
        <v>1</v>
      </c>
      <c r="O1833" s="321" t="s">
        <v>2950</v>
      </c>
      <c r="P1833" s="325">
        <f t="shared" si="68"/>
        <v>1</v>
      </c>
      <c r="Q1833" s="326" t="str" cm="1">
        <f t="array" aca="1" ref="Q1833" ca="1">IF(ISNUMBER(P1833),IF(P1833=100%,"CUMPLIDA",IF(AND(ISNUMBER(L1833),ISNUMBER(INDIRECT("FECHA_"&amp;$B1833,1))), IF(L1833&lt;=INDIRECT("FECHA_"&amp;$B1833,1),"INCUMPLIDA","PROCESO"), "VERIFICAR FECHA")),"SIN VALOR AVANCE")</f>
        <v>CUMPLIDA</v>
      </c>
    </row>
    <row r="1834" spans="1:17" ht="135.75" x14ac:dyDescent="0.2">
      <c r="A1834" s="331" t="s">
        <v>17</v>
      </c>
      <c r="B1834" s="332" t="s">
        <v>14</v>
      </c>
      <c r="C1834" s="767"/>
      <c r="D1834" s="767"/>
      <c r="E1834" s="769"/>
      <c r="F1834" s="769"/>
      <c r="G1834" s="320" t="s">
        <v>2976</v>
      </c>
      <c r="H1834" s="321" t="s">
        <v>2977</v>
      </c>
      <c r="I1834" s="321" t="s">
        <v>2965</v>
      </c>
      <c r="J1834" s="322">
        <v>1</v>
      </c>
      <c r="K1834" s="323">
        <v>43800</v>
      </c>
      <c r="L1834" s="323">
        <v>44377</v>
      </c>
      <c r="M1834" s="324">
        <f t="shared" si="67"/>
        <v>82.428571428571431</v>
      </c>
      <c r="N1834" s="325">
        <v>1</v>
      </c>
      <c r="O1834" s="321" t="s">
        <v>2950</v>
      </c>
      <c r="P1834" s="325">
        <f t="shared" si="68"/>
        <v>1</v>
      </c>
      <c r="Q1834" s="326" t="str" cm="1">
        <f t="array" aca="1" ref="Q1834" ca="1">IF(ISNUMBER(P1834),IF(P1834=100%,"CUMPLIDA",IF(AND(ISNUMBER(L1834),ISNUMBER(INDIRECT("FECHA_"&amp;$B1834,1))), IF(L1834&lt;=INDIRECT("FECHA_"&amp;$B1834,1),"INCUMPLIDA","PROCESO"), "VERIFICAR FECHA")),"SIN VALOR AVANCE")</f>
        <v>CUMPLIDA</v>
      </c>
    </row>
    <row r="1835" spans="1:17" ht="135.75" x14ac:dyDescent="0.2">
      <c r="A1835" s="331" t="s">
        <v>17</v>
      </c>
      <c r="B1835" s="332" t="s">
        <v>14</v>
      </c>
      <c r="C1835" s="767"/>
      <c r="D1835" s="767"/>
      <c r="E1835" s="769"/>
      <c r="F1835" s="769"/>
      <c r="G1835" s="769" t="s">
        <v>2978</v>
      </c>
      <c r="H1835" s="321" t="s">
        <v>2979</v>
      </c>
      <c r="I1835" s="321" t="s">
        <v>2965</v>
      </c>
      <c r="J1835" s="322">
        <v>1</v>
      </c>
      <c r="K1835" s="323">
        <v>43800</v>
      </c>
      <c r="L1835" s="323">
        <v>44377</v>
      </c>
      <c r="M1835" s="324">
        <f t="shared" si="67"/>
        <v>82.428571428571431</v>
      </c>
      <c r="N1835" s="325">
        <v>1</v>
      </c>
      <c r="O1835" s="321" t="s">
        <v>2950</v>
      </c>
      <c r="P1835" s="325">
        <f t="shared" si="68"/>
        <v>1</v>
      </c>
      <c r="Q1835" s="326" t="str" cm="1">
        <f t="array" aca="1" ref="Q1835" ca="1">IF(ISNUMBER(P1835),IF(P1835=100%,"CUMPLIDA",IF(AND(ISNUMBER(L1835),ISNUMBER(INDIRECT("FECHA_"&amp;$B1835,1))), IF(L1835&lt;=INDIRECT("FECHA_"&amp;$B1835,1),"INCUMPLIDA","PROCESO"), "VERIFICAR FECHA")),"SIN VALOR AVANCE")</f>
        <v>CUMPLIDA</v>
      </c>
    </row>
    <row r="1836" spans="1:17" ht="135.75" x14ac:dyDescent="0.2">
      <c r="A1836" s="331" t="s">
        <v>17</v>
      </c>
      <c r="B1836" s="332" t="s">
        <v>14</v>
      </c>
      <c r="C1836" s="767"/>
      <c r="D1836" s="767"/>
      <c r="E1836" s="769"/>
      <c r="F1836" s="769"/>
      <c r="G1836" s="769"/>
      <c r="H1836" s="321" t="s">
        <v>2980</v>
      </c>
      <c r="I1836" s="321" t="s">
        <v>2965</v>
      </c>
      <c r="J1836" s="322">
        <v>1</v>
      </c>
      <c r="K1836" s="323">
        <v>43800</v>
      </c>
      <c r="L1836" s="323">
        <v>44377</v>
      </c>
      <c r="M1836" s="324">
        <f t="shared" si="67"/>
        <v>82.428571428571431</v>
      </c>
      <c r="N1836" s="325">
        <v>1</v>
      </c>
      <c r="O1836" s="321" t="s">
        <v>2950</v>
      </c>
      <c r="P1836" s="325">
        <f t="shared" si="68"/>
        <v>1</v>
      </c>
      <c r="Q1836" s="326" t="str" cm="1">
        <f t="array" aca="1" ref="Q1836" ca="1">IF(ISNUMBER(P1836),IF(P1836=100%,"CUMPLIDA",IF(AND(ISNUMBER(L1836),ISNUMBER(INDIRECT("FECHA_"&amp;$B1836,1))), IF(L1836&lt;=INDIRECT("FECHA_"&amp;$B1836,1),"INCUMPLIDA","PROCESO"), "VERIFICAR FECHA")),"SIN VALOR AVANCE")</f>
        <v>CUMPLIDA</v>
      </c>
    </row>
    <row r="1837" spans="1:17" ht="135.75" x14ac:dyDescent="0.2">
      <c r="A1837" s="331" t="s">
        <v>17</v>
      </c>
      <c r="B1837" s="332" t="s">
        <v>14</v>
      </c>
      <c r="C1837" s="767"/>
      <c r="D1837" s="767"/>
      <c r="E1837" s="769"/>
      <c r="F1837" s="769"/>
      <c r="G1837" s="320" t="s">
        <v>2981</v>
      </c>
      <c r="H1837" s="321" t="s">
        <v>2982</v>
      </c>
      <c r="I1837" s="321" t="s">
        <v>2965</v>
      </c>
      <c r="J1837" s="322">
        <v>1</v>
      </c>
      <c r="K1837" s="323">
        <v>43800</v>
      </c>
      <c r="L1837" s="323">
        <v>44377</v>
      </c>
      <c r="M1837" s="324">
        <f t="shared" si="67"/>
        <v>82.428571428571431</v>
      </c>
      <c r="N1837" s="325">
        <v>1</v>
      </c>
      <c r="O1837" s="321" t="s">
        <v>2950</v>
      </c>
      <c r="P1837" s="325">
        <f t="shared" si="68"/>
        <v>1</v>
      </c>
      <c r="Q1837" s="326" t="str" cm="1">
        <f t="array" aca="1" ref="Q1837" ca="1">IF(ISNUMBER(P1837),IF(P1837=100%,"CUMPLIDA",IF(AND(ISNUMBER(L1837),ISNUMBER(INDIRECT("FECHA_"&amp;$B1837,1))), IF(L1837&lt;=INDIRECT("FECHA_"&amp;$B1837,1),"INCUMPLIDA","PROCESO"), "VERIFICAR FECHA")),"SIN VALOR AVANCE")</f>
        <v>CUMPLIDA</v>
      </c>
    </row>
    <row r="1838" spans="1:17" ht="150.75" x14ac:dyDescent="0.2">
      <c r="A1838" s="331" t="s">
        <v>17</v>
      </c>
      <c r="B1838" s="332" t="s">
        <v>14</v>
      </c>
      <c r="C1838" s="767" t="s">
        <v>2983</v>
      </c>
      <c r="D1838" s="767" t="s">
        <v>2984</v>
      </c>
      <c r="E1838" s="769" t="s">
        <v>2985</v>
      </c>
      <c r="F1838" s="769" t="s">
        <v>2986</v>
      </c>
      <c r="G1838" s="320" t="s">
        <v>2238</v>
      </c>
      <c r="H1838" s="321" t="s">
        <v>2987</v>
      </c>
      <c r="I1838" s="321" t="s">
        <v>92</v>
      </c>
      <c r="J1838" s="322">
        <v>1</v>
      </c>
      <c r="K1838" s="323">
        <v>45231</v>
      </c>
      <c r="L1838" s="323">
        <v>45504</v>
      </c>
      <c r="M1838" s="324">
        <f t="shared" si="67"/>
        <v>39</v>
      </c>
      <c r="N1838" s="325">
        <v>1</v>
      </c>
      <c r="O1838" s="321" t="s">
        <v>2988</v>
      </c>
      <c r="P1838" s="325">
        <f t="shared" si="68"/>
        <v>1</v>
      </c>
      <c r="Q1838" s="326" t="str" cm="1">
        <f t="array" aca="1" ref="Q1838" ca="1">IF(ISNUMBER(P1838),IF(P1838=100%,"CUMPLIDA",IF(AND(ISNUMBER(L1838),ISNUMBER(INDIRECT("FECHA_"&amp;$B1838,1))), IF(L1838&lt;=INDIRECT("FECHA_"&amp;$B1838,1),"INCUMPLIDA","PROCESO"), "VERIFICAR FECHA")),"SIN VALOR AVANCE")</f>
        <v>CUMPLIDA</v>
      </c>
    </row>
    <row r="1839" spans="1:17" ht="105.75" x14ac:dyDescent="0.2">
      <c r="A1839" s="331" t="s">
        <v>17</v>
      </c>
      <c r="B1839" s="332" t="s">
        <v>14</v>
      </c>
      <c r="C1839" s="767"/>
      <c r="D1839" s="767"/>
      <c r="E1839" s="769"/>
      <c r="F1839" s="769"/>
      <c r="G1839" s="320" t="s">
        <v>2241</v>
      </c>
      <c r="H1839" s="321" t="s">
        <v>99</v>
      </c>
      <c r="I1839" s="321" t="s">
        <v>99</v>
      </c>
      <c r="J1839" s="322">
        <v>1</v>
      </c>
      <c r="K1839" s="327">
        <v>45352</v>
      </c>
      <c r="L1839" s="327">
        <v>45747</v>
      </c>
      <c r="M1839" s="324">
        <f t="shared" si="67"/>
        <v>56.428571428571431</v>
      </c>
      <c r="N1839" s="325">
        <v>1</v>
      </c>
      <c r="O1839" s="321" t="s">
        <v>210</v>
      </c>
      <c r="P1839" s="325">
        <f t="shared" si="68"/>
        <v>1</v>
      </c>
      <c r="Q1839" s="326" t="str" cm="1">
        <f t="array" aca="1" ref="Q1839" ca="1">IF(ISNUMBER(P1839),IF(P1839=100%,"CUMPLIDA",IF(AND(ISNUMBER(L1839),ISNUMBER(INDIRECT("FECHA_"&amp;$B1839,1))), IF(L1839&lt;=INDIRECT("FECHA_"&amp;$B1839,1),"INCUMPLIDA","PROCESO"), "VERIFICAR FECHA")),"SIN VALOR AVANCE")</f>
        <v>CUMPLIDA</v>
      </c>
    </row>
    <row r="1840" spans="1:17" ht="60.75" x14ac:dyDescent="0.2">
      <c r="A1840" s="331" t="s">
        <v>17</v>
      </c>
      <c r="B1840" s="332" t="s">
        <v>14</v>
      </c>
      <c r="C1840" s="767"/>
      <c r="D1840" s="767"/>
      <c r="E1840" s="769"/>
      <c r="F1840" s="769"/>
      <c r="G1840" s="320" t="s">
        <v>2243</v>
      </c>
      <c r="H1840" s="321" t="s">
        <v>102</v>
      </c>
      <c r="I1840" s="321" t="s">
        <v>102</v>
      </c>
      <c r="J1840" s="322">
        <v>1</v>
      </c>
      <c r="K1840" s="327">
        <v>45352</v>
      </c>
      <c r="L1840" s="327">
        <v>45747</v>
      </c>
      <c r="M1840" s="324">
        <f t="shared" si="67"/>
        <v>56.428571428571431</v>
      </c>
      <c r="N1840" s="325">
        <v>1</v>
      </c>
      <c r="O1840" s="321" t="s">
        <v>2989</v>
      </c>
      <c r="P1840" s="325">
        <f t="shared" si="68"/>
        <v>1</v>
      </c>
      <c r="Q1840" s="326" t="str" cm="1">
        <f t="array" aca="1" ref="Q1840" ca="1">IF(ISNUMBER(P1840),IF(P1840=100%,"CUMPLIDA",IF(AND(ISNUMBER(L1840),ISNUMBER(INDIRECT("FECHA_"&amp;$B1840,1))), IF(L1840&lt;=INDIRECT("FECHA_"&amp;$B1840,1),"INCUMPLIDA","PROCESO"), "VERIFICAR FECHA")),"SIN VALOR AVANCE")</f>
        <v>CUMPLIDA</v>
      </c>
    </row>
    <row r="1841" spans="1:17" ht="105.75" x14ac:dyDescent="0.2">
      <c r="A1841" s="331" t="s">
        <v>17</v>
      </c>
      <c r="B1841" s="332" t="s">
        <v>14</v>
      </c>
      <c r="C1841" s="767"/>
      <c r="D1841" s="767"/>
      <c r="E1841" s="769"/>
      <c r="F1841" s="769"/>
      <c r="G1841" s="320" t="s">
        <v>2822</v>
      </c>
      <c r="H1841" s="321" t="s">
        <v>105</v>
      </c>
      <c r="I1841" s="321" t="s">
        <v>105</v>
      </c>
      <c r="J1841" s="322">
        <v>1</v>
      </c>
      <c r="K1841" s="327">
        <v>45352</v>
      </c>
      <c r="L1841" s="327">
        <v>45747</v>
      </c>
      <c r="M1841" s="324">
        <f t="shared" si="67"/>
        <v>56.428571428571431</v>
      </c>
      <c r="N1841" s="325">
        <v>1</v>
      </c>
      <c r="O1841" s="321" t="s">
        <v>210</v>
      </c>
      <c r="P1841" s="325">
        <f t="shared" si="68"/>
        <v>1</v>
      </c>
      <c r="Q1841" s="326" t="str" cm="1">
        <f t="array" aca="1" ref="Q1841" ca="1">IF(ISNUMBER(P1841),IF(P1841=100%,"CUMPLIDA",IF(AND(ISNUMBER(L1841),ISNUMBER(INDIRECT("FECHA_"&amp;$B1841,1))), IF(L1841&lt;=INDIRECT("FECHA_"&amp;$B1841,1),"INCUMPLIDA","PROCESO"), "VERIFICAR FECHA")),"SIN VALOR AVANCE")</f>
        <v>CUMPLIDA</v>
      </c>
    </row>
    <row r="1842" spans="1:17" ht="60.75" x14ac:dyDescent="0.2">
      <c r="A1842" s="331" t="s">
        <v>17</v>
      </c>
      <c r="B1842" s="332" t="s">
        <v>14</v>
      </c>
      <c r="C1842" s="767"/>
      <c r="D1842" s="767"/>
      <c r="E1842" s="769"/>
      <c r="F1842" s="769"/>
      <c r="G1842" s="320" t="s">
        <v>2823</v>
      </c>
      <c r="H1842" s="321" t="s">
        <v>107</v>
      </c>
      <c r="I1842" s="321" t="s">
        <v>107</v>
      </c>
      <c r="J1842" s="322">
        <v>1</v>
      </c>
      <c r="K1842" s="327">
        <v>45352</v>
      </c>
      <c r="L1842" s="327">
        <v>45747</v>
      </c>
      <c r="M1842" s="324">
        <f t="shared" si="67"/>
        <v>56.428571428571431</v>
      </c>
      <c r="N1842" s="325">
        <v>1</v>
      </c>
      <c r="O1842" s="321" t="s">
        <v>2989</v>
      </c>
      <c r="P1842" s="325">
        <f t="shared" si="68"/>
        <v>1</v>
      </c>
      <c r="Q1842" s="326" t="str" cm="1">
        <f t="array" aca="1" ref="Q1842" ca="1">IF(ISNUMBER(P1842),IF(P1842=100%,"CUMPLIDA",IF(AND(ISNUMBER(L1842),ISNUMBER(INDIRECT("FECHA_"&amp;$B1842,1))), IF(L1842&lt;=INDIRECT("FECHA_"&amp;$B1842,1),"INCUMPLIDA","PROCESO"), "VERIFICAR FECHA")),"SIN VALOR AVANCE")</f>
        <v>CUMPLIDA</v>
      </c>
    </row>
    <row r="1843" spans="1:17" ht="60.75" x14ac:dyDescent="0.2">
      <c r="A1843" s="331" t="s">
        <v>17</v>
      </c>
      <c r="B1843" s="332" t="s">
        <v>14</v>
      </c>
      <c r="C1843" s="767"/>
      <c r="D1843" s="767"/>
      <c r="E1843" s="769"/>
      <c r="F1843" s="769"/>
      <c r="G1843" s="320" t="s">
        <v>2824</v>
      </c>
      <c r="H1843" s="321" t="s">
        <v>109</v>
      </c>
      <c r="I1843" s="321" t="s">
        <v>109</v>
      </c>
      <c r="J1843" s="322">
        <v>1</v>
      </c>
      <c r="K1843" s="327">
        <v>45352</v>
      </c>
      <c r="L1843" s="327">
        <v>45747</v>
      </c>
      <c r="M1843" s="324">
        <f t="shared" si="67"/>
        <v>56.428571428571431</v>
      </c>
      <c r="N1843" s="325">
        <v>1</v>
      </c>
      <c r="O1843" s="321" t="s">
        <v>2989</v>
      </c>
      <c r="P1843" s="325">
        <f t="shared" si="68"/>
        <v>1</v>
      </c>
      <c r="Q1843" s="326" t="str" cm="1">
        <f t="array" aca="1" ref="Q1843" ca="1">IF(ISNUMBER(P1843),IF(P1843=100%,"CUMPLIDA",IF(AND(ISNUMBER(L1843),ISNUMBER(INDIRECT("FECHA_"&amp;$B1843,1))), IF(L1843&lt;=INDIRECT("FECHA_"&amp;$B1843,1),"INCUMPLIDA","PROCESO"), "VERIFICAR FECHA")),"SIN VALOR AVANCE")</f>
        <v>CUMPLIDA</v>
      </c>
    </row>
    <row r="1844" spans="1:17" ht="105.75" x14ac:dyDescent="0.2">
      <c r="A1844" s="331" t="s">
        <v>17</v>
      </c>
      <c r="B1844" s="332" t="s">
        <v>14</v>
      </c>
      <c r="C1844" s="767"/>
      <c r="D1844" s="767"/>
      <c r="E1844" s="769"/>
      <c r="F1844" s="769"/>
      <c r="G1844" s="320" t="s">
        <v>2826</v>
      </c>
      <c r="H1844" s="321" t="s">
        <v>112</v>
      </c>
      <c r="I1844" s="321" t="s">
        <v>112</v>
      </c>
      <c r="J1844" s="322">
        <v>2</v>
      </c>
      <c r="K1844" s="327">
        <v>45748</v>
      </c>
      <c r="L1844" s="327">
        <v>45930</v>
      </c>
      <c r="M1844" s="324">
        <f t="shared" si="67"/>
        <v>26</v>
      </c>
      <c r="N1844" s="325">
        <v>0.69499999999999995</v>
      </c>
      <c r="O1844" s="321" t="s">
        <v>210</v>
      </c>
      <c r="P1844" s="325">
        <f t="shared" si="68"/>
        <v>0.69499999999999995</v>
      </c>
      <c r="Q1844" s="326" t="str" cm="1">
        <f t="array" aca="1" ref="Q1844" ca="1">IF(ISNUMBER(P1844),IF(P1844=100%,"CUMPLIDA",IF(AND(ISNUMBER(L1844),ISNUMBER(INDIRECT("FECHA_"&amp;$B1844,1))), IF(L1844&lt;=INDIRECT("FECHA_"&amp;$B1844,1),"INCUMPLIDA","PROCESO"), "VERIFICAR FECHA")),"SIN VALOR AVANCE")</f>
        <v>PROCESO</v>
      </c>
    </row>
    <row r="1845" spans="1:17" ht="105.75" x14ac:dyDescent="0.2">
      <c r="A1845" s="331" t="s">
        <v>17</v>
      </c>
      <c r="B1845" s="332" t="s">
        <v>14</v>
      </c>
      <c r="C1845" s="767"/>
      <c r="D1845" s="767"/>
      <c r="E1845" s="769"/>
      <c r="F1845" s="769"/>
      <c r="G1845" s="320" t="s">
        <v>2827</v>
      </c>
      <c r="H1845" s="321" t="s">
        <v>116</v>
      </c>
      <c r="I1845" s="321" t="s">
        <v>116</v>
      </c>
      <c r="J1845" s="322">
        <v>1</v>
      </c>
      <c r="K1845" s="327">
        <v>45748</v>
      </c>
      <c r="L1845" s="327">
        <v>45930</v>
      </c>
      <c r="M1845" s="324">
        <f t="shared" si="67"/>
        <v>26</v>
      </c>
      <c r="N1845" s="325">
        <v>0</v>
      </c>
      <c r="O1845" s="321" t="s">
        <v>210</v>
      </c>
      <c r="P1845" s="325">
        <f t="shared" si="68"/>
        <v>0</v>
      </c>
      <c r="Q1845" s="326" t="str" cm="1">
        <f t="array" aca="1" ref="Q1845" ca="1">IF(ISNUMBER(P1845),IF(P1845=100%,"CUMPLIDA",IF(AND(ISNUMBER(L1845),ISNUMBER(INDIRECT("FECHA_"&amp;$B1845,1))), IF(L1845&lt;=INDIRECT("FECHA_"&amp;$B1845,1),"INCUMPLIDA","PROCESO"), "VERIFICAR FECHA")),"SIN VALOR AVANCE")</f>
        <v>PROCESO</v>
      </c>
    </row>
    <row r="1846" spans="1:17" ht="150.75" x14ac:dyDescent="0.2">
      <c r="A1846" s="331" t="s">
        <v>17</v>
      </c>
      <c r="B1846" s="332" t="s">
        <v>14</v>
      </c>
      <c r="C1846" s="767"/>
      <c r="D1846" s="767"/>
      <c r="E1846" s="769"/>
      <c r="F1846" s="769"/>
      <c r="G1846" s="320" t="s">
        <v>2828</v>
      </c>
      <c r="H1846" s="321" t="s">
        <v>119</v>
      </c>
      <c r="I1846" s="321" t="s">
        <v>119</v>
      </c>
      <c r="J1846" s="322">
        <v>2</v>
      </c>
      <c r="K1846" s="327">
        <v>45748</v>
      </c>
      <c r="L1846" s="327">
        <v>45930</v>
      </c>
      <c r="M1846" s="324">
        <f t="shared" si="67"/>
        <v>26</v>
      </c>
      <c r="N1846" s="325">
        <v>0</v>
      </c>
      <c r="O1846" s="321" t="s">
        <v>2988</v>
      </c>
      <c r="P1846" s="325">
        <f t="shared" si="68"/>
        <v>0</v>
      </c>
      <c r="Q1846" s="326" t="str" cm="1">
        <f t="array" aca="1" ref="Q1846" ca="1">IF(ISNUMBER(P1846),IF(P1846=100%,"CUMPLIDA",IF(AND(ISNUMBER(L1846),ISNUMBER(INDIRECT("FECHA_"&amp;$B1846,1))), IF(L1846&lt;=INDIRECT("FECHA_"&amp;$B1846,1),"INCUMPLIDA","PROCESO"), "VERIFICAR FECHA")),"SIN VALOR AVANCE")</f>
        <v>PROCESO</v>
      </c>
    </row>
    <row r="1847" spans="1:17" ht="75.75" x14ac:dyDescent="0.2">
      <c r="A1847" s="331" t="s">
        <v>17</v>
      </c>
      <c r="B1847" s="332" t="s">
        <v>14</v>
      </c>
      <c r="C1847" s="767"/>
      <c r="D1847" s="767"/>
      <c r="E1847" s="769"/>
      <c r="F1847" s="769"/>
      <c r="G1847" s="320" t="s">
        <v>2990</v>
      </c>
      <c r="H1847" s="321" t="s">
        <v>2991</v>
      </c>
      <c r="I1847" s="321" t="s">
        <v>2992</v>
      </c>
      <c r="J1847" s="322">
        <v>1</v>
      </c>
      <c r="K1847" s="323">
        <v>45048</v>
      </c>
      <c r="L1847" s="323">
        <v>45291</v>
      </c>
      <c r="M1847" s="324">
        <f t="shared" si="67"/>
        <v>34.714285714285715</v>
      </c>
      <c r="N1847" s="325">
        <v>1</v>
      </c>
      <c r="O1847" s="321" t="s">
        <v>2993</v>
      </c>
      <c r="P1847" s="325">
        <f t="shared" si="68"/>
        <v>1</v>
      </c>
      <c r="Q1847" s="326" t="str" cm="1">
        <f t="array" aca="1" ref="Q1847" ca="1">IF(ISNUMBER(P1847),IF(P1847=100%,"CUMPLIDA",IF(AND(ISNUMBER(L1847),ISNUMBER(INDIRECT("FECHA_"&amp;$B1847,1))), IF(L1847&lt;=INDIRECT("FECHA_"&amp;$B1847,1),"INCUMPLIDA","PROCESO"), "VERIFICAR FECHA")),"SIN VALOR AVANCE")</f>
        <v>CUMPLIDA</v>
      </c>
    </row>
    <row r="1848" spans="1:17" ht="135" x14ac:dyDescent="0.2">
      <c r="A1848" s="331" t="s">
        <v>17</v>
      </c>
      <c r="B1848" s="332" t="s">
        <v>14</v>
      </c>
      <c r="C1848" s="767"/>
      <c r="D1848" s="767"/>
      <c r="E1848" s="769"/>
      <c r="F1848" s="769"/>
      <c r="G1848" s="320" t="s">
        <v>2994</v>
      </c>
      <c r="H1848" s="321" t="s">
        <v>2995</v>
      </c>
      <c r="I1848" s="321" t="s">
        <v>2996</v>
      </c>
      <c r="J1848" s="322">
        <v>4</v>
      </c>
      <c r="K1848" s="323">
        <v>45078</v>
      </c>
      <c r="L1848" s="323">
        <v>45473</v>
      </c>
      <c r="M1848" s="324">
        <f t="shared" si="67"/>
        <v>56.428571428571431</v>
      </c>
      <c r="N1848" s="325">
        <v>1</v>
      </c>
      <c r="O1848" s="321" t="s">
        <v>2997</v>
      </c>
      <c r="P1848" s="325">
        <f t="shared" si="68"/>
        <v>1</v>
      </c>
      <c r="Q1848" s="326" t="str" cm="1">
        <f t="array" aca="1" ref="Q1848" ca="1">IF(ISNUMBER(P1848),IF(P1848=100%,"CUMPLIDA",IF(AND(ISNUMBER(L1848),ISNUMBER(INDIRECT("FECHA_"&amp;$B1848,1))), IF(L1848&lt;=INDIRECT("FECHA_"&amp;$B1848,1),"INCUMPLIDA","PROCESO"), "VERIFICAR FECHA")),"SIN VALOR AVANCE")</f>
        <v>CUMPLIDA</v>
      </c>
    </row>
    <row r="1849" spans="1:17" ht="120.75" x14ac:dyDescent="0.2">
      <c r="A1849" s="331" t="s">
        <v>17</v>
      </c>
      <c r="B1849" s="332" t="s">
        <v>14</v>
      </c>
      <c r="C1849" s="767"/>
      <c r="D1849" s="767"/>
      <c r="E1849" s="769"/>
      <c r="F1849" s="769"/>
      <c r="G1849" s="320" t="s">
        <v>2998</v>
      </c>
      <c r="H1849" s="321" t="s">
        <v>2999</v>
      </c>
      <c r="I1849" s="321" t="s">
        <v>2996</v>
      </c>
      <c r="J1849" s="322">
        <v>4</v>
      </c>
      <c r="K1849" s="323">
        <v>45078</v>
      </c>
      <c r="L1849" s="323">
        <v>45473</v>
      </c>
      <c r="M1849" s="324">
        <f t="shared" si="67"/>
        <v>56.428571428571431</v>
      </c>
      <c r="N1849" s="325">
        <v>1</v>
      </c>
      <c r="O1849" s="321" t="s">
        <v>3000</v>
      </c>
      <c r="P1849" s="325">
        <f t="shared" si="68"/>
        <v>1</v>
      </c>
      <c r="Q1849" s="326" t="str" cm="1">
        <f t="array" aca="1" ref="Q1849" ca="1">IF(ISNUMBER(P1849),IF(P1849=100%,"CUMPLIDA",IF(AND(ISNUMBER(L1849),ISNUMBER(INDIRECT("FECHA_"&amp;$B1849,1))), IF(L1849&lt;=INDIRECT("FECHA_"&amp;$B1849,1),"INCUMPLIDA","PROCESO"), "VERIFICAR FECHA")),"SIN VALOR AVANCE")</f>
        <v>CUMPLIDA</v>
      </c>
    </row>
    <row r="1850" spans="1:17" ht="90" x14ac:dyDescent="0.2">
      <c r="A1850" s="331" t="s">
        <v>17</v>
      </c>
      <c r="B1850" s="332" t="s">
        <v>14</v>
      </c>
      <c r="C1850" s="767"/>
      <c r="D1850" s="767"/>
      <c r="E1850" s="769"/>
      <c r="F1850" s="769"/>
      <c r="G1850" s="320" t="s">
        <v>3001</v>
      </c>
      <c r="H1850" s="321" t="s">
        <v>3002</v>
      </c>
      <c r="I1850" s="321" t="s">
        <v>3003</v>
      </c>
      <c r="J1850" s="322">
        <v>1</v>
      </c>
      <c r="K1850" s="323">
        <v>45048</v>
      </c>
      <c r="L1850" s="323">
        <v>45291</v>
      </c>
      <c r="M1850" s="324">
        <f t="shared" si="67"/>
        <v>34.714285714285715</v>
      </c>
      <c r="N1850" s="325">
        <v>1</v>
      </c>
      <c r="O1850" s="321" t="s">
        <v>3004</v>
      </c>
      <c r="P1850" s="325">
        <f t="shared" si="68"/>
        <v>1</v>
      </c>
      <c r="Q1850" s="326" t="str" cm="1">
        <f t="array" aca="1" ref="Q1850" ca="1">IF(ISNUMBER(P1850),IF(P1850=100%,"CUMPLIDA",IF(AND(ISNUMBER(L1850),ISNUMBER(INDIRECT("FECHA_"&amp;$B1850,1))), IF(L1850&lt;=INDIRECT("FECHA_"&amp;$B1850,1),"INCUMPLIDA","PROCESO"), "VERIFICAR FECHA")),"SIN VALOR AVANCE")</f>
        <v>CUMPLIDA</v>
      </c>
    </row>
    <row r="1851" spans="1:17" ht="120" x14ac:dyDescent="0.2">
      <c r="A1851" s="331" t="s">
        <v>17</v>
      </c>
      <c r="B1851" s="332" t="s">
        <v>14</v>
      </c>
      <c r="C1851" s="767"/>
      <c r="D1851" s="767"/>
      <c r="E1851" s="769"/>
      <c r="F1851" s="769"/>
      <c r="G1851" s="320" t="s">
        <v>3005</v>
      </c>
      <c r="H1851" s="321" t="s">
        <v>3006</v>
      </c>
      <c r="I1851" s="321" t="s">
        <v>3007</v>
      </c>
      <c r="J1851" s="322">
        <v>1</v>
      </c>
      <c r="K1851" s="323">
        <v>45047</v>
      </c>
      <c r="L1851" s="323">
        <v>45504</v>
      </c>
      <c r="M1851" s="324">
        <f t="shared" si="67"/>
        <v>65.285714285714292</v>
      </c>
      <c r="N1851" s="325">
        <v>1</v>
      </c>
      <c r="O1851" s="321" t="s">
        <v>3008</v>
      </c>
      <c r="P1851" s="325">
        <f t="shared" si="68"/>
        <v>1</v>
      </c>
      <c r="Q1851" s="326" t="str" cm="1">
        <f t="array" aca="1" ref="Q1851" ca="1">IF(ISNUMBER(P1851),IF(P1851=100%,"CUMPLIDA",IF(AND(ISNUMBER(L1851),ISNUMBER(INDIRECT("FECHA_"&amp;$B1851,1))), IF(L1851&lt;=INDIRECT("FECHA_"&amp;$B1851,1),"INCUMPLIDA","PROCESO"), "VERIFICAR FECHA")),"SIN VALOR AVANCE")</f>
        <v>CUMPLIDA</v>
      </c>
    </row>
    <row r="1852" spans="1:17" ht="105" x14ac:dyDescent="0.2">
      <c r="A1852" s="331" t="s">
        <v>17</v>
      </c>
      <c r="B1852" s="332" t="s">
        <v>14</v>
      </c>
      <c r="C1852" s="767"/>
      <c r="D1852" s="767"/>
      <c r="E1852" s="769"/>
      <c r="F1852" s="769"/>
      <c r="G1852" s="320" t="s">
        <v>3009</v>
      </c>
      <c r="H1852" s="321" t="s">
        <v>3010</v>
      </c>
      <c r="I1852" s="321" t="s">
        <v>3011</v>
      </c>
      <c r="J1852" s="322">
        <v>2</v>
      </c>
      <c r="K1852" s="323">
        <v>45047</v>
      </c>
      <c r="L1852" s="323">
        <v>45473</v>
      </c>
      <c r="M1852" s="324">
        <f t="shared" si="67"/>
        <v>60.857142857142854</v>
      </c>
      <c r="N1852" s="325">
        <v>1</v>
      </c>
      <c r="O1852" s="321" t="s">
        <v>3012</v>
      </c>
      <c r="P1852" s="325">
        <f t="shared" si="68"/>
        <v>1</v>
      </c>
      <c r="Q1852" s="326" t="str" cm="1">
        <f t="array" aca="1" ref="Q1852" ca="1">IF(ISNUMBER(P1852),IF(P1852=100%,"CUMPLIDA",IF(AND(ISNUMBER(L1852),ISNUMBER(INDIRECT("FECHA_"&amp;$B1852,1))), IF(L1852&lt;=INDIRECT("FECHA_"&amp;$B1852,1),"INCUMPLIDA","PROCESO"), "VERIFICAR FECHA")),"SIN VALOR AVANCE")</f>
        <v>CUMPLIDA</v>
      </c>
    </row>
    <row r="1853" spans="1:17" ht="60" x14ac:dyDescent="0.2">
      <c r="A1853" s="331" t="s">
        <v>17</v>
      </c>
      <c r="B1853" s="332" t="s">
        <v>14</v>
      </c>
      <c r="C1853" s="767"/>
      <c r="D1853" s="767"/>
      <c r="E1853" s="769"/>
      <c r="F1853" s="769"/>
      <c r="G1853" s="320" t="s">
        <v>3013</v>
      </c>
      <c r="H1853" s="321" t="s">
        <v>3014</v>
      </c>
      <c r="I1853" s="321" t="s">
        <v>3015</v>
      </c>
      <c r="J1853" s="322">
        <v>1</v>
      </c>
      <c r="K1853" s="323">
        <v>44879</v>
      </c>
      <c r="L1853" s="323">
        <v>45458</v>
      </c>
      <c r="M1853" s="324">
        <f t="shared" si="67"/>
        <v>82.714285714285708</v>
      </c>
      <c r="N1853" s="325">
        <v>1</v>
      </c>
      <c r="O1853" s="321" t="s">
        <v>3016</v>
      </c>
      <c r="P1853" s="325">
        <f t="shared" si="68"/>
        <v>1</v>
      </c>
      <c r="Q1853" s="326" t="str" cm="1">
        <f t="array" aca="1" ref="Q1853" ca="1">IF(ISNUMBER(P1853),IF(P1853=100%,"CUMPLIDA",IF(AND(ISNUMBER(L1853),ISNUMBER(INDIRECT("FECHA_"&amp;$B1853,1))), IF(L1853&lt;=INDIRECT("FECHA_"&amp;$B1853,1),"INCUMPLIDA","PROCESO"), "VERIFICAR FECHA")),"SIN VALOR AVANCE")</f>
        <v>CUMPLIDA</v>
      </c>
    </row>
    <row r="1854" spans="1:17" ht="45.75" x14ac:dyDescent="0.2">
      <c r="A1854" s="331" t="s">
        <v>17</v>
      </c>
      <c r="B1854" s="332" t="s">
        <v>14</v>
      </c>
      <c r="C1854" s="767"/>
      <c r="D1854" s="767"/>
      <c r="E1854" s="769"/>
      <c r="F1854" s="769"/>
      <c r="G1854" s="320" t="s">
        <v>3017</v>
      </c>
      <c r="H1854" s="321" t="s">
        <v>3018</v>
      </c>
      <c r="I1854" s="321" t="s">
        <v>3019</v>
      </c>
      <c r="J1854" s="322">
        <v>3</v>
      </c>
      <c r="K1854" s="323">
        <v>45323</v>
      </c>
      <c r="L1854" s="323">
        <v>47087</v>
      </c>
      <c r="M1854" s="324">
        <f t="shared" si="67"/>
        <v>252</v>
      </c>
      <c r="N1854" s="325">
        <v>0.2</v>
      </c>
      <c r="O1854" s="321" t="s">
        <v>3016</v>
      </c>
      <c r="P1854" s="325">
        <f t="shared" si="68"/>
        <v>0.2</v>
      </c>
      <c r="Q1854" s="326" t="str" cm="1">
        <f t="array" aca="1" ref="Q1854" ca="1">IF(ISNUMBER(P1854),IF(P1854=100%,"CUMPLIDA",IF(AND(ISNUMBER(L1854),ISNUMBER(INDIRECT("FECHA_"&amp;$B1854,1))), IF(L1854&lt;=INDIRECT("FECHA_"&amp;$B1854,1),"INCUMPLIDA","PROCESO"), "VERIFICAR FECHA")),"SIN VALOR AVANCE")</f>
        <v>PROCESO</v>
      </c>
    </row>
    <row r="1855" spans="1:17" ht="45.75" x14ac:dyDescent="0.2">
      <c r="A1855" s="331" t="s">
        <v>17</v>
      </c>
      <c r="B1855" s="332" t="s">
        <v>14</v>
      </c>
      <c r="C1855" s="767"/>
      <c r="D1855" s="767"/>
      <c r="E1855" s="769"/>
      <c r="F1855" s="769"/>
      <c r="G1855" s="320" t="s">
        <v>3020</v>
      </c>
      <c r="H1855" s="321" t="s">
        <v>3021</v>
      </c>
      <c r="I1855" s="321" t="s">
        <v>3022</v>
      </c>
      <c r="J1855" s="322">
        <v>1</v>
      </c>
      <c r="K1855" s="323">
        <v>44972</v>
      </c>
      <c r="L1855" s="323">
        <v>45747</v>
      </c>
      <c r="M1855" s="324">
        <f t="shared" si="67"/>
        <v>110.71428571428571</v>
      </c>
      <c r="N1855" s="325">
        <v>0</v>
      </c>
      <c r="O1855" s="321" t="s">
        <v>3016</v>
      </c>
      <c r="P1855" s="325">
        <f t="shared" si="68"/>
        <v>0</v>
      </c>
      <c r="Q1855" s="326" t="str" cm="1">
        <f t="array" aca="1" ref="Q1855" ca="1">IF(ISNUMBER(P1855),IF(P1855=100%,"CUMPLIDA",IF(AND(ISNUMBER(L1855),ISNUMBER(INDIRECT("FECHA_"&amp;$B1855,1))), IF(L1855&lt;=INDIRECT("FECHA_"&amp;$B1855,1),"INCUMPLIDA","PROCESO"), "VERIFICAR FECHA")),"SIN VALOR AVANCE")</f>
        <v>INCUMPLIDA</v>
      </c>
    </row>
    <row r="1856" spans="1:17" ht="90" x14ac:dyDescent="0.2">
      <c r="A1856" s="331" t="s">
        <v>17</v>
      </c>
      <c r="B1856" s="332" t="s">
        <v>14</v>
      </c>
      <c r="C1856" s="767"/>
      <c r="D1856" s="767"/>
      <c r="E1856" s="769"/>
      <c r="F1856" s="769"/>
      <c r="G1856" s="320" t="s">
        <v>3023</v>
      </c>
      <c r="H1856" s="321" t="s">
        <v>3024</v>
      </c>
      <c r="I1856" s="321" t="s">
        <v>3022</v>
      </c>
      <c r="J1856" s="322" t="s">
        <v>3025</v>
      </c>
      <c r="K1856" s="323">
        <v>44835</v>
      </c>
      <c r="L1856" s="323">
        <v>46022</v>
      </c>
      <c r="M1856" s="324">
        <f t="shared" si="67"/>
        <v>169.57142857142858</v>
      </c>
      <c r="N1856" s="325">
        <v>0.6</v>
      </c>
      <c r="O1856" s="321" t="s">
        <v>3026</v>
      </c>
      <c r="P1856" s="325">
        <f t="shared" si="68"/>
        <v>0.6</v>
      </c>
      <c r="Q1856" s="326" t="str" cm="1">
        <f t="array" aca="1" ref="Q1856" ca="1">IF(ISNUMBER(P1856),IF(P1856=100%,"CUMPLIDA",IF(AND(ISNUMBER(L1856),ISNUMBER(INDIRECT("FECHA_"&amp;$B1856,1))), IF(L1856&lt;=INDIRECT("FECHA_"&amp;$B1856,1),"INCUMPLIDA","PROCESO"), "VERIFICAR FECHA")),"SIN VALOR AVANCE")</f>
        <v>PROCESO</v>
      </c>
    </row>
    <row r="1857" spans="1:17" ht="45.75" x14ac:dyDescent="0.2">
      <c r="A1857" s="331" t="s">
        <v>17</v>
      </c>
      <c r="B1857" s="332" t="s">
        <v>14</v>
      </c>
      <c r="C1857" s="767"/>
      <c r="D1857" s="767"/>
      <c r="E1857" s="769"/>
      <c r="F1857" s="769"/>
      <c r="G1857" s="320" t="s">
        <v>3027</v>
      </c>
      <c r="H1857" s="321" t="s">
        <v>3028</v>
      </c>
      <c r="I1857" s="321" t="s">
        <v>3029</v>
      </c>
      <c r="J1857" s="322">
        <v>1</v>
      </c>
      <c r="K1857" s="323">
        <v>44927</v>
      </c>
      <c r="L1857" s="323">
        <v>45291</v>
      </c>
      <c r="M1857" s="324">
        <f t="shared" si="67"/>
        <v>52</v>
      </c>
      <c r="N1857" s="325">
        <v>1</v>
      </c>
      <c r="O1857" s="321" t="s">
        <v>3026</v>
      </c>
      <c r="P1857" s="325">
        <f t="shared" si="68"/>
        <v>1</v>
      </c>
      <c r="Q1857" s="326" t="str" cm="1">
        <f t="array" aca="1" ref="Q1857" ca="1">IF(ISNUMBER(P1857),IF(P1857=100%,"CUMPLIDA",IF(AND(ISNUMBER(L1857),ISNUMBER(INDIRECT("FECHA_"&amp;$B1857,1))), IF(L1857&lt;=INDIRECT("FECHA_"&amp;$B1857,1),"INCUMPLIDA","PROCESO"), "VERIFICAR FECHA")),"SIN VALOR AVANCE")</f>
        <v>CUMPLIDA</v>
      </c>
    </row>
    <row r="1858" spans="1:17" ht="105.75" x14ac:dyDescent="0.2">
      <c r="A1858" s="331" t="s">
        <v>17</v>
      </c>
      <c r="B1858" s="332" t="s">
        <v>14</v>
      </c>
      <c r="C1858" s="767"/>
      <c r="D1858" s="767"/>
      <c r="E1858" s="769"/>
      <c r="F1858" s="769"/>
      <c r="G1858" s="320" t="s">
        <v>3030</v>
      </c>
      <c r="H1858" s="321" t="s">
        <v>99</v>
      </c>
      <c r="I1858" s="321" t="s">
        <v>99</v>
      </c>
      <c r="J1858" s="322">
        <v>1</v>
      </c>
      <c r="K1858" s="327">
        <v>45352</v>
      </c>
      <c r="L1858" s="327">
        <v>45747</v>
      </c>
      <c r="M1858" s="324">
        <f t="shared" si="67"/>
        <v>56.428571428571431</v>
      </c>
      <c r="N1858" s="325">
        <v>1</v>
      </c>
      <c r="O1858" s="321" t="s">
        <v>210</v>
      </c>
      <c r="P1858" s="325">
        <f t="shared" si="68"/>
        <v>1</v>
      </c>
      <c r="Q1858" s="326" t="str" cm="1">
        <f t="array" aca="1" ref="Q1858" ca="1">IF(ISNUMBER(P1858),IF(P1858=100%,"CUMPLIDA",IF(AND(ISNUMBER(L1858),ISNUMBER(INDIRECT("FECHA_"&amp;$B1858,1))), IF(L1858&lt;=INDIRECT("FECHA_"&amp;$B1858,1),"INCUMPLIDA","PROCESO"), "VERIFICAR FECHA")),"SIN VALOR AVANCE")</f>
        <v>CUMPLIDA</v>
      </c>
    </row>
    <row r="1859" spans="1:17" ht="60.75" x14ac:dyDescent="0.2">
      <c r="A1859" s="331" t="s">
        <v>17</v>
      </c>
      <c r="B1859" s="332" t="s">
        <v>14</v>
      </c>
      <c r="C1859" s="767"/>
      <c r="D1859" s="767"/>
      <c r="E1859" s="769"/>
      <c r="F1859" s="769"/>
      <c r="G1859" s="320" t="s">
        <v>3031</v>
      </c>
      <c r="H1859" s="321" t="s">
        <v>102</v>
      </c>
      <c r="I1859" s="321" t="s">
        <v>102</v>
      </c>
      <c r="J1859" s="322">
        <v>1</v>
      </c>
      <c r="K1859" s="323">
        <v>45323</v>
      </c>
      <c r="L1859" s="323">
        <v>45747</v>
      </c>
      <c r="M1859" s="324">
        <f t="shared" si="67"/>
        <v>60.571428571428569</v>
      </c>
      <c r="N1859" s="325">
        <v>1</v>
      </c>
      <c r="O1859" s="321" t="s">
        <v>2989</v>
      </c>
      <c r="P1859" s="325">
        <f t="shared" si="68"/>
        <v>1</v>
      </c>
      <c r="Q1859" s="326" t="str" cm="1">
        <f t="array" aca="1" ref="Q1859" ca="1">IF(ISNUMBER(P1859),IF(P1859=100%,"CUMPLIDA",IF(AND(ISNUMBER(L1859),ISNUMBER(INDIRECT("FECHA_"&amp;$B1859,1))), IF(L1859&lt;=INDIRECT("FECHA_"&amp;$B1859,1),"INCUMPLIDA","PROCESO"), "VERIFICAR FECHA")),"SIN VALOR AVANCE")</f>
        <v>CUMPLIDA</v>
      </c>
    </row>
    <row r="1860" spans="1:17" ht="60.75" x14ac:dyDescent="0.2">
      <c r="A1860" s="331" t="s">
        <v>17</v>
      </c>
      <c r="B1860" s="332" t="s">
        <v>14</v>
      </c>
      <c r="C1860" s="767"/>
      <c r="D1860" s="767"/>
      <c r="E1860" s="769"/>
      <c r="F1860" s="769"/>
      <c r="G1860" s="320" t="s">
        <v>3032</v>
      </c>
      <c r="H1860" s="321" t="s">
        <v>240</v>
      </c>
      <c r="I1860" s="321" t="s">
        <v>240</v>
      </c>
      <c r="J1860" s="322">
        <v>1</v>
      </c>
      <c r="K1860" s="323">
        <v>45231</v>
      </c>
      <c r="L1860" s="323">
        <v>45747</v>
      </c>
      <c r="M1860" s="324">
        <f>(L1860-K1860)/7</f>
        <v>73.714285714285708</v>
      </c>
      <c r="N1860" s="325">
        <v>1</v>
      </c>
      <c r="O1860" s="321" t="s">
        <v>2989</v>
      </c>
      <c r="P1860" s="325">
        <f t="shared" si="68"/>
        <v>1</v>
      </c>
      <c r="Q1860" s="326" t="str" cm="1">
        <f t="array" aca="1" ref="Q1860" ca="1">IF(ISNUMBER(P1860),IF(P1860=100%,"CUMPLIDA",IF(AND(ISNUMBER(L1860),ISNUMBER(INDIRECT("FECHA_"&amp;#REF!,1))), IF(L1860&lt;=INDIRECT("FECHA_"&amp;#REF!,1),"INCUMPLIDA","PROCESO"), "VERIFICAR FECHA")),"SIN VALOR AVANCE")</f>
        <v>CUMPLIDA</v>
      </c>
    </row>
    <row r="1861" spans="1:17" ht="105.75" x14ac:dyDescent="0.2">
      <c r="A1861" s="331" t="s">
        <v>17</v>
      </c>
      <c r="B1861" s="332" t="s">
        <v>14</v>
      </c>
      <c r="C1861" s="767"/>
      <c r="D1861" s="767"/>
      <c r="E1861" s="769"/>
      <c r="F1861" s="769"/>
      <c r="G1861" s="320" t="s">
        <v>3033</v>
      </c>
      <c r="H1861" s="321" t="s">
        <v>105</v>
      </c>
      <c r="I1861" s="321" t="s">
        <v>105</v>
      </c>
      <c r="J1861" s="322">
        <v>1</v>
      </c>
      <c r="K1861" s="327">
        <v>45352</v>
      </c>
      <c r="L1861" s="327">
        <v>45747</v>
      </c>
      <c r="M1861" s="324">
        <f>(L1861-K1861)/7</f>
        <v>56.428571428571431</v>
      </c>
      <c r="N1861" s="325">
        <v>1</v>
      </c>
      <c r="O1861" s="321" t="s">
        <v>210</v>
      </c>
      <c r="P1861" s="325">
        <f t="shared" si="68"/>
        <v>1</v>
      </c>
      <c r="Q1861" s="326" t="str" cm="1">
        <f t="array" aca="1" ref="Q1861" ca="1">IF(ISNUMBER(P1861),IF(P1861=100%,"CUMPLIDA",IF(AND(ISNUMBER(L1861),ISNUMBER(INDIRECT("FECHA_"&amp;#REF!,1))), IF(L1861&lt;=INDIRECT("FECHA_"&amp;#REF!,1),"INCUMPLIDA","PROCESO"), "VERIFICAR FECHA")),"SIN VALOR AVANCE")</f>
        <v>CUMPLIDA</v>
      </c>
    </row>
    <row r="1862" spans="1:17" ht="60.75" x14ac:dyDescent="0.2">
      <c r="A1862" s="331" t="s">
        <v>17</v>
      </c>
      <c r="B1862" s="332" t="s">
        <v>14</v>
      </c>
      <c r="C1862" s="767"/>
      <c r="D1862" s="767"/>
      <c r="E1862" s="769"/>
      <c r="F1862" s="769"/>
      <c r="G1862" s="320" t="s">
        <v>3034</v>
      </c>
      <c r="H1862" s="321" t="s">
        <v>107</v>
      </c>
      <c r="I1862" s="321" t="s">
        <v>107</v>
      </c>
      <c r="J1862" s="322">
        <v>1</v>
      </c>
      <c r="K1862" s="323">
        <v>45231</v>
      </c>
      <c r="L1862" s="323">
        <v>45747</v>
      </c>
      <c r="M1862" s="324">
        <f>(L1862-K1862)/7</f>
        <v>73.714285714285708</v>
      </c>
      <c r="N1862" s="325">
        <v>1</v>
      </c>
      <c r="O1862" s="321" t="s">
        <v>2989</v>
      </c>
      <c r="P1862" s="325">
        <f t="shared" si="68"/>
        <v>1</v>
      </c>
      <c r="Q1862" s="326" t="str" cm="1">
        <f t="array" aca="1" ref="Q1862" ca="1">IF(ISNUMBER(P1862),IF(P1862=100%,"CUMPLIDA",IF(AND(ISNUMBER(L1862),ISNUMBER(INDIRECT("FECHA_"&amp;#REF!,1))), IF(L1862&lt;=INDIRECT("FECHA_"&amp;#REF!,1),"INCUMPLIDA","PROCESO"), "VERIFICAR FECHA")),"SIN VALOR AVANCE")</f>
        <v>CUMPLIDA</v>
      </c>
    </row>
    <row r="1863" spans="1:17" ht="150.75" x14ac:dyDescent="0.2">
      <c r="A1863" s="331" t="s">
        <v>17</v>
      </c>
      <c r="B1863" s="332" t="s">
        <v>14</v>
      </c>
      <c r="C1863" s="767"/>
      <c r="D1863" s="767"/>
      <c r="E1863" s="769"/>
      <c r="F1863" s="769"/>
      <c r="G1863" s="320" t="s">
        <v>3035</v>
      </c>
      <c r="H1863" s="321" t="s">
        <v>109</v>
      </c>
      <c r="I1863" s="321" t="s">
        <v>109</v>
      </c>
      <c r="J1863" s="322">
        <v>1</v>
      </c>
      <c r="K1863" s="323">
        <v>45231</v>
      </c>
      <c r="L1863" s="323">
        <v>45808</v>
      </c>
      <c r="M1863" s="324">
        <f t="shared" ref="M1863" si="69">(L1863-K1863)/7</f>
        <v>82.428571428571431</v>
      </c>
      <c r="N1863" s="325">
        <v>1</v>
      </c>
      <c r="O1863" s="321" t="s">
        <v>2988</v>
      </c>
      <c r="P1863" s="325">
        <f t="shared" si="68"/>
        <v>1</v>
      </c>
      <c r="Q1863" s="326" t="str" cm="1">
        <f t="array" aca="1" ref="Q1863" ca="1">IF(ISNUMBER(P1863),IF(P1863=100%,"CUMPLIDA",IF(AND(ISNUMBER(L1863),ISNUMBER(INDIRECT("FECHA_"&amp;$B1863,1))), IF(L1863&lt;=INDIRECT("FECHA_"&amp;$B1863,1),"INCUMPLIDA","PROCESO"), "VERIFICAR FECHA")),"SIN VALOR AVANCE")</f>
        <v>CUMPLIDA</v>
      </c>
    </row>
    <row r="1864" spans="1:17" ht="60.75" x14ac:dyDescent="0.2">
      <c r="A1864" s="331" t="s">
        <v>17</v>
      </c>
      <c r="B1864" s="332" t="s">
        <v>14</v>
      </c>
      <c r="C1864" s="767"/>
      <c r="D1864" s="767"/>
      <c r="E1864" s="769"/>
      <c r="F1864" s="769"/>
      <c r="G1864" s="320" t="s">
        <v>3036</v>
      </c>
      <c r="H1864" s="321" t="s">
        <v>112</v>
      </c>
      <c r="I1864" s="321" t="s">
        <v>112</v>
      </c>
      <c r="J1864" s="322">
        <v>3</v>
      </c>
      <c r="K1864" s="323">
        <v>46204</v>
      </c>
      <c r="L1864" s="323">
        <v>46477</v>
      </c>
      <c r="M1864" s="324">
        <f>(L1864-K1864)/7</f>
        <v>39</v>
      </c>
      <c r="N1864" s="325">
        <v>0</v>
      </c>
      <c r="O1864" s="321" t="s">
        <v>2989</v>
      </c>
      <c r="P1864" s="325">
        <f t="shared" si="68"/>
        <v>0</v>
      </c>
      <c r="Q1864" s="326" t="str" cm="1">
        <f t="array" aca="1" ref="Q1864" ca="1">IF(ISNUMBER(P1864),IF(P1864=100%,"CUMPLIDA",IF(AND(ISNUMBER(L1864),ISNUMBER(INDIRECT("FECHA_"&amp;$B1864,1))), IF(L1864&lt;=INDIRECT("FECHA_"&amp;$B1864,1),"INCUMPLIDA","PROCESO"), "VERIFICAR FECHA")),"SIN VALOR AVANCE")</f>
        <v>PROCESO</v>
      </c>
    </row>
    <row r="1865" spans="1:17" ht="105.75" x14ac:dyDescent="0.2">
      <c r="A1865" s="331" t="s">
        <v>17</v>
      </c>
      <c r="B1865" s="332" t="s">
        <v>14</v>
      </c>
      <c r="C1865" s="767"/>
      <c r="D1865" s="767"/>
      <c r="E1865" s="769"/>
      <c r="F1865" s="769"/>
      <c r="G1865" s="320" t="s">
        <v>3037</v>
      </c>
      <c r="H1865" s="321" t="s">
        <v>116</v>
      </c>
      <c r="I1865" s="321" t="s">
        <v>116</v>
      </c>
      <c r="J1865" s="322">
        <v>1</v>
      </c>
      <c r="K1865" s="323">
        <v>46204</v>
      </c>
      <c r="L1865" s="323">
        <v>46477</v>
      </c>
      <c r="M1865" s="324">
        <f>(L1865-K1865)/7</f>
        <v>39</v>
      </c>
      <c r="N1865" s="325">
        <v>0</v>
      </c>
      <c r="O1865" s="321" t="s">
        <v>210</v>
      </c>
      <c r="P1865" s="325">
        <f t="shared" si="68"/>
        <v>0</v>
      </c>
      <c r="Q1865" s="326" t="str" cm="1">
        <f t="array" aca="1" ref="Q1865" ca="1">IF(ISNUMBER(P1865),IF(P1865=100%,"CUMPLIDA",IF(AND(ISNUMBER(L1865),ISNUMBER(INDIRECT("FECHA_"&amp;$B1865,1))), IF(L1865&lt;=INDIRECT("FECHA_"&amp;$B1865,1),"INCUMPLIDA","PROCESO"), "VERIFICAR FECHA")),"SIN VALOR AVANCE")</f>
        <v>PROCESO</v>
      </c>
    </row>
    <row r="1866" spans="1:17" ht="150.75" x14ac:dyDescent="0.2">
      <c r="A1866" s="331" t="s">
        <v>17</v>
      </c>
      <c r="B1866" s="332" t="s">
        <v>14</v>
      </c>
      <c r="C1866" s="767"/>
      <c r="D1866" s="767"/>
      <c r="E1866" s="769"/>
      <c r="F1866" s="769"/>
      <c r="G1866" s="320" t="s">
        <v>3038</v>
      </c>
      <c r="H1866" s="321" t="s">
        <v>119</v>
      </c>
      <c r="I1866" s="321" t="s">
        <v>119</v>
      </c>
      <c r="J1866" s="322">
        <v>2</v>
      </c>
      <c r="K1866" s="327">
        <v>45748</v>
      </c>
      <c r="L1866" s="327">
        <v>45930</v>
      </c>
      <c r="M1866" s="324">
        <f t="shared" ref="M1866" si="70">(L1866-K1866)/7</f>
        <v>26</v>
      </c>
      <c r="N1866" s="325">
        <v>0</v>
      </c>
      <c r="O1866" s="321" t="s">
        <v>2988</v>
      </c>
      <c r="P1866" s="325">
        <f t="shared" si="68"/>
        <v>0</v>
      </c>
      <c r="Q1866" s="326" t="str" cm="1">
        <f t="array" aca="1" ref="Q1866" ca="1">IF(ISNUMBER(P1866),IF(P1866=100%,"CUMPLIDA",IF(AND(ISNUMBER(L1866),ISNUMBER(INDIRECT("FECHA_"&amp;$B1866,1))), IF(L1866&lt;=INDIRECT("FECHA_"&amp;$B1866,1),"INCUMPLIDA","PROCESO"), "VERIFICAR FECHA")),"SIN VALOR AVANCE")</f>
        <v>PROCESO</v>
      </c>
    </row>
    <row r="1867" spans="1:17" ht="120" x14ac:dyDescent="0.2">
      <c r="A1867" s="331" t="s">
        <v>17</v>
      </c>
      <c r="B1867" s="332" t="s">
        <v>14</v>
      </c>
      <c r="C1867" s="767"/>
      <c r="D1867" s="767"/>
      <c r="E1867" s="769"/>
      <c r="F1867" s="769"/>
      <c r="G1867" s="320" t="s">
        <v>3039</v>
      </c>
      <c r="H1867" s="321" t="s">
        <v>3040</v>
      </c>
      <c r="I1867" s="321" t="s">
        <v>3007</v>
      </c>
      <c r="J1867" s="322">
        <v>1</v>
      </c>
      <c r="K1867" s="323">
        <v>45047</v>
      </c>
      <c r="L1867" s="323">
        <v>45138</v>
      </c>
      <c r="M1867" s="324">
        <f>(L1867-K1867)/7</f>
        <v>13</v>
      </c>
      <c r="N1867" s="325">
        <v>1</v>
      </c>
      <c r="O1867" s="321" t="s">
        <v>3008</v>
      </c>
      <c r="P1867" s="325">
        <f t="shared" si="68"/>
        <v>1</v>
      </c>
      <c r="Q1867" s="326" t="str" cm="1">
        <f t="array" aca="1" ref="Q1867" ca="1">IF(ISNUMBER(P1867),IF(P1867=100%,"CUMPLIDA",IF(AND(ISNUMBER(L1867),ISNUMBER(INDIRECT("FECHA_"&amp;$B1867,1))), IF(L1867&lt;=INDIRECT("FECHA_"&amp;$B1867,1),"INCUMPLIDA","PROCESO"), "VERIFICAR FECHA")),"SIN VALOR AVANCE")</f>
        <v>CUMPLIDA</v>
      </c>
    </row>
    <row r="1868" spans="1:17" ht="90.75" x14ac:dyDescent="0.2">
      <c r="A1868" s="331" t="s">
        <v>17</v>
      </c>
      <c r="B1868" s="332" t="s">
        <v>14</v>
      </c>
      <c r="C1868" s="767"/>
      <c r="D1868" s="767"/>
      <c r="E1868" s="769"/>
      <c r="F1868" s="769"/>
      <c r="G1868" s="320" t="s">
        <v>3041</v>
      </c>
      <c r="H1868" s="321" t="s">
        <v>3042</v>
      </c>
      <c r="I1868" s="321" t="s">
        <v>3011</v>
      </c>
      <c r="J1868" s="322">
        <v>2</v>
      </c>
      <c r="K1868" s="323">
        <v>45047</v>
      </c>
      <c r="L1868" s="323">
        <v>45473</v>
      </c>
      <c r="M1868" s="324">
        <f>(L1868-K1868)/7</f>
        <v>60.857142857142854</v>
      </c>
      <c r="N1868" s="325">
        <v>1</v>
      </c>
      <c r="O1868" s="321" t="s">
        <v>3012</v>
      </c>
      <c r="P1868" s="325">
        <f t="shared" si="68"/>
        <v>1</v>
      </c>
      <c r="Q1868" s="326" t="str" cm="1">
        <f t="array" aca="1" ref="Q1868" ca="1">IF(ISNUMBER(P1868),IF(P1868=100%,"CUMPLIDA",IF(AND(ISNUMBER(L1868),ISNUMBER(INDIRECT("FECHA_"&amp;$B1868,1))), IF(L1868&lt;=INDIRECT("FECHA_"&amp;$B1868,1),"INCUMPLIDA","PROCESO"), "VERIFICAR FECHA")),"SIN VALOR AVANCE")</f>
        <v>CUMPLIDA</v>
      </c>
    </row>
    <row r="1869" spans="1:17" ht="45.75" x14ac:dyDescent="0.2">
      <c r="A1869" s="331" t="s">
        <v>17</v>
      </c>
      <c r="B1869" s="332" t="s">
        <v>14</v>
      </c>
      <c r="C1869" s="767"/>
      <c r="D1869" s="767"/>
      <c r="E1869" s="769"/>
      <c r="F1869" s="769"/>
      <c r="G1869" s="320" t="s">
        <v>3043</v>
      </c>
      <c r="H1869" s="321" t="s">
        <v>112</v>
      </c>
      <c r="I1869" s="321" t="s">
        <v>112</v>
      </c>
      <c r="J1869" s="322">
        <v>9</v>
      </c>
      <c r="K1869" s="323">
        <v>45809</v>
      </c>
      <c r="L1869" s="323">
        <v>46660</v>
      </c>
      <c r="M1869" s="324">
        <f>(L1869-K1869)/7</f>
        <v>121.57142857142857</v>
      </c>
      <c r="N1869" s="325">
        <v>0</v>
      </c>
      <c r="O1869" s="321" t="s">
        <v>3044</v>
      </c>
      <c r="P1869" s="325">
        <f>IF(B1870="ITRC",N1869,N1869/J1869)</f>
        <v>0</v>
      </c>
      <c r="Q1869" s="326" t="str" cm="1">
        <f t="array" aca="1" ref="Q1869" ca="1">IF(ISNUMBER(P1869),IF(P1869=100%,"CUMPLIDA",IF(AND(ISNUMBER(L1869),ISNUMBER(INDIRECT("FECHA_"&amp;$B1870,1))), IF(L1869&lt;=INDIRECT("FECHA_"&amp;$B1870,1),"INCUMPLIDA","PROCESO"), "VERIFICAR FECHA")),"SIN VALOR AVANCE")</f>
        <v>PROCESO</v>
      </c>
    </row>
    <row r="1870" spans="1:17" ht="105.75" x14ac:dyDescent="0.2">
      <c r="A1870" s="331" t="s">
        <v>17</v>
      </c>
      <c r="B1870" s="332" t="s">
        <v>14</v>
      </c>
      <c r="C1870" s="767"/>
      <c r="D1870" s="767"/>
      <c r="E1870" s="769"/>
      <c r="F1870" s="769"/>
      <c r="G1870" s="320" t="s">
        <v>3045</v>
      </c>
      <c r="H1870" s="321" t="s">
        <v>116</v>
      </c>
      <c r="I1870" s="321" t="s">
        <v>116</v>
      </c>
      <c r="J1870" s="322">
        <v>1</v>
      </c>
      <c r="K1870" s="323">
        <v>45809</v>
      </c>
      <c r="L1870" s="323">
        <v>46660</v>
      </c>
      <c r="M1870" s="324">
        <f>(L1870-K1870)/7</f>
        <v>121.57142857142857</v>
      </c>
      <c r="N1870" s="325">
        <v>0</v>
      </c>
      <c r="O1870" s="321" t="s">
        <v>210</v>
      </c>
      <c r="P1870" s="325">
        <f>IF(B1871="ITRC",N1870,N1870/J1870)</f>
        <v>0</v>
      </c>
      <c r="Q1870" s="326" t="str" cm="1">
        <f t="array" aca="1" ref="Q1870" ca="1">IF(ISNUMBER(P1870),IF(P1870=100%,"CUMPLIDA",IF(AND(ISNUMBER(L1870),ISNUMBER(INDIRECT("FECHA_"&amp;$B1871,1))), IF(L1870&lt;=INDIRECT("FECHA_"&amp;$B1871,1),"INCUMPLIDA","PROCESO"), "VERIFICAR FECHA")),"SIN VALOR AVANCE")</f>
        <v>PROCESO</v>
      </c>
    </row>
    <row r="1871" spans="1:17" ht="150.75" x14ac:dyDescent="0.2">
      <c r="A1871" s="331" t="s">
        <v>17</v>
      </c>
      <c r="B1871" s="332" t="s">
        <v>14</v>
      </c>
      <c r="C1871" s="767"/>
      <c r="D1871" s="767"/>
      <c r="E1871" s="769"/>
      <c r="F1871" s="769"/>
      <c r="G1871" s="320" t="s">
        <v>3046</v>
      </c>
      <c r="H1871" s="321" t="s">
        <v>119</v>
      </c>
      <c r="I1871" s="321" t="s">
        <v>119</v>
      </c>
      <c r="J1871" s="322">
        <v>2</v>
      </c>
      <c r="K1871" s="323">
        <v>46204</v>
      </c>
      <c r="L1871" s="323">
        <v>46477</v>
      </c>
      <c r="M1871" s="324">
        <f>(L1871-K1871)/7</f>
        <v>39</v>
      </c>
      <c r="N1871" s="325">
        <v>0</v>
      </c>
      <c r="O1871" s="321" t="s">
        <v>2988</v>
      </c>
      <c r="P1871" s="325">
        <f t="shared" ref="P1871:P1889" si="71">IF(B1871="ITRC",N1871,N1871/J1871)</f>
        <v>0</v>
      </c>
      <c r="Q1871" s="326" t="str" cm="1">
        <f t="array" aca="1" ref="Q1871" ca="1">IF(ISNUMBER(P1871),IF(P1871=100%,"CUMPLIDA",IF(AND(ISNUMBER(L1871),ISNUMBER(INDIRECT("FECHA_"&amp;$B1871,1))), IF(L1871&lt;=INDIRECT("FECHA_"&amp;$B1871,1),"INCUMPLIDA","PROCESO"), "VERIFICAR FECHA")),"SIN VALOR AVANCE")</f>
        <v>PROCESO</v>
      </c>
    </row>
    <row r="1872" spans="1:17" ht="180" x14ac:dyDescent="0.2">
      <c r="A1872" s="331" t="s">
        <v>17</v>
      </c>
      <c r="B1872" s="332" t="s">
        <v>14</v>
      </c>
      <c r="C1872" s="767"/>
      <c r="D1872" s="767"/>
      <c r="E1872" s="769"/>
      <c r="F1872" s="769"/>
      <c r="G1872" s="320" t="s">
        <v>3047</v>
      </c>
      <c r="H1872" s="321" t="s">
        <v>3048</v>
      </c>
      <c r="I1872" s="321" t="s">
        <v>3049</v>
      </c>
      <c r="J1872" s="325">
        <v>1</v>
      </c>
      <c r="K1872" s="327">
        <v>44958</v>
      </c>
      <c r="L1872" s="327">
        <v>45352</v>
      </c>
      <c r="M1872" s="324">
        <f t="shared" ref="M1872:M1935" si="72">(L1872-K1872)/7</f>
        <v>56.285714285714285</v>
      </c>
      <c r="N1872" s="325">
        <v>1</v>
      </c>
      <c r="O1872" s="321" t="s">
        <v>3050</v>
      </c>
      <c r="P1872" s="325">
        <f t="shared" si="71"/>
        <v>1</v>
      </c>
      <c r="Q1872" s="326" t="str" cm="1">
        <f t="array" aca="1" ref="Q1872" ca="1">IF(ISNUMBER(P1872),IF(P1872=100%,"CUMPLIDA",IF(AND(ISNUMBER(L1872),ISNUMBER(INDIRECT("FECHA_"&amp;$B1872,1))), IF(L1872&lt;=INDIRECT("FECHA_"&amp;$B1872,1),"INCUMPLIDA","PROCESO"), "VERIFICAR FECHA")),"SIN VALOR AVANCE")</f>
        <v>CUMPLIDA</v>
      </c>
    </row>
    <row r="1873" spans="1:17" ht="60" x14ac:dyDescent="0.2">
      <c r="A1873" s="331" t="s">
        <v>17</v>
      </c>
      <c r="B1873" s="332" t="s">
        <v>14</v>
      </c>
      <c r="C1873" s="767"/>
      <c r="D1873" s="767"/>
      <c r="E1873" s="769"/>
      <c r="F1873" s="769"/>
      <c r="G1873" s="320" t="s">
        <v>3051</v>
      </c>
      <c r="H1873" s="321" t="s">
        <v>3052</v>
      </c>
      <c r="I1873" s="321" t="s">
        <v>3053</v>
      </c>
      <c r="J1873" s="325">
        <v>1</v>
      </c>
      <c r="K1873" s="327">
        <v>44986</v>
      </c>
      <c r="L1873" s="327">
        <v>45077</v>
      </c>
      <c r="M1873" s="324">
        <f t="shared" si="72"/>
        <v>13</v>
      </c>
      <c r="N1873" s="325">
        <v>1</v>
      </c>
      <c r="O1873" s="321" t="s">
        <v>3050</v>
      </c>
      <c r="P1873" s="325">
        <f t="shared" si="71"/>
        <v>1</v>
      </c>
      <c r="Q1873" s="326" t="str" cm="1">
        <f t="array" aca="1" ref="Q1873" ca="1">IF(ISNUMBER(P1873),IF(P1873=100%,"CUMPLIDA",IF(AND(ISNUMBER(L1873),ISNUMBER(INDIRECT("FECHA_"&amp;$B1873,1))), IF(L1873&lt;=INDIRECT("FECHA_"&amp;$B1873,1),"INCUMPLIDA","PROCESO"), "VERIFICAR FECHA")),"SIN VALOR AVANCE")</f>
        <v>CUMPLIDA</v>
      </c>
    </row>
    <row r="1874" spans="1:17" ht="60.75" x14ac:dyDescent="0.2">
      <c r="A1874" s="331" t="s">
        <v>17</v>
      </c>
      <c r="B1874" s="332" t="s">
        <v>14</v>
      </c>
      <c r="C1874" s="767"/>
      <c r="D1874" s="767"/>
      <c r="E1874" s="769"/>
      <c r="F1874" s="769"/>
      <c r="G1874" s="320" t="s">
        <v>3054</v>
      </c>
      <c r="H1874" s="321" t="s">
        <v>3055</v>
      </c>
      <c r="I1874" s="321" t="s">
        <v>3056</v>
      </c>
      <c r="J1874" s="325">
        <v>1</v>
      </c>
      <c r="K1874" s="327">
        <v>44986</v>
      </c>
      <c r="L1874" s="327">
        <v>45352</v>
      </c>
      <c r="M1874" s="324">
        <f t="shared" si="72"/>
        <v>52.285714285714285</v>
      </c>
      <c r="N1874" s="325">
        <v>1</v>
      </c>
      <c r="O1874" s="321" t="s">
        <v>3057</v>
      </c>
      <c r="P1874" s="325">
        <f t="shared" si="71"/>
        <v>1</v>
      </c>
      <c r="Q1874" s="326" t="str" cm="1">
        <f t="array" aca="1" ref="Q1874" ca="1">IF(ISNUMBER(P1874),IF(P1874=100%,"CUMPLIDA",IF(AND(ISNUMBER(L1874),ISNUMBER(INDIRECT("FECHA_"&amp;$B1874,1))), IF(L1874&lt;=INDIRECT("FECHA_"&amp;$B1874,1),"INCUMPLIDA","PROCESO"), "VERIFICAR FECHA")),"SIN VALOR AVANCE")</f>
        <v>CUMPLIDA</v>
      </c>
    </row>
    <row r="1875" spans="1:17" ht="90" x14ac:dyDescent="0.2">
      <c r="A1875" s="331" t="s">
        <v>17</v>
      </c>
      <c r="B1875" s="332" t="s">
        <v>14</v>
      </c>
      <c r="C1875" s="767"/>
      <c r="D1875" s="767"/>
      <c r="E1875" s="769"/>
      <c r="F1875" s="769"/>
      <c r="G1875" s="320" t="s">
        <v>3058</v>
      </c>
      <c r="H1875" s="321" t="s">
        <v>3059</v>
      </c>
      <c r="I1875" s="321" t="s">
        <v>3060</v>
      </c>
      <c r="J1875" s="325">
        <v>1</v>
      </c>
      <c r="K1875" s="327">
        <v>45047</v>
      </c>
      <c r="L1875" s="327">
        <v>45352</v>
      </c>
      <c r="M1875" s="324">
        <f t="shared" si="72"/>
        <v>43.571428571428569</v>
      </c>
      <c r="N1875" s="325">
        <v>1</v>
      </c>
      <c r="O1875" s="321" t="s">
        <v>3061</v>
      </c>
      <c r="P1875" s="325">
        <f t="shared" si="71"/>
        <v>1</v>
      </c>
      <c r="Q1875" s="326" t="str" cm="1">
        <f t="array" aca="1" ref="Q1875" ca="1">IF(ISNUMBER(P1875),IF(P1875=100%,"CUMPLIDA",IF(AND(ISNUMBER(L1875),ISNUMBER(INDIRECT("FECHA_"&amp;$B1875,1))), IF(L1875&lt;=INDIRECT("FECHA_"&amp;$B1875,1),"INCUMPLIDA","PROCESO"), "VERIFICAR FECHA")),"SIN VALOR AVANCE")</f>
        <v>CUMPLIDA</v>
      </c>
    </row>
    <row r="1876" spans="1:17" ht="60.75" x14ac:dyDescent="0.2">
      <c r="A1876" s="331" t="s">
        <v>17</v>
      </c>
      <c r="B1876" s="332" t="s">
        <v>14</v>
      </c>
      <c r="C1876" s="767"/>
      <c r="D1876" s="767"/>
      <c r="E1876" s="769"/>
      <c r="F1876" s="769"/>
      <c r="G1876" s="320" t="s">
        <v>3062</v>
      </c>
      <c r="H1876" s="321" t="s">
        <v>3063</v>
      </c>
      <c r="I1876" s="321" t="s">
        <v>3064</v>
      </c>
      <c r="J1876" s="325">
        <v>1</v>
      </c>
      <c r="K1876" s="327">
        <v>45078</v>
      </c>
      <c r="L1876" s="327">
        <v>45291</v>
      </c>
      <c r="M1876" s="324">
        <f t="shared" si="72"/>
        <v>30.428571428571427</v>
      </c>
      <c r="N1876" s="325">
        <v>1</v>
      </c>
      <c r="O1876" s="321" t="s">
        <v>3057</v>
      </c>
      <c r="P1876" s="325">
        <f t="shared" si="71"/>
        <v>1</v>
      </c>
      <c r="Q1876" s="326" t="str" cm="1">
        <f t="array" aca="1" ref="Q1876" ca="1">IF(ISNUMBER(P1876),IF(P1876=100%,"CUMPLIDA",IF(AND(ISNUMBER(L1876),ISNUMBER(INDIRECT("FECHA_"&amp;$B1876,1))), IF(L1876&lt;=INDIRECT("FECHA_"&amp;$B1876,1),"INCUMPLIDA","PROCESO"), "VERIFICAR FECHA")),"SIN VALOR AVANCE")</f>
        <v>CUMPLIDA</v>
      </c>
    </row>
    <row r="1877" spans="1:17" ht="150" x14ac:dyDescent="0.2">
      <c r="A1877" s="331" t="s">
        <v>17</v>
      </c>
      <c r="B1877" s="332" t="s">
        <v>14</v>
      </c>
      <c r="C1877" s="767"/>
      <c r="D1877" s="767"/>
      <c r="E1877" s="769"/>
      <c r="F1877" s="769"/>
      <c r="G1877" s="320" t="s">
        <v>3065</v>
      </c>
      <c r="H1877" s="321" t="s">
        <v>3066</v>
      </c>
      <c r="I1877" s="321" t="s">
        <v>3067</v>
      </c>
      <c r="J1877" s="325">
        <v>1</v>
      </c>
      <c r="K1877" s="327">
        <v>45078</v>
      </c>
      <c r="L1877" s="327">
        <v>45352</v>
      </c>
      <c r="M1877" s="324">
        <f t="shared" si="72"/>
        <v>39.142857142857146</v>
      </c>
      <c r="N1877" s="325">
        <v>1</v>
      </c>
      <c r="O1877" s="321" t="s">
        <v>3050</v>
      </c>
      <c r="P1877" s="325">
        <f t="shared" si="71"/>
        <v>1</v>
      </c>
      <c r="Q1877" s="326" t="str" cm="1">
        <f t="array" aca="1" ref="Q1877" ca="1">IF(ISNUMBER(P1877),IF(P1877=100%,"CUMPLIDA",IF(AND(ISNUMBER(L1877),ISNUMBER(INDIRECT("FECHA_"&amp;$B1877,1))), IF(L1877&lt;=INDIRECT("FECHA_"&amp;$B1877,1),"INCUMPLIDA","PROCESO"), "VERIFICAR FECHA")),"SIN VALOR AVANCE")</f>
        <v>CUMPLIDA</v>
      </c>
    </row>
    <row r="1878" spans="1:17" ht="75" x14ac:dyDescent="0.2">
      <c r="A1878" s="331" t="s">
        <v>17</v>
      </c>
      <c r="B1878" s="332" t="s">
        <v>14</v>
      </c>
      <c r="C1878" s="767" t="s">
        <v>3068</v>
      </c>
      <c r="D1878" s="767" t="s">
        <v>3069</v>
      </c>
      <c r="E1878" s="320" t="s">
        <v>3070</v>
      </c>
      <c r="F1878" s="769" t="s">
        <v>3071</v>
      </c>
      <c r="G1878" s="320" t="s">
        <v>3072</v>
      </c>
      <c r="H1878" s="321" t="s">
        <v>3073</v>
      </c>
      <c r="I1878" s="321" t="s">
        <v>3074</v>
      </c>
      <c r="J1878" s="322">
        <v>1</v>
      </c>
      <c r="K1878" s="327">
        <v>44805</v>
      </c>
      <c r="L1878" s="327">
        <v>44864</v>
      </c>
      <c r="M1878" s="324">
        <f t="shared" si="72"/>
        <v>8.4285714285714288</v>
      </c>
      <c r="N1878" s="325">
        <v>1</v>
      </c>
      <c r="O1878" s="321" t="s">
        <v>3075</v>
      </c>
      <c r="P1878" s="325">
        <f t="shared" si="71"/>
        <v>1</v>
      </c>
      <c r="Q1878" s="326" t="str" cm="1">
        <f t="array" aca="1" ref="Q1878" ca="1">IF(ISNUMBER(P1878),IF(P1878=100%,"CUMPLIDA",IF(AND(ISNUMBER(L1878),ISNUMBER(INDIRECT("FECHA_"&amp;$B1878,1))), IF(L1878&lt;=INDIRECT("FECHA_"&amp;$B1878,1),"INCUMPLIDA","PROCESO"), "VERIFICAR FECHA")),"SIN VALOR AVANCE")</f>
        <v>CUMPLIDA</v>
      </c>
    </row>
    <row r="1879" spans="1:17" ht="90" x14ac:dyDescent="0.2">
      <c r="A1879" s="331" t="s">
        <v>17</v>
      </c>
      <c r="B1879" s="332" t="s">
        <v>14</v>
      </c>
      <c r="C1879" s="767"/>
      <c r="D1879" s="767"/>
      <c r="E1879" s="320" t="s">
        <v>3076</v>
      </c>
      <c r="F1879" s="769"/>
      <c r="G1879" s="320" t="s">
        <v>3077</v>
      </c>
      <c r="H1879" s="321" t="s">
        <v>3078</v>
      </c>
      <c r="I1879" s="321" t="s">
        <v>3079</v>
      </c>
      <c r="J1879" s="322">
        <v>2</v>
      </c>
      <c r="K1879" s="327">
        <v>44805</v>
      </c>
      <c r="L1879" s="327">
        <v>44925</v>
      </c>
      <c r="M1879" s="324">
        <f t="shared" si="72"/>
        <v>17.142857142857142</v>
      </c>
      <c r="N1879" s="325">
        <v>1</v>
      </c>
      <c r="O1879" s="321" t="s">
        <v>3075</v>
      </c>
      <c r="P1879" s="325">
        <f t="shared" si="71"/>
        <v>1</v>
      </c>
      <c r="Q1879" s="326" t="str" cm="1">
        <f t="array" aca="1" ref="Q1879" ca="1">IF(ISNUMBER(P1879),IF(P1879=100%,"CUMPLIDA",IF(AND(ISNUMBER(L1879),ISNUMBER(INDIRECT("FECHA_"&amp;$B1879,1))), IF(L1879&lt;=INDIRECT("FECHA_"&amp;$B1879,1),"INCUMPLIDA","PROCESO"), "VERIFICAR FECHA")),"SIN VALOR AVANCE")</f>
        <v>CUMPLIDA</v>
      </c>
    </row>
    <row r="1880" spans="1:17" ht="75" x14ac:dyDescent="0.2">
      <c r="A1880" s="331" t="s">
        <v>17</v>
      </c>
      <c r="B1880" s="332" t="s">
        <v>14</v>
      </c>
      <c r="C1880" s="767"/>
      <c r="D1880" s="767"/>
      <c r="E1880" s="320" t="s">
        <v>3080</v>
      </c>
      <c r="F1880" s="769"/>
      <c r="G1880" s="320" t="s">
        <v>3081</v>
      </c>
      <c r="H1880" s="321" t="s">
        <v>98</v>
      </c>
      <c r="I1880" s="321" t="s">
        <v>99</v>
      </c>
      <c r="J1880" s="322">
        <v>1</v>
      </c>
      <c r="K1880" s="327">
        <v>45352</v>
      </c>
      <c r="L1880" s="327">
        <v>45747</v>
      </c>
      <c r="M1880" s="324">
        <f t="shared" si="72"/>
        <v>56.428571428571431</v>
      </c>
      <c r="N1880" s="325">
        <v>1</v>
      </c>
      <c r="O1880" s="321" t="s">
        <v>2921</v>
      </c>
      <c r="P1880" s="325">
        <f t="shared" si="71"/>
        <v>1</v>
      </c>
      <c r="Q1880" s="326" t="str" cm="1">
        <f t="array" aca="1" ref="Q1880" ca="1">IF(ISNUMBER(P1880),IF(P1880=100%,"CUMPLIDA",IF(AND(ISNUMBER(L1880),ISNUMBER(INDIRECT("FECHA_"&amp;$B1880,1))), IF(L1880&lt;=INDIRECT("FECHA_"&amp;$B1880,1),"INCUMPLIDA","PROCESO"), "VERIFICAR FECHA")),"SIN VALOR AVANCE")</f>
        <v>CUMPLIDA</v>
      </c>
    </row>
    <row r="1881" spans="1:17" ht="120" x14ac:dyDescent="0.2">
      <c r="A1881" s="331" t="s">
        <v>17</v>
      </c>
      <c r="B1881" s="332" t="s">
        <v>14</v>
      </c>
      <c r="C1881" s="767"/>
      <c r="D1881" s="767"/>
      <c r="E1881" s="320" t="s">
        <v>3082</v>
      </c>
      <c r="F1881" s="769"/>
      <c r="G1881" s="320" t="s">
        <v>3083</v>
      </c>
      <c r="H1881" s="321" t="s">
        <v>101</v>
      </c>
      <c r="I1881" s="321" t="s">
        <v>102</v>
      </c>
      <c r="J1881" s="322">
        <v>1</v>
      </c>
      <c r="K1881" s="327">
        <v>45352</v>
      </c>
      <c r="L1881" s="327">
        <v>45747</v>
      </c>
      <c r="M1881" s="324">
        <f t="shared" si="72"/>
        <v>56.428571428571431</v>
      </c>
      <c r="N1881" s="325">
        <v>1</v>
      </c>
      <c r="O1881" s="321" t="s">
        <v>3084</v>
      </c>
      <c r="P1881" s="325">
        <f t="shared" si="71"/>
        <v>1</v>
      </c>
      <c r="Q1881" s="326" t="str" cm="1">
        <f t="array" aca="1" ref="Q1881" ca="1">IF(ISNUMBER(P1881),IF(P1881=100%,"CUMPLIDA",IF(AND(ISNUMBER(L1881),ISNUMBER(INDIRECT("FECHA_"&amp;$B1881,1))), IF(L1881&lt;=INDIRECT("FECHA_"&amp;$B1881,1),"INCUMPLIDA","PROCESO"), "VERIFICAR FECHA")),"SIN VALOR AVANCE")</f>
        <v>CUMPLIDA</v>
      </c>
    </row>
    <row r="1882" spans="1:17" ht="45.75" x14ac:dyDescent="0.2">
      <c r="A1882" s="331" t="s">
        <v>17</v>
      </c>
      <c r="B1882" s="332" t="s">
        <v>14</v>
      </c>
      <c r="C1882" s="767"/>
      <c r="D1882" s="767"/>
      <c r="E1882" s="769" t="s">
        <v>3085</v>
      </c>
      <c r="F1882" s="769"/>
      <c r="G1882" s="320" t="s">
        <v>2245</v>
      </c>
      <c r="H1882" s="321" t="s">
        <v>104</v>
      </c>
      <c r="I1882" s="321" t="s">
        <v>105</v>
      </c>
      <c r="J1882" s="322">
        <v>1</v>
      </c>
      <c r="K1882" s="327">
        <v>45352</v>
      </c>
      <c r="L1882" s="327">
        <v>45747</v>
      </c>
      <c r="M1882" s="324">
        <f t="shared" si="72"/>
        <v>56.428571428571431</v>
      </c>
      <c r="N1882" s="325">
        <v>1</v>
      </c>
      <c r="O1882" s="321" t="s">
        <v>2921</v>
      </c>
      <c r="P1882" s="325">
        <f t="shared" si="71"/>
        <v>1</v>
      </c>
      <c r="Q1882" s="326" t="str" cm="1">
        <f t="array" aca="1" ref="Q1882" ca="1">IF(ISNUMBER(P1882),IF(P1882=100%,"CUMPLIDA",IF(AND(ISNUMBER(L1882),ISNUMBER(INDIRECT("FECHA_"&amp;$B1882,1))), IF(L1882&lt;=INDIRECT("FECHA_"&amp;$B1882,1),"INCUMPLIDA","PROCESO"), "VERIFICAR FECHA")),"SIN VALOR AVANCE")</f>
        <v>CUMPLIDA</v>
      </c>
    </row>
    <row r="1883" spans="1:17" ht="45.75" x14ac:dyDescent="0.2">
      <c r="A1883" s="331" t="s">
        <v>17</v>
      </c>
      <c r="B1883" s="332" t="s">
        <v>14</v>
      </c>
      <c r="C1883" s="767"/>
      <c r="D1883" s="767"/>
      <c r="E1883" s="769"/>
      <c r="F1883" s="769"/>
      <c r="G1883" s="320" t="s">
        <v>2246</v>
      </c>
      <c r="H1883" s="321" t="s">
        <v>106</v>
      </c>
      <c r="I1883" s="321" t="s">
        <v>107</v>
      </c>
      <c r="J1883" s="322">
        <v>1</v>
      </c>
      <c r="K1883" s="327">
        <v>45352</v>
      </c>
      <c r="L1883" s="327">
        <v>45747</v>
      </c>
      <c r="M1883" s="324">
        <f t="shared" si="72"/>
        <v>56.428571428571431</v>
      </c>
      <c r="N1883" s="325">
        <v>1</v>
      </c>
      <c r="O1883" s="321" t="s">
        <v>3084</v>
      </c>
      <c r="P1883" s="325">
        <f t="shared" si="71"/>
        <v>1</v>
      </c>
      <c r="Q1883" s="326" t="str" cm="1">
        <f t="array" aca="1" ref="Q1883" ca="1">IF(ISNUMBER(P1883),IF(P1883=100%,"CUMPLIDA",IF(AND(ISNUMBER(L1883),ISNUMBER(INDIRECT("FECHA_"&amp;$B1883,1))), IF(L1883&lt;=INDIRECT("FECHA_"&amp;$B1883,1),"INCUMPLIDA","PROCESO"), "VERIFICAR FECHA")),"SIN VALOR AVANCE")</f>
        <v>CUMPLIDA</v>
      </c>
    </row>
    <row r="1884" spans="1:17" ht="105.75" x14ac:dyDescent="0.2">
      <c r="A1884" s="331" t="s">
        <v>17</v>
      </c>
      <c r="B1884" s="332" t="s">
        <v>14</v>
      </c>
      <c r="C1884" s="767"/>
      <c r="D1884" s="767"/>
      <c r="E1884" s="769"/>
      <c r="F1884" s="769"/>
      <c r="G1884" s="320" t="s">
        <v>2247</v>
      </c>
      <c r="H1884" s="321" t="s">
        <v>108</v>
      </c>
      <c r="I1884" s="321" t="s">
        <v>109</v>
      </c>
      <c r="J1884" s="322">
        <v>1</v>
      </c>
      <c r="K1884" s="327">
        <v>45352</v>
      </c>
      <c r="L1884" s="327">
        <v>45747</v>
      </c>
      <c r="M1884" s="324">
        <f t="shared" si="72"/>
        <v>56.428571428571431</v>
      </c>
      <c r="N1884" s="325">
        <v>1</v>
      </c>
      <c r="O1884" s="321" t="s">
        <v>3086</v>
      </c>
      <c r="P1884" s="325">
        <f t="shared" si="71"/>
        <v>1</v>
      </c>
      <c r="Q1884" s="326" t="str" cm="1">
        <f t="array" aca="1" ref="Q1884" ca="1">IF(ISNUMBER(P1884),IF(P1884=100%,"CUMPLIDA",IF(AND(ISNUMBER(L1884),ISNUMBER(INDIRECT("FECHA_"&amp;$B1884,1))), IF(L1884&lt;=INDIRECT("FECHA_"&amp;$B1884,1),"INCUMPLIDA","PROCESO"), "VERIFICAR FECHA")),"SIN VALOR AVANCE")</f>
        <v>CUMPLIDA</v>
      </c>
    </row>
    <row r="1885" spans="1:17" ht="45.75" x14ac:dyDescent="0.2">
      <c r="A1885" s="331" t="s">
        <v>17</v>
      </c>
      <c r="B1885" s="332" t="s">
        <v>14</v>
      </c>
      <c r="C1885" s="767"/>
      <c r="D1885" s="767"/>
      <c r="E1885" s="769" t="s">
        <v>3087</v>
      </c>
      <c r="F1885" s="769"/>
      <c r="G1885" s="320" t="s">
        <v>2249</v>
      </c>
      <c r="H1885" s="321" t="s">
        <v>111</v>
      </c>
      <c r="I1885" s="321" t="s">
        <v>112</v>
      </c>
      <c r="J1885" s="322">
        <v>2</v>
      </c>
      <c r="K1885" s="327">
        <v>45748</v>
      </c>
      <c r="L1885" s="327">
        <v>45930</v>
      </c>
      <c r="M1885" s="324">
        <f t="shared" si="72"/>
        <v>26</v>
      </c>
      <c r="N1885" s="325">
        <v>0.69499999999999995</v>
      </c>
      <c r="O1885" s="321" t="s">
        <v>3084</v>
      </c>
      <c r="P1885" s="325">
        <f t="shared" si="71"/>
        <v>0.69499999999999995</v>
      </c>
      <c r="Q1885" s="326" t="str" cm="1">
        <f t="array" aca="1" ref="Q1885" ca="1">IF(ISNUMBER(P1885),IF(P1885=100%,"CUMPLIDA",IF(AND(ISNUMBER(L1885),ISNUMBER(INDIRECT("FECHA_"&amp;$B1885,1))), IF(L1885&lt;=INDIRECT("FECHA_"&amp;$B1885,1),"INCUMPLIDA","PROCESO"), "VERIFICAR FECHA")),"SIN VALOR AVANCE")</f>
        <v>PROCESO</v>
      </c>
    </row>
    <row r="1886" spans="1:17" ht="45.75" x14ac:dyDescent="0.2">
      <c r="A1886" s="331" t="s">
        <v>17</v>
      </c>
      <c r="B1886" s="332" t="s">
        <v>14</v>
      </c>
      <c r="C1886" s="767"/>
      <c r="D1886" s="767"/>
      <c r="E1886" s="769"/>
      <c r="F1886" s="769"/>
      <c r="G1886" s="320" t="s">
        <v>2250</v>
      </c>
      <c r="H1886" s="321" t="s">
        <v>115</v>
      </c>
      <c r="I1886" s="321" t="s">
        <v>116</v>
      </c>
      <c r="J1886" s="322">
        <v>1</v>
      </c>
      <c r="K1886" s="327">
        <v>45748</v>
      </c>
      <c r="L1886" s="327">
        <v>45930</v>
      </c>
      <c r="M1886" s="324">
        <f t="shared" si="72"/>
        <v>26</v>
      </c>
      <c r="N1886" s="325">
        <v>0</v>
      </c>
      <c r="O1886" s="321" t="s">
        <v>2921</v>
      </c>
      <c r="P1886" s="325">
        <f t="shared" si="71"/>
        <v>0</v>
      </c>
      <c r="Q1886" s="326" t="str" cm="1">
        <f t="array" aca="1" ref="Q1886" ca="1">IF(ISNUMBER(P1886),IF(P1886=100%,"CUMPLIDA",IF(AND(ISNUMBER(L1886),ISNUMBER(INDIRECT("FECHA_"&amp;$B1886,1))), IF(L1886&lt;=INDIRECT("FECHA_"&amp;$B1886,1),"INCUMPLIDA","PROCESO"), "VERIFICAR FECHA")),"SIN VALOR AVANCE")</f>
        <v>PROCESO</v>
      </c>
    </row>
    <row r="1887" spans="1:17" ht="135" x14ac:dyDescent="0.2">
      <c r="A1887" s="331" t="s">
        <v>17</v>
      </c>
      <c r="B1887" s="332" t="s">
        <v>14</v>
      </c>
      <c r="C1887" s="767"/>
      <c r="D1887" s="767"/>
      <c r="E1887" s="769"/>
      <c r="F1887" s="769"/>
      <c r="G1887" s="320" t="s">
        <v>2251</v>
      </c>
      <c r="H1887" s="321" t="s">
        <v>118</v>
      </c>
      <c r="I1887" s="321" t="s">
        <v>119</v>
      </c>
      <c r="J1887" s="322">
        <v>2</v>
      </c>
      <c r="K1887" s="327">
        <v>45748</v>
      </c>
      <c r="L1887" s="327">
        <v>45930</v>
      </c>
      <c r="M1887" s="324">
        <f t="shared" si="72"/>
        <v>26</v>
      </c>
      <c r="N1887" s="325">
        <v>0</v>
      </c>
      <c r="O1887" s="321" t="s">
        <v>3086</v>
      </c>
      <c r="P1887" s="325">
        <f t="shared" si="71"/>
        <v>0</v>
      </c>
      <c r="Q1887" s="326" t="str" cm="1">
        <f t="array" aca="1" ref="Q1887" ca="1">IF(ISNUMBER(P1887),IF(P1887=100%,"CUMPLIDA",IF(AND(ISNUMBER(L1887),ISNUMBER(INDIRECT("FECHA_"&amp;$B1887,1))), IF(L1887&lt;=INDIRECT("FECHA_"&amp;$B1887,1),"INCUMPLIDA","PROCESO"), "VERIFICAR FECHA")),"SIN VALOR AVANCE")</f>
        <v>PROCESO</v>
      </c>
    </row>
    <row r="1888" spans="1:17" ht="45.75" x14ac:dyDescent="0.2">
      <c r="A1888" s="331" t="s">
        <v>17</v>
      </c>
      <c r="B1888" s="332" t="s">
        <v>14</v>
      </c>
      <c r="C1888" s="767"/>
      <c r="D1888" s="767"/>
      <c r="E1888" s="769" t="s">
        <v>3088</v>
      </c>
      <c r="F1888" s="769"/>
      <c r="G1888" s="320" t="s">
        <v>3089</v>
      </c>
      <c r="H1888" s="321" t="s">
        <v>1679</v>
      </c>
      <c r="I1888" s="321" t="s">
        <v>99</v>
      </c>
      <c r="J1888" s="322">
        <v>1</v>
      </c>
      <c r="K1888" s="327">
        <v>45352</v>
      </c>
      <c r="L1888" s="327">
        <v>45747</v>
      </c>
      <c r="M1888" s="324">
        <f t="shared" si="72"/>
        <v>56.428571428571431</v>
      </c>
      <c r="N1888" s="325">
        <v>1</v>
      </c>
      <c r="O1888" s="321" t="s">
        <v>2921</v>
      </c>
      <c r="P1888" s="325">
        <f t="shared" si="71"/>
        <v>1</v>
      </c>
      <c r="Q1888" s="326" t="str" cm="1">
        <f t="array" aca="1" ref="Q1888" ca="1">IF(ISNUMBER(P1888),IF(P1888=100%,"CUMPLIDA",IF(AND(ISNUMBER(L1888),ISNUMBER(INDIRECT("FECHA_"&amp;$B1888,1))), IF(L1888&lt;=INDIRECT("FECHA_"&amp;$B1888,1),"INCUMPLIDA","PROCESO"), "VERIFICAR FECHA")),"SIN VALOR AVANCE")</f>
        <v>CUMPLIDA</v>
      </c>
    </row>
    <row r="1889" spans="1:17" ht="45.75" x14ac:dyDescent="0.2">
      <c r="A1889" s="331" t="s">
        <v>17</v>
      </c>
      <c r="B1889" s="332" t="s">
        <v>14</v>
      </c>
      <c r="C1889" s="767"/>
      <c r="D1889" s="767"/>
      <c r="E1889" s="769"/>
      <c r="F1889" s="769"/>
      <c r="G1889" s="320" t="s">
        <v>3090</v>
      </c>
      <c r="H1889" s="321" t="s">
        <v>101</v>
      </c>
      <c r="I1889" s="321" t="s">
        <v>102</v>
      </c>
      <c r="J1889" s="322">
        <v>1</v>
      </c>
      <c r="K1889" s="327">
        <v>45352</v>
      </c>
      <c r="L1889" s="327">
        <v>45747</v>
      </c>
      <c r="M1889" s="324">
        <f t="shared" si="72"/>
        <v>56.428571428571431</v>
      </c>
      <c r="N1889" s="325">
        <v>1</v>
      </c>
      <c r="O1889" s="321" t="s">
        <v>3084</v>
      </c>
      <c r="P1889" s="325">
        <f t="shared" si="71"/>
        <v>1</v>
      </c>
      <c r="Q1889" s="326" t="str" cm="1">
        <f t="array" aca="1" ref="Q1889" ca="1">IF(ISNUMBER(P1889),IF(P1889=100%,"CUMPLIDA",IF(AND(ISNUMBER(L1889),ISNUMBER(INDIRECT("FECHA_"&amp;$B1889,1))), IF(L1889&lt;=INDIRECT("FECHA_"&amp;$B1889,1),"INCUMPLIDA","PROCESO"), "VERIFICAR FECHA")),"SIN VALOR AVANCE")</f>
        <v>CUMPLIDA</v>
      </c>
    </row>
    <row r="1890" spans="1:17" ht="45.75" x14ac:dyDescent="0.2">
      <c r="A1890" s="331" t="s">
        <v>17</v>
      </c>
      <c r="B1890" s="332" t="s">
        <v>14</v>
      </c>
      <c r="C1890" s="767"/>
      <c r="D1890" s="767"/>
      <c r="E1890" s="769" t="s">
        <v>3091</v>
      </c>
      <c r="F1890" s="769"/>
      <c r="G1890" s="320" t="s">
        <v>3092</v>
      </c>
      <c r="H1890" s="321" t="s">
        <v>104</v>
      </c>
      <c r="I1890" s="321" t="s">
        <v>105</v>
      </c>
      <c r="J1890" s="322">
        <v>1</v>
      </c>
      <c r="K1890" s="327">
        <v>45352</v>
      </c>
      <c r="L1890" s="327">
        <v>45747</v>
      </c>
      <c r="M1890" s="324">
        <f t="shared" si="72"/>
        <v>56.428571428571431</v>
      </c>
      <c r="N1890" s="325">
        <v>1</v>
      </c>
      <c r="O1890" s="321" t="s">
        <v>2921</v>
      </c>
      <c r="P1890" s="325">
        <v>1</v>
      </c>
      <c r="Q1890" s="326" t="str" cm="1">
        <f t="array" aca="1" ref="Q1890" ca="1">IF(ISNUMBER(P1890),IF(P1890=100%,"CUMPLIDA",IF(AND(ISNUMBER(L1890),ISNUMBER(INDIRECT("FECHA_"&amp;$B1890,1))), IF(L1890&lt;=INDIRECT("FECHA_"&amp;$B1890,1),"INCUMPLIDA","PROCESO"), "VERIFICAR FECHA")),"SIN VALOR AVANCE")</f>
        <v>CUMPLIDA</v>
      </c>
    </row>
    <row r="1891" spans="1:17" ht="45.75" x14ac:dyDescent="0.2">
      <c r="A1891" s="331" t="s">
        <v>17</v>
      </c>
      <c r="B1891" s="332" t="s">
        <v>14</v>
      </c>
      <c r="C1891" s="767"/>
      <c r="D1891" s="767"/>
      <c r="E1891" s="769"/>
      <c r="F1891" s="769"/>
      <c r="G1891" s="320" t="s">
        <v>3093</v>
      </c>
      <c r="H1891" s="321" t="s">
        <v>106</v>
      </c>
      <c r="I1891" s="321" t="s">
        <v>107</v>
      </c>
      <c r="J1891" s="322">
        <v>1</v>
      </c>
      <c r="K1891" s="327">
        <v>45352</v>
      </c>
      <c r="L1891" s="327">
        <v>45747</v>
      </c>
      <c r="M1891" s="324">
        <f t="shared" si="72"/>
        <v>56.428571428571431</v>
      </c>
      <c r="N1891" s="325">
        <v>1</v>
      </c>
      <c r="O1891" s="321" t="s">
        <v>3084</v>
      </c>
      <c r="P1891" s="325">
        <v>1</v>
      </c>
      <c r="Q1891" s="326" t="str" cm="1">
        <f t="array" aca="1" ref="Q1891" ca="1">IF(ISNUMBER(P1891),IF(P1891=100%,"CUMPLIDA",IF(AND(ISNUMBER(L1891),ISNUMBER(INDIRECT("FECHA_"&amp;$B1891,1))), IF(L1891&lt;=INDIRECT("FECHA_"&amp;$B1891,1),"INCUMPLIDA","PROCESO"), "VERIFICAR FECHA")),"SIN VALOR AVANCE")</f>
        <v>CUMPLIDA</v>
      </c>
    </row>
    <row r="1892" spans="1:17" ht="105.75" x14ac:dyDescent="0.2">
      <c r="A1892" s="331" t="s">
        <v>17</v>
      </c>
      <c r="B1892" s="332" t="s">
        <v>14</v>
      </c>
      <c r="C1892" s="767"/>
      <c r="D1892" s="767"/>
      <c r="E1892" s="769"/>
      <c r="F1892" s="769"/>
      <c r="G1892" s="320" t="s">
        <v>3094</v>
      </c>
      <c r="H1892" s="321" t="s">
        <v>108</v>
      </c>
      <c r="I1892" s="321" t="s">
        <v>109</v>
      </c>
      <c r="J1892" s="322">
        <v>1</v>
      </c>
      <c r="K1892" s="327">
        <v>45352</v>
      </c>
      <c r="L1892" s="327">
        <v>45747</v>
      </c>
      <c r="M1892" s="324">
        <f t="shared" si="72"/>
        <v>56.428571428571431</v>
      </c>
      <c r="N1892" s="325">
        <v>1</v>
      </c>
      <c r="O1892" s="321" t="s">
        <v>3086</v>
      </c>
      <c r="P1892" s="325">
        <v>1</v>
      </c>
      <c r="Q1892" s="326" t="str" cm="1">
        <f t="array" aca="1" ref="Q1892" ca="1">IF(ISNUMBER(P1892),IF(P1892=100%,"CUMPLIDA",IF(AND(ISNUMBER(L1892),ISNUMBER(INDIRECT("FECHA_"&amp;$B1892,1))), IF(L1892&lt;=INDIRECT("FECHA_"&amp;$B1892,1),"INCUMPLIDA","PROCESO"), "VERIFICAR FECHA")),"SIN VALOR AVANCE")</f>
        <v>CUMPLIDA</v>
      </c>
    </row>
    <row r="1893" spans="1:17" ht="45.75" x14ac:dyDescent="0.2">
      <c r="A1893" s="331" t="s">
        <v>17</v>
      </c>
      <c r="B1893" s="332" t="s">
        <v>14</v>
      </c>
      <c r="C1893" s="767"/>
      <c r="D1893" s="767"/>
      <c r="E1893" s="769"/>
      <c r="F1893" s="769"/>
      <c r="G1893" s="320" t="s">
        <v>3095</v>
      </c>
      <c r="H1893" s="321" t="s">
        <v>111</v>
      </c>
      <c r="I1893" s="321" t="s">
        <v>112</v>
      </c>
      <c r="J1893" s="322">
        <v>2</v>
      </c>
      <c r="K1893" s="327">
        <v>45748</v>
      </c>
      <c r="L1893" s="327">
        <v>45930</v>
      </c>
      <c r="M1893" s="324">
        <f t="shared" si="72"/>
        <v>26</v>
      </c>
      <c r="N1893" s="325">
        <v>0.69499999999999995</v>
      </c>
      <c r="O1893" s="321" t="s">
        <v>3084</v>
      </c>
      <c r="P1893" s="325">
        <f t="shared" ref="P1893:P1940" si="73">IF(B1893="ITRC",N1893,N1893/J1893)</f>
        <v>0.69499999999999995</v>
      </c>
      <c r="Q1893" s="326" t="str" cm="1">
        <f t="array" aca="1" ref="Q1893" ca="1">IF(ISNUMBER(P1893),IF(P1893=100%,"CUMPLIDA",IF(AND(ISNUMBER(L1893),ISNUMBER(INDIRECT("FECHA_"&amp;$B1893,1))), IF(L1893&lt;=INDIRECT("FECHA_"&amp;$B1893,1),"INCUMPLIDA","PROCESO"), "VERIFICAR FECHA")),"SIN VALOR AVANCE")</f>
        <v>PROCESO</v>
      </c>
    </row>
    <row r="1894" spans="1:17" ht="45.75" x14ac:dyDescent="0.2">
      <c r="A1894" s="331" t="s">
        <v>17</v>
      </c>
      <c r="B1894" s="332" t="s">
        <v>14</v>
      </c>
      <c r="C1894" s="767"/>
      <c r="D1894" s="767"/>
      <c r="E1894" s="769"/>
      <c r="F1894" s="769"/>
      <c r="G1894" s="320" t="s">
        <v>3096</v>
      </c>
      <c r="H1894" s="321" t="s">
        <v>115</v>
      </c>
      <c r="I1894" s="321" t="s">
        <v>116</v>
      </c>
      <c r="J1894" s="322">
        <v>1</v>
      </c>
      <c r="K1894" s="327">
        <v>45748</v>
      </c>
      <c r="L1894" s="327">
        <v>45930</v>
      </c>
      <c r="M1894" s="324">
        <f t="shared" si="72"/>
        <v>26</v>
      </c>
      <c r="N1894" s="325">
        <v>0</v>
      </c>
      <c r="O1894" s="321" t="s">
        <v>2921</v>
      </c>
      <c r="P1894" s="325">
        <f t="shared" si="73"/>
        <v>0</v>
      </c>
      <c r="Q1894" s="326" t="str" cm="1">
        <f t="array" aca="1" ref="Q1894" ca="1">IF(ISNUMBER(P1894),IF(P1894=100%,"CUMPLIDA",IF(AND(ISNUMBER(L1894),ISNUMBER(INDIRECT("FECHA_"&amp;$B1894,1))), IF(L1894&lt;=INDIRECT("FECHA_"&amp;$B1894,1),"INCUMPLIDA","PROCESO"), "VERIFICAR FECHA")),"SIN VALOR AVANCE")</f>
        <v>PROCESO</v>
      </c>
    </row>
    <row r="1895" spans="1:17" ht="135" x14ac:dyDescent="0.2">
      <c r="A1895" s="331" t="s">
        <v>17</v>
      </c>
      <c r="B1895" s="332" t="s">
        <v>14</v>
      </c>
      <c r="C1895" s="767"/>
      <c r="D1895" s="767"/>
      <c r="E1895" s="769"/>
      <c r="F1895" s="769"/>
      <c r="G1895" s="320" t="s">
        <v>3097</v>
      </c>
      <c r="H1895" s="321" t="s">
        <v>118</v>
      </c>
      <c r="I1895" s="321" t="s">
        <v>119</v>
      </c>
      <c r="J1895" s="322">
        <v>2</v>
      </c>
      <c r="K1895" s="327">
        <v>45748</v>
      </c>
      <c r="L1895" s="327">
        <v>45930</v>
      </c>
      <c r="M1895" s="324">
        <f t="shared" si="72"/>
        <v>26</v>
      </c>
      <c r="N1895" s="325">
        <v>0</v>
      </c>
      <c r="O1895" s="321" t="s">
        <v>3086</v>
      </c>
      <c r="P1895" s="325">
        <f t="shared" si="73"/>
        <v>0</v>
      </c>
      <c r="Q1895" s="326" t="str" cm="1">
        <f t="array" aca="1" ref="Q1895" ca="1">IF(ISNUMBER(P1895),IF(P1895=100%,"CUMPLIDA",IF(AND(ISNUMBER(L1895),ISNUMBER(INDIRECT("FECHA_"&amp;$B1895,1))), IF(L1895&lt;=INDIRECT("FECHA_"&amp;$B1895,1),"INCUMPLIDA","PROCESO"), "VERIFICAR FECHA")),"SIN VALOR AVANCE")</f>
        <v>PROCESO</v>
      </c>
    </row>
    <row r="1896" spans="1:17" ht="45.75" x14ac:dyDescent="0.2">
      <c r="A1896" s="331" t="s">
        <v>17</v>
      </c>
      <c r="B1896" s="332" t="s">
        <v>14</v>
      </c>
      <c r="C1896" s="767"/>
      <c r="D1896" s="767"/>
      <c r="E1896" s="769"/>
      <c r="F1896" s="769"/>
      <c r="G1896" s="320" t="s">
        <v>3098</v>
      </c>
      <c r="H1896" s="321" t="s">
        <v>1679</v>
      </c>
      <c r="I1896" s="321" t="s">
        <v>99</v>
      </c>
      <c r="J1896" s="322">
        <v>1</v>
      </c>
      <c r="K1896" s="327">
        <v>45352</v>
      </c>
      <c r="L1896" s="327">
        <v>45747</v>
      </c>
      <c r="M1896" s="324">
        <f t="shared" si="72"/>
        <v>56.428571428571431</v>
      </c>
      <c r="N1896" s="325">
        <v>1</v>
      </c>
      <c r="O1896" s="321" t="s">
        <v>2921</v>
      </c>
      <c r="P1896" s="325">
        <f t="shared" si="73"/>
        <v>1</v>
      </c>
      <c r="Q1896" s="326" t="str" cm="1">
        <f t="array" aca="1" ref="Q1896" ca="1">IF(ISNUMBER(P1896),IF(P1896=100%,"CUMPLIDA",IF(AND(ISNUMBER(L1896),ISNUMBER(INDIRECT("FECHA_"&amp;$B1896,1))), IF(L1896&lt;=INDIRECT("FECHA_"&amp;$B1896,1),"INCUMPLIDA","PROCESO"), "VERIFICAR FECHA")),"SIN VALOR AVANCE")</f>
        <v>CUMPLIDA</v>
      </c>
    </row>
    <row r="1897" spans="1:17" ht="45.75" x14ac:dyDescent="0.2">
      <c r="A1897" s="331" t="s">
        <v>17</v>
      </c>
      <c r="B1897" s="332" t="s">
        <v>14</v>
      </c>
      <c r="C1897" s="767"/>
      <c r="D1897" s="767"/>
      <c r="E1897" s="769"/>
      <c r="F1897" s="769"/>
      <c r="G1897" s="320" t="s">
        <v>3099</v>
      </c>
      <c r="H1897" s="321" t="s">
        <v>101</v>
      </c>
      <c r="I1897" s="321" t="s">
        <v>102</v>
      </c>
      <c r="J1897" s="322">
        <v>1</v>
      </c>
      <c r="K1897" s="327">
        <v>45352</v>
      </c>
      <c r="L1897" s="327">
        <v>45747</v>
      </c>
      <c r="M1897" s="324">
        <f t="shared" si="72"/>
        <v>56.428571428571431</v>
      </c>
      <c r="N1897" s="325">
        <v>1</v>
      </c>
      <c r="O1897" s="321" t="s">
        <v>3084</v>
      </c>
      <c r="P1897" s="325">
        <f t="shared" si="73"/>
        <v>1</v>
      </c>
      <c r="Q1897" s="326" t="str" cm="1">
        <f t="array" aca="1" ref="Q1897" ca="1">IF(ISNUMBER(P1897),IF(P1897=100%,"CUMPLIDA",IF(AND(ISNUMBER(L1897),ISNUMBER(INDIRECT("FECHA_"&amp;$B1897,1))), IF(L1897&lt;=INDIRECT("FECHA_"&amp;$B1897,1),"INCUMPLIDA","PROCESO"), "VERIFICAR FECHA")),"SIN VALOR AVANCE")</f>
        <v>CUMPLIDA</v>
      </c>
    </row>
    <row r="1898" spans="1:17" ht="45.75" x14ac:dyDescent="0.2">
      <c r="A1898" s="331" t="s">
        <v>17</v>
      </c>
      <c r="B1898" s="332" t="s">
        <v>14</v>
      </c>
      <c r="C1898" s="767"/>
      <c r="D1898" s="767"/>
      <c r="E1898" s="769"/>
      <c r="F1898" s="769"/>
      <c r="G1898" s="320" t="s">
        <v>3100</v>
      </c>
      <c r="H1898" s="321" t="s">
        <v>104</v>
      </c>
      <c r="I1898" s="321" t="s">
        <v>105</v>
      </c>
      <c r="J1898" s="322">
        <v>1</v>
      </c>
      <c r="K1898" s="327">
        <v>45352</v>
      </c>
      <c r="L1898" s="327">
        <v>45747</v>
      </c>
      <c r="M1898" s="324">
        <f t="shared" si="72"/>
        <v>56.428571428571431</v>
      </c>
      <c r="N1898" s="325">
        <v>1</v>
      </c>
      <c r="O1898" s="321" t="s">
        <v>2921</v>
      </c>
      <c r="P1898" s="325">
        <f t="shared" si="73"/>
        <v>1</v>
      </c>
      <c r="Q1898" s="326" t="str" cm="1">
        <f t="array" aca="1" ref="Q1898" ca="1">IF(ISNUMBER(P1898),IF(P1898=100%,"CUMPLIDA",IF(AND(ISNUMBER(L1898),ISNUMBER(INDIRECT("FECHA_"&amp;$B1898,1))), IF(L1898&lt;=INDIRECT("FECHA_"&amp;$B1898,1),"INCUMPLIDA","PROCESO"), "VERIFICAR FECHA")),"SIN VALOR AVANCE")</f>
        <v>CUMPLIDA</v>
      </c>
    </row>
    <row r="1899" spans="1:17" ht="45.75" x14ac:dyDescent="0.2">
      <c r="A1899" s="331" t="s">
        <v>17</v>
      </c>
      <c r="B1899" s="332" t="s">
        <v>14</v>
      </c>
      <c r="C1899" s="767"/>
      <c r="D1899" s="767"/>
      <c r="E1899" s="769"/>
      <c r="F1899" s="769"/>
      <c r="G1899" s="320" t="s">
        <v>1606</v>
      </c>
      <c r="H1899" s="321" t="s">
        <v>106</v>
      </c>
      <c r="I1899" s="321" t="s">
        <v>107</v>
      </c>
      <c r="J1899" s="322">
        <v>1</v>
      </c>
      <c r="K1899" s="327">
        <v>45352</v>
      </c>
      <c r="L1899" s="327">
        <v>45747</v>
      </c>
      <c r="M1899" s="324">
        <f t="shared" si="72"/>
        <v>56.428571428571431</v>
      </c>
      <c r="N1899" s="325">
        <v>1</v>
      </c>
      <c r="O1899" s="321" t="s">
        <v>3084</v>
      </c>
      <c r="P1899" s="325">
        <f t="shared" si="73"/>
        <v>1</v>
      </c>
      <c r="Q1899" s="326" t="str" cm="1">
        <f t="array" aca="1" ref="Q1899" ca="1">IF(ISNUMBER(P1899),IF(P1899=100%,"CUMPLIDA",IF(AND(ISNUMBER(L1899),ISNUMBER(INDIRECT("FECHA_"&amp;$B1899,1))), IF(L1899&lt;=INDIRECT("FECHA_"&amp;$B1899,1),"INCUMPLIDA","PROCESO"), "VERIFICAR FECHA")),"SIN VALOR AVANCE")</f>
        <v>CUMPLIDA</v>
      </c>
    </row>
    <row r="1900" spans="1:17" ht="105.75" x14ac:dyDescent="0.2">
      <c r="A1900" s="331" t="s">
        <v>17</v>
      </c>
      <c r="B1900" s="332" t="s">
        <v>14</v>
      </c>
      <c r="C1900" s="767"/>
      <c r="D1900" s="767"/>
      <c r="E1900" s="769"/>
      <c r="F1900" s="769"/>
      <c r="G1900" s="320" t="s">
        <v>3101</v>
      </c>
      <c r="H1900" s="321" t="s">
        <v>108</v>
      </c>
      <c r="I1900" s="321" t="s">
        <v>109</v>
      </c>
      <c r="J1900" s="322">
        <v>1</v>
      </c>
      <c r="K1900" s="327">
        <v>45352</v>
      </c>
      <c r="L1900" s="327">
        <v>45747</v>
      </c>
      <c r="M1900" s="324">
        <f t="shared" si="72"/>
        <v>56.428571428571431</v>
      </c>
      <c r="N1900" s="325">
        <v>1</v>
      </c>
      <c r="O1900" s="321" t="s">
        <v>3086</v>
      </c>
      <c r="P1900" s="325">
        <f t="shared" si="73"/>
        <v>1</v>
      </c>
      <c r="Q1900" s="326" t="str" cm="1">
        <f t="array" aca="1" ref="Q1900" ca="1">IF(ISNUMBER(P1900),IF(P1900=100%,"CUMPLIDA",IF(AND(ISNUMBER(L1900),ISNUMBER(INDIRECT("FECHA_"&amp;$B1900,1))), IF(L1900&lt;=INDIRECT("FECHA_"&amp;$B1900,1),"INCUMPLIDA","PROCESO"), "VERIFICAR FECHA")),"SIN VALOR AVANCE")</f>
        <v>CUMPLIDA</v>
      </c>
    </row>
    <row r="1901" spans="1:17" ht="45.75" x14ac:dyDescent="0.2">
      <c r="A1901" s="331" t="s">
        <v>17</v>
      </c>
      <c r="B1901" s="332" t="s">
        <v>14</v>
      </c>
      <c r="C1901" s="767"/>
      <c r="D1901" s="767"/>
      <c r="E1901" s="769"/>
      <c r="F1901" s="769"/>
      <c r="G1901" s="320" t="s">
        <v>3102</v>
      </c>
      <c r="H1901" s="321" t="s">
        <v>111</v>
      </c>
      <c r="I1901" s="321" t="s">
        <v>112</v>
      </c>
      <c r="J1901" s="322">
        <v>2</v>
      </c>
      <c r="K1901" s="327">
        <v>45748</v>
      </c>
      <c r="L1901" s="327">
        <v>45930</v>
      </c>
      <c r="M1901" s="324">
        <f t="shared" si="72"/>
        <v>26</v>
      </c>
      <c r="N1901" s="325">
        <v>0.69499999999999995</v>
      </c>
      <c r="O1901" s="321" t="s">
        <v>3084</v>
      </c>
      <c r="P1901" s="325">
        <f t="shared" si="73"/>
        <v>0.69499999999999995</v>
      </c>
      <c r="Q1901" s="326" t="str" cm="1">
        <f t="array" aca="1" ref="Q1901" ca="1">IF(ISNUMBER(P1901),IF(P1901=100%,"CUMPLIDA",IF(AND(ISNUMBER(L1901),ISNUMBER(INDIRECT("FECHA_"&amp;$B1901,1))), IF(L1901&lt;=INDIRECT("FECHA_"&amp;$B1901,1),"INCUMPLIDA","PROCESO"), "VERIFICAR FECHA")),"SIN VALOR AVANCE")</f>
        <v>PROCESO</v>
      </c>
    </row>
    <row r="1902" spans="1:17" ht="45.75" x14ac:dyDescent="0.2">
      <c r="A1902" s="331" t="s">
        <v>17</v>
      </c>
      <c r="B1902" s="332" t="s">
        <v>14</v>
      </c>
      <c r="C1902" s="767"/>
      <c r="D1902" s="767"/>
      <c r="E1902" s="769"/>
      <c r="F1902" s="769"/>
      <c r="G1902" s="320" t="s">
        <v>3103</v>
      </c>
      <c r="H1902" s="321" t="s">
        <v>115</v>
      </c>
      <c r="I1902" s="321" t="s">
        <v>116</v>
      </c>
      <c r="J1902" s="322">
        <v>1</v>
      </c>
      <c r="K1902" s="327">
        <v>45748</v>
      </c>
      <c r="L1902" s="327">
        <v>45930</v>
      </c>
      <c r="M1902" s="324">
        <f t="shared" si="72"/>
        <v>26</v>
      </c>
      <c r="N1902" s="325">
        <v>0</v>
      </c>
      <c r="O1902" s="321" t="s">
        <v>2921</v>
      </c>
      <c r="P1902" s="325">
        <f t="shared" si="73"/>
        <v>0</v>
      </c>
      <c r="Q1902" s="326" t="str" cm="1">
        <f t="array" aca="1" ref="Q1902" ca="1">IF(ISNUMBER(P1902),IF(P1902=100%,"CUMPLIDA",IF(AND(ISNUMBER(L1902),ISNUMBER(INDIRECT("FECHA_"&amp;$B1902,1))), IF(L1902&lt;=INDIRECT("FECHA_"&amp;$B1902,1),"INCUMPLIDA","PROCESO"), "VERIFICAR FECHA")),"SIN VALOR AVANCE")</f>
        <v>PROCESO</v>
      </c>
    </row>
    <row r="1903" spans="1:17" ht="135" x14ac:dyDescent="0.2">
      <c r="A1903" s="331" t="s">
        <v>17</v>
      </c>
      <c r="B1903" s="332" t="s">
        <v>14</v>
      </c>
      <c r="C1903" s="767"/>
      <c r="D1903" s="767"/>
      <c r="E1903" s="769"/>
      <c r="F1903" s="769"/>
      <c r="G1903" s="320" t="s">
        <v>3104</v>
      </c>
      <c r="H1903" s="321" t="s">
        <v>118</v>
      </c>
      <c r="I1903" s="321" t="s">
        <v>119</v>
      </c>
      <c r="J1903" s="322">
        <v>2</v>
      </c>
      <c r="K1903" s="327">
        <v>45748</v>
      </c>
      <c r="L1903" s="327">
        <v>45930</v>
      </c>
      <c r="M1903" s="324">
        <f t="shared" si="72"/>
        <v>26</v>
      </c>
      <c r="N1903" s="325">
        <v>0</v>
      </c>
      <c r="O1903" s="321" t="s">
        <v>3086</v>
      </c>
      <c r="P1903" s="325">
        <f t="shared" si="73"/>
        <v>0</v>
      </c>
      <c r="Q1903" s="326" t="str" cm="1">
        <f t="array" aca="1" ref="Q1903" ca="1">IF(ISNUMBER(P1903),IF(P1903=100%,"CUMPLIDA",IF(AND(ISNUMBER(L1903),ISNUMBER(INDIRECT("FECHA_"&amp;$B1903,1))), IF(L1903&lt;=INDIRECT("FECHA_"&amp;$B1903,1),"INCUMPLIDA","PROCESO"), "VERIFICAR FECHA")),"SIN VALOR AVANCE")</f>
        <v>PROCESO</v>
      </c>
    </row>
    <row r="1904" spans="1:17" ht="90.75" x14ac:dyDescent="0.2">
      <c r="A1904" s="331" t="s">
        <v>17</v>
      </c>
      <c r="B1904" s="332" t="s">
        <v>14</v>
      </c>
      <c r="C1904" s="767"/>
      <c r="D1904" s="767"/>
      <c r="E1904" s="769"/>
      <c r="F1904" s="769"/>
      <c r="G1904" s="320" t="s">
        <v>3105</v>
      </c>
      <c r="H1904" s="321" t="s">
        <v>3106</v>
      </c>
      <c r="I1904" s="321" t="s">
        <v>3107</v>
      </c>
      <c r="J1904" s="322">
        <v>1</v>
      </c>
      <c r="K1904" s="327">
        <v>44805</v>
      </c>
      <c r="L1904" s="327">
        <v>44864</v>
      </c>
      <c r="M1904" s="324">
        <f t="shared" si="72"/>
        <v>8.4285714285714288</v>
      </c>
      <c r="N1904" s="325">
        <v>1</v>
      </c>
      <c r="O1904" s="321" t="s">
        <v>3108</v>
      </c>
      <c r="P1904" s="325">
        <f t="shared" si="73"/>
        <v>1</v>
      </c>
      <c r="Q1904" s="326" t="str" cm="1">
        <f t="array" aca="1" ref="Q1904" ca="1">IF(ISNUMBER(P1904),IF(P1904=100%,"CUMPLIDA",IF(AND(ISNUMBER(L1904),ISNUMBER(INDIRECT("FECHA_"&amp;$B1904,1))), IF(L1904&lt;=INDIRECT("FECHA_"&amp;$B1904,1),"INCUMPLIDA","PROCESO"), "VERIFICAR FECHA")),"SIN VALOR AVANCE")</f>
        <v>CUMPLIDA</v>
      </c>
    </row>
    <row r="1905" spans="1:17" ht="45.75" x14ac:dyDescent="0.2">
      <c r="A1905" s="331" t="s">
        <v>17</v>
      </c>
      <c r="B1905" s="332" t="s">
        <v>14</v>
      </c>
      <c r="C1905" s="767"/>
      <c r="D1905" s="767"/>
      <c r="E1905" s="769"/>
      <c r="F1905" s="769"/>
      <c r="G1905" s="320" t="s">
        <v>3109</v>
      </c>
      <c r="H1905" s="321" t="s">
        <v>1679</v>
      </c>
      <c r="I1905" s="321" t="s">
        <v>99</v>
      </c>
      <c r="J1905" s="322">
        <v>1</v>
      </c>
      <c r="K1905" s="327">
        <v>45352</v>
      </c>
      <c r="L1905" s="327">
        <v>45747</v>
      </c>
      <c r="M1905" s="324">
        <f t="shared" si="72"/>
        <v>56.428571428571431</v>
      </c>
      <c r="N1905" s="325">
        <v>1</v>
      </c>
      <c r="O1905" s="321" t="s">
        <v>2921</v>
      </c>
      <c r="P1905" s="325">
        <f t="shared" si="73"/>
        <v>1</v>
      </c>
      <c r="Q1905" s="326" t="str" cm="1">
        <f t="array" aca="1" ref="Q1905" ca="1">IF(ISNUMBER(P1905),IF(P1905=100%,"CUMPLIDA",IF(AND(ISNUMBER(L1905),ISNUMBER(INDIRECT("FECHA_"&amp;$B1905,1))), IF(L1905&lt;=INDIRECT("FECHA_"&amp;$B1905,1),"INCUMPLIDA","PROCESO"), "VERIFICAR FECHA")),"SIN VALOR AVANCE")</f>
        <v>CUMPLIDA</v>
      </c>
    </row>
    <row r="1906" spans="1:17" ht="45.75" x14ac:dyDescent="0.2">
      <c r="A1906" s="331" t="s">
        <v>17</v>
      </c>
      <c r="B1906" s="332" t="s">
        <v>14</v>
      </c>
      <c r="C1906" s="767"/>
      <c r="D1906" s="767"/>
      <c r="E1906" s="769"/>
      <c r="F1906" s="769"/>
      <c r="G1906" s="320" t="s">
        <v>3110</v>
      </c>
      <c r="H1906" s="321" t="s">
        <v>101</v>
      </c>
      <c r="I1906" s="321" t="s">
        <v>102</v>
      </c>
      <c r="J1906" s="322">
        <v>1</v>
      </c>
      <c r="K1906" s="327">
        <v>45352</v>
      </c>
      <c r="L1906" s="327">
        <v>45747</v>
      </c>
      <c r="M1906" s="324">
        <f t="shared" si="72"/>
        <v>56.428571428571431</v>
      </c>
      <c r="N1906" s="325">
        <v>1</v>
      </c>
      <c r="O1906" s="321" t="s">
        <v>3084</v>
      </c>
      <c r="P1906" s="325">
        <f t="shared" si="73"/>
        <v>1</v>
      </c>
      <c r="Q1906" s="326" t="str" cm="1">
        <f t="array" aca="1" ref="Q1906" ca="1">IF(ISNUMBER(P1906),IF(P1906=100%,"CUMPLIDA",IF(AND(ISNUMBER(L1906),ISNUMBER(INDIRECT("FECHA_"&amp;$B1906,1))), IF(L1906&lt;=INDIRECT("FECHA_"&amp;$B1906,1),"INCUMPLIDA","PROCESO"), "VERIFICAR FECHA")),"SIN VALOR AVANCE")</f>
        <v>CUMPLIDA</v>
      </c>
    </row>
    <row r="1907" spans="1:17" ht="45.75" x14ac:dyDescent="0.2">
      <c r="A1907" s="331" t="s">
        <v>17</v>
      </c>
      <c r="B1907" s="332" t="s">
        <v>14</v>
      </c>
      <c r="C1907" s="767"/>
      <c r="D1907" s="767"/>
      <c r="E1907" s="769"/>
      <c r="F1907" s="769"/>
      <c r="G1907" s="320" t="s">
        <v>3111</v>
      </c>
      <c r="H1907" s="321" t="s">
        <v>104</v>
      </c>
      <c r="I1907" s="321" t="s">
        <v>105</v>
      </c>
      <c r="J1907" s="322">
        <v>1</v>
      </c>
      <c r="K1907" s="327">
        <v>45352</v>
      </c>
      <c r="L1907" s="327">
        <v>45747</v>
      </c>
      <c r="M1907" s="324">
        <f t="shared" si="72"/>
        <v>56.428571428571431</v>
      </c>
      <c r="N1907" s="325">
        <v>1</v>
      </c>
      <c r="O1907" s="321" t="s">
        <v>2921</v>
      </c>
      <c r="P1907" s="325">
        <f t="shared" si="73"/>
        <v>1</v>
      </c>
      <c r="Q1907" s="326" t="str" cm="1">
        <f t="array" aca="1" ref="Q1907" ca="1">IF(ISNUMBER(P1907),IF(P1907=100%,"CUMPLIDA",IF(AND(ISNUMBER(L1907),ISNUMBER(INDIRECT("FECHA_"&amp;$B1907,1))), IF(L1907&lt;=INDIRECT("FECHA_"&amp;$B1907,1),"INCUMPLIDA","PROCESO"), "VERIFICAR FECHA")),"SIN VALOR AVANCE")</f>
        <v>CUMPLIDA</v>
      </c>
    </row>
    <row r="1908" spans="1:17" ht="45.75" x14ac:dyDescent="0.2">
      <c r="A1908" s="331" t="s">
        <v>17</v>
      </c>
      <c r="B1908" s="332" t="s">
        <v>14</v>
      </c>
      <c r="C1908" s="767"/>
      <c r="D1908" s="767"/>
      <c r="E1908" s="769"/>
      <c r="F1908" s="769"/>
      <c r="G1908" s="320" t="s">
        <v>3112</v>
      </c>
      <c r="H1908" s="321" t="s">
        <v>106</v>
      </c>
      <c r="I1908" s="321" t="s">
        <v>107</v>
      </c>
      <c r="J1908" s="322">
        <v>1</v>
      </c>
      <c r="K1908" s="327">
        <v>45352</v>
      </c>
      <c r="L1908" s="327">
        <v>45747</v>
      </c>
      <c r="M1908" s="324">
        <f t="shared" si="72"/>
        <v>56.428571428571431</v>
      </c>
      <c r="N1908" s="325">
        <v>1</v>
      </c>
      <c r="O1908" s="321" t="s">
        <v>3084</v>
      </c>
      <c r="P1908" s="325">
        <f t="shared" si="73"/>
        <v>1</v>
      </c>
      <c r="Q1908" s="326" t="str" cm="1">
        <f t="array" aca="1" ref="Q1908" ca="1">IF(ISNUMBER(P1908),IF(P1908=100%,"CUMPLIDA",IF(AND(ISNUMBER(L1908),ISNUMBER(INDIRECT("FECHA_"&amp;$B1908,1))), IF(L1908&lt;=INDIRECT("FECHA_"&amp;$B1908,1),"INCUMPLIDA","PROCESO"), "VERIFICAR FECHA")),"SIN VALOR AVANCE")</f>
        <v>CUMPLIDA</v>
      </c>
    </row>
    <row r="1909" spans="1:17" ht="105.75" x14ac:dyDescent="0.2">
      <c r="A1909" s="331" t="s">
        <v>17</v>
      </c>
      <c r="B1909" s="332" t="s">
        <v>14</v>
      </c>
      <c r="C1909" s="767"/>
      <c r="D1909" s="767"/>
      <c r="E1909" s="769"/>
      <c r="F1909" s="769"/>
      <c r="G1909" s="320" t="s">
        <v>3113</v>
      </c>
      <c r="H1909" s="321" t="s">
        <v>108</v>
      </c>
      <c r="I1909" s="321" t="s">
        <v>109</v>
      </c>
      <c r="J1909" s="322">
        <v>1</v>
      </c>
      <c r="K1909" s="327">
        <v>45352</v>
      </c>
      <c r="L1909" s="327">
        <v>45747</v>
      </c>
      <c r="M1909" s="324">
        <f t="shared" si="72"/>
        <v>56.428571428571431</v>
      </c>
      <c r="N1909" s="325">
        <v>1</v>
      </c>
      <c r="O1909" s="321" t="s">
        <v>3086</v>
      </c>
      <c r="P1909" s="325">
        <f t="shared" si="73"/>
        <v>1</v>
      </c>
      <c r="Q1909" s="326" t="str" cm="1">
        <f t="array" aca="1" ref="Q1909" ca="1">IF(ISNUMBER(P1909),IF(P1909=100%,"CUMPLIDA",IF(AND(ISNUMBER(L1909),ISNUMBER(INDIRECT("FECHA_"&amp;$B1909,1))), IF(L1909&lt;=INDIRECT("FECHA_"&amp;$B1909,1),"INCUMPLIDA","PROCESO"), "VERIFICAR FECHA")),"SIN VALOR AVANCE")</f>
        <v>CUMPLIDA</v>
      </c>
    </row>
    <row r="1910" spans="1:17" ht="45.75" x14ac:dyDescent="0.2">
      <c r="A1910" s="331" t="s">
        <v>17</v>
      </c>
      <c r="B1910" s="332" t="s">
        <v>14</v>
      </c>
      <c r="C1910" s="767"/>
      <c r="D1910" s="767"/>
      <c r="E1910" s="769"/>
      <c r="F1910" s="769"/>
      <c r="G1910" s="320" t="s">
        <v>3114</v>
      </c>
      <c r="H1910" s="321" t="s">
        <v>111</v>
      </c>
      <c r="I1910" s="321" t="s">
        <v>112</v>
      </c>
      <c r="J1910" s="322">
        <v>2</v>
      </c>
      <c r="K1910" s="327">
        <v>45748</v>
      </c>
      <c r="L1910" s="327">
        <v>45930</v>
      </c>
      <c r="M1910" s="324">
        <f t="shared" si="72"/>
        <v>26</v>
      </c>
      <c r="N1910" s="325">
        <v>0.69499999999999995</v>
      </c>
      <c r="O1910" s="321" t="s">
        <v>3084</v>
      </c>
      <c r="P1910" s="325">
        <f t="shared" si="73"/>
        <v>0.69499999999999995</v>
      </c>
      <c r="Q1910" s="326" t="str" cm="1">
        <f t="array" aca="1" ref="Q1910" ca="1">IF(ISNUMBER(P1910),IF(P1910=100%,"CUMPLIDA",IF(AND(ISNUMBER(L1910),ISNUMBER(INDIRECT("FECHA_"&amp;$B1910,1))), IF(L1910&lt;=INDIRECT("FECHA_"&amp;$B1910,1),"INCUMPLIDA","PROCESO"), "VERIFICAR FECHA")),"SIN VALOR AVANCE")</f>
        <v>PROCESO</v>
      </c>
    </row>
    <row r="1911" spans="1:17" ht="45.75" x14ac:dyDescent="0.2">
      <c r="A1911" s="331" t="s">
        <v>17</v>
      </c>
      <c r="B1911" s="332" t="s">
        <v>14</v>
      </c>
      <c r="C1911" s="767"/>
      <c r="D1911" s="767"/>
      <c r="E1911" s="769"/>
      <c r="F1911" s="769"/>
      <c r="G1911" s="320" t="s">
        <v>3115</v>
      </c>
      <c r="H1911" s="321" t="s">
        <v>115</v>
      </c>
      <c r="I1911" s="321" t="s">
        <v>116</v>
      </c>
      <c r="J1911" s="322">
        <v>1</v>
      </c>
      <c r="K1911" s="327">
        <v>45748</v>
      </c>
      <c r="L1911" s="327">
        <v>45930</v>
      </c>
      <c r="M1911" s="324">
        <f t="shared" si="72"/>
        <v>26</v>
      </c>
      <c r="N1911" s="325">
        <v>0</v>
      </c>
      <c r="O1911" s="321" t="s">
        <v>2921</v>
      </c>
      <c r="P1911" s="325">
        <f t="shared" si="73"/>
        <v>0</v>
      </c>
      <c r="Q1911" s="326" t="str" cm="1">
        <f t="array" aca="1" ref="Q1911" ca="1">IF(ISNUMBER(P1911),IF(P1911=100%,"CUMPLIDA",IF(AND(ISNUMBER(L1911),ISNUMBER(INDIRECT("FECHA_"&amp;$B1911,1))), IF(L1911&lt;=INDIRECT("FECHA_"&amp;$B1911,1),"INCUMPLIDA","PROCESO"), "VERIFICAR FECHA")),"SIN VALOR AVANCE")</f>
        <v>PROCESO</v>
      </c>
    </row>
    <row r="1912" spans="1:17" ht="135" x14ac:dyDescent="0.2">
      <c r="A1912" s="331" t="s">
        <v>17</v>
      </c>
      <c r="B1912" s="332" t="s">
        <v>14</v>
      </c>
      <c r="C1912" s="767"/>
      <c r="D1912" s="767"/>
      <c r="E1912" s="769"/>
      <c r="F1912" s="769"/>
      <c r="G1912" s="320" t="s">
        <v>3116</v>
      </c>
      <c r="H1912" s="321" t="s">
        <v>118</v>
      </c>
      <c r="I1912" s="321" t="s">
        <v>119</v>
      </c>
      <c r="J1912" s="322">
        <v>2</v>
      </c>
      <c r="K1912" s="327">
        <v>45748</v>
      </c>
      <c r="L1912" s="327">
        <v>45930</v>
      </c>
      <c r="M1912" s="324">
        <f t="shared" si="72"/>
        <v>26</v>
      </c>
      <c r="N1912" s="325">
        <v>0</v>
      </c>
      <c r="O1912" s="321" t="s">
        <v>3086</v>
      </c>
      <c r="P1912" s="325">
        <f t="shared" si="73"/>
        <v>0</v>
      </c>
      <c r="Q1912" s="326" t="str" cm="1">
        <f t="array" aca="1" ref="Q1912" ca="1">IF(ISNUMBER(P1912),IF(P1912=100%,"CUMPLIDA",IF(AND(ISNUMBER(L1912),ISNUMBER(INDIRECT("FECHA_"&amp;$B1912,1))), IF(L1912&lt;=INDIRECT("FECHA_"&amp;$B1912,1),"INCUMPLIDA","PROCESO"), "VERIFICAR FECHA")),"SIN VALOR AVANCE")</f>
        <v>PROCESO</v>
      </c>
    </row>
    <row r="1913" spans="1:17" ht="180" x14ac:dyDescent="0.2">
      <c r="A1913" s="331" t="s">
        <v>17</v>
      </c>
      <c r="B1913" s="332" t="s">
        <v>14</v>
      </c>
      <c r="C1913" s="767" t="s">
        <v>3117</v>
      </c>
      <c r="D1913" s="767" t="s">
        <v>1737</v>
      </c>
      <c r="E1913" s="320" t="s">
        <v>3118</v>
      </c>
      <c r="F1913" s="769" t="s">
        <v>3119</v>
      </c>
      <c r="G1913" s="334" t="s">
        <v>3120</v>
      </c>
      <c r="H1913" s="335" t="s">
        <v>3121</v>
      </c>
      <c r="I1913" s="335" t="s">
        <v>3122</v>
      </c>
      <c r="J1913" s="333">
        <v>1</v>
      </c>
      <c r="K1913" s="323">
        <v>44825</v>
      </c>
      <c r="L1913" s="323">
        <v>45107</v>
      </c>
      <c r="M1913" s="324">
        <f t="shared" si="72"/>
        <v>40.285714285714285</v>
      </c>
      <c r="N1913" s="325">
        <v>1</v>
      </c>
      <c r="O1913" s="321" t="s">
        <v>3123</v>
      </c>
      <c r="P1913" s="325">
        <f t="shared" si="73"/>
        <v>1</v>
      </c>
      <c r="Q1913" s="326" t="str" cm="1">
        <f t="array" aca="1" ref="Q1913" ca="1">IF(ISNUMBER(P1913),IF(P1913=100%,"CUMPLIDA",IF(AND(ISNUMBER(L1913),ISNUMBER(INDIRECT("FECHA_"&amp;$B1913,1))), IF(L1913&lt;=INDIRECT("FECHA_"&amp;$B1913,1),"INCUMPLIDA","PROCESO"), "VERIFICAR FECHA")),"SIN VALOR AVANCE")</f>
        <v>CUMPLIDA</v>
      </c>
    </row>
    <row r="1914" spans="1:17" ht="150" x14ac:dyDescent="0.2">
      <c r="A1914" s="331" t="s">
        <v>17</v>
      </c>
      <c r="B1914" s="332" t="s">
        <v>14</v>
      </c>
      <c r="C1914" s="767"/>
      <c r="D1914" s="767"/>
      <c r="E1914" s="320" t="s">
        <v>3124</v>
      </c>
      <c r="F1914" s="769"/>
      <c r="G1914" s="334" t="s">
        <v>3125</v>
      </c>
      <c r="H1914" s="335" t="s">
        <v>3121</v>
      </c>
      <c r="I1914" s="335" t="s">
        <v>3122</v>
      </c>
      <c r="J1914" s="333">
        <v>1</v>
      </c>
      <c r="K1914" s="323">
        <v>44825</v>
      </c>
      <c r="L1914" s="323">
        <v>45107</v>
      </c>
      <c r="M1914" s="324">
        <f t="shared" si="72"/>
        <v>40.285714285714285</v>
      </c>
      <c r="N1914" s="325">
        <v>1</v>
      </c>
      <c r="O1914" s="321" t="s">
        <v>3123</v>
      </c>
      <c r="P1914" s="325">
        <f t="shared" si="73"/>
        <v>1</v>
      </c>
      <c r="Q1914" s="326" t="str" cm="1">
        <f t="array" aca="1" ref="Q1914" ca="1">IF(ISNUMBER(P1914),IF(P1914=100%,"CUMPLIDA",IF(AND(ISNUMBER(L1914),ISNUMBER(INDIRECT("FECHA_"&amp;$B1914,1))), IF(L1914&lt;=INDIRECT("FECHA_"&amp;$B1914,1),"INCUMPLIDA","PROCESO"), "VERIFICAR FECHA")),"SIN VALOR AVANCE")</f>
        <v>CUMPLIDA</v>
      </c>
    </row>
    <row r="1915" spans="1:17" ht="90" x14ac:dyDescent="0.2">
      <c r="A1915" s="331" t="s">
        <v>17</v>
      </c>
      <c r="B1915" s="332" t="s">
        <v>14</v>
      </c>
      <c r="C1915" s="767"/>
      <c r="D1915" s="767"/>
      <c r="E1915" s="770" t="s">
        <v>3126</v>
      </c>
      <c r="F1915" s="769"/>
      <c r="G1915" s="334" t="s">
        <v>3127</v>
      </c>
      <c r="H1915" s="321" t="s">
        <v>3128</v>
      </c>
      <c r="I1915" s="335" t="s">
        <v>3129</v>
      </c>
      <c r="J1915" s="325">
        <v>1</v>
      </c>
      <c r="K1915" s="323">
        <v>44958</v>
      </c>
      <c r="L1915" s="323">
        <v>45291</v>
      </c>
      <c r="M1915" s="324">
        <f t="shared" si="72"/>
        <v>47.571428571428569</v>
      </c>
      <c r="N1915" s="325">
        <v>1</v>
      </c>
      <c r="O1915" s="321" t="s">
        <v>3130</v>
      </c>
      <c r="P1915" s="325">
        <f t="shared" si="73"/>
        <v>1</v>
      </c>
      <c r="Q1915" s="326" t="str" cm="1">
        <f t="array" aca="1" ref="Q1915" ca="1">IF(ISNUMBER(P1915),IF(P1915=100%,"CUMPLIDA",IF(AND(ISNUMBER(L1915),ISNUMBER(INDIRECT("FECHA_"&amp;$B1915,1))), IF(L1915&lt;=INDIRECT("FECHA_"&amp;$B1915,1),"INCUMPLIDA","PROCESO"), "VERIFICAR FECHA")),"SIN VALOR AVANCE")</f>
        <v>CUMPLIDA</v>
      </c>
    </row>
    <row r="1916" spans="1:17" ht="165" x14ac:dyDescent="0.2">
      <c r="A1916" s="331" t="s">
        <v>17</v>
      </c>
      <c r="B1916" s="332" t="s">
        <v>14</v>
      </c>
      <c r="C1916" s="767"/>
      <c r="D1916" s="767"/>
      <c r="E1916" s="770"/>
      <c r="F1916" s="769"/>
      <c r="G1916" s="334" t="s">
        <v>3131</v>
      </c>
      <c r="H1916" s="335" t="s">
        <v>3132</v>
      </c>
      <c r="I1916" s="335" t="s">
        <v>3129</v>
      </c>
      <c r="J1916" s="325">
        <v>1</v>
      </c>
      <c r="K1916" s="323">
        <v>44941</v>
      </c>
      <c r="L1916" s="323">
        <v>45092</v>
      </c>
      <c r="M1916" s="324">
        <f t="shared" si="72"/>
        <v>21.571428571428573</v>
      </c>
      <c r="N1916" s="325">
        <v>1</v>
      </c>
      <c r="O1916" s="321" t="s">
        <v>3130</v>
      </c>
      <c r="P1916" s="325">
        <f t="shared" si="73"/>
        <v>1</v>
      </c>
      <c r="Q1916" s="326" t="str" cm="1">
        <f t="array" aca="1" ref="Q1916" ca="1">IF(ISNUMBER(P1916),IF(P1916=100%,"CUMPLIDA",IF(AND(ISNUMBER(L1916),ISNUMBER(INDIRECT("FECHA_"&amp;$B1916,1))), IF(L1916&lt;=INDIRECT("FECHA_"&amp;$B1916,1),"INCUMPLIDA","PROCESO"), "VERIFICAR FECHA")),"SIN VALOR AVANCE")</f>
        <v>CUMPLIDA</v>
      </c>
    </row>
    <row r="1917" spans="1:17" ht="135" x14ac:dyDescent="0.2">
      <c r="A1917" s="331" t="s">
        <v>17</v>
      </c>
      <c r="B1917" s="332" t="s">
        <v>14</v>
      </c>
      <c r="C1917" s="767" t="s">
        <v>3133</v>
      </c>
      <c r="D1917" s="767" t="s">
        <v>1737</v>
      </c>
      <c r="E1917" s="769" t="s">
        <v>3134</v>
      </c>
      <c r="F1917" s="769" t="s">
        <v>3135</v>
      </c>
      <c r="G1917" s="320" t="s">
        <v>3136</v>
      </c>
      <c r="H1917" s="321" t="s">
        <v>3137</v>
      </c>
      <c r="I1917" s="321" t="s">
        <v>3138</v>
      </c>
      <c r="J1917" s="333">
        <v>2</v>
      </c>
      <c r="K1917" s="323">
        <v>45047</v>
      </c>
      <c r="L1917" s="323">
        <v>45322</v>
      </c>
      <c r="M1917" s="324">
        <f t="shared" si="72"/>
        <v>39.285714285714285</v>
      </c>
      <c r="N1917" s="325">
        <v>1</v>
      </c>
      <c r="O1917" s="321" t="s">
        <v>3139</v>
      </c>
      <c r="P1917" s="325">
        <f t="shared" si="73"/>
        <v>1</v>
      </c>
      <c r="Q1917" s="326" t="str" cm="1">
        <f t="array" aca="1" ref="Q1917" ca="1">IF(ISNUMBER(P1917),IF(P1917=100%,"CUMPLIDA",IF(AND(ISNUMBER(L1917),ISNUMBER(INDIRECT("FECHA_"&amp;$B1917,1))), IF(L1917&lt;=INDIRECT("FECHA_"&amp;$B1917,1),"INCUMPLIDA","PROCESO"), "VERIFICAR FECHA")),"SIN VALOR AVANCE")</f>
        <v>CUMPLIDA</v>
      </c>
    </row>
    <row r="1918" spans="1:17" ht="165" x14ac:dyDescent="0.2">
      <c r="A1918" s="331" t="s">
        <v>17</v>
      </c>
      <c r="B1918" s="332" t="s">
        <v>14</v>
      </c>
      <c r="C1918" s="767"/>
      <c r="D1918" s="767"/>
      <c r="E1918" s="769"/>
      <c r="F1918" s="769"/>
      <c r="G1918" s="320" t="s">
        <v>3140</v>
      </c>
      <c r="H1918" s="321" t="s">
        <v>3141</v>
      </c>
      <c r="I1918" s="321" t="s">
        <v>3142</v>
      </c>
      <c r="J1918" s="333">
        <v>4</v>
      </c>
      <c r="K1918" s="323">
        <v>45047</v>
      </c>
      <c r="L1918" s="323">
        <v>45322</v>
      </c>
      <c r="M1918" s="324">
        <f t="shared" si="72"/>
        <v>39.285714285714285</v>
      </c>
      <c r="N1918" s="325">
        <v>1</v>
      </c>
      <c r="O1918" s="321" t="s">
        <v>3143</v>
      </c>
      <c r="P1918" s="325">
        <f t="shared" si="73"/>
        <v>1</v>
      </c>
      <c r="Q1918" s="326" t="str" cm="1">
        <f t="array" aca="1" ref="Q1918" ca="1">IF(ISNUMBER(P1918),IF(P1918=100%,"CUMPLIDA",IF(AND(ISNUMBER(L1918),ISNUMBER(INDIRECT("FECHA_"&amp;$B1918,1))), IF(L1918&lt;=INDIRECT("FECHA_"&amp;$B1918,1),"INCUMPLIDA","PROCESO"), "VERIFICAR FECHA")),"SIN VALOR AVANCE")</f>
        <v>CUMPLIDA</v>
      </c>
    </row>
    <row r="1919" spans="1:17" ht="165" x14ac:dyDescent="0.2">
      <c r="A1919" s="331" t="s">
        <v>17</v>
      </c>
      <c r="B1919" s="332" t="s">
        <v>14</v>
      </c>
      <c r="C1919" s="767"/>
      <c r="D1919" s="767"/>
      <c r="E1919" s="769"/>
      <c r="F1919" s="769"/>
      <c r="G1919" s="320" t="s">
        <v>3144</v>
      </c>
      <c r="H1919" s="321" t="s">
        <v>3145</v>
      </c>
      <c r="I1919" s="321" t="s">
        <v>3146</v>
      </c>
      <c r="J1919" s="333">
        <v>1</v>
      </c>
      <c r="K1919" s="323">
        <v>45169</v>
      </c>
      <c r="L1919" s="323">
        <v>45291</v>
      </c>
      <c r="M1919" s="324">
        <f t="shared" si="72"/>
        <v>17.428571428571427</v>
      </c>
      <c r="N1919" s="325">
        <v>1</v>
      </c>
      <c r="O1919" s="321" t="s">
        <v>3147</v>
      </c>
      <c r="P1919" s="325">
        <f t="shared" si="73"/>
        <v>1</v>
      </c>
      <c r="Q1919" s="326" t="str" cm="1">
        <f t="array" aca="1" ref="Q1919" ca="1">IF(ISNUMBER(P1919),IF(P1919=100%,"CUMPLIDA",IF(AND(ISNUMBER(L1919),ISNUMBER(INDIRECT("FECHA_"&amp;$B1919,1))), IF(L1919&lt;=INDIRECT("FECHA_"&amp;$B1919,1),"INCUMPLIDA","PROCESO"), "VERIFICAR FECHA")),"SIN VALOR AVANCE")</f>
        <v>CUMPLIDA</v>
      </c>
    </row>
    <row r="1920" spans="1:17" ht="135" x14ac:dyDescent="0.2">
      <c r="A1920" s="331" t="s">
        <v>17</v>
      </c>
      <c r="B1920" s="332" t="s">
        <v>14</v>
      </c>
      <c r="C1920" s="767"/>
      <c r="D1920" s="767"/>
      <c r="E1920" s="769" t="s">
        <v>3148</v>
      </c>
      <c r="F1920" s="769"/>
      <c r="G1920" s="320" t="s">
        <v>3136</v>
      </c>
      <c r="H1920" s="321" t="s">
        <v>3137</v>
      </c>
      <c r="I1920" s="321" t="s">
        <v>3138</v>
      </c>
      <c r="J1920" s="333">
        <v>2</v>
      </c>
      <c r="K1920" s="323">
        <v>45047</v>
      </c>
      <c r="L1920" s="323">
        <v>45322</v>
      </c>
      <c r="M1920" s="324">
        <f t="shared" si="72"/>
        <v>39.285714285714285</v>
      </c>
      <c r="N1920" s="325">
        <v>1</v>
      </c>
      <c r="O1920" s="321" t="s">
        <v>3149</v>
      </c>
      <c r="P1920" s="325">
        <f t="shared" si="73"/>
        <v>1</v>
      </c>
      <c r="Q1920" s="326" t="str" cm="1">
        <f t="array" aca="1" ref="Q1920" ca="1">IF(ISNUMBER(P1920),IF(P1920=100%,"CUMPLIDA",IF(AND(ISNUMBER(L1920),ISNUMBER(INDIRECT("FECHA_"&amp;$B1920,1))), IF(L1920&lt;=INDIRECT("FECHA_"&amp;$B1920,1),"INCUMPLIDA","PROCESO"), "VERIFICAR FECHA")),"SIN VALOR AVANCE")</f>
        <v>CUMPLIDA</v>
      </c>
    </row>
    <row r="1921" spans="1:17" ht="165" x14ac:dyDescent="0.2">
      <c r="A1921" s="331" t="s">
        <v>17</v>
      </c>
      <c r="B1921" s="332" t="s">
        <v>14</v>
      </c>
      <c r="C1921" s="767"/>
      <c r="D1921" s="767"/>
      <c r="E1921" s="769"/>
      <c r="F1921" s="769"/>
      <c r="G1921" s="320" t="s">
        <v>3150</v>
      </c>
      <c r="H1921" s="321" t="s">
        <v>3141</v>
      </c>
      <c r="I1921" s="321" t="s">
        <v>3142</v>
      </c>
      <c r="J1921" s="333">
        <v>4</v>
      </c>
      <c r="K1921" s="323">
        <v>45047</v>
      </c>
      <c r="L1921" s="323">
        <v>45322</v>
      </c>
      <c r="M1921" s="324">
        <f t="shared" si="72"/>
        <v>39.285714285714285</v>
      </c>
      <c r="N1921" s="325">
        <v>1</v>
      </c>
      <c r="O1921" s="321" t="s">
        <v>3149</v>
      </c>
      <c r="P1921" s="325">
        <f t="shared" si="73"/>
        <v>1</v>
      </c>
      <c r="Q1921" s="326" t="str" cm="1">
        <f t="array" aca="1" ref="Q1921" ca="1">IF(ISNUMBER(P1921),IF(P1921=100%,"CUMPLIDA",IF(AND(ISNUMBER(L1921),ISNUMBER(INDIRECT("FECHA_"&amp;$B1921,1))), IF(L1921&lt;=INDIRECT("FECHA_"&amp;$B1921,1),"INCUMPLIDA","PROCESO"), "VERIFICAR FECHA")),"SIN VALOR AVANCE")</f>
        <v>CUMPLIDA</v>
      </c>
    </row>
    <row r="1922" spans="1:17" ht="165" x14ac:dyDescent="0.2">
      <c r="A1922" s="331" t="s">
        <v>17</v>
      </c>
      <c r="B1922" s="332" t="s">
        <v>14</v>
      </c>
      <c r="C1922" s="767"/>
      <c r="D1922" s="767"/>
      <c r="E1922" s="769"/>
      <c r="F1922" s="769"/>
      <c r="G1922" s="320" t="s">
        <v>3144</v>
      </c>
      <c r="H1922" s="321" t="s">
        <v>3145</v>
      </c>
      <c r="I1922" s="321" t="s">
        <v>3151</v>
      </c>
      <c r="J1922" s="333">
        <v>1</v>
      </c>
      <c r="K1922" s="323">
        <v>45169</v>
      </c>
      <c r="L1922" s="323">
        <v>45322</v>
      </c>
      <c r="M1922" s="324">
        <f t="shared" si="72"/>
        <v>21.857142857142858</v>
      </c>
      <c r="N1922" s="325">
        <v>1</v>
      </c>
      <c r="O1922" s="321" t="s">
        <v>3149</v>
      </c>
      <c r="P1922" s="325">
        <f t="shared" si="73"/>
        <v>1</v>
      </c>
      <c r="Q1922" s="326" t="str" cm="1">
        <f t="array" aca="1" ref="Q1922" ca="1">IF(ISNUMBER(P1922),IF(P1922=100%,"CUMPLIDA",IF(AND(ISNUMBER(L1922),ISNUMBER(INDIRECT("FECHA_"&amp;$B1922,1))), IF(L1922&lt;=INDIRECT("FECHA_"&amp;$B1922,1),"INCUMPLIDA","PROCESO"), "VERIFICAR FECHA")),"SIN VALOR AVANCE")</f>
        <v>CUMPLIDA</v>
      </c>
    </row>
    <row r="1923" spans="1:17" ht="195" x14ac:dyDescent="0.2">
      <c r="A1923" s="331" t="s">
        <v>17</v>
      </c>
      <c r="B1923" s="332" t="s">
        <v>14</v>
      </c>
      <c r="C1923" s="767"/>
      <c r="D1923" s="767"/>
      <c r="E1923" s="769" t="s">
        <v>3152</v>
      </c>
      <c r="F1923" s="769"/>
      <c r="G1923" s="320" t="s">
        <v>3136</v>
      </c>
      <c r="H1923" s="321" t="s">
        <v>3153</v>
      </c>
      <c r="I1923" s="321" t="s">
        <v>3138</v>
      </c>
      <c r="J1923" s="333">
        <v>2</v>
      </c>
      <c r="K1923" s="323">
        <v>45047</v>
      </c>
      <c r="L1923" s="323">
        <v>45322</v>
      </c>
      <c r="M1923" s="324">
        <f t="shared" si="72"/>
        <v>39.285714285714285</v>
      </c>
      <c r="N1923" s="325">
        <v>1</v>
      </c>
      <c r="O1923" s="321" t="s">
        <v>3149</v>
      </c>
      <c r="P1923" s="325">
        <f t="shared" si="73"/>
        <v>1</v>
      </c>
      <c r="Q1923" s="326" t="str" cm="1">
        <f t="array" aca="1" ref="Q1923" ca="1">IF(ISNUMBER(P1923),IF(P1923=100%,"CUMPLIDA",IF(AND(ISNUMBER(L1923),ISNUMBER(INDIRECT("FECHA_"&amp;$B1923,1))), IF(L1923&lt;=INDIRECT("FECHA_"&amp;$B1923,1),"INCUMPLIDA","PROCESO"), "VERIFICAR FECHA")),"SIN VALOR AVANCE")</f>
        <v>CUMPLIDA</v>
      </c>
    </row>
    <row r="1924" spans="1:17" ht="165" x14ac:dyDescent="0.2">
      <c r="A1924" s="331" t="s">
        <v>17</v>
      </c>
      <c r="B1924" s="332" t="s">
        <v>14</v>
      </c>
      <c r="C1924" s="767"/>
      <c r="D1924" s="767"/>
      <c r="E1924" s="769"/>
      <c r="F1924" s="769"/>
      <c r="G1924" s="320" t="s">
        <v>3154</v>
      </c>
      <c r="H1924" s="321" t="s">
        <v>3145</v>
      </c>
      <c r="I1924" s="321" t="s">
        <v>3155</v>
      </c>
      <c r="J1924" s="333">
        <v>1</v>
      </c>
      <c r="K1924" s="323">
        <v>45169</v>
      </c>
      <c r="L1924" s="323">
        <v>45322</v>
      </c>
      <c r="M1924" s="324">
        <f t="shared" si="72"/>
        <v>21.857142857142858</v>
      </c>
      <c r="N1924" s="325">
        <v>1</v>
      </c>
      <c r="O1924" s="321" t="s">
        <v>3149</v>
      </c>
      <c r="P1924" s="325">
        <f t="shared" si="73"/>
        <v>1</v>
      </c>
      <c r="Q1924" s="326" t="str" cm="1">
        <f t="array" aca="1" ref="Q1924" ca="1">IF(ISNUMBER(P1924),IF(P1924=100%,"CUMPLIDA",IF(AND(ISNUMBER(L1924),ISNUMBER(INDIRECT("FECHA_"&amp;$B1924,1))), IF(L1924&lt;=INDIRECT("FECHA_"&amp;$B1924,1),"INCUMPLIDA","PROCESO"), "VERIFICAR FECHA")),"SIN VALOR AVANCE")</f>
        <v>CUMPLIDA</v>
      </c>
    </row>
    <row r="1925" spans="1:17" ht="165" x14ac:dyDescent="0.2">
      <c r="A1925" s="331" t="s">
        <v>17</v>
      </c>
      <c r="B1925" s="332" t="s">
        <v>14</v>
      </c>
      <c r="C1925" s="767"/>
      <c r="D1925" s="767"/>
      <c r="E1925" s="320" t="s">
        <v>3156</v>
      </c>
      <c r="F1925" s="769"/>
      <c r="G1925" s="320" t="s">
        <v>3157</v>
      </c>
      <c r="H1925" s="321" t="s">
        <v>3158</v>
      </c>
      <c r="I1925" s="341" t="s">
        <v>3159</v>
      </c>
      <c r="J1925" s="333">
        <v>1</v>
      </c>
      <c r="K1925" s="323">
        <v>45169</v>
      </c>
      <c r="L1925" s="323">
        <v>45322</v>
      </c>
      <c r="M1925" s="324">
        <f t="shared" si="72"/>
        <v>21.857142857142858</v>
      </c>
      <c r="N1925" s="325">
        <v>1</v>
      </c>
      <c r="O1925" s="321" t="s">
        <v>3149</v>
      </c>
      <c r="P1925" s="325">
        <f t="shared" si="73"/>
        <v>1</v>
      </c>
      <c r="Q1925" s="326" t="str" cm="1">
        <f t="array" aca="1" ref="Q1925" ca="1">IF(ISNUMBER(P1925),IF(P1925=100%,"CUMPLIDA",IF(AND(ISNUMBER(L1925),ISNUMBER(INDIRECT("FECHA_"&amp;$B1925,1))), IF(L1925&lt;=INDIRECT("FECHA_"&amp;$B1925,1),"INCUMPLIDA","PROCESO"), "VERIFICAR FECHA")),"SIN VALOR AVANCE")</f>
        <v>CUMPLIDA</v>
      </c>
    </row>
    <row r="1926" spans="1:17" ht="165.75" x14ac:dyDescent="0.2">
      <c r="A1926" s="331" t="s">
        <v>17</v>
      </c>
      <c r="B1926" s="332" t="s">
        <v>14</v>
      </c>
      <c r="C1926" s="767"/>
      <c r="D1926" s="767"/>
      <c r="E1926" s="769" t="s">
        <v>3160</v>
      </c>
      <c r="F1926" s="769"/>
      <c r="G1926" s="320" t="s">
        <v>3161</v>
      </c>
      <c r="H1926" s="321" t="s">
        <v>3162</v>
      </c>
      <c r="I1926" s="341" t="s">
        <v>3163</v>
      </c>
      <c r="J1926" s="333">
        <v>1</v>
      </c>
      <c r="K1926" s="323">
        <v>45047</v>
      </c>
      <c r="L1926" s="323">
        <v>45169</v>
      </c>
      <c r="M1926" s="324">
        <f t="shared" si="72"/>
        <v>17.428571428571427</v>
      </c>
      <c r="N1926" s="325">
        <v>1</v>
      </c>
      <c r="O1926" s="321" t="s">
        <v>3164</v>
      </c>
      <c r="P1926" s="325">
        <f t="shared" si="73"/>
        <v>1</v>
      </c>
      <c r="Q1926" s="326" t="str" cm="1">
        <f t="array" aca="1" ref="Q1926" ca="1">IF(ISNUMBER(P1926),IF(P1926=100%,"CUMPLIDA",IF(AND(ISNUMBER(L1926),ISNUMBER(INDIRECT("FECHA_"&amp;$B1926,1))), IF(L1926&lt;=INDIRECT("FECHA_"&amp;$B1926,1),"INCUMPLIDA","PROCESO"), "VERIFICAR FECHA")),"SIN VALOR AVANCE")</f>
        <v>CUMPLIDA</v>
      </c>
    </row>
    <row r="1927" spans="1:17" ht="150" x14ac:dyDescent="0.2">
      <c r="A1927" s="331" t="s">
        <v>17</v>
      </c>
      <c r="B1927" s="332" t="s">
        <v>14</v>
      </c>
      <c r="C1927" s="767"/>
      <c r="D1927" s="767"/>
      <c r="E1927" s="769"/>
      <c r="F1927" s="769"/>
      <c r="G1927" s="320" t="s">
        <v>3165</v>
      </c>
      <c r="H1927" s="321" t="s">
        <v>3166</v>
      </c>
      <c r="I1927" s="341" t="s">
        <v>3167</v>
      </c>
      <c r="J1927" s="333">
        <v>1</v>
      </c>
      <c r="K1927" s="323">
        <v>45169</v>
      </c>
      <c r="L1927" s="323">
        <v>45565</v>
      </c>
      <c r="M1927" s="324">
        <f t="shared" si="72"/>
        <v>56.571428571428569</v>
      </c>
      <c r="N1927" s="325">
        <v>1</v>
      </c>
      <c r="O1927" s="321" t="s">
        <v>3149</v>
      </c>
      <c r="P1927" s="325">
        <f t="shared" si="73"/>
        <v>1</v>
      </c>
      <c r="Q1927" s="326" t="str" cm="1">
        <f t="array" aca="1" ref="Q1927" ca="1">IF(ISNUMBER(P1927),IF(P1927=100%,"CUMPLIDA",IF(AND(ISNUMBER(L1927),ISNUMBER(INDIRECT("FECHA_"&amp;$B1927,1))), IF(L1927&lt;=INDIRECT("FECHA_"&amp;$B1927,1),"INCUMPLIDA","PROCESO"), "VERIFICAR FECHA")),"SIN VALOR AVANCE")</f>
        <v>CUMPLIDA</v>
      </c>
    </row>
    <row r="1928" spans="1:17" ht="165.75" x14ac:dyDescent="0.2">
      <c r="A1928" s="331" t="s">
        <v>17</v>
      </c>
      <c r="B1928" s="332" t="s">
        <v>14</v>
      </c>
      <c r="C1928" s="767"/>
      <c r="D1928" s="767"/>
      <c r="E1928" s="769" t="s">
        <v>3168</v>
      </c>
      <c r="F1928" s="769"/>
      <c r="G1928" s="320" t="s">
        <v>3169</v>
      </c>
      <c r="H1928" s="321" t="s">
        <v>3170</v>
      </c>
      <c r="I1928" s="341" t="s">
        <v>3171</v>
      </c>
      <c r="J1928" s="333">
        <v>1</v>
      </c>
      <c r="K1928" s="323">
        <v>45047</v>
      </c>
      <c r="L1928" s="323">
        <v>45107</v>
      </c>
      <c r="M1928" s="324">
        <f t="shared" si="72"/>
        <v>8.5714285714285712</v>
      </c>
      <c r="N1928" s="325">
        <v>1</v>
      </c>
      <c r="O1928" s="321" t="s">
        <v>3164</v>
      </c>
      <c r="P1928" s="325">
        <f t="shared" si="73"/>
        <v>1</v>
      </c>
      <c r="Q1928" s="326" t="str" cm="1">
        <f t="array" aca="1" ref="Q1928" ca="1">IF(ISNUMBER(P1928),IF(P1928=100%,"CUMPLIDA",IF(AND(ISNUMBER(L1928),ISNUMBER(INDIRECT("FECHA_"&amp;$B1928,1))), IF(L1928&lt;=INDIRECT("FECHA_"&amp;$B1928,1),"INCUMPLIDA","PROCESO"), "VERIFICAR FECHA")),"SIN VALOR AVANCE")</f>
        <v>CUMPLIDA</v>
      </c>
    </row>
    <row r="1929" spans="1:17" ht="135" x14ac:dyDescent="0.2">
      <c r="A1929" s="331" t="s">
        <v>17</v>
      </c>
      <c r="B1929" s="332" t="s">
        <v>14</v>
      </c>
      <c r="C1929" s="767"/>
      <c r="D1929" s="767"/>
      <c r="E1929" s="769"/>
      <c r="F1929" s="769"/>
      <c r="G1929" s="320" t="s">
        <v>3172</v>
      </c>
      <c r="H1929" s="321" t="s">
        <v>3173</v>
      </c>
      <c r="I1929" s="341" t="s">
        <v>3174</v>
      </c>
      <c r="J1929" s="333">
        <v>2</v>
      </c>
      <c r="K1929" s="323">
        <v>45017</v>
      </c>
      <c r="L1929" s="338">
        <v>45473</v>
      </c>
      <c r="M1929" s="324">
        <f t="shared" si="72"/>
        <v>65.142857142857139</v>
      </c>
      <c r="N1929" s="325">
        <v>1</v>
      </c>
      <c r="O1929" s="321" t="s">
        <v>2921</v>
      </c>
      <c r="P1929" s="325">
        <f t="shared" si="73"/>
        <v>1</v>
      </c>
      <c r="Q1929" s="326" t="str" cm="1">
        <f t="array" aca="1" ref="Q1929" ca="1">IF(ISNUMBER(P1929),IF(P1929=100%,"CUMPLIDA",IF(AND(ISNUMBER(L1929),ISNUMBER(INDIRECT("FECHA_"&amp;$B1929,1))), IF(L1929&lt;=INDIRECT("FECHA_"&amp;$B1929,1),"INCUMPLIDA","PROCESO"), "VERIFICAR FECHA")),"SIN VALOR AVANCE")</f>
        <v>CUMPLIDA</v>
      </c>
    </row>
    <row r="1930" spans="1:17" ht="90.75" x14ac:dyDescent="0.2">
      <c r="A1930" s="331" t="s">
        <v>17</v>
      </c>
      <c r="B1930" s="332" t="s">
        <v>14</v>
      </c>
      <c r="C1930" s="767"/>
      <c r="D1930" s="767"/>
      <c r="E1930" s="769"/>
      <c r="F1930" s="769"/>
      <c r="G1930" s="320" t="s">
        <v>3175</v>
      </c>
      <c r="H1930" s="321" t="s">
        <v>3176</v>
      </c>
      <c r="I1930" s="341" t="s">
        <v>3177</v>
      </c>
      <c r="J1930" s="333">
        <v>2</v>
      </c>
      <c r="K1930" s="323">
        <v>45199</v>
      </c>
      <c r="L1930" s="327">
        <v>45565</v>
      </c>
      <c r="M1930" s="324">
        <f t="shared" si="72"/>
        <v>52.285714285714285</v>
      </c>
      <c r="N1930" s="325">
        <v>1</v>
      </c>
      <c r="O1930" s="321" t="s">
        <v>3149</v>
      </c>
      <c r="P1930" s="325">
        <f t="shared" si="73"/>
        <v>1</v>
      </c>
      <c r="Q1930" s="326" t="str" cm="1">
        <f t="array" aca="1" ref="Q1930" ca="1">IF(ISNUMBER(P1930),IF(P1930=100%,"CUMPLIDA",IF(AND(ISNUMBER(L1930),ISNUMBER(INDIRECT("FECHA_"&amp;$B1930,1))), IF(L1930&lt;=INDIRECT("FECHA_"&amp;$B1930,1),"INCUMPLIDA","PROCESO"), "VERIFICAR FECHA")),"SIN VALOR AVANCE")</f>
        <v>CUMPLIDA</v>
      </c>
    </row>
    <row r="1931" spans="1:17" ht="165.75" x14ac:dyDescent="0.2">
      <c r="A1931" s="331" t="s">
        <v>17</v>
      </c>
      <c r="B1931" s="332" t="s">
        <v>14</v>
      </c>
      <c r="C1931" s="767"/>
      <c r="D1931" s="767"/>
      <c r="E1931" s="769" t="s">
        <v>3178</v>
      </c>
      <c r="F1931" s="769"/>
      <c r="G1931" s="320" t="s">
        <v>3179</v>
      </c>
      <c r="H1931" s="321" t="s">
        <v>3180</v>
      </c>
      <c r="I1931" s="341" t="s">
        <v>3181</v>
      </c>
      <c r="J1931" s="333">
        <v>1</v>
      </c>
      <c r="K1931" s="323">
        <v>45047</v>
      </c>
      <c r="L1931" s="323">
        <v>45169</v>
      </c>
      <c r="M1931" s="324">
        <f t="shared" si="72"/>
        <v>17.428571428571427</v>
      </c>
      <c r="N1931" s="325">
        <v>1</v>
      </c>
      <c r="O1931" s="321" t="s">
        <v>3164</v>
      </c>
      <c r="P1931" s="325">
        <f t="shared" si="73"/>
        <v>1</v>
      </c>
      <c r="Q1931" s="326" t="str" cm="1">
        <f t="array" aca="1" ref="Q1931" ca="1">IF(ISNUMBER(P1931),IF(P1931=100%,"CUMPLIDA",IF(AND(ISNUMBER(L1931),ISNUMBER(INDIRECT("FECHA_"&amp;$B1931,1))), IF(L1931&lt;=INDIRECT("FECHA_"&amp;$B1931,1),"INCUMPLIDA","PROCESO"), "VERIFICAR FECHA")),"SIN VALOR AVANCE")</f>
        <v>CUMPLIDA</v>
      </c>
    </row>
    <row r="1932" spans="1:17" ht="90.75" x14ac:dyDescent="0.2">
      <c r="A1932" s="331" t="s">
        <v>17</v>
      </c>
      <c r="B1932" s="332" t="s">
        <v>14</v>
      </c>
      <c r="C1932" s="767"/>
      <c r="D1932" s="767"/>
      <c r="E1932" s="769"/>
      <c r="F1932" s="769"/>
      <c r="G1932" s="320" t="s">
        <v>3175</v>
      </c>
      <c r="H1932" s="321" t="s">
        <v>3176</v>
      </c>
      <c r="I1932" s="341" t="s">
        <v>3177</v>
      </c>
      <c r="J1932" s="333">
        <v>2</v>
      </c>
      <c r="K1932" s="323">
        <v>45199</v>
      </c>
      <c r="L1932" s="323">
        <v>45565</v>
      </c>
      <c r="M1932" s="324">
        <f t="shared" si="72"/>
        <v>52.285714285714285</v>
      </c>
      <c r="N1932" s="325">
        <v>1</v>
      </c>
      <c r="O1932" s="321" t="s">
        <v>3149</v>
      </c>
      <c r="P1932" s="325">
        <f t="shared" si="73"/>
        <v>1</v>
      </c>
      <c r="Q1932" s="326" t="str" cm="1">
        <f t="array" aca="1" ref="Q1932" ca="1">IF(ISNUMBER(P1932),IF(P1932=100%,"CUMPLIDA",IF(AND(ISNUMBER(L1932),ISNUMBER(INDIRECT("FECHA_"&amp;$B1932,1))), IF(L1932&lt;=INDIRECT("FECHA_"&amp;$B1932,1),"INCUMPLIDA","PROCESO"), "VERIFICAR FECHA")),"SIN VALOR AVANCE")</f>
        <v>CUMPLIDA</v>
      </c>
    </row>
    <row r="1933" spans="1:17" ht="165" x14ac:dyDescent="0.2">
      <c r="A1933" s="331" t="s">
        <v>17</v>
      </c>
      <c r="B1933" s="332" t="s">
        <v>14</v>
      </c>
      <c r="C1933" s="767"/>
      <c r="D1933" s="767"/>
      <c r="E1933" s="769"/>
      <c r="F1933" s="769"/>
      <c r="G1933" s="320" t="s">
        <v>3182</v>
      </c>
      <c r="H1933" s="321" t="s">
        <v>3183</v>
      </c>
      <c r="I1933" s="341" t="s">
        <v>3184</v>
      </c>
      <c r="J1933" s="333">
        <v>1</v>
      </c>
      <c r="K1933" s="323">
        <v>45199</v>
      </c>
      <c r="L1933" s="323">
        <v>45351</v>
      </c>
      <c r="M1933" s="324">
        <f t="shared" si="72"/>
        <v>21.714285714285715</v>
      </c>
      <c r="N1933" s="325">
        <v>1</v>
      </c>
      <c r="O1933" s="321" t="s">
        <v>3149</v>
      </c>
      <c r="P1933" s="325">
        <f t="shared" si="73"/>
        <v>1</v>
      </c>
      <c r="Q1933" s="326" t="str" cm="1">
        <f t="array" aca="1" ref="Q1933" ca="1">IF(ISNUMBER(P1933),IF(P1933=100%,"CUMPLIDA",IF(AND(ISNUMBER(L1933),ISNUMBER(INDIRECT("FECHA_"&amp;$B1933,1))), IF(L1933&lt;=INDIRECT("FECHA_"&amp;$B1933,1),"INCUMPLIDA","PROCESO"), "VERIFICAR FECHA")),"SIN VALOR AVANCE")</f>
        <v>CUMPLIDA</v>
      </c>
    </row>
    <row r="1934" spans="1:17" ht="165" x14ac:dyDescent="0.2">
      <c r="A1934" s="331" t="s">
        <v>17</v>
      </c>
      <c r="B1934" s="332" t="s">
        <v>14</v>
      </c>
      <c r="C1934" s="767"/>
      <c r="D1934" s="767"/>
      <c r="E1934" s="769" t="s">
        <v>3185</v>
      </c>
      <c r="F1934" s="769"/>
      <c r="G1934" s="320" t="s">
        <v>3186</v>
      </c>
      <c r="H1934" s="321" t="s">
        <v>3187</v>
      </c>
      <c r="I1934" s="341" t="s">
        <v>3188</v>
      </c>
      <c r="J1934" s="333">
        <v>1</v>
      </c>
      <c r="K1934" s="323">
        <v>45047</v>
      </c>
      <c r="L1934" s="323">
        <v>45199</v>
      </c>
      <c r="M1934" s="324">
        <f t="shared" si="72"/>
        <v>21.714285714285715</v>
      </c>
      <c r="N1934" s="325">
        <v>1</v>
      </c>
      <c r="O1934" s="321" t="s">
        <v>3149</v>
      </c>
      <c r="P1934" s="325">
        <f t="shared" si="73"/>
        <v>1</v>
      </c>
      <c r="Q1934" s="326" t="str" cm="1">
        <f t="array" aca="1" ref="Q1934" ca="1">IF(ISNUMBER(P1934),IF(P1934=100%,"CUMPLIDA",IF(AND(ISNUMBER(L1934),ISNUMBER(INDIRECT("FECHA_"&amp;$B1934,1))), IF(L1934&lt;=INDIRECT("FECHA_"&amp;$B1934,1),"INCUMPLIDA","PROCESO"), "VERIFICAR FECHA")),"SIN VALOR AVANCE")</f>
        <v>CUMPLIDA</v>
      </c>
    </row>
    <row r="1935" spans="1:17" ht="75" x14ac:dyDescent="0.2">
      <c r="A1935" s="331" t="s">
        <v>17</v>
      </c>
      <c r="B1935" s="332" t="s">
        <v>14</v>
      </c>
      <c r="C1935" s="767"/>
      <c r="D1935" s="767"/>
      <c r="E1935" s="769"/>
      <c r="F1935" s="769"/>
      <c r="G1935" s="320" t="s">
        <v>3189</v>
      </c>
      <c r="H1935" s="321" t="s">
        <v>3190</v>
      </c>
      <c r="I1935" s="341" t="s">
        <v>3191</v>
      </c>
      <c r="J1935" s="333">
        <v>1</v>
      </c>
      <c r="K1935" s="323">
        <v>45200</v>
      </c>
      <c r="L1935" s="323">
        <v>45808</v>
      </c>
      <c r="M1935" s="324">
        <f t="shared" si="72"/>
        <v>86.857142857142861</v>
      </c>
      <c r="N1935" s="325">
        <v>1</v>
      </c>
      <c r="O1935" s="321" t="s">
        <v>2921</v>
      </c>
      <c r="P1935" s="325">
        <f t="shared" si="73"/>
        <v>1</v>
      </c>
      <c r="Q1935" s="326" t="str" cm="1">
        <f t="array" aca="1" ref="Q1935" ca="1">IF(ISNUMBER(P1935),IF(P1935=100%,"CUMPLIDA",IF(AND(ISNUMBER(L1935),ISNUMBER(INDIRECT("FECHA_"&amp;$B1935,1))), IF(L1935&lt;=INDIRECT("FECHA_"&amp;$B1935,1),"INCUMPLIDA","PROCESO"), "VERIFICAR FECHA")),"SIN VALOR AVANCE")</f>
        <v>CUMPLIDA</v>
      </c>
    </row>
    <row r="1936" spans="1:17" ht="105" x14ac:dyDescent="0.2">
      <c r="A1936" s="331" t="s">
        <v>17</v>
      </c>
      <c r="B1936" s="332" t="s">
        <v>14</v>
      </c>
      <c r="C1936" s="767"/>
      <c r="D1936" s="767"/>
      <c r="E1936" s="769"/>
      <c r="F1936" s="769"/>
      <c r="G1936" s="320" t="s">
        <v>3192</v>
      </c>
      <c r="H1936" s="321" t="s">
        <v>3193</v>
      </c>
      <c r="I1936" s="341" t="s">
        <v>3194</v>
      </c>
      <c r="J1936" s="333">
        <v>1</v>
      </c>
      <c r="K1936" s="323">
        <v>45295</v>
      </c>
      <c r="L1936" s="323">
        <v>45991</v>
      </c>
      <c r="M1936" s="324">
        <f>(L1936-K1936)/7</f>
        <v>99.428571428571431</v>
      </c>
      <c r="N1936" s="325">
        <v>0.32400000000000001</v>
      </c>
      <c r="O1936" s="321" t="s">
        <v>3195</v>
      </c>
      <c r="P1936" s="325">
        <f t="shared" si="73"/>
        <v>0.32400000000000001</v>
      </c>
      <c r="Q1936" s="326" t="str" cm="1">
        <f t="array" aca="1" ref="Q1936" ca="1">IF(ISNUMBER(P1936),IF(P1936=100%,"CUMPLIDA",IF(AND(ISNUMBER(L1936),ISNUMBER(INDIRECT("FECHA_"&amp;$B1936,1))), IF(L1936&lt;=INDIRECT("FECHA_"&amp;$B1936,1),"INCUMPLIDA","PROCESO"), "VERIFICAR FECHA")),"SIN VALOR AVANCE")</f>
        <v>PROCESO</v>
      </c>
    </row>
    <row r="1937" spans="1:17" ht="75" x14ac:dyDescent="0.2">
      <c r="A1937" s="331" t="s">
        <v>17</v>
      </c>
      <c r="B1937" s="332" t="s">
        <v>14</v>
      </c>
      <c r="C1937" s="767" t="s">
        <v>3196</v>
      </c>
      <c r="D1937" s="767" t="s">
        <v>1737</v>
      </c>
      <c r="E1937" s="769" t="s">
        <v>3197</v>
      </c>
      <c r="F1937" s="769" t="s">
        <v>3198</v>
      </c>
      <c r="G1937" s="320" t="s">
        <v>3199</v>
      </c>
      <c r="H1937" s="321" t="s">
        <v>3200</v>
      </c>
      <c r="I1937" s="321" t="s">
        <v>3201</v>
      </c>
      <c r="J1937" s="333">
        <v>1</v>
      </c>
      <c r="K1937" s="323">
        <v>45108</v>
      </c>
      <c r="L1937" s="323">
        <v>45199</v>
      </c>
      <c r="M1937" s="324">
        <f t="shared" ref="M1937:M2001" si="74">(L1937-K1937)/7</f>
        <v>13</v>
      </c>
      <c r="N1937" s="325">
        <v>1</v>
      </c>
      <c r="O1937" s="321" t="s">
        <v>3202</v>
      </c>
      <c r="P1937" s="325">
        <f t="shared" si="73"/>
        <v>1</v>
      </c>
      <c r="Q1937" s="326" t="str" cm="1">
        <f t="array" aca="1" ref="Q1937" ca="1">IF(ISNUMBER(P1937),IF(P1937=100%,"CUMPLIDA",IF(AND(ISNUMBER(L1937),ISNUMBER(INDIRECT("FECHA_"&amp;$B1937,1))), IF(L1937&lt;=INDIRECT("FECHA_"&amp;$B1937,1),"INCUMPLIDA","PROCESO"), "VERIFICAR FECHA")),"SIN VALOR AVANCE")</f>
        <v>CUMPLIDA</v>
      </c>
    </row>
    <row r="1938" spans="1:17" ht="75" x14ac:dyDescent="0.2">
      <c r="A1938" s="331" t="s">
        <v>17</v>
      </c>
      <c r="B1938" s="332" t="s">
        <v>14</v>
      </c>
      <c r="C1938" s="767"/>
      <c r="D1938" s="767"/>
      <c r="E1938" s="769"/>
      <c r="F1938" s="769"/>
      <c r="G1938" s="320" t="s">
        <v>3203</v>
      </c>
      <c r="H1938" s="321" t="s">
        <v>3204</v>
      </c>
      <c r="I1938" s="321" t="s">
        <v>3205</v>
      </c>
      <c r="J1938" s="333">
        <v>2</v>
      </c>
      <c r="K1938" s="323">
        <v>45200</v>
      </c>
      <c r="L1938" s="323">
        <v>45473</v>
      </c>
      <c r="M1938" s="324">
        <f t="shared" si="74"/>
        <v>39</v>
      </c>
      <c r="N1938" s="325">
        <v>1</v>
      </c>
      <c r="O1938" s="321" t="s">
        <v>3206</v>
      </c>
      <c r="P1938" s="325">
        <f t="shared" si="73"/>
        <v>1</v>
      </c>
      <c r="Q1938" s="326" t="str" cm="1">
        <f t="array" aca="1" ref="Q1938" ca="1">IF(ISNUMBER(P1938),IF(P1938=100%,"CUMPLIDA",IF(AND(ISNUMBER(L1938),ISNUMBER(INDIRECT("FECHA_"&amp;$B1938,1))), IF(L1938&lt;=INDIRECT("FECHA_"&amp;$B1938,1),"INCUMPLIDA","PROCESO"), "VERIFICAR FECHA")),"SIN VALOR AVANCE")</f>
        <v>CUMPLIDA</v>
      </c>
    </row>
    <row r="1939" spans="1:17" ht="60" x14ac:dyDescent="0.2">
      <c r="A1939" s="331" t="s">
        <v>17</v>
      </c>
      <c r="B1939" s="332" t="s">
        <v>14</v>
      </c>
      <c r="C1939" s="767"/>
      <c r="D1939" s="767"/>
      <c r="E1939" s="769"/>
      <c r="F1939" s="769"/>
      <c r="G1939" s="320" t="s">
        <v>3207</v>
      </c>
      <c r="H1939" s="321" t="s">
        <v>3208</v>
      </c>
      <c r="I1939" s="321" t="s">
        <v>3209</v>
      </c>
      <c r="J1939" s="352">
        <v>1</v>
      </c>
      <c r="K1939" s="323">
        <v>45292</v>
      </c>
      <c r="L1939" s="323">
        <v>45657</v>
      </c>
      <c r="M1939" s="324">
        <f t="shared" si="74"/>
        <v>52.142857142857146</v>
      </c>
      <c r="N1939" s="325">
        <v>1</v>
      </c>
      <c r="O1939" s="321" t="s">
        <v>3210</v>
      </c>
      <c r="P1939" s="325">
        <f t="shared" si="73"/>
        <v>1</v>
      </c>
      <c r="Q1939" s="326" t="str" cm="1">
        <f t="array" aca="1" ref="Q1939" ca="1">IF(ISNUMBER(P1939),IF(P1939=100%,"CUMPLIDA",IF(AND(ISNUMBER(L1939),ISNUMBER(INDIRECT("FECHA_"&amp;$B1939,1))), IF(L1939&lt;=INDIRECT("FECHA_"&amp;$B1939,1),"INCUMPLIDA","PROCESO"), "VERIFICAR FECHA")),"SIN VALOR AVANCE")</f>
        <v>CUMPLIDA</v>
      </c>
    </row>
    <row r="1940" spans="1:17" ht="210" x14ac:dyDescent="0.2">
      <c r="A1940" s="331" t="s">
        <v>17</v>
      </c>
      <c r="B1940" s="332" t="s">
        <v>14</v>
      </c>
      <c r="C1940" s="767"/>
      <c r="D1940" s="767"/>
      <c r="E1940" s="769" t="s">
        <v>3211</v>
      </c>
      <c r="F1940" s="769"/>
      <c r="G1940" s="320" t="s">
        <v>3212</v>
      </c>
      <c r="H1940" s="321" t="s">
        <v>3213</v>
      </c>
      <c r="I1940" s="321" t="s">
        <v>3214</v>
      </c>
      <c r="J1940" s="333">
        <v>3</v>
      </c>
      <c r="K1940" s="323">
        <v>45078</v>
      </c>
      <c r="L1940" s="323">
        <v>45627</v>
      </c>
      <c r="M1940" s="324">
        <f t="shared" si="74"/>
        <v>78.428571428571431</v>
      </c>
      <c r="N1940" s="325">
        <v>1</v>
      </c>
      <c r="O1940" s="321" t="s">
        <v>3215</v>
      </c>
      <c r="P1940" s="325">
        <f t="shared" si="73"/>
        <v>1</v>
      </c>
      <c r="Q1940" s="326" t="str" cm="1">
        <f t="array" aca="1" ref="Q1940" ca="1">IF(ISNUMBER(P1940),IF(P1940=100%,"CUMPLIDA",IF(AND(ISNUMBER(L1940),ISNUMBER(INDIRECT("FECHA_"&amp;$B1940,1))), IF(L1940&lt;=INDIRECT("FECHA_"&amp;$B1940,1),"INCUMPLIDA","PROCESO"), "VERIFICAR FECHA")),"SIN VALOR AVANCE")</f>
        <v>CUMPLIDA</v>
      </c>
    </row>
    <row r="1941" spans="1:17" ht="195" x14ac:dyDescent="0.2">
      <c r="A1941" s="331" t="s">
        <v>17</v>
      </c>
      <c r="B1941" s="332" t="s">
        <v>14</v>
      </c>
      <c r="C1941" s="767"/>
      <c r="D1941" s="767"/>
      <c r="E1941" s="769"/>
      <c r="F1941" s="769"/>
      <c r="G1941" s="320" t="s">
        <v>3216</v>
      </c>
      <c r="H1941" s="321" t="s">
        <v>3213</v>
      </c>
      <c r="I1941" s="321" t="s">
        <v>3217</v>
      </c>
      <c r="J1941" s="333">
        <v>3</v>
      </c>
      <c r="K1941" s="323">
        <v>45597</v>
      </c>
      <c r="L1941" s="323">
        <v>45961</v>
      </c>
      <c r="M1941" s="324">
        <f t="shared" si="74"/>
        <v>52</v>
      </c>
      <c r="N1941" s="325">
        <v>0.32</v>
      </c>
      <c r="O1941" s="321" t="s">
        <v>3218</v>
      </c>
      <c r="P1941" s="325">
        <v>0.1</v>
      </c>
      <c r="Q1941" s="326" t="str" cm="1">
        <f t="array" aca="1" ref="Q1941" ca="1">IF(ISNUMBER(P1941),IF(P1941=100%,"CUMPLIDA",IF(AND(ISNUMBER(L1941),ISNUMBER(INDIRECT("FECHA_"&amp;$B1941,1))), IF(L1941&lt;=INDIRECT("FECHA_"&amp;$B1941,1),"INCUMPLIDA","PROCESO"), "VERIFICAR FECHA")),"SIN VALOR AVANCE")</f>
        <v>PROCESO</v>
      </c>
    </row>
    <row r="1942" spans="1:17" ht="120" x14ac:dyDescent="0.2">
      <c r="A1942" s="331" t="s">
        <v>17</v>
      </c>
      <c r="B1942" s="332" t="s">
        <v>14</v>
      </c>
      <c r="C1942" s="767"/>
      <c r="D1942" s="767"/>
      <c r="E1942" s="769"/>
      <c r="F1942" s="769"/>
      <c r="G1942" s="320" t="s">
        <v>3219</v>
      </c>
      <c r="H1942" s="321" t="s">
        <v>3220</v>
      </c>
      <c r="I1942" s="321" t="s">
        <v>3221</v>
      </c>
      <c r="J1942" s="333">
        <v>1</v>
      </c>
      <c r="K1942" s="323">
        <v>45078</v>
      </c>
      <c r="L1942" s="323">
        <v>45199</v>
      </c>
      <c r="M1942" s="324">
        <f t="shared" si="74"/>
        <v>17.285714285714285</v>
      </c>
      <c r="N1942" s="325">
        <v>1</v>
      </c>
      <c r="O1942" s="321" t="s">
        <v>3202</v>
      </c>
      <c r="P1942" s="325">
        <f t="shared" ref="P1942:P1959" si="75">IF(B1942="ITRC",N1942,N1942/J1942)</f>
        <v>1</v>
      </c>
      <c r="Q1942" s="326" t="str" cm="1">
        <f t="array" aca="1" ref="Q1942" ca="1">IF(ISNUMBER(P1942),IF(P1942=100%,"CUMPLIDA",IF(AND(ISNUMBER(L1942),ISNUMBER(INDIRECT("FECHA_"&amp;$B1942,1))), IF(L1942&lt;=INDIRECT("FECHA_"&amp;$B1942,1),"INCUMPLIDA","PROCESO"), "VERIFICAR FECHA")),"SIN VALOR AVANCE")</f>
        <v>CUMPLIDA</v>
      </c>
    </row>
    <row r="1943" spans="1:17" ht="120" x14ac:dyDescent="0.2">
      <c r="A1943" s="331" t="s">
        <v>17</v>
      </c>
      <c r="B1943" s="332" t="s">
        <v>14</v>
      </c>
      <c r="C1943" s="767"/>
      <c r="D1943" s="767"/>
      <c r="E1943" s="769"/>
      <c r="F1943" s="769"/>
      <c r="G1943" s="320" t="s">
        <v>3222</v>
      </c>
      <c r="H1943" s="321" t="s">
        <v>3223</v>
      </c>
      <c r="I1943" s="321" t="s">
        <v>3224</v>
      </c>
      <c r="J1943" s="333">
        <v>1</v>
      </c>
      <c r="K1943" s="323">
        <v>45170</v>
      </c>
      <c r="L1943" s="323">
        <v>45473</v>
      </c>
      <c r="M1943" s="324">
        <f t="shared" si="74"/>
        <v>43.285714285714285</v>
      </c>
      <c r="N1943" s="325">
        <v>1</v>
      </c>
      <c r="O1943" s="321" t="s">
        <v>3225</v>
      </c>
      <c r="P1943" s="325">
        <f t="shared" si="75"/>
        <v>1</v>
      </c>
      <c r="Q1943" s="326" t="str" cm="1">
        <f t="array" aca="1" ref="Q1943" ca="1">IF(ISNUMBER(P1943),IF(P1943=100%,"CUMPLIDA",IF(AND(ISNUMBER(L1943),ISNUMBER(INDIRECT("FECHA_"&amp;$B1943,1))), IF(L1943&lt;=INDIRECT("FECHA_"&amp;$B1943,1),"INCUMPLIDA","PROCESO"), "VERIFICAR FECHA")),"SIN VALOR AVANCE")</f>
        <v>CUMPLIDA</v>
      </c>
    </row>
    <row r="1944" spans="1:17" ht="135" x14ac:dyDescent="0.2">
      <c r="A1944" s="331" t="s">
        <v>17</v>
      </c>
      <c r="B1944" s="332" t="s">
        <v>14</v>
      </c>
      <c r="C1944" s="767"/>
      <c r="D1944" s="767"/>
      <c r="E1944" s="769"/>
      <c r="F1944" s="769"/>
      <c r="G1944" s="320" t="s">
        <v>3226</v>
      </c>
      <c r="H1944" s="321" t="s">
        <v>3227</v>
      </c>
      <c r="I1944" s="321" t="s">
        <v>3228</v>
      </c>
      <c r="J1944" s="333">
        <v>5</v>
      </c>
      <c r="K1944" s="323">
        <v>45231</v>
      </c>
      <c r="L1944" s="323">
        <v>45626</v>
      </c>
      <c r="M1944" s="324">
        <f t="shared" si="74"/>
        <v>56.428571428571431</v>
      </c>
      <c r="N1944" s="325">
        <v>1</v>
      </c>
      <c r="O1944" s="321" t="s">
        <v>3202</v>
      </c>
      <c r="P1944" s="325">
        <f t="shared" si="75"/>
        <v>1</v>
      </c>
      <c r="Q1944" s="326" t="str" cm="1">
        <f t="array" aca="1" ref="Q1944" ca="1">IF(ISNUMBER(P1944),IF(P1944=100%,"CUMPLIDA",IF(AND(ISNUMBER(L1944),ISNUMBER(INDIRECT("FECHA_"&amp;$B1944,1))), IF(L1944&lt;=INDIRECT("FECHA_"&amp;$B1944,1),"INCUMPLIDA","PROCESO"), "VERIFICAR FECHA")),"SIN VALOR AVANCE")</f>
        <v>CUMPLIDA</v>
      </c>
    </row>
    <row r="1945" spans="1:17" ht="135" x14ac:dyDescent="0.2">
      <c r="A1945" s="331" t="s">
        <v>17</v>
      </c>
      <c r="B1945" s="332" t="s">
        <v>14</v>
      </c>
      <c r="C1945" s="767"/>
      <c r="D1945" s="767"/>
      <c r="E1945" s="769" t="s">
        <v>3229</v>
      </c>
      <c r="F1945" s="769"/>
      <c r="G1945" s="320" t="s">
        <v>3230</v>
      </c>
      <c r="H1945" s="321" t="s">
        <v>3231</v>
      </c>
      <c r="I1945" s="321" t="s">
        <v>3232</v>
      </c>
      <c r="J1945" s="333">
        <v>4</v>
      </c>
      <c r="K1945" s="323">
        <v>45474</v>
      </c>
      <c r="L1945" s="323">
        <v>45473</v>
      </c>
      <c r="M1945" s="324">
        <f t="shared" si="74"/>
        <v>-0.14285714285714285</v>
      </c>
      <c r="N1945" s="325">
        <v>1</v>
      </c>
      <c r="O1945" s="321" t="s">
        <v>3233</v>
      </c>
      <c r="P1945" s="325">
        <f t="shared" si="75"/>
        <v>1</v>
      </c>
      <c r="Q1945" s="326" t="str" cm="1">
        <f t="array" aca="1" ref="Q1945" ca="1">IF(ISNUMBER(P1945),IF(P1945=100%,"CUMPLIDA",IF(AND(ISNUMBER(L1945),ISNUMBER(INDIRECT("FECHA_"&amp;$B1945,1))), IF(L1945&lt;=INDIRECT("FECHA_"&amp;$B1945,1),"INCUMPLIDA","PROCESO"), "VERIFICAR FECHA")),"SIN VALOR AVANCE")</f>
        <v>CUMPLIDA</v>
      </c>
    </row>
    <row r="1946" spans="1:17" ht="75.75" x14ac:dyDescent="0.2">
      <c r="A1946" s="331" t="s">
        <v>17</v>
      </c>
      <c r="B1946" s="332" t="s">
        <v>14</v>
      </c>
      <c r="C1946" s="767"/>
      <c r="D1946" s="767"/>
      <c r="E1946" s="769"/>
      <c r="F1946" s="769"/>
      <c r="G1946" s="320" t="s">
        <v>3234</v>
      </c>
      <c r="H1946" s="321" t="s">
        <v>2987</v>
      </c>
      <c r="I1946" s="321" t="s">
        <v>92</v>
      </c>
      <c r="J1946" s="333">
        <v>1</v>
      </c>
      <c r="K1946" s="323">
        <v>45231</v>
      </c>
      <c r="L1946" s="323">
        <v>45504</v>
      </c>
      <c r="M1946" s="324">
        <f t="shared" si="74"/>
        <v>39</v>
      </c>
      <c r="N1946" s="325">
        <v>1</v>
      </c>
      <c r="O1946" s="321" t="s">
        <v>3235</v>
      </c>
      <c r="P1946" s="325">
        <f t="shared" si="75"/>
        <v>1</v>
      </c>
      <c r="Q1946" s="326" t="str" cm="1">
        <f t="array" aca="1" ref="Q1946" ca="1">IF(ISNUMBER(P1946),IF(P1946=100%,"CUMPLIDA",IF(AND(ISNUMBER(L1946),ISNUMBER(INDIRECT("FECHA_"&amp;$B1946,1))), IF(L1946&lt;=INDIRECT("FECHA_"&amp;$B1946,1),"INCUMPLIDA","PROCESO"), "VERIFICAR FECHA")),"SIN VALOR AVANCE")</f>
        <v>CUMPLIDA</v>
      </c>
    </row>
    <row r="1947" spans="1:17" ht="30.75" x14ac:dyDescent="0.2">
      <c r="A1947" s="331" t="s">
        <v>17</v>
      </c>
      <c r="B1947" s="332" t="s">
        <v>14</v>
      </c>
      <c r="C1947" s="767"/>
      <c r="D1947" s="767"/>
      <c r="E1947" s="769"/>
      <c r="F1947" s="769"/>
      <c r="G1947" s="320" t="s">
        <v>3236</v>
      </c>
      <c r="H1947" s="321" t="s">
        <v>1679</v>
      </c>
      <c r="I1947" s="321" t="s">
        <v>99</v>
      </c>
      <c r="J1947" s="333">
        <v>1</v>
      </c>
      <c r="K1947" s="327">
        <v>45323</v>
      </c>
      <c r="L1947" s="327">
        <v>45747</v>
      </c>
      <c r="M1947" s="324">
        <f t="shared" si="74"/>
        <v>60.571428571428569</v>
      </c>
      <c r="N1947" s="325">
        <v>1</v>
      </c>
      <c r="O1947" s="321" t="s">
        <v>3237</v>
      </c>
      <c r="P1947" s="325">
        <f t="shared" si="75"/>
        <v>1</v>
      </c>
      <c r="Q1947" s="326" t="str" cm="1">
        <f t="array" aca="1" ref="Q1947" ca="1">IF(ISNUMBER(P1947),IF(P1947=100%,"CUMPLIDA",IF(AND(ISNUMBER(L1947),ISNUMBER(INDIRECT("FECHA_"&amp;$B1947,1))), IF(L1947&lt;=INDIRECT("FECHA_"&amp;$B1947,1),"INCUMPLIDA","PROCESO"), "VERIFICAR FECHA")),"SIN VALOR AVANCE")</f>
        <v>CUMPLIDA</v>
      </c>
    </row>
    <row r="1948" spans="1:17" ht="30.75" x14ac:dyDescent="0.2">
      <c r="A1948" s="331" t="s">
        <v>17</v>
      </c>
      <c r="B1948" s="332" t="s">
        <v>14</v>
      </c>
      <c r="C1948" s="767"/>
      <c r="D1948" s="767"/>
      <c r="E1948" s="769"/>
      <c r="F1948" s="769"/>
      <c r="G1948" s="320" t="s">
        <v>3238</v>
      </c>
      <c r="H1948" s="321" t="s">
        <v>101</v>
      </c>
      <c r="I1948" s="321" t="s">
        <v>102</v>
      </c>
      <c r="J1948" s="333">
        <v>1</v>
      </c>
      <c r="K1948" s="327">
        <v>45323</v>
      </c>
      <c r="L1948" s="327">
        <v>45747</v>
      </c>
      <c r="M1948" s="324">
        <f t="shared" si="74"/>
        <v>60.571428571428569</v>
      </c>
      <c r="N1948" s="325">
        <v>1</v>
      </c>
      <c r="O1948" s="321" t="s">
        <v>3239</v>
      </c>
      <c r="P1948" s="325">
        <f t="shared" si="75"/>
        <v>1</v>
      </c>
      <c r="Q1948" s="326" t="str" cm="1">
        <f t="array" aca="1" ref="Q1948" ca="1">IF(ISNUMBER(P1948),IF(P1948=100%,"CUMPLIDA",IF(AND(ISNUMBER(L1948),ISNUMBER(INDIRECT("FECHA_"&amp;$B1948,1))), IF(L1948&lt;=INDIRECT("FECHA_"&amp;$B1948,1),"INCUMPLIDA","PROCESO"), "VERIFICAR FECHA")),"SIN VALOR AVANCE")</f>
        <v>CUMPLIDA</v>
      </c>
    </row>
    <row r="1949" spans="1:17" ht="45" x14ac:dyDescent="0.2">
      <c r="A1949" s="331" t="s">
        <v>17</v>
      </c>
      <c r="B1949" s="332" t="s">
        <v>14</v>
      </c>
      <c r="C1949" s="767"/>
      <c r="D1949" s="767"/>
      <c r="E1949" s="769"/>
      <c r="F1949" s="769"/>
      <c r="G1949" s="320" t="s">
        <v>3240</v>
      </c>
      <c r="H1949" s="321" t="s">
        <v>239</v>
      </c>
      <c r="I1949" s="321" t="s">
        <v>240</v>
      </c>
      <c r="J1949" s="333">
        <v>1</v>
      </c>
      <c r="K1949" s="327">
        <v>45231</v>
      </c>
      <c r="L1949" s="327">
        <v>45747</v>
      </c>
      <c r="M1949" s="324">
        <f t="shared" si="74"/>
        <v>73.714285714285708</v>
      </c>
      <c r="N1949" s="325">
        <v>1</v>
      </c>
      <c r="O1949" s="321" t="s">
        <v>3239</v>
      </c>
      <c r="P1949" s="325">
        <f t="shared" si="75"/>
        <v>1</v>
      </c>
      <c r="Q1949" s="326" t="str" cm="1">
        <f t="array" aca="1" ref="Q1949" ca="1">IF(ISNUMBER(P1949),IF(P1949=100%,"CUMPLIDA",IF(AND(ISNUMBER(L1949),ISNUMBER(INDIRECT("FECHA_"&amp;$B1949,1))), IF(L1949&lt;=INDIRECT("FECHA_"&amp;$B1949,1),"INCUMPLIDA","PROCESO"), "VERIFICAR FECHA")),"SIN VALOR AVANCE")</f>
        <v>CUMPLIDA</v>
      </c>
    </row>
    <row r="1950" spans="1:17" ht="45" x14ac:dyDescent="0.2">
      <c r="A1950" s="331" t="s">
        <v>17</v>
      </c>
      <c r="B1950" s="332" t="s">
        <v>14</v>
      </c>
      <c r="C1950" s="767"/>
      <c r="D1950" s="767"/>
      <c r="E1950" s="769"/>
      <c r="F1950" s="769"/>
      <c r="G1950" s="320" t="s">
        <v>3092</v>
      </c>
      <c r="H1950" s="321" t="s">
        <v>104</v>
      </c>
      <c r="I1950" s="321" t="s">
        <v>105</v>
      </c>
      <c r="J1950" s="333">
        <v>1</v>
      </c>
      <c r="K1950" s="327">
        <v>45323</v>
      </c>
      <c r="L1950" s="327">
        <v>45747</v>
      </c>
      <c r="M1950" s="324">
        <f t="shared" si="74"/>
        <v>60.571428571428569</v>
      </c>
      <c r="N1950" s="325">
        <v>1</v>
      </c>
      <c r="O1950" s="321" t="s">
        <v>3237</v>
      </c>
      <c r="P1950" s="325">
        <f t="shared" si="75"/>
        <v>1</v>
      </c>
      <c r="Q1950" s="326" t="str" cm="1">
        <f t="array" aca="1" ref="Q1950" ca="1">IF(ISNUMBER(P1950),IF(P1950=100%,"CUMPLIDA",IF(AND(ISNUMBER(L1950),ISNUMBER(INDIRECT("FECHA_"&amp;$B1950,1))), IF(L1950&lt;=INDIRECT("FECHA_"&amp;$B1950,1),"INCUMPLIDA","PROCESO"), "VERIFICAR FECHA")),"SIN VALOR AVANCE")</f>
        <v>CUMPLIDA</v>
      </c>
    </row>
    <row r="1951" spans="1:17" ht="30.75" x14ac:dyDescent="0.2">
      <c r="A1951" s="331" t="s">
        <v>17</v>
      </c>
      <c r="B1951" s="332" t="s">
        <v>14</v>
      </c>
      <c r="C1951" s="767"/>
      <c r="D1951" s="767"/>
      <c r="E1951" s="769"/>
      <c r="F1951" s="769"/>
      <c r="G1951" s="320" t="s">
        <v>3093</v>
      </c>
      <c r="H1951" s="321" t="s">
        <v>106</v>
      </c>
      <c r="I1951" s="321" t="s">
        <v>107</v>
      </c>
      <c r="J1951" s="333">
        <v>1</v>
      </c>
      <c r="K1951" s="327">
        <v>45231</v>
      </c>
      <c r="L1951" s="327">
        <v>45747</v>
      </c>
      <c r="M1951" s="324">
        <f t="shared" si="74"/>
        <v>73.714285714285708</v>
      </c>
      <c r="N1951" s="325">
        <v>1</v>
      </c>
      <c r="O1951" s="321" t="s">
        <v>3241</v>
      </c>
      <c r="P1951" s="325">
        <f t="shared" si="75"/>
        <v>1</v>
      </c>
      <c r="Q1951" s="326" t="str" cm="1">
        <f t="array" aca="1" ref="Q1951" ca="1">IF(ISNUMBER(P1951),IF(P1951=100%,"CUMPLIDA",IF(AND(ISNUMBER(L1951),ISNUMBER(INDIRECT("FECHA_"&amp;$B1951,1))), IF(L1951&lt;=INDIRECT("FECHA_"&amp;$B1951,1),"INCUMPLIDA","PROCESO"), "VERIFICAR FECHA")),"SIN VALOR AVANCE")</f>
        <v>CUMPLIDA</v>
      </c>
    </row>
    <row r="1952" spans="1:17" ht="60.75" x14ac:dyDescent="0.2">
      <c r="A1952" s="331" t="s">
        <v>17</v>
      </c>
      <c r="B1952" s="332" t="s">
        <v>14</v>
      </c>
      <c r="C1952" s="767"/>
      <c r="D1952" s="767"/>
      <c r="E1952" s="769"/>
      <c r="F1952" s="769"/>
      <c r="G1952" s="320" t="s">
        <v>3094</v>
      </c>
      <c r="H1952" s="321" t="s">
        <v>108</v>
      </c>
      <c r="I1952" s="321" t="s">
        <v>109</v>
      </c>
      <c r="J1952" s="333">
        <v>1</v>
      </c>
      <c r="K1952" s="327">
        <v>45231</v>
      </c>
      <c r="L1952" s="327">
        <v>45808</v>
      </c>
      <c r="M1952" s="324">
        <f t="shared" si="74"/>
        <v>82.428571428571431</v>
      </c>
      <c r="N1952" s="325">
        <v>1</v>
      </c>
      <c r="O1952" s="321" t="s">
        <v>3242</v>
      </c>
      <c r="P1952" s="325">
        <f t="shared" si="75"/>
        <v>1</v>
      </c>
      <c r="Q1952" s="326" t="str" cm="1">
        <f t="array" aca="1" ref="Q1952" ca="1">IF(ISNUMBER(P1952),IF(P1952=100%,"CUMPLIDA",IF(AND(ISNUMBER(L1952),ISNUMBER(INDIRECT("FECHA_"&amp;$B1952,1))), IF(L1952&lt;=INDIRECT("FECHA_"&amp;$B1952,1),"INCUMPLIDA","PROCESO"), "VERIFICAR FECHA")),"SIN VALOR AVANCE")</f>
        <v>CUMPLIDA</v>
      </c>
    </row>
    <row r="1953" spans="1:17" ht="30" x14ac:dyDescent="0.2">
      <c r="A1953" s="331" t="s">
        <v>17</v>
      </c>
      <c r="B1953" s="332" t="s">
        <v>14</v>
      </c>
      <c r="C1953" s="767"/>
      <c r="D1953" s="767"/>
      <c r="E1953" s="769"/>
      <c r="F1953" s="769"/>
      <c r="G1953" s="320" t="s">
        <v>3095</v>
      </c>
      <c r="H1953" s="321" t="s">
        <v>111</v>
      </c>
      <c r="I1953" s="321" t="s">
        <v>112</v>
      </c>
      <c r="J1953" s="333">
        <v>2</v>
      </c>
      <c r="K1953" s="327">
        <v>45839</v>
      </c>
      <c r="L1953" s="327">
        <v>46022</v>
      </c>
      <c r="M1953" s="324">
        <f t="shared" si="74"/>
        <v>26.142857142857142</v>
      </c>
      <c r="N1953" s="325">
        <v>0</v>
      </c>
      <c r="O1953" s="321" t="s">
        <v>3243</v>
      </c>
      <c r="P1953" s="325">
        <f t="shared" si="75"/>
        <v>0</v>
      </c>
      <c r="Q1953" s="326" t="str" cm="1">
        <f t="array" aca="1" ref="Q1953" ca="1">IF(ISNUMBER(P1953),IF(P1953=100%,"CUMPLIDA",IF(AND(ISNUMBER(L1953),ISNUMBER(INDIRECT("FECHA_"&amp;$B1953,1))), IF(L1953&lt;=INDIRECT("FECHA_"&amp;$B1953,1),"INCUMPLIDA","PROCESO"), "VERIFICAR FECHA")),"SIN VALOR AVANCE")</f>
        <v>PROCESO</v>
      </c>
    </row>
    <row r="1954" spans="1:17" ht="45" x14ac:dyDescent="0.2">
      <c r="A1954" s="331" t="s">
        <v>17</v>
      </c>
      <c r="B1954" s="332" t="s">
        <v>14</v>
      </c>
      <c r="C1954" s="767"/>
      <c r="D1954" s="767"/>
      <c r="E1954" s="769"/>
      <c r="F1954" s="769"/>
      <c r="G1954" s="320" t="s">
        <v>3096</v>
      </c>
      <c r="H1954" s="321" t="s">
        <v>115</v>
      </c>
      <c r="I1954" s="321" t="s">
        <v>116</v>
      </c>
      <c r="J1954" s="333">
        <v>1</v>
      </c>
      <c r="K1954" s="327">
        <v>45839</v>
      </c>
      <c r="L1954" s="327">
        <v>46022</v>
      </c>
      <c r="M1954" s="324">
        <f t="shared" si="74"/>
        <v>26.142857142857142</v>
      </c>
      <c r="N1954" s="325">
        <v>0</v>
      </c>
      <c r="O1954" s="321" t="s">
        <v>3237</v>
      </c>
      <c r="P1954" s="325">
        <f t="shared" si="75"/>
        <v>0</v>
      </c>
      <c r="Q1954" s="326" t="str" cm="1">
        <f t="array" aca="1" ref="Q1954" ca="1">IF(ISNUMBER(P1954),IF(P1954=100%,"CUMPLIDA",IF(AND(ISNUMBER(L1954),ISNUMBER(INDIRECT("FECHA_"&amp;$B1954,1))), IF(L1954&lt;=INDIRECT("FECHA_"&amp;$B1954,1),"INCUMPLIDA","PROCESO"), "VERIFICAR FECHA")),"SIN VALOR AVANCE")</f>
        <v>PROCESO</v>
      </c>
    </row>
    <row r="1955" spans="1:17" ht="135" x14ac:dyDescent="0.2">
      <c r="A1955" s="331" t="s">
        <v>17</v>
      </c>
      <c r="B1955" s="332" t="s">
        <v>14</v>
      </c>
      <c r="C1955" s="767"/>
      <c r="D1955" s="767"/>
      <c r="E1955" s="769"/>
      <c r="F1955" s="769"/>
      <c r="G1955" s="320" t="s">
        <v>3097</v>
      </c>
      <c r="H1955" s="321" t="s">
        <v>118</v>
      </c>
      <c r="I1955" s="321" t="s">
        <v>119</v>
      </c>
      <c r="J1955" s="333">
        <v>2</v>
      </c>
      <c r="K1955" s="327">
        <v>45839</v>
      </c>
      <c r="L1955" s="327">
        <v>46022</v>
      </c>
      <c r="M1955" s="324">
        <f t="shared" si="74"/>
        <v>26.142857142857142</v>
      </c>
      <c r="N1955" s="325">
        <v>0</v>
      </c>
      <c r="O1955" s="321" t="s">
        <v>3242</v>
      </c>
      <c r="P1955" s="325">
        <f t="shared" si="75"/>
        <v>0</v>
      </c>
      <c r="Q1955" s="326" t="str" cm="1">
        <f t="array" aca="1" ref="Q1955" ca="1">IF(ISNUMBER(P1955),IF(P1955=100%,"CUMPLIDA",IF(AND(ISNUMBER(L1955),ISNUMBER(INDIRECT("FECHA_"&amp;$B1955,1))), IF(L1955&lt;=INDIRECT("FECHA_"&amp;$B1955,1),"INCUMPLIDA","PROCESO"), "VERIFICAR FECHA")),"SIN VALOR AVANCE")</f>
        <v>PROCESO</v>
      </c>
    </row>
    <row r="1956" spans="1:17" ht="75.75" x14ac:dyDescent="0.2">
      <c r="A1956" s="331" t="s">
        <v>17</v>
      </c>
      <c r="B1956" s="332" t="s">
        <v>14</v>
      </c>
      <c r="C1956" s="767"/>
      <c r="D1956" s="767"/>
      <c r="E1956" s="769"/>
      <c r="F1956" s="769"/>
      <c r="G1956" s="320" t="s">
        <v>3234</v>
      </c>
      <c r="H1956" s="321" t="s">
        <v>2987</v>
      </c>
      <c r="I1956" s="321" t="s">
        <v>92</v>
      </c>
      <c r="J1956" s="333">
        <v>1</v>
      </c>
      <c r="K1956" s="323">
        <v>45231</v>
      </c>
      <c r="L1956" s="323">
        <v>45504</v>
      </c>
      <c r="M1956" s="324">
        <f t="shared" si="74"/>
        <v>39</v>
      </c>
      <c r="N1956" s="325">
        <v>1</v>
      </c>
      <c r="O1956" s="321" t="s">
        <v>3235</v>
      </c>
      <c r="P1956" s="325">
        <f t="shared" si="75"/>
        <v>1</v>
      </c>
      <c r="Q1956" s="326" t="str" cm="1">
        <f t="array" aca="1" ref="Q1956" ca="1">IF(ISNUMBER(P1956),IF(P1956=100%,"CUMPLIDA",IF(AND(ISNUMBER(L1956),ISNUMBER(INDIRECT("FECHA_"&amp;$B1956,1))), IF(L1956&lt;=INDIRECT("FECHA_"&amp;$B1956,1),"INCUMPLIDA","PROCESO"), "VERIFICAR FECHA")),"SIN VALOR AVANCE")</f>
        <v>CUMPLIDA</v>
      </c>
    </row>
    <row r="1957" spans="1:17" ht="30.75" x14ac:dyDescent="0.2">
      <c r="A1957" s="331" t="s">
        <v>17</v>
      </c>
      <c r="B1957" s="332" t="s">
        <v>14</v>
      </c>
      <c r="C1957" s="767"/>
      <c r="D1957" s="767"/>
      <c r="E1957" s="769"/>
      <c r="F1957" s="769"/>
      <c r="G1957" s="320" t="s">
        <v>3236</v>
      </c>
      <c r="H1957" s="321" t="s">
        <v>1679</v>
      </c>
      <c r="I1957" s="321" t="s">
        <v>99</v>
      </c>
      <c r="J1957" s="333">
        <v>1</v>
      </c>
      <c r="K1957" s="327">
        <v>45323</v>
      </c>
      <c r="L1957" s="327">
        <v>45747</v>
      </c>
      <c r="M1957" s="324">
        <f t="shared" si="74"/>
        <v>60.571428571428569</v>
      </c>
      <c r="N1957" s="325">
        <v>1</v>
      </c>
      <c r="O1957" s="321" t="s">
        <v>3237</v>
      </c>
      <c r="P1957" s="325">
        <f t="shared" si="75"/>
        <v>1</v>
      </c>
      <c r="Q1957" s="326" t="str" cm="1">
        <f t="array" aca="1" ref="Q1957" ca="1">IF(ISNUMBER(P1957),IF(P1957=100%,"CUMPLIDA",IF(AND(ISNUMBER(L1957),ISNUMBER(INDIRECT("FECHA_"&amp;$B1957,1))), IF(L1957&lt;=INDIRECT("FECHA_"&amp;$B1957,1),"INCUMPLIDA","PROCESO"), "VERIFICAR FECHA")),"SIN VALOR AVANCE")</f>
        <v>CUMPLIDA</v>
      </c>
    </row>
    <row r="1958" spans="1:17" ht="30.75" x14ac:dyDescent="0.2">
      <c r="A1958" s="331" t="s">
        <v>17</v>
      </c>
      <c r="B1958" s="332" t="s">
        <v>14</v>
      </c>
      <c r="C1958" s="767"/>
      <c r="D1958" s="767"/>
      <c r="E1958" s="769"/>
      <c r="F1958" s="769"/>
      <c r="G1958" s="320" t="s">
        <v>3238</v>
      </c>
      <c r="H1958" s="321" t="s">
        <v>101</v>
      </c>
      <c r="I1958" s="321" t="s">
        <v>102</v>
      </c>
      <c r="J1958" s="333">
        <v>1</v>
      </c>
      <c r="K1958" s="327">
        <v>45323</v>
      </c>
      <c r="L1958" s="327">
        <v>45747</v>
      </c>
      <c r="M1958" s="324">
        <f t="shared" si="74"/>
        <v>60.571428571428569</v>
      </c>
      <c r="N1958" s="325">
        <v>1</v>
      </c>
      <c r="O1958" s="321" t="s">
        <v>3239</v>
      </c>
      <c r="P1958" s="325">
        <f t="shared" si="75"/>
        <v>1</v>
      </c>
      <c r="Q1958" s="326" t="str" cm="1">
        <f t="array" aca="1" ref="Q1958" ca="1">IF(ISNUMBER(P1958),IF(P1958=100%,"CUMPLIDA",IF(AND(ISNUMBER(L1958),ISNUMBER(INDIRECT("FECHA_"&amp;$B1958,1))), IF(L1958&lt;=INDIRECT("FECHA_"&amp;$B1958,1),"INCUMPLIDA","PROCESO"), "VERIFICAR FECHA")),"SIN VALOR AVANCE")</f>
        <v>CUMPLIDA</v>
      </c>
    </row>
    <row r="1959" spans="1:17" ht="45" x14ac:dyDescent="0.2">
      <c r="A1959" s="331" t="s">
        <v>17</v>
      </c>
      <c r="B1959" s="332" t="s">
        <v>14</v>
      </c>
      <c r="C1959" s="767"/>
      <c r="D1959" s="767"/>
      <c r="E1959" s="769"/>
      <c r="F1959" s="769"/>
      <c r="G1959" s="320" t="s">
        <v>3240</v>
      </c>
      <c r="H1959" s="321" t="s">
        <v>239</v>
      </c>
      <c r="I1959" s="321" t="s">
        <v>240</v>
      </c>
      <c r="J1959" s="333">
        <v>1</v>
      </c>
      <c r="K1959" s="327">
        <v>45231</v>
      </c>
      <c r="L1959" s="327">
        <v>45747</v>
      </c>
      <c r="M1959" s="324">
        <f t="shared" si="74"/>
        <v>73.714285714285708</v>
      </c>
      <c r="N1959" s="325">
        <v>1</v>
      </c>
      <c r="O1959" s="321" t="s">
        <v>3239</v>
      </c>
      <c r="P1959" s="325">
        <f t="shared" si="75"/>
        <v>1</v>
      </c>
      <c r="Q1959" s="326" t="str" cm="1">
        <f t="array" aca="1" ref="Q1959" ca="1">IF(ISNUMBER(P1959),IF(P1959=100%,"CUMPLIDA",IF(AND(ISNUMBER(L1959),ISNUMBER(INDIRECT("FECHA_"&amp;$B1959,1))), IF(L1959&lt;=INDIRECT("FECHA_"&amp;$B1959,1),"INCUMPLIDA","PROCESO"), "VERIFICAR FECHA")),"SIN VALOR AVANCE")</f>
        <v>CUMPLIDA</v>
      </c>
    </row>
    <row r="1960" spans="1:17" ht="45" x14ac:dyDescent="0.2">
      <c r="A1960" s="331" t="s">
        <v>17</v>
      </c>
      <c r="B1960" s="332" t="s">
        <v>14</v>
      </c>
      <c r="C1960" s="767"/>
      <c r="D1960" s="767"/>
      <c r="E1960" s="769"/>
      <c r="F1960" s="769"/>
      <c r="G1960" s="320" t="s">
        <v>3092</v>
      </c>
      <c r="H1960" s="321" t="s">
        <v>104</v>
      </c>
      <c r="I1960" s="321" t="s">
        <v>105</v>
      </c>
      <c r="J1960" s="333">
        <v>1</v>
      </c>
      <c r="K1960" s="327">
        <v>45323</v>
      </c>
      <c r="L1960" s="327">
        <v>45747</v>
      </c>
      <c r="M1960" s="324">
        <f t="shared" si="74"/>
        <v>60.571428571428569</v>
      </c>
      <c r="N1960" s="325">
        <v>1</v>
      </c>
      <c r="O1960" s="321" t="s">
        <v>3244</v>
      </c>
      <c r="P1960" s="325">
        <v>1</v>
      </c>
      <c r="Q1960" s="326" t="str" cm="1">
        <f t="array" aca="1" ref="Q1960" ca="1">IF(ISNUMBER(P1960),IF(P1960=100%,"CUMPLIDA",IF(AND(ISNUMBER(L1960),ISNUMBER(INDIRECT("FECHA_"&amp;$B1960,1))), IF(L1960&lt;=INDIRECT("FECHA_"&amp;$B1960,1),"INCUMPLIDA","PROCESO"), "VERIFICAR FECHA")),"SIN VALOR AVANCE")</f>
        <v>CUMPLIDA</v>
      </c>
    </row>
    <row r="1961" spans="1:17" ht="30.75" x14ac:dyDescent="0.2">
      <c r="A1961" s="331" t="s">
        <v>17</v>
      </c>
      <c r="B1961" s="332" t="s">
        <v>14</v>
      </c>
      <c r="C1961" s="767"/>
      <c r="D1961" s="767"/>
      <c r="E1961" s="769"/>
      <c r="F1961" s="769"/>
      <c r="G1961" s="320" t="s">
        <v>3093</v>
      </c>
      <c r="H1961" s="321" t="s">
        <v>106</v>
      </c>
      <c r="I1961" s="321" t="s">
        <v>107</v>
      </c>
      <c r="J1961" s="333">
        <v>1</v>
      </c>
      <c r="K1961" s="327">
        <v>45231</v>
      </c>
      <c r="L1961" s="327">
        <v>45747</v>
      </c>
      <c r="M1961" s="324">
        <f t="shared" si="74"/>
        <v>73.714285714285708</v>
      </c>
      <c r="N1961" s="325">
        <v>1</v>
      </c>
      <c r="O1961" s="321" t="s">
        <v>3239</v>
      </c>
      <c r="P1961" s="325">
        <v>1</v>
      </c>
      <c r="Q1961" s="326" t="str" cm="1">
        <f t="array" aca="1" ref="Q1961" ca="1">IF(ISNUMBER(P1961),IF(P1961=100%,"CUMPLIDA",IF(AND(ISNUMBER(L1961),ISNUMBER(INDIRECT("FECHA_"&amp;$B1961,1))), IF(L1961&lt;=INDIRECT("FECHA_"&amp;$B1961,1),"INCUMPLIDA","PROCESO"), "VERIFICAR FECHA")),"SIN VALOR AVANCE")</f>
        <v>CUMPLIDA</v>
      </c>
    </row>
    <row r="1962" spans="1:17" ht="60.75" x14ac:dyDescent="0.2">
      <c r="A1962" s="331" t="s">
        <v>17</v>
      </c>
      <c r="B1962" s="332" t="s">
        <v>14</v>
      </c>
      <c r="C1962" s="767"/>
      <c r="D1962" s="767"/>
      <c r="E1962" s="769"/>
      <c r="F1962" s="769"/>
      <c r="G1962" s="320" t="s">
        <v>3094</v>
      </c>
      <c r="H1962" s="321" t="s">
        <v>108</v>
      </c>
      <c r="I1962" s="321" t="s">
        <v>109</v>
      </c>
      <c r="J1962" s="333">
        <v>1</v>
      </c>
      <c r="K1962" s="327">
        <v>45231</v>
      </c>
      <c r="L1962" s="327">
        <v>45808</v>
      </c>
      <c r="M1962" s="324">
        <f t="shared" si="74"/>
        <v>82.428571428571431</v>
      </c>
      <c r="N1962" s="325">
        <v>1</v>
      </c>
      <c r="O1962" s="321" t="s">
        <v>3245</v>
      </c>
      <c r="P1962" s="325">
        <f t="shared" ref="P1962:P1980" si="76">IF(B1962="ITRC",N1962,N1962/J1962)</f>
        <v>1</v>
      </c>
      <c r="Q1962" s="326" t="str" cm="1">
        <f t="array" aca="1" ref="Q1962" ca="1">IF(ISNUMBER(P1962),IF(P1962=100%,"CUMPLIDA",IF(AND(ISNUMBER(L1962),ISNUMBER(INDIRECT("FECHA_"&amp;$B1962,1))), IF(L1962&lt;=INDIRECT("FECHA_"&amp;$B1962,1),"INCUMPLIDA","PROCESO"), "VERIFICAR FECHA")),"SIN VALOR AVANCE")</f>
        <v>CUMPLIDA</v>
      </c>
    </row>
    <row r="1963" spans="1:17" ht="30.75" x14ac:dyDescent="0.2">
      <c r="A1963" s="331" t="s">
        <v>17</v>
      </c>
      <c r="B1963" s="332" t="s">
        <v>14</v>
      </c>
      <c r="C1963" s="767"/>
      <c r="D1963" s="767"/>
      <c r="E1963" s="769"/>
      <c r="F1963" s="769"/>
      <c r="G1963" s="320" t="s">
        <v>3095</v>
      </c>
      <c r="H1963" s="321" t="s">
        <v>111</v>
      </c>
      <c r="I1963" s="321" t="s">
        <v>112</v>
      </c>
      <c r="J1963" s="333">
        <v>2</v>
      </c>
      <c r="K1963" s="327">
        <v>45839</v>
      </c>
      <c r="L1963" s="327">
        <v>46022</v>
      </c>
      <c r="M1963" s="324">
        <f t="shared" si="74"/>
        <v>26.142857142857142</v>
      </c>
      <c r="N1963" s="325">
        <v>0</v>
      </c>
      <c r="O1963" s="321" t="s">
        <v>3239</v>
      </c>
      <c r="P1963" s="325">
        <f t="shared" si="76"/>
        <v>0</v>
      </c>
      <c r="Q1963" s="326" t="str" cm="1">
        <f t="array" aca="1" ref="Q1963" ca="1">IF(ISNUMBER(P1963),IF(P1963=100%,"CUMPLIDA",IF(AND(ISNUMBER(L1963),ISNUMBER(INDIRECT("FECHA_"&amp;$B1963,1))), IF(L1963&lt;=INDIRECT("FECHA_"&amp;$B1963,1),"INCUMPLIDA","PROCESO"), "VERIFICAR FECHA")),"SIN VALOR AVANCE")</f>
        <v>PROCESO</v>
      </c>
    </row>
    <row r="1964" spans="1:17" ht="45" x14ac:dyDescent="0.2">
      <c r="A1964" s="331" t="s">
        <v>17</v>
      </c>
      <c r="B1964" s="332" t="s">
        <v>14</v>
      </c>
      <c r="C1964" s="767"/>
      <c r="D1964" s="767"/>
      <c r="E1964" s="769"/>
      <c r="F1964" s="769"/>
      <c r="G1964" s="320" t="s">
        <v>3096</v>
      </c>
      <c r="H1964" s="321" t="s">
        <v>115</v>
      </c>
      <c r="I1964" s="321" t="s">
        <v>116</v>
      </c>
      <c r="J1964" s="333">
        <v>1</v>
      </c>
      <c r="K1964" s="327">
        <v>45839</v>
      </c>
      <c r="L1964" s="327">
        <v>46022</v>
      </c>
      <c r="M1964" s="324">
        <f t="shared" si="74"/>
        <v>26.142857142857142</v>
      </c>
      <c r="N1964" s="325">
        <v>0</v>
      </c>
      <c r="O1964" s="321" t="s">
        <v>3244</v>
      </c>
      <c r="P1964" s="325">
        <f t="shared" si="76"/>
        <v>0</v>
      </c>
      <c r="Q1964" s="326" t="str" cm="1">
        <f t="array" aca="1" ref="Q1964" ca="1">IF(ISNUMBER(P1964),IF(P1964=100%,"CUMPLIDA",IF(AND(ISNUMBER(L1964),ISNUMBER(INDIRECT("FECHA_"&amp;$B1964,1))), IF(L1964&lt;=INDIRECT("FECHA_"&amp;$B1964,1),"INCUMPLIDA","PROCESO"), "VERIFICAR FECHA")),"SIN VALOR AVANCE")</f>
        <v>PROCESO</v>
      </c>
    </row>
    <row r="1965" spans="1:17" ht="135" x14ac:dyDescent="0.2">
      <c r="A1965" s="331" t="s">
        <v>17</v>
      </c>
      <c r="B1965" s="332" t="s">
        <v>14</v>
      </c>
      <c r="C1965" s="767"/>
      <c r="D1965" s="767"/>
      <c r="E1965" s="769"/>
      <c r="F1965" s="769"/>
      <c r="G1965" s="320" t="s">
        <v>3097</v>
      </c>
      <c r="H1965" s="321" t="s">
        <v>118</v>
      </c>
      <c r="I1965" s="321" t="s">
        <v>119</v>
      </c>
      <c r="J1965" s="333">
        <v>2</v>
      </c>
      <c r="K1965" s="327">
        <v>45839</v>
      </c>
      <c r="L1965" s="327">
        <v>46022</v>
      </c>
      <c r="M1965" s="324">
        <f t="shared" si="74"/>
        <v>26.142857142857142</v>
      </c>
      <c r="N1965" s="325">
        <v>0</v>
      </c>
      <c r="O1965" s="321" t="s">
        <v>3245</v>
      </c>
      <c r="P1965" s="325">
        <f t="shared" si="76"/>
        <v>0</v>
      </c>
      <c r="Q1965" s="326" t="str" cm="1">
        <f t="array" aca="1" ref="Q1965" ca="1">IF(ISNUMBER(P1965),IF(P1965=100%,"CUMPLIDA",IF(AND(ISNUMBER(L1965),ISNUMBER(INDIRECT("FECHA_"&amp;$B1965,1))), IF(L1965&lt;=INDIRECT("FECHA_"&amp;$B1965,1),"INCUMPLIDA","PROCESO"), "VERIFICAR FECHA")),"SIN VALOR AVANCE")</f>
        <v>PROCESO</v>
      </c>
    </row>
    <row r="1966" spans="1:17" ht="120" x14ac:dyDescent="0.2">
      <c r="A1966" s="331" t="s">
        <v>17</v>
      </c>
      <c r="B1966" s="332" t="s">
        <v>14</v>
      </c>
      <c r="C1966" s="767"/>
      <c r="D1966" s="767"/>
      <c r="E1966" s="769" t="s">
        <v>3246</v>
      </c>
      <c r="F1966" s="769"/>
      <c r="G1966" s="320" t="s">
        <v>3247</v>
      </c>
      <c r="H1966" s="321" t="s">
        <v>3248</v>
      </c>
      <c r="I1966" s="321" t="s">
        <v>3249</v>
      </c>
      <c r="J1966" s="333">
        <v>2</v>
      </c>
      <c r="K1966" s="323">
        <v>45108</v>
      </c>
      <c r="L1966" s="323">
        <v>45169</v>
      </c>
      <c r="M1966" s="324">
        <f t="shared" si="74"/>
        <v>8.7142857142857135</v>
      </c>
      <c r="N1966" s="325">
        <v>1</v>
      </c>
      <c r="O1966" s="321" t="s">
        <v>3250</v>
      </c>
      <c r="P1966" s="325">
        <f t="shared" si="76"/>
        <v>1</v>
      </c>
      <c r="Q1966" s="326" t="str" cm="1">
        <f t="array" aca="1" ref="Q1966" ca="1">IF(ISNUMBER(P1966),IF(P1966=100%,"CUMPLIDA",IF(AND(ISNUMBER(L1966),ISNUMBER(INDIRECT("FECHA_"&amp;$B1966,1))), IF(L1966&lt;=INDIRECT("FECHA_"&amp;$B1966,1),"INCUMPLIDA","PROCESO"), "VERIFICAR FECHA")),"SIN VALOR AVANCE")</f>
        <v>CUMPLIDA</v>
      </c>
    </row>
    <row r="1967" spans="1:17" ht="90" x14ac:dyDescent="0.2">
      <c r="A1967" s="331" t="s">
        <v>17</v>
      </c>
      <c r="B1967" s="332" t="s">
        <v>14</v>
      </c>
      <c r="C1967" s="767"/>
      <c r="D1967" s="767"/>
      <c r="E1967" s="769"/>
      <c r="F1967" s="769"/>
      <c r="G1967" s="320" t="s">
        <v>3251</v>
      </c>
      <c r="H1967" s="321" t="s">
        <v>3252</v>
      </c>
      <c r="I1967" s="321" t="s">
        <v>3253</v>
      </c>
      <c r="J1967" s="333">
        <v>2</v>
      </c>
      <c r="K1967" s="323">
        <v>45170</v>
      </c>
      <c r="L1967" s="323">
        <v>45291</v>
      </c>
      <c r="M1967" s="324">
        <f t="shared" si="74"/>
        <v>17.285714285714285</v>
      </c>
      <c r="N1967" s="325">
        <v>1</v>
      </c>
      <c r="O1967" s="321" t="s">
        <v>3250</v>
      </c>
      <c r="P1967" s="325">
        <f t="shared" si="76"/>
        <v>1</v>
      </c>
      <c r="Q1967" s="326" t="str" cm="1">
        <f t="array" aca="1" ref="Q1967" ca="1">IF(ISNUMBER(P1967),IF(P1967=100%,"CUMPLIDA",IF(AND(ISNUMBER(L1967),ISNUMBER(INDIRECT("FECHA_"&amp;$B1967,1))), IF(L1967&lt;=INDIRECT("FECHA_"&amp;$B1967,1),"INCUMPLIDA","PROCESO"), "VERIFICAR FECHA")),"SIN VALOR AVANCE")</f>
        <v>CUMPLIDA</v>
      </c>
    </row>
    <row r="1968" spans="1:17" ht="60.75" x14ac:dyDescent="0.2">
      <c r="A1968" s="331" t="s">
        <v>17</v>
      </c>
      <c r="B1968" s="332" t="s">
        <v>14</v>
      </c>
      <c r="C1968" s="767"/>
      <c r="D1968" s="767"/>
      <c r="E1968" s="769"/>
      <c r="F1968" s="769"/>
      <c r="G1968" s="320" t="s">
        <v>3234</v>
      </c>
      <c r="H1968" s="321" t="s">
        <v>2987</v>
      </c>
      <c r="I1968" s="321" t="s">
        <v>92</v>
      </c>
      <c r="J1968" s="333">
        <v>1</v>
      </c>
      <c r="K1968" s="323">
        <v>45231</v>
      </c>
      <c r="L1968" s="323">
        <v>45504</v>
      </c>
      <c r="M1968" s="324">
        <f t="shared" si="74"/>
        <v>39</v>
      </c>
      <c r="N1968" s="325">
        <v>1</v>
      </c>
      <c r="O1968" s="321" t="s">
        <v>3254</v>
      </c>
      <c r="P1968" s="325">
        <f t="shared" si="76"/>
        <v>1</v>
      </c>
      <c r="Q1968" s="326" t="str" cm="1">
        <f t="array" aca="1" ref="Q1968" ca="1">IF(ISNUMBER(P1968),IF(P1968=100%,"CUMPLIDA",IF(AND(ISNUMBER(L1968),ISNUMBER(INDIRECT("FECHA_"&amp;$B1968,1))), IF(L1968&lt;=INDIRECT("FECHA_"&amp;$B1968,1),"INCUMPLIDA","PROCESO"), "VERIFICAR FECHA")),"SIN VALOR AVANCE")</f>
        <v>CUMPLIDA</v>
      </c>
    </row>
    <row r="1969" spans="1:17" ht="30.75" x14ac:dyDescent="0.2">
      <c r="A1969" s="331" t="s">
        <v>17</v>
      </c>
      <c r="B1969" s="332" t="s">
        <v>14</v>
      </c>
      <c r="C1969" s="767"/>
      <c r="D1969" s="767"/>
      <c r="E1969" s="769"/>
      <c r="F1969" s="769"/>
      <c r="G1969" s="320" t="s">
        <v>3236</v>
      </c>
      <c r="H1969" s="321" t="s">
        <v>1679</v>
      </c>
      <c r="I1969" s="321" t="s">
        <v>99</v>
      </c>
      <c r="J1969" s="333">
        <v>1</v>
      </c>
      <c r="K1969" s="327">
        <v>45323</v>
      </c>
      <c r="L1969" s="327">
        <v>45747</v>
      </c>
      <c r="M1969" s="324">
        <f t="shared" si="74"/>
        <v>60.571428571428569</v>
      </c>
      <c r="N1969" s="325">
        <v>1</v>
      </c>
      <c r="O1969" s="321" t="s">
        <v>3237</v>
      </c>
      <c r="P1969" s="325">
        <f t="shared" si="76"/>
        <v>1</v>
      </c>
      <c r="Q1969" s="326" t="str" cm="1">
        <f t="array" aca="1" ref="Q1969" ca="1">IF(ISNUMBER(P1969),IF(P1969=100%,"CUMPLIDA",IF(AND(ISNUMBER(L1969),ISNUMBER(INDIRECT("FECHA_"&amp;$B1969,1))), IF(L1969&lt;=INDIRECT("FECHA_"&amp;$B1969,1),"INCUMPLIDA","PROCESO"), "VERIFICAR FECHA")),"SIN VALOR AVANCE")</f>
        <v>CUMPLIDA</v>
      </c>
    </row>
    <row r="1970" spans="1:17" ht="30.75" x14ac:dyDescent="0.2">
      <c r="A1970" s="331" t="s">
        <v>17</v>
      </c>
      <c r="B1970" s="332" t="s">
        <v>14</v>
      </c>
      <c r="C1970" s="767"/>
      <c r="D1970" s="767"/>
      <c r="E1970" s="769"/>
      <c r="F1970" s="769"/>
      <c r="G1970" s="320" t="s">
        <v>3238</v>
      </c>
      <c r="H1970" s="321" t="s">
        <v>101</v>
      </c>
      <c r="I1970" s="321" t="s">
        <v>102</v>
      </c>
      <c r="J1970" s="333">
        <v>1</v>
      </c>
      <c r="K1970" s="327">
        <v>45323</v>
      </c>
      <c r="L1970" s="327">
        <v>45747</v>
      </c>
      <c r="M1970" s="324">
        <f t="shared" si="74"/>
        <v>60.571428571428569</v>
      </c>
      <c r="N1970" s="325">
        <v>1</v>
      </c>
      <c r="O1970" s="321" t="s">
        <v>3239</v>
      </c>
      <c r="P1970" s="325">
        <f t="shared" si="76"/>
        <v>1</v>
      </c>
      <c r="Q1970" s="326" t="str" cm="1">
        <f t="array" aca="1" ref="Q1970" ca="1">IF(ISNUMBER(P1970),IF(P1970=100%,"CUMPLIDA",IF(AND(ISNUMBER(L1970),ISNUMBER(INDIRECT("FECHA_"&amp;$B1970,1))), IF(L1970&lt;=INDIRECT("FECHA_"&amp;$B1970,1),"INCUMPLIDA","PROCESO"), "VERIFICAR FECHA")),"SIN VALOR AVANCE")</f>
        <v>CUMPLIDA</v>
      </c>
    </row>
    <row r="1971" spans="1:17" ht="45" x14ac:dyDescent="0.2">
      <c r="A1971" s="331" t="s">
        <v>17</v>
      </c>
      <c r="B1971" s="332" t="s">
        <v>14</v>
      </c>
      <c r="C1971" s="767"/>
      <c r="D1971" s="767"/>
      <c r="E1971" s="769"/>
      <c r="F1971" s="769"/>
      <c r="G1971" s="320" t="s">
        <v>3240</v>
      </c>
      <c r="H1971" s="321" t="s">
        <v>239</v>
      </c>
      <c r="I1971" s="321" t="s">
        <v>240</v>
      </c>
      <c r="J1971" s="333">
        <v>1</v>
      </c>
      <c r="K1971" s="327">
        <v>45231</v>
      </c>
      <c r="L1971" s="327">
        <v>45747</v>
      </c>
      <c r="M1971" s="324">
        <f t="shared" si="74"/>
        <v>73.714285714285708</v>
      </c>
      <c r="N1971" s="325">
        <v>1</v>
      </c>
      <c r="O1971" s="321" t="s">
        <v>3239</v>
      </c>
      <c r="P1971" s="325">
        <f t="shared" si="76"/>
        <v>1</v>
      </c>
      <c r="Q1971" s="326" t="str" cm="1">
        <f t="array" aca="1" ref="Q1971" ca="1">IF(ISNUMBER(P1971),IF(P1971=100%,"CUMPLIDA",IF(AND(ISNUMBER(L1971),ISNUMBER(INDIRECT("FECHA_"&amp;$B1971,1))), IF(L1971&lt;=INDIRECT("FECHA_"&amp;$B1971,1),"INCUMPLIDA","PROCESO"), "VERIFICAR FECHA")),"SIN VALOR AVANCE")</f>
        <v>CUMPLIDA</v>
      </c>
    </row>
    <row r="1972" spans="1:17" ht="45" x14ac:dyDescent="0.2">
      <c r="A1972" s="331" t="s">
        <v>17</v>
      </c>
      <c r="B1972" s="332" t="s">
        <v>14</v>
      </c>
      <c r="C1972" s="767"/>
      <c r="D1972" s="767"/>
      <c r="E1972" s="769"/>
      <c r="F1972" s="769"/>
      <c r="G1972" s="320" t="s">
        <v>3092</v>
      </c>
      <c r="H1972" s="321" t="s">
        <v>104</v>
      </c>
      <c r="I1972" s="321" t="s">
        <v>105</v>
      </c>
      <c r="J1972" s="333">
        <v>1</v>
      </c>
      <c r="K1972" s="327">
        <v>45323</v>
      </c>
      <c r="L1972" s="327">
        <v>45747</v>
      </c>
      <c r="M1972" s="324">
        <f t="shared" si="74"/>
        <v>60.571428571428569</v>
      </c>
      <c r="N1972" s="325">
        <v>1</v>
      </c>
      <c r="O1972" s="321" t="s">
        <v>3237</v>
      </c>
      <c r="P1972" s="325">
        <f t="shared" si="76"/>
        <v>1</v>
      </c>
      <c r="Q1972" s="326" t="str" cm="1">
        <f t="array" aca="1" ref="Q1972" ca="1">IF(ISNUMBER(P1972),IF(P1972=100%,"CUMPLIDA",IF(AND(ISNUMBER(L1972),ISNUMBER(INDIRECT("FECHA_"&amp;$B1972,1))), IF(L1972&lt;=INDIRECT("FECHA_"&amp;$B1972,1),"INCUMPLIDA","PROCESO"), "VERIFICAR FECHA")),"SIN VALOR AVANCE")</f>
        <v>CUMPLIDA</v>
      </c>
    </row>
    <row r="1973" spans="1:17" ht="30.75" x14ac:dyDescent="0.2">
      <c r="A1973" s="331" t="s">
        <v>17</v>
      </c>
      <c r="B1973" s="332" t="s">
        <v>14</v>
      </c>
      <c r="C1973" s="767"/>
      <c r="D1973" s="767"/>
      <c r="E1973" s="769"/>
      <c r="F1973" s="769"/>
      <c r="G1973" s="320" t="s">
        <v>3093</v>
      </c>
      <c r="H1973" s="321" t="s">
        <v>106</v>
      </c>
      <c r="I1973" s="321" t="s">
        <v>107</v>
      </c>
      <c r="J1973" s="333">
        <v>1</v>
      </c>
      <c r="K1973" s="327">
        <v>45231</v>
      </c>
      <c r="L1973" s="327">
        <v>45747</v>
      </c>
      <c r="M1973" s="324">
        <f t="shared" si="74"/>
        <v>73.714285714285708</v>
      </c>
      <c r="N1973" s="325">
        <v>1</v>
      </c>
      <c r="O1973" s="321" t="s">
        <v>3239</v>
      </c>
      <c r="P1973" s="325">
        <f t="shared" si="76"/>
        <v>1</v>
      </c>
      <c r="Q1973" s="326" t="str" cm="1">
        <f t="array" aca="1" ref="Q1973" ca="1">IF(ISNUMBER(P1973),IF(P1973=100%,"CUMPLIDA",IF(AND(ISNUMBER(L1973),ISNUMBER(INDIRECT("FECHA_"&amp;$B1973,1))), IF(L1973&lt;=INDIRECT("FECHA_"&amp;$B1973,1),"INCUMPLIDA","PROCESO"), "VERIFICAR FECHA")),"SIN VALOR AVANCE")</f>
        <v>CUMPLIDA</v>
      </c>
    </row>
    <row r="1974" spans="1:17" ht="60.75" x14ac:dyDescent="0.2">
      <c r="A1974" s="331" t="s">
        <v>17</v>
      </c>
      <c r="B1974" s="332" t="s">
        <v>14</v>
      </c>
      <c r="C1974" s="767"/>
      <c r="D1974" s="767"/>
      <c r="E1974" s="769"/>
      <c r="F1974" s="769"/>
      <c r="G1974" s="320" t="s">
        <v>3094</v>
      </c>
      <c r="H1974" s="321" t="s">
        <v>108</v>
      </c>
      <c r="I1974" s="321" t="s">
        <v>109</v>
      </c>
      <c r="J1974" s="333">
        <v>1</v>
      </c>
      <c r="K1974" s="327">
        <v>45231</v>
      </c>
      <c r="L1974" s="327">
        <v>45808</v>
      </c>
      <c r="M1974" s="324">
        <f t="shared" si="74"/>
        <v>82.428571428571431</v>
      </c>
      <c r="N1974" s="325">
        <v>1</v>
      </c>
      <c r="O1974" s="321" t="s">
        <v>3242</v>
      </c>
      <c r="P1974" s="325">
        <f t="shared" si="76"/>
        <v>1</v>
      </c>
      <c r="Q1974" s="326" t="str" cm="1">
        <f t="array" aca="1" ref="Q1974" ca="1">IF(ISNUMBER(P1974),IF(P1974=100%,"CUMPLIDA",IF(AND(ISNUMBER(L1974),ISNUMBER(INDIRECT("FECHA_"&amp;$B1974,1))), IF(L1974&lt;=INDIRECT("FECHA_"&amp;$B1974,1),"INCUMPLIDA","PROCESO"), "VERIFICAR FECHA")),"SIN VALOR AVANCE")</f>
        <v>CUMPLIDA</v>
      </c>
    </row>
    <row r="1975" spans="1:17" ht="30.75" x14ac:dyDescent="0.2">
      <c r="A1975" s="331" t="s">
        <v>17</v>
      </c>
      <c r="B1975" s="332" t="s">
        <v>14</v>
      </c>
      <c r="C1975" s="767"/>
      <c r="D1975" s="767"/>
      <c r="E1975" s="769"/>
      <c r="F1975" s="769"/>
      <c r="G1975" s="320" t="s">
        <v>3095</v>
      </c>
      <c r="H1975" s="321" t="s">
        <v>111</v>
      </c>
      <c r="I1975" s="321" t="s">
        <v>112</v>
      </c>
      <c r="J1975" s="333">
        <v>2</v>
      </c>
      <c r="K1975" s="327">
        <v>45839</v>
      </c>
      <c r="L1975" s="327">
        <v>46022</v>
      </c>
      <c r="M1975" s="324">
        <f t="shared" si="74"/>
        <v>26.142857142857142</v>
      </c>
      <c r="N1975" s="325">
        <v>0</v>
      </c>
      <c r="O1975" s="321" t="s">
        <v>3239</v>
      </c>
      <c r="P1975" s="325">
        <f t="shared" si="76"/>
        <v>0</v>
      </c>
      <c r="Q1975" s="326" t="str" cm="1">
        <f t="array" aca="1" ref="Q1975" ca="1">IF(ISNUMBER(P1975),IF(P1975=100%,"CUMPLIDA",IF(AND(ISNUMBER(L1975),ISNUMBER(INDIRECT("FECHA_"&amp;$B1975,1))), IF(L1975&lt;=INDIRECT("FECHA_"&amp;$B1975,1),"INCUMPLIDA","PROCESO"), "VERIFICAR FECHA")),"SIN VALOR AVANCE")</f>
        <v>PROCESO</v>
      </c>
    </row>
    <row r="1976" spans="1:17" ht="45" x14ac:dyDescent="0.2">
      <c r="A1976" s="331" t="s">
        <v>17</v>
      </c>
      <c r="B1976" s="332" t="s">
        <v>14</v>
      </c>
      <c r="C1976" s="767"/>
      <c r="D1976" s="767"/>
      <c r="E1976" s="769"/>
      <c r="F1976" s="769"/>
      <c r="G1976" s="320" t="s">
        <v>3096</v>
      </c>
      <c r="H1976" s="321" t="s">
        <v>115</v>
      </c>
      <c r="I1976" s="321" t="s">
        <v>116</v>
      </c>
      <c r="J1976" s="333">
        <v>1</v>
      </c>
      <c r="K1976" s="327">
        <v>45839</v>
      </c>
      <c r="L1976" s="327">
        <v>46022</v>
      </c>
      <c r="M1976" s="324">
        <f t="shared" si="74"/>
        <v>26.142857142857142</v>
      </c>
      <c r="N1976" s="325">
        <v>0</v>
      </c>
      <c r="O1976" s="321" t="s">
        <v>3237</v>
      </c>
      <c r="P1976" s="325">
        <f t="shared" si="76"/>
        <v>0</v>
      </c>
      <c r="Q1976" s="326" t="str" cm="1">
        <f t="array" aca="1" ref="Q1976" ca="1">IF(ISNUMBER(P1976),IF(P1976=100%,"CUMPLIDA",IF(AND(ISNUMBER(L1976),ISNUMBER(INDIRECT("FECHA_"&amp;$B1976,1))), IF(L1976&lt;=INDIRECT("FECHA_"&amp;$B1976,1),"INCUMPLIDA","PROCESO"), "VERIFICAR FECHA")),"SIN VALOR AVANCE")</f>
        <v>PROCESO</v>
      </c>
    </row>
    <row r="1977" spans="1:17" ht="135" x14ac:dyDescent="0.2">
      <c r="A1977" s="331" t="s">
        <v>17</v>
      </c>
      <c r="B1977" s="332" t="s">
        <v>14</v>
      </c>
      <c r="C1977" s="767"/>
      <c r="D1977" s="767"/>
      <c r="E1977" s="769"/>
      <c r="F1977" s="769"/>
      <c r="G1977" s="320" t="s">
        <v>3097</v>
      </c>
      <c r="H1977" s="321" t="s">
        <v>118</v>
      </c>
      <c r="I1977" s="321" t="s">
        <v>119</v>
      </c>
      <c r="J1977" s="333">
        <v>2</v>
      </c>
      <c r="K1977" s="327">
        <v>45839</v>
      </c>
      <c r="L1977" s="327">
        <v>46022</v>
      </c>
      <c r="M1977" s="324">
        <f t="shared" si="74"/>
        <v>26.142857142857142</v>
      </c>
      <c r="N1977" s="325">
        <v>0</v>
      </c>
      <c r="O1977" s="321" t="s">
        <v>3242</v>
      </c>
      <c r="P1977" s="325">
        <f t="shared" si="76"/>
        <v>0</v>
      </c>
      <c r="Q1977" s="326" t="str" cm="1">
        <f t="array" aca="1" ref="Q1977" ca="1">IF(ISNUMBER(P1977),IF(P1977=100%,"CUMPLIDA",IF(AND(ISNUMBER(L1977),ISNUMBER(INDIRECT("FECHA_"&amp;$B1977,1))), IF(L1977&lt;=INDIRECT("FECHA_"&amp;$B1977,1),"INCUMPLIDA","PROCESO"), "VERIFICAR FECHA")),"SIN VALOR AVANCE")</f>
        <v>PROCESO</v>
      </c>
    </row>
    <row r="1978" spans="1:17" ht="60.75" x14ac:dyDescent="0.2">
      <c r="A1978" s="331" t="s">
        <v>17</v>
      </c>
      <c r="B1978" s="332" t="s">
        <v>14</v>
      </c>
      <c r="C1978" s="767"/>
      <c r="D1978" s="767"/>
      <c r="E1978" s="770" t="s">
        <v>3255</v>
      </c>
      <c r="F1978" s="769"/>
      <c r="G1978" s="320" t="s">
        <v>3256</v>
      </c>
      <c r="H1978" s="321" t="s">
        <v>3257</v>
      </c>
      <c r="I1978" s="321" t="s">
        <v>3258</v>
      </c>
      <c r="J1978" s="333">
        <v>6</v>
      </c>
      <c r="K1978" s="323">
        <v>45108</v>
      </c>
      <c r="L1978" s="323">
        <v>45291</v>
      </c>
      <c r="M1978" s="324">
        <f t="shared" si="74"/>
        <v>26.142857142857142</v>
      </c>
      <c r="N1978" s="325">
        <v>1</v>
      </c>
      <c r="O1978" s="321" t="s">
        <v>3233</v>
      </c>
      <c r="P1978" s="325">
        <f t="shared" si="76"/>
        <v>1</v>
      </c>
      <c r="Q1978" s="326" t="str" cm="1">
        <f t="array" aca="1" ref="Q1978" ca="1">IF(ISNUMBER(P1978),IF(P1978=100%,"CUMPLIDA",IF(AND(ISNUMBER(L1978),ISNUMBER(INDIRECT("FECHA_"&amp;$B1978,1))), IF(L1978&lt;=INDIRECT("FECHA_"&amp;$B1978,1),"INCUMPLIDA","PROCESO"), "VERIFICAR FECHA")),"SIN VALOR AVANCE")</f>
        <v>CUMPLIDA</v>
      </c>
    </row>
    <row r="1979" spans="1:17" ht="60.75" x14ac:dyDescent="0.2">
      <c r="A1979" s="331" t="s">
        <v>17</v>
      </c>
      <c r="B1979" s="332" t="s">
        <v>14</v>
      </c>
      <c r="C1979" s="767"/>
      <c r="D1979" s="767"/>
      <c r="E1979" s="770"/>
      <c r="F1979" s="769"/>
      <c r="G1979" s="320" t="s">
        <v>3234</v>
      </c>
      <c r="H1979" s="321" t="s">
        <v>2987</v>
      </c>
      <c r="I1979" s="321" t="s">
        <v>92</v>
      </c>
      <c r="J1979" s="333">
        <v>1</v>
      </c>
      <c r="K1979" s="323">
        <v>45231</v>
      </c>
      <c r="L1979" s="323">
        <v>45504</v>
      </c>
      <c r="M1979" s="324">
        <f t="shared" si="74"/>
        <v>39</v>
      </c>
      <c r="N1979" s="325">
        <v>1</v>
      </c>
      <c r="O1979" s="321" t="s">
        <v>3254</v>
      </c>
      <c r="P1979" s="325">
        <f t="shared" si="76"/>
        <v>1</v>
      </c>
      <c r="Q1979" s="326" t="str" cm="1">
        <f t="array" aca="1" ref="Q1979" ca="1">IF(ISNUMBER(P1979),IF(P1979=100%,"CUMPLIDA",IF(AND(ISNUMBER(L1979),ISNUMBER(INDIRECT("FECHA_"&amp;$B1979,1))), IF(L1979&lt;=INDIRECT("FECHA_"&amp;$B1979,1),"INCUMPLIDA","PROCESO"), "VERIFICAR FECHA")),"SIN VALOR AVANCE")</f>
        <v>CUMPLIDA</v>
      </c>
    </row>
    <row r="1980" spans="1:17" ht="30.75" x14ac:dyDescent="0.2">
      <c r="A1980" s="331" t="s">
        <v>17</v>
      </c>
      <c r="B1980" s="332" t="s">
        <v>14</v>
      </c>
      <c r="C1980" s="767"/>
      <c r="D1980" s="767"/>
      <c r="E1980" s="770"/>
      <c r="F1980" s="769"/>
      <c r="G1980" s="320" t="s">
        <v>3236</v>
      </c>
      <c r="H1980" s="321" t="s">
        <v>1679</v>
      </c>
      <c r="I1980" s="321" t="s">
        <v>99</v>
      </c>
      <c r="J1980" s="333">
        <v>1</v>
      </c>
      <c r="K1980" s="327">
        <v>45323</v>
      </c>
      <c r="L1980" s="327">
        <v>45747</v>
      </c>
      <c r="M1980" s="324">
        <f t="shared" si="74"/>
        <v>60.571428571428569</v>
      </c>
      <c r="N1980" s="325">
        <v>1</v>
      </c>
      <c r="O1980" s="321" t="s">
        <v>3237</v>
      </c>
      <c r="P1980" s="325">
        <f t="shared" si="76"/>
        <v>1</v>
      </c>
      <c r="Q1980" s="326" t="str" cm="1">
        <f t="array" aca="1" ref="Q1980" ca="1">IF(ISNUMBER(P1980),IF(P1980=100%,"CUMPLIDA",IF(AND(ISNUMBER(L1980),ISNUMBER(INDIRECT("FECHA_"&amp;$B1980,1))), IF(L1980&lt;=INDIRECT("FECHA_"&amp;$B1980,1),"INCUMPLIDA","PROCESO"), "VERIFICAR FECHA")),"SIN VALOR AVANCE")</f>
        <v>CUMPLIDA</v>
      </c>
    </row>
    <row r="1981" spans="1:17" ht="30.75" x14ac:dyDescent="0.2">
      <c r="A1981" s="331" t="s">
        <v>17</v>
      </c>
      <c r="B1981" s="332" t="s">
        <v>14</v>
      </c>
      <c r="C1981" s="767"/>
      <c r="D1981" s="767"/>
      <c r="E1981" s="770"/>
      <c r="F1981" s="769"/>
      <c r="G1981" s="320" t="s">
        <v>3238</v>
      </c>
      <c r="H1981" s="321" t="s">
        <v>101</v>
      </c>
      <c r="I1981" s="321" t="s">
        <v>102</v>
      </c>
      <c r="J1981" s="333">
        <v>1</v>
      </c>
      <c r="K1981" s="327">
        <v>45323</v>
      </c>
      <c r="L1981" s="327">
        <v>45747</v>
      </c>
      <c r="M1981" s="324">
        <f t="shared" si="74"/>
        <v>60.571428571428569</v>
      </c>
      <c r="N1981" s="325">
        <v>1</v>
      </c>
      <c r="O1981" s="321" t="s">
        <v>3239</v>
      </c>
      <c r="P1981" s="325">
        <v>1</v>
      </c>
      <c r="Q1981" s="326" t="str" cm="1">
        <f t="array" aca="1" ref="Q1981" ca="1">IF(ISNUMBER(P1981),IF(P1981=100%,"CUMPLIDA",IF(AND(ISNUMBER(L1981),ISNUMBER(INDIRECT("FECHA_"&amp;$B1981,1))), IF(L1981&lt;=INDIRECT("FECHA_"&amp;$B1981,1),"INCUMPLIDA","PROCESO"), "VERIFICAR FECHA")),"SIN VALOR AVANCE")</f>
        <v>CUMPLIDA</v>
      </c>
    </row>
    <row r="1982" spans="1:17" ht="45" x14ac:dyDescent="0.2">
      <c r="A1982" s="331" t="s">
        <v>17</v>
      </c>
      <c r="B1982" s="332" t="s">
        <v>14</v>
      </c>
      <c r="C1982" s="767"/>
      <c r="D1982" s="767"/>
      <c r="E1982" s="770"/>
      <c r="F1982" s="769"/>
      <c r="G1982" s="320" t="s">
        <v>3240</v>
      </c>
      <c r="H1982" s="321" t="s">
        <v>239</v>
      </c>
      <c r="I1982" s="321" t="s">
        <v>240</v>
      </c>
      <c r="J1982" s="333">
        <v>1</v>
      </c>
      <c r="K1982" s="327">
        <v>45231</v>
      </c>
      <c r="L1982" s="327">
        <v>45747</v>
      </c>
      <c r="M1982" s="324">
        <f t="shared" si="74"/>
        <v>73.714285714285708</v>
      </c>
      <c r="N1982" s="325">
        <v>1</v>
      </c>
      <c r="O1982" s="321" t="s">
        <v>3239</v>
      </c>
      <c r="P1982" s="325">
        <v>1</v>
      </c>
      <c r="Q1982" s="326" t="str" cm="1">
        <f t="array" aca="1" ref="Q1982" ca="1">IF(ISNUMBER(P1982),IF(P1982=100%,"CUMPLIDA",IF(AND(ISNUMBER(L1982),ISNUMBER(INDIRECT("FECHA_"&amp;$B1982,1))), IF(L1982&lt;=INDIRECT("FECHA_"&amp;$B1982,1),"INCUMPLIDA","PROCESO"), "VERIFICAR FECHA")),"SIN VALOR AVANCE")</f>
        <v>CUMPLIDA</v>
      </c>
    </row>
    <row r="1983" spans="1:17" ht="45" x14ac:dyDescent="0.2">
      <c r="A1983" s="331" t="s">
        <v>17</v>
      </c>
      <c r="B1983" s="332" t="s">
        <v>14</v>
      </c>
      <c r="C1983" s="767"/>
      <c r="D1983" s="767"/>
      <c r="E1983" s="770"/>
      <c r="F1983" s="769"/>
      <c r="G1983" s="320" t="s">
        <v>3092</v>
      </c>
      <c r="H1983" s="321" t="s">
        <v>104</v>
      </c>
      <c r="I1983" s="321" t="s">
        <v>105</v>
      </c>
      <c r="J1983" s="333">
        <v>1</v>
      </c>
      <c r="K1983" s="327">
        <v>45323</v>
      </c>
      <c r="L1983" s="327">
        <v>45747</v>
      </c>
      <c r="M1983" s="324">
        <f t="shared" si="74"/>
        <v>60.571428571428569</v>
      </c>
      <c r="N1983" s="325">
        <v>1</v>
      </c>
      <c r="O1983" s="321" t="s">
        <v>3237</v>
      </c>
      <c r="P1983" s="325">
        <v>1</v>
      </c>
      <c r="Q1983" s="326" t="str" cm="1">
        <f t="array" aca="1" ref="Q1983" ca="1">IF(ISNUMBER(P1983),IF(P1983=100%,"CUMPLIDA",IF(AND(ISNUMBER(L1983),ISNUMBER(INDIRECT("FECHA_"&amp;$B1983,1))), IF(L1983&lt;=INDIRECT("FECHA_"&amp;$B1983,1),"INCUMPLIDA","PROCESO"), "VERIFICAR FECHA")),"SIN VALOR AVANCE")</f>
        <v>CUMPLIDA</v>
      </c>
    </row>
    <row r="1984" spans="1:17" ht="30.75" x14ac:dyDescent="0.2">
      <c r="A1984" s="331" t="s">
        <v>17</v>
      </c>
      <c r="B1984" s="332" t="s">
        <v>14</v>
      </c>
      <c r="C1984" s="767"/>
      <c r="D1984" s="767"/>
      <c r="E1984" s="770"/>
      <c r="F1984" s="769"/>
      <c r="G1984" s="320" t="s">
        <v>3093</v>
      </c>
      <c r="H1984" s="321" t="s">
        <v>106</v>
      </c>
      <c r="I1984" s="321" t="s">
        <v>107</v>
      </c>
      <c r="J1984" s="333">
        <v>1</v>
      </c>
      <c r="K1984" s="327">
        <v>45231</v>
      </c>
      <c r="L1984" s="327">
        <v>45747</v>
      </c>
      <c r="M1984" s="324">
        <f t="shared" si="74"/>
        <v>73.714285714285708</v>
      </c>
      <c r="N1984" s="325">
        <v>1</v>
      </c>
      <c r="O1984" s="321" t="s">
        <v>3239</v>
      </c>
      <c r="P1984" s="325">
        <v>1</v>
      </c>
      <c r="Q1984" s="326" t="str" cm="1">
        <f t="array" aca="1" ref="Q1984" ca="1">IF(ISNUMBER(P1984),IF(P1984=100%,"CUMPLIDA",IF(AND(ISNUMBER(L1984),ISNUMBER(INDIRECT("FECHA_"&amp;$B1984,1))), IF(L1984&lt;=INDIRECT("FECHA_"&amp;$B1984,1),"INCUMPLIDA","PROCESO"), "VERIFICAR FECHA")),"SIN VALOR AVANCE")</f>
        <v>CUMPLIDA</v>
      </c>
    </row>
    <row r="1985" spans="1:17" ht="60.75" x14ac:dyDescent="0.2">
      <c r="A1985" s="331" t="s">
        <v>17</v>
      </c>
      <c r="B1985" s="332" t="s">
        <v>14</v>
      </c>
      <c r="C1985" s="767"/>
      <c r="D1985" s="767"/>
      <c r="E1985" s="770"/>
      <c r="F1985" s="769"/>
      <c r="G1985" s="320" t="s">
        <v>3094</v>
      </c>
      <c r="H1985" s="321" t="s">
        <v>108</v>
      </c>
      <c r="I1985" s="321" t="s">
        <v>109</v>
      </c>
      <c r="J1985" s="333">
        <v>1</v>
      </c>
      <c r="K1985" s="327">
        <v>45231</v>
      </c>
      <c r="L1985" s="327">
        <v>45808</v>
      </c>
      <c r="M1985" s="324">
        <f t="shared" si="74"/>
        <v>82.428571428571431</v>
      </c>
      <c r="N1985" s="325">
        <v>1</v>
      </c>
      <c r="O1985" s="321" t="s">
        <v>3242</v>
      </c>
      <c r="P1985" s="325">
        <f t="shared" ref="P1985:P2050" si="77">IF(B1985="ITRC",N1985,N1985/J1985)</f>
        <v>1</v>
      </c>
      <c r="Q1985" s="326" t="str" cm="1">
        <f t="array" aca="1" ref="Q1985" ca="1">IF(ISNUMBER(P1985),IF(P1985=100%,"CUMPLIDA",IF(AND(ISNUMBER(L1985),ISNUMBER(INDIRECT("FECHA_"&amp;$B1985,1))), IF(L1985&lt;=INDIRECT("FECHA_"&amp;$B1985,1),"INCUMPLIDA","PROCESO"), "VERIFICAR FECHA")),"SIN VALOR AVANCE")</f>
        <v>CUMPLIDA</v>
      </c>
    </row>
    <row r="1986" spans="1:17" ht="30.75" x14ac:dyDescent="0.2">
      <c r="A1986" s="331" t="s">
        <v>17</v>
      </c>
      <c r="B1986" s="332" t="s">
        <v>14</v>
      </c>
      <c r="C1986" s="767"/>
      <c r="D1986" s="767"/>
      <c r="E1986" s="770"/>
      <c r="F1986" s="769"/>
      <c r="G1986" s="320" t="s">
        <v>3095</v>
      </c>
      <c r="H1986" s="321" t="s">
        <v>111</v>
      </c>
      <c r="I1986" s="321" t="s">
        <v>112</v>
      </c>
      <c r="J1986" s="333">
        <v>2</v>
      </c>
      <c r="K1986" s="327">
        <v>45839</v>
      </c>
      <c r="L1986" s="327">
        <v>46022</v>
      </c>
      <c r="M1986" s="324">
        <f t="shared" si="74"/>
        <v>26.142857142857142</v>
      </c>
      <c r="N1986" s="325">
        <v>0</v>
      </c>
      <c r="O1986" s="321" t="s">
        <v>3239</v>
      </c>
      <c r="P1986" s="325">
        <f t="shared" si="77"/>
        <v>0</v>
      </c>
      <c r="Q1986" s="326" t="str" cm="1">
        <f t="array" aca="1" ref="Q1986" ca="1">IF(ISNUMBER(P1986),IF(P1986=100%,"CUMPLIDA",IF(AND(ISNUMBER(L1986),ISNUMBER(INDIRECT("FECHA_"&amp;$B1986,1))), IF(L1986&lt;=INDIRECT("FECHA_"&amp;$B1986,1),"INCUMPLIDA","PROCESO"), "VERIFICAR FECHA")),"SIN VALOR AVANCE")</f>
        <v>PROCESO</v>
      </c>
    </row>
    <row r="1987" spans="1:17" ht="45" x14ac:dyDescent="0.2">
      <c r="A1987" s="331" t="s">
        <v>17</v>
      </c>
      <c r="B1987" s="332" t="s">
        <v>14</v>
      </c>
      <c r="C1987" s="767"/>
      <c r="D1987" s="767"/>
      <c r="E1987" s="770"/>
      <c r="F1987" s="769"/>
      <c r="G1987" s="320" t="s">
        <v>3096</v>
      </c>
      <c r="H1987" s="321" t="s">
        <v>115</v>
      </c>
      <c r="I1987" s="321" t="s">
        <v>116</v>
      </c>
      <c r="J1987" s="333">
        <v>1</v>
      </c>
      <c r="K1987" s="327">
        <v>45839</v>
      </c>
      <c r="L1987" s="327">
        <v>46022</v>
      </c>
      <c r="M1987" s="324">
        <f t="shared" si="74"/>
        <v>26.142857142857142</v>
      </c>
      <c r="N1987" s="325">
        <v>0</v>
      </c>
      <c r="O1987" s="321" t="s">
        <v>3237</v>
      </c>
      <c r="P1987" s="325">
        <f t="shared" si="77"/>
        <v>0</v>
      </c>
      <c r="Q1987" s="326" t="str" cm="1">
        <f t="array" aca="1" ref="Q1987" ca="1">IF(ISNUMBER(P1987),IF(P1987=100%,"CUMPLIDA",IF(AND(ISNUMBER(L1987),ISNUMBER(INDIRECT("FECHA_"&amp;$B1987,1))), IF(L1987&lt;=INDIRECT("FECHA_"&amp;$B1987,1),"INCUMPLIDA","PROCESO"), "VERIFICAR FECHA")),"SIN VALOR AVANCE")</f>
        <v>PROCESO</v>
      </c>
    </row>
    <row r="1988" spans="1:17" ht="135" x14ac:dyDescent="0.2">
      <c r="A1988" s="331" t="s">
        <v>17</v>
      </c>
      <c r="B1988" s="332" t="s">
        <v>14</v>
      </c>
      <c r="C1988" s="767"/>
      <c r="D1988" s="767"/>
      <c r="E1988" s="770"/>
      <c r="F1988" s="769"/>
      <c r="G1988" s="320" t="s">
        <v>3097</v>
      </c>
      <c r="H1988" s="321" t="s">
        <v>118</v>
      </c>
      <c r="I1988" s="321" t="s">
        <v>119</v>
      </c>
      <c r="J1988" s="333">
        <v>2</v>
      </c>
      <c r="K1988" s="327">
        <v>45839</v>
      </c>
      <c r="L1988" s="327">
        <v>46022</v>
      </c>
      <c r="M1988" s="324">
        <f t="shared" si="74"/>
        <v>26.142857142857142</v>
      </c>
      <c r="N1988" s="325">
        <v>0</v>
      </c>
      <c r="O1988" s="321" t="s">
        <v>3242</v>
      </c>
      <c r="P1988" s="325">
        <f t="shared" si="77"/>
        <v>0</v>
      </c>
      <c r="Q1988" s="326" t="str" cm="1">
        <f t="array" aca="1" ref="Q1988" ca="1">IF(ISNUMBER(P1988),IF(P1988=100%,"CUMPLIDA",IF(AND(ISNUMBER(L1988),ISNUMBER(INDIRECT("FECHA_"&amp;$B1988,1))), IF(L1988&lt;=INDIRECT("FECHA_"&amp;$B1988,1),"INCUMPLIDA","PROCESO"), "VERIFICAR FECHA")),"SIN VALOR AVANCE")</f>
        <v>PROCESO</v>
      </c>
    </row>
    <row r="1989" spans="1:17" ht="120" x14ac:dyDescent="0.2">
      <c r="A1989" s="331" t="s">
        <v>17</v>
      </c>
      <c r="B1989" s="332" t="s">
        <v>14</v>
      </c>
      <c r="C1989" s="767"/>
      <c r="D1989" s="767"/>
      <c r="E1989" s="770" t="s">
        <v>3259</v>
      </c>
      <c r="F1989" s="769"/>
      <c r="G1989" s="320" t="s">
        <v>3260</v>
      </c>
      <c r="H1989" s="321" t="s">
        <v>3261</v>
      </c>
      <c r="I1989" s="321" t="s">
        <v>3262</v>
      </c>
      <c r="J1989" s="333">
        <v>1</v>
      </c>
      <c r="K1989" s="323">
        <v>45108</v>
      </c>
      <c r="L1989" s="323">
        <v>45657</v>
      </c>
      <c r="M1989" s="324">
        <f t="shared" si="74"/>
        <v>78.428571428571431</v>
      </c>
      <c r="N1989" s="325">
        <v>1</v>
      </c>
      <c r="O1989" s="321" t="s">
        <v>3233</v>
      </c>
      <c r="P1989" s="325">
        <f t="shared" si="77"/>
        <v>1</v>
      </c>
      <c r="Q1989" s="326" t="str" cm="1">
        <f t="array" aca="1" ref="Q1989" ca="1">IF(ISNUMBER(P1989),IF(P1989=100%,"CUMPLIDA",IF(AND(ISNUMBER(L1989),ISNUMBER(INDIRECT("FECHA_"&amp;$B1989,1))), IF(L1989&lt;=INDIRECT("FECHA_"&amp;$B1989,1),"INCUMPLIDA","PROCESO"), "VERIFICAR FECHA")),"SIN VALOR AVANCE")</f>
        <v>CUMPLIDA</v>
      </c>
    </row>
    <row r="1990" spans="1:17" ht="75" x14ac:dyDescent="0.2">
      <c r="A1990" s="331" t="s">
        <v>17</v>
      </c>
      <c r="B1990" s="332" t="s">
        <v>14</v>
      </c>
      <c r="C1990" s="767"/>
      <c r="D1990" s="767"/>
      <c r="E1990" s="770"/>
      <c r="F1990" s="769"/>
      <c r="G1990" s="320" t="s">
        <v>3263</v>
      </c>
      <c r="H1990" s="321" t="s">
        <v>3264</v>
      </c>
      <c r="I1990" s="321" t="s">
        <v>3265</v>
      </c>
      <c r="J1990" s="333">
        <v>2</v>
      </c>
      <c r="K1990" s="323">
        <v>45108</v>
      </c>
      <c r="L1990" s="323">
        <v>45291</v>
      </c>
      <c r="M1990" s="324">
        <f t="shared" si="74"/>
        <v>26.142857142857142</v>
      </c>
      <c r="N1990" s="325">
        <v>1</v>
      </c>
      <c r="O1990" s="321" t="s">
        <v>3202</v>
      </c>
      <c r="P1990" s="325">
        <f t="shared" si="77"/>
        <v>1</v>
      </c>
      <c r="Q1990" s="326" t="str" cm="1">
        <f t="array" aca="1" ref="Q1990" ca="1">IF(ISNUMBER(P1990),IF(P1990=100%,"CUMPLIDA",IF(AND(ISNUMBER(L1990),ISNUMBER(INDIRECT("FECHA_"&amp;$B1990,1))), IF(L1990&lt;=INDIRECT("FECHA_"&amp;$B1990,1),"INCUMPLIDA","PROCESO"), "VERIFICAR FECHA")),"SIN VALOR AVANCE")</f>
        <v>CUMPLIDA</v>
      </c>
    </row>
    <row r="1991" spans="1:17" ht="120" x14ac:dyDescent="0.2">
      <c r="A1991" s="331" t="s">
        <v>17</v>
      </c>
      <c r="B1991" s="332" t="s">
        <v>14</v>
      </c>
      <c r="C1991" s="767"/>
      <c r="D1991" s="767"/>
      <c r="E1991" s="770" t="s">
        <v>3266</v>
      </c>
      <c r="F1991" s="769"/>
      <c r="G1991" s="320" t="s">
        <v>3267</v>
      </c>
      <c r="H1991" s="321" t="s">
        <v>3268</v>
      </c>
      <c r="I1991" s="321" t="s">
        <v>3269</v>
      </c>
      <c r="J1991" s="333">
        <v>1</v>
      </c>
      <c r="K1991" s="323">
        <v>45108</v>
      </c>
      <c r="L1991" s="323">
        <v>45199</v>
      </c>
      <c r="M1991" s="324">
        <f t="shared" si="74"/>
        <v>13</v>
      </c>
      <c r="N1991" s="325">
        <v>1</v>
      </c>
      <c r="O1991" s="321" t="s">
        <v>3202</v>
      </c>
      <c r="P1991" s="325">
        <f t="shared" si="77"/>
        <v>1</v>
      </c>
      <c r="Q1991" s="326" t="str" cm="1">
        <f t="array" aca="1" ref="Q1991" ca="1">IF(ISNUMBER(P1991),IF(P1991=100%,"CUMPLIDA",IF(AND(ISNUMBER(L1991),ISNUMBER(INDIRECT("FECHA_"&amp;$B1991,1))), IF(L1991&lt;=INDIRECT("FECHA_"&amp;$B1991,1),"INCUMPLIDA","PROCESO"), "VERIFICAR FECHA")),"SIN VALOR AVANCE")</f>
        <v>CUMPLIDA</v>
      </c>
    </row>
    <row r="1992" spans="1:17" ht="90" x14ac:dyDescent="0.2">
      <c r="A1992" s="331" t="s">
        <v>17</v>
      </c>
      <c r="B1992" s="332" t="s">
        <v>14</v>
      </c>
      <c r="C1992" s="767"/>
      <c r="D1992" s="767"/>
      <c r="E1992" s="770"/>
      <c r="F1992" s="769"/>
      <c r="G1992" s="320" t="s">
        <v>3270</v>
      </c>
      <c r="H1992" s="321" t="s">
        <v>3271</v>
      </c>
      <c r="I1992" s="321" t="s">
        <v>3272</v>
      </c>
      <c r="J1992" s="333">
        <v>1</v>
      </c>
      <c r="K1992" s="323">
        <v>45139</v>
      </c>
      <c r="L1992" s="323">
        <v>45291</v>
      </c>
      <c r="M1992" s="324">
        <f t="shared" si="74"/>
        <v>21.714285714285715</v>
      </c>
      <c r="N1992" s="325">
        <v>1</v>
      </c>
      <c r="O1992" s="321" t="s">
        <v>3202</v>
      </c>
      <c r="P1992" s="325">
        <f t="shared" si="77"/>
        <v>1</v>
      </c>
      <c r="Q1992" s="326" t="str" cm="1">
        <f t="array" aca="1" ref="Q1992" ca="1">IF(ISNUMBER(P1992),IF(P1992=100%,"CUMPLIDA",IF(AND(ISNUMBER(L1992),ISNUMBER(INDIRECT("FECHA_"&amp;$B1992,1))), IF(L1992&lt;=INDIRECT("FECHA_"&amp;$B1992,1),"INCUMPLIDA","PROCESO"), "VERIFICAR FECHA")),"SIN VALOR AVANCE")</f>
        <v>CUMPLIDA</v>
      </c>
    </row>
    <row r="1993" spans="1:17" ht="195" x14ac:dyDescent="0.2">
      <c r="A1993" s="331" t="s">
        <v>17</v>
      </c>
      <c r="B1993" s="332" t="s">
        <v>14</v>
      </c>
      <c r="C1993" s="767" t="s">
        <v>3273</v>
      </c>
      <c r="D1993" s="767" t="s">
        <v>1737</v>
      </c>
      <c r="E1993" s="769" t="s">
        <v>3274</v>
      </c>
      <c r="F1993" s="769" t="s">
        <v>3275</v>
      </c>
      <c r="G1993" s="320" t="s">
        <v>3276</v>
      </c>
      <c r="H1993" s="321" t="s">
        <v>3277</v>
      </c>
      <c r="I1993" s="335" t="s">
        <v>3278</v>
      </c>
      <c r="J1993" s="333" t="s">
        <v>3279</v>
      </c>
      <c r="K1993" s="323">
        <v>45536</v>
      </c>
      <c r="L1993" s="323">
        <v>45900</v>
      </c>
      <c r="M1993" s="324">
        <f t="shared" si="74"/>
        <v>52</v>
      </c>
      <c r="N1993" s="325">
        <v>0.6</v>
      </c>
      <c r="O1993" s="321" t="s">
        <v>3280</v>
      </c>
      <c r="P1993" s="325">
        <f t="shared" si="77"/>
        <v>0.6</v>
      </c>
      <c r="Q1993" s="326" t="str" cm="1">
        <f t="array" aca="1" ref="Q1993" ca="1">IF(ISNUMBER(P1993),IF(P1993=100%,"CUMPLIDA",IF(AND(ISNUMBER(L1993),ISNUMBER(INDIRECT("FECHA_"&amp;$B1993,1))), IF(L1993&lt;=INDIRECT("FECHA_"&amp;$B1993,1),"INCUMPLIDA","PROCESO"), "VERIFICAR FECHA")),"SIN VALOR AVANCE")</f>
        <v>PROCESO</v>
      </c>
    </row>
    <row r="1994" spans="1:17" ht="105.75" x14ac:dyDescent="0.2">
      <c r="A1994" s="331" t="s">
        <v>17</v>
      </c>
      <c r="B1994" s="332" t="s">
        <v>14</v>
      </c>
      <c r="C1994" s="767"/>
      <c r="D1994" s="767"/>
      <c r="E1994" s="769"/>
      <c r="F1994" s="769"/>
      <c r="G1994" s="320" t="s">
        <v>3281</v>
      </c>
      <c r="H1994" s="321" t="s">
        <v>3282</v>
      </c>
      <c r="I1994" s="335" t="s">
        <v>3283</v>
      </c>
      <c r="J1994" s="333">
        <v>1</v>
      </c>
      <c r="K1994" s="323">
        <v>45413</v>
      </c>
      <c r="L1994" s="323">
        <v>45657</v>
      </c>
      <c r="M1994" s="324">
        <f t="shared" si="74"/>
        <v>34.857142857142854</v>
      </c>
      <c r="N1994" s="325">
        <v>1</v>
      </c>
      <c r="O1994" s="321" t="s">
        <v>3284</v>
      </c>
      <c r="P1994" s="325">
        <f t="shared" si="77"/>
        <v>1</v>
      </c>
      <c r="Q1994" s="326" t="str" cm="1">
        <f t="array" aca="1" ref="Q1994" ca="1">IF(ISNUMBER(P1994),IF(P1994=100%,"CUMPLIDA",IF(AND(ISNUMBER(L1994),ISNUMBER(INDIRECT("FECHA_"&amp;$B1994,1))), IF(L1994&lt;=INDIRECT("FECHA_"&amp;$B1994,1),"INCUMPLIDA","PROCESO"), "VERIFICAR FECHA")),"SIN VALOR AVANCE")</f>
        <v>CUMPLIDA</v>
      </c>
    </row>
    <row r="1995" spans="1:17" ht="225" x14ac:dyDescent="0.2">
      <c r="A1995" s="331" t="s">
        <v>17</v>
      </c>
      <c r="B1995" s="332" t="s">
        <v>14</v>
      </c>
      <c r="C1995" s="767"/>
      <c r="D1995" s="767"/>
      <c r="E1995" s="769" t="s">
        <v>3285</v>
      </c>
      <c r="F1995" s="769"/>
      <c r="G1995" s="320" t="s">
        <v>3286</v>
      </c>
      <c r="H1995" s="321" t="s">
        <v>3287</v>
      </c>
      <c r="I1995" s="321" t="s">
        <v>3288</v>
      </c>
      <c r="J1995" s="333">
        <v>3</v>
      </c>
      <c r="K1995" s="323">
        <v>45383</v>
      </c>
      <c r="L1995" s="323">
        <v>45657</v>
      </c>
      <c r="M1995" s="324">
        <f t="shared" si="74"/>
        <v>39.142857142857146</v>
      </c>
      <c r="N1995" s="325">
        <v>1</v>
      </c>
      <c r="O1995" s="321" t="s">
        <v>3289</v>
      </c>
      <c r="P1995" s="325">
        <f t="shared" si="77"/>
        <v>1</v>
      </c>
      <c r="Q1995" s="326" t="str" cm="1">
        <f t="array" aca="1" ref="Q1995" ca="1">IF(ISNUMBER(P1995),IF(P1995=100%,"CUMPLIDA",IF(AND(ISNUMBER(L1995),ISNUMBER(INDIRECT("FECHA_"&amp;$B1995,1))), IF(L1995&lt;=INDIRECT("FECHA_"&amp;$B1995,1),"INCUMPLIDA","PROCESO"), "VERIFICAR FECHA")),"SIN VALOR AVANCE")</f>
        <v>CUMPLIDA</v>
      </c>
    </row>
    <row r="1996" spans="1:17" ht="150.75" x14ac:dyDescent="0.2">
      <c r="A1996" s="331" t="s">
        <v>17</v>
      </c>
      <c r="B1996" s="332" t="s">
        <v>14</v>
      </c>
      <c r="C1996" s="767"/>
      <c r="D1996" s="767"/>
      <c r="E1996" s="769"/>
      <c r="F1996" s="769"/>
      <c r="G1996" s="320" t="s">
        <v>3290</v>
      </c>
      <c r="H1996" s="321" t="s">
        <v>3291</v>
      </c>
      <c r="I1996" s="321" t="s">
        <v>3292</v>
      </c>
      <c r="J1996" s="333">
        <v>1</v>
      </c>
      <c r="K1996" s="323">
        <v>45383</v>
      </c>
      <c r="L1996" s="323">
        <v>45961</v>
      </c>
      <c r="M1996" s="324">
        <f t="shared" si="74"/>
        <v>82.571428571428569</v>
      </c>
      <c r="N1996" s="325">
        <v>0.27</v>
      </c>
      <c r="O1996" s="321" t="s">
        <v>3293</v>
      </c>
      <c r="P1996" s="325">
        <f t="shared" si="77"/>
        <v>0.27</v>
      </c>
      <c r="Q1996" s="326" t="str" cm="1">
        <f t="array" aca="1" ref="Q1996" ca="1">IF(ISNUMBER(P1996),IF(P1996=100%,"CUMPLIDA",IF(AND(ISNUMBER(L1996),ISNUMBER(INDIRECT("FECHA_"&amp;$B1996,1))), IF(L1996&lt;=INDIRECT("FECHA_"&amp;$B1996,1),"INCUMPLIDA","PROCESO"), "VERIFICAR FECHA")),"SIN VALOR AVANCE")</f>
        <v>PROCESO</v>
      </c>
    </row>
    <row r="1997" spans="1:17" ht="240" x14ac:dyDescent="0.2">
      <c r="A1997" s="331" t="s">
        <v>17</v>
      </c>
      <c r="B1997" s="332" t="s">
        <v>14</v>
      </c>
      <c r="C1997" s="767"/>
      <c r="D1997" s="767"/>
      <c r="E1997" s="769"/>
      <c r="F1997" s="769"/>
      <c r="G1997" s="320" t="s">
        <v>3294</v>
      </c>
      <c r="H1997" s="321" t="s">
        <v>3295</v>
      </c>
      <c r="I1997" s="321" t="s">
        <v>3296</v>
      </c>
      <c r="J1997" s="333">
        <v>3</v>
      </c>
      <c r="K1997" s="323">
        <v>45383</v>
      </c>
      <c r="L1997" s="323">
        <v>45838</v>
      </c>
      <c r="M1997" s="324">
        <f t="shared" si="74"/>
        <v>65</v>
      </c>
      <c r="N1997" s="325">
        <v>1</v>
      </c>
      <c r="O1997" s="321" t="s">
        <v>3297</v>
      </c>
      <c r="P1997" s="325">
        <f t="shared" si="77"/>
        <v>1</v>
      </c>
      <c r="Q1997" s="326" t="str" cm="1">
        <f t="array" aca="1" ref="Q1997" ca="1">IF(ISNUMBER(P1997),IF(P1997=100%,"CUMPLIDA",IF(AND(ISNUMBER(L1997),ISNUMBER(INDIRECT("FECHA_"&amp;$B1997,1))), IF(L1997&lt;=INDIRECT("FECHA_"&amp;$B1997,1),"INCUMPLIDA","PROCESO"), "VERIFICAR FECHA")),"SIN VALOR AVANCE")</f>
        <v>CUMPLIDA</v>
      </c>
    </row>
    <row r="1998" spans="1:17" ht="210" x14ac:dyDescent="0.2">
      <c r="A1998" s="331" t="s">
        <v>17</v>
      </c>
      <c r="B1998" s="332" t="s">
        <v>14</v>
      </c>
      <c r="C1998" s="767"/>
      <c r="D1998" s="767"/>
      <c r="E1998" s="769" t="s">
        <v>3298</v>
      </c>
      <c r="F1998" s="769"/>
      <c r="G1998" s="320" t="s">
        <v>3299</v>
      </c>
      <c r="H1998" s="321" t="s">
        <v>3300</v>
      </c>
      <c r="I1998" s="321" t="s">
        <v>3301</v>
      </c>
      <c r="J1998" s="333" t="s">
        <v>3302</v>
      </c>
      <c r="K1998" s="323">
        <v>45413</v>
      </c>
      <c r="L1998" s="323">
        <v>45961</v>
      </c>
      <c r="M1998" s="324">
        <f t="shared" si="74"/>
        <v>78.285714285714292</v>
      </c>
      <c r="N1998" s="325">
        <v>0.55000000000000004</v>
      </c>
      <c r="O1998" s="321" t="s">
        <v>3293</v>
      </c>
      <c r="P1998" s="325">
        <f t="shared" si="77"/>
        <v>0.55000000000000004</v>
      </c>
      <c r="Q1998" s="326" t="str" cm="1">
        <f t="array" aca="1" ref="Q1998" ca="1">IF(ISNUMBER(P1998),IF(P1998=100%,"CUMPLIDA",IF(AND(ISNUMBER(L1998),ISNUMBER(INDIRECT("FECHA_"&amp;$B1998,1))), IF(L1998&lt;=INDIRECT("FECHA_"&amp;$B1998,1),"INCUMPLIDA","PROCESO"), "VERIFICAR FECHA")),"SIN VALOR AVANCE")</f>
        <v>PROCESO</v>
      </c>
    </row>
    <row r="1999" spans="1:17" ht="105.75" x14ac:dyDescent="0.2">
      <c r="A1999" s="331" t="s">
        <v>17</v>
      </c>
      <c r="B1999" s="332" t="s">
        <v>14</v>
      </c>
      <c r="C1999" s="767"/>
      <c r="D1999" s="767"/>
      <c r="E1999" s="769"/>
      <c r="F1999" s="769"/>
      <c r="G1999" s="320" t="s">
        <v>3303</v>
      </c>
      <c r="H1999" s="321" t="s">
        <v>3304</v>
      </c>
      <c r="I1999" s="321" t="s">
        <v>3283</v>
      </c>
      <c r="J1999" s="333">
        <v>1</v>
      </c>
      <c r="K1999" s="323">
        <v>45413</v>
      </c>
      <c r="L1999" s="323">
        <v>45657</v>
      </c>
      <c r="M1999" s="324">
        <f t="shared" si="74"/>
        <v>34.857142857142854</v>
      </c>
      <c r="N1999" s="325">
        <v>1</v>
      </c>
      <c r="O1999" s="321" t="s">
        <v>3284</v>
      </c>
      <c r="P1999" s="325">
        <f t="shared" si="77"/>
        <v>1</v>
      </c>
      <c r="Q1999" s="326" t="str" cm="1">
        <f t="array" aca="1" ref="Q1999" ca="1">IF(ISNUMBER(P1999),IF(P1999=100%,"CUMPLIDA",IF(AND(ISNUMBER(L1999),ISNUMBER(INDIRECT("FECHA_"&amp;$B1999,1))), IF(L1999&lt;=INDIRECT("FECHA_"&amp;$B1999,1),"INCUMPLIDA","PROCESO"), "VERIFICAR FECHA")),"SIN VALOR AVANCE")</f>
        <v>CUMPLIDA</v>
      </c>
    </row>
    <row r="2000" spans="1:17" ht="75.75" x14ac:dyDescent="0.2">
      <c r="A2000" s="331" t="s">
        <v>17</v>
      </c>
      <c r="B2000" s="332" t="s">
        <v>14</v>
      </c>
      <c r="C2000" s="767"/>
      <c r="D2000" s="767"/>
      <c r="E2000" s="769" t="s">
        <v>3305</v>
      </c>
      <c r="F2000" s="769"/>
      <c r="G2000" s="320" t="s">
        <v>3306</v>
      </c>
      <c r="H2000" s="321" t="s">
        <v>3307</v>
      </c>
      <c r="I2000" s="321" t="s">
        <v>3308</v>
      </c>
      <c r="J2000" s="333">
        <v>1</v>
      </c>
      <c r="K2000" s="323">
        <v>45413</v>
      </c>
      <c r="L2000" s="323">
        <v>45535</v>
      </c>
      <c r="M2000" s="324">
        <f t="shared" si="74"/>
        <v>17.428571428571427</v>
      </c>
      <c r="N2000" s="325">
        <v>1</v>
      </c>
      <c r="O2000" s="321" t="s">
        <v>3289</v>
      </c>
      <c r="P2000" s="325">
        <f t="shared" si="77"/>
        <v>1</v>
      </c>
      <c r="Q2000" s="326" t="str" cm="1">
        <f t="array" aca="1" ref="Q2000" ca="1">IF(ISNUMBER(P2000),IF(P2000=100%,"CUMPLIDA",IF(AND(ISNUMBER(L2000),ISNUMBER(INDIRECT("FECHA_"&amp;$B2000,1))), IF(L2000&lt;=INDIRECT("FECHA_"&amp;$B2000,1),"INCUMPLIDA","PROCESO"), "VERIFICAR FECHA")),"SIN VALOR AVANCE")</f>
        <v>CUMPLIDA</v>
      </c>
    </row>
    <row r="2001" spans="1:17" ht="60.75" x14ac:dyDescent="0.2">
      <c r="A2001" s="331" t="s">
        <v>17</v>
      </c>
      <c r="B2001" s="332" t="s">
        <v>14</v>
      </c>
      <c r="C2001" s="767"/>
      <c r="D2001" s="767"/>
      <c r="E2001" s="769"/>
      <c r="F2001" s="769"/>
      <c r="G2001" s="320" t="s">
        <v>3309</v>
      </c>
      <c r="H2001" s="321" t="s">
        <v>3310</v>
      </c>
      <c r="I2001" s="321" t="s">
        <v>2843</v>
      </c>
      <c r="J2001" s="333">
        <v>1</v>
      </c>
      <c r="K2001" s="323">
        <v>45413</v>
      </c>
      <c r="L2001" s="323">
        <v>45535</v>
      </c>
      <c r="M2001" s="324">
        <f t="shared" si="74"/>
        <v>17.428571428571427</v>
      </c>
      <c r="N2001" s="325">
        <v>1</v>
      </c>
      <c r="O2001" s="321" t="s">
        <v>3311</v>
      </c>
      <c r="P2001" s="325">
        <f t="shared" si="77"/>
        <v>1</v>
      </c>
      <c r="Q2001" s="326" t="str" cm="1">
        <f t="array" aca="1" ref="Q2001" ca="1">IF(ISNUMBER(P2001),IF(P2001=100%,"CUMPLIDA",IF(AND(ISNUMBER(L2001),ISNUMBER(INDIRECT("FECHA_"&amp;$B2001,1))), IF(L2001&lt;=INDIRECT("FECHA_"&amp;$B2001,1),"INCUMPLIDA","PROCESO"), "VERIFICAR FECHA")),"SIN VALOR AVANCE")</f>
        <v>CUMPLIDA</v>
      </c>
    </row>
    <row r="2002" spans="1:17" ht="135" x14ac:dyDescent="0.2">
      <c r="A2002" s="331" t="s">
        <v>17</v>
      </c>
      <c r="B2002" s="332" t="s">
        <v>14</v>
      </c>
      <c r="C2002" s="767"/>
      <c r="D2002" s="767"/>
      <c r="E2002" s="769"/>
      <c r="F2002" s="769"/>
      <c r="G2002" s="320" t="s">
        <v>3312</v>
      </c>
      <c r="H2002" s="321" t="s">
        <v>3313</v>
      </c>
      <c r="I2002" s="321" t="s">
        <v>3314</v>
      </c>
      <c r="J2002" s="333">
        <v>3</v>
      </c>
      <c r="K2002" s="323">
        <v>45413</v>
      </c>
      <c r="L2002" s="323">
        <v>45657</v>
      </c>
      <c r="M2002" s="324">
        <f t="shared" ref="M2002:M2012" si="78">(L2002-K2002)/7</f>
        <v>34.857142857142854</v>
      </c>
      <c r="N2002" s="325">
        <v>1</v>
      </c>
      <c r="O2002" s="321" t="s">
        <v>3289</v>
      </c>
      <c r="P2002" s="325">
        <f t="shared" si="77"/>
        <v>1</v>
      </c>
      <c r="Q2002" s="326" t="str" cm="1">
        <f t="array" aca="1" ref="Q2002" ca="1">IF(ISNUMBER(P2002),IF(P2002=100%,"CUMPLIDA",IF(AND(ISNUMBER(L2002),ISNUMBER(INDIRECT("FECHA_"&amp;$B2002,1))), IF(L2002&lt;=INDIRECT("FECHA_"&amp;$B2002,1),"INCUMPLIDA","PROCESO"), "VERIFICAR FECHA")),"SIN VALOR AVANCE")</f>
        <v>CUMPLIDA</v>
      </c>
    </row>
    <row r="2003" spans="1:17" ht="150" x14ac:dyDescent="0.2">
      <c r="A2003" s="331" t="s">
        <v>17</v>
      </c>
      <c r="B2003" s="332" t="s">
        <v>14</v>
      </c>
      <c r="C2003" s="767"/>
      <c r="D2003" s="767"/>
      <c r="E2003" s="769" t="s">
        <v>3315</v>
      </c>
      <c r="F2003" s="769"/>
      <c r="G2003" s="320" t="s">
        <v>3316</v>
      </c>
      <c r="H2003" s="321" t="s">
        <v>3317</v>
      </c>
      <c r="I2003" s="321" t="s">
        <v>3318</v>
      </c>
      <c r="J2003" s="333">
        <v>4</v>
      </c>
      <c r="K2003" s="323">
        <v>45413</v>
      </c>
      <c r="L2003" s="323">
        <v>45535</v>
      </c>
      <c r="M2003" s="324">
        <f t="shared" si="78"/>
        <v>17.428571428571427</v>
      </c>
      <c r="N2003" s="325">
        <v>1</v>
      </c>
      <c r="O2003" s="321" t="s">
        <v>3319</v>
      </c>
      <c r="P2003" s="325">
        <f t="shared" si="77"/>
        <v>1</v>
      </c>
      <c r="Q2003" s="326" t="str" cm="1">
        <f t="array" aca="1" ref="Q2003" ca="1">IF(ISNUMBER(P2003),IF(P2003=100%,"CUMPLIDA",IF(AND(ISNUMBER(L2003),ISNUMBER(INDIRECT("FECHA_"&amp;$B2003,1))), IF(L2003&lt;=INDIRECT("FECHA_"&amp;$B2003,1),"INCUMPLIDA","PROCESO"), "VERIFICAR FECHA")),"SIN VALOR AVANCE")</f>
        <v>CUMPLIDA</v>
      </c>
    </row>
    <row r="2004" spans="1:17" ht="75.75" x14ac:dyDescent="0.2">
      <c r="A2004" s="331" t="s">
        <v>17</v>
      </c>
      <c r="B2004" s="332" t="s">
        <v>14</v>
      </c>
      <c r="C2004" s="767"/>
      <c r="D2004" s="767"/>
      <c r="E2004" s="769"/>
      <c r="F2004" s="769"/>
      <c r="G2004" s="320" t="s">
        <v>3320</v>
      </c>
      <c r="H2004" s="321" t="s">
        <v>3321</v>
      </c>
      <c r="I2004" s="321" t="s">
        <v>3322</v>
      </c>
      <c r="J2004" s="333">
        <v>5</v>
      </c>
      <c r="K2004" s="323">
        <v>45413</v>
      </c>
      <c r="L2004" s="323">
        <v>45626</v>
      </c>
      <c r="M2004" s="324">
        <f t="shared" si="78"/>
        <v>30.428571428571427</v>
      </c>
      <c r="N2004" s="325">
        <v>1</v>
      </c>
      <c r="O2004" s="321" t="s">
        <v>3289</v>
      </c>
      <c r="P2004" s="325">
        <f t="shared" si="77"/>
        <v>1</v>
      </c>
      <c r="Q2004" s="326" t="str" cm="1">
        <f t="array" aca="1" ref="Q2004" ca="1">IF(ISNUMBER(P2004),IF(P2004=100%,"CUMPLIDA",IF(AND(ISNUMBER(L2004),ISNUMBER(INDIRECT("FECHA_"&amp;$B2004,1))), IF(L2004&lt;=INDIRECT("FECHA_"&amp;$B2004,1),"INCUMPLIDA","PROCESO"), "VERIFICAR FECHA")),"SIN VALOR AVANCE")</f>
        <v>CUMPLIDA</v>
      </c>
    </row>
    <row r="2005" spans="1:17" ht="120" x14ac:dyDescent="0.2">
      <c r="A2005" s="331" t="s">
        <v>17</v>
      </c>
      <c r="B2005" s="332" t="s">
        <v>14</v>
      </c>
      <c r="C2005" s="767"/>
      <c r="D2005" s="767"/>
      <c r="E2005" s="769" t="s">
        <v>3323</v>
      </c>
      <c r="F2005" s="769"/>
      <c r="G2005" s="320" t="s">
        <v>3324</v>
      </c>
      <c r="H2005" s="321" t="s">
        <v>3325</v>
      </c>
      <c r="I2005" s="321" t="s">
        <v>3326</v>
      </c>
      <c r="J2005" s="333">
        <v>1</v>
      </c>
      <c r="K2005" s="323">
        <v>45413</v>
      </c>
      <c r="L2005" s="323">
        <v>45565</v>
      </c>
      <c r="M2005" s="324">
        <f t="shared" si="78"/>
        <v>21.714285714285715</v>
      </c>
      <c r="N2005" s="325">
        <v>1</v>
      </c>
      <c r="O2005" s="321" t="s">
        <v>3289</v>
      </c>
      <c r="P2005" s="325">
        <f t="shared" si="77"/>
        <v>1</v>
      </c>
      <c r="Q2005" s="326" t="str" cm="1">
        <f t="array" aca="1" ref="Q2005" ca="1">IF(ISNUMBER(P2005),IF(P2005=100%,"CUMPLIDA",IF(AND(ISNUMBER(L2005),ISNUMBER(INDIRECT("FECHA_"&amp;$B2005,1))), IF(L2005&lt;=INDIRECT("FECHA_"&amp;$B2005,1),"INCUMPLIDA","PROCESO"), "VERIFICAR FECHA")),"SIN VALOR AVANCE")</f>
        <v>CUMPLIDA</v>
      </c>
    </row>
    <row r="2006" spans="1:17" ht="75.75" x14ac:dyDescent="0.2">
      <c r="A2006" s="331" t="s">
        <v>17</v>
      </c>
      <c r="B2006" s="332" t="s">
        <v>14</v>
      </c>
      <c r="C2006" s="767"/>
      <c r="D2006" s="767"/>
      <c r="E2006" s="769"/>
      <c r="F2006" s="769"/>
      <c r="G2006" s="320" t="s">
        <v>3327</v>
      </c>
      <c r="H2006" s="321" t="s">
        <v>3328</v>
      </c>
      <c r="I2006" s="321" t="s">
        <v>3329</v>
      </c>
      <c r="J2006" s="333">
        <v>3</v>
      </c>
      <c r="K2006" s="323">
        <v>45413</v>
      </c>
      <c r="L2006" s="323">
        <v>45657</v>
      </c>
      <c r="M2006" s="324">
        <f t="shared" si="78"/>
        <v>34.857142857142854</v>
      </c>
      <c r="N2006" s="325">
        <v>1</v>
      </c>
      <c r="O2006" s="321" t="s">
        <v>3289</v>
      </c>
      <c r="P2006" s="325">
        <f t="shared" si="77"/>
        <v>1</v>
      </c>
      <c r="Q2006" s="326" t="str" cm="1">
        <f t="array" aca="1" ref="Q2006" ca="1">IF(ISNUMBER(P2006),IF(P2006=100%,"CUMPLIDA",IF(AND(ISNUMBER(L2006),ISNUMBER(INDIRECT("FECHA_"&amp;$B2006,1))), IF(L2006&lt;=INDIRECT("FECHA_"&amp;$B2006,1),"INCUMPLIDA","PROCESO"), "VERIFICAR FECHA")),"SIN VALOR AVANCE")</f>
        <v>CUMPLIDA</v>
      </c>
    </row>
    <row r="2007" spans="1:17" ht="150.75" x14ac:dyDescent="0.2">
      <c r="A2007" s="331" t="s">
        <v>17</v>
      </c>
      <c r="B2007" s="332" t="s">
        <v>14</v>
      </c>
      <c r="C2007" s="767"/>
      <c r="D2007" s="767"/>
      <c r="E2007" s="769"/>
      <c r="F2007" s="769"/>
      <c r="G2007" s="320" t="s">
        <v>3330</v>
      </c>
      <c r="H2007" s="321" t="s">
        <v>3331</v>
      </c>
      <c r="I2007" s="321" t="s">
        <v>3332</v>
      </c>
      <c r="J2007" s="333" t="s">
        <v>3333</v>
      </c>
      <c r="K2007" s="355">
        <v>45413</v>
      </c>
      <c r="L2007" s="356">
        <v>45961</v>
      </c>
      <c r="M2007" s="324">
        <f t="shared" si="78"/>
        <v>78.285714285714292</v>
      </c>
      <c r="N2007" s="325">
        <v>0.2</v>
      </c>
      <c r="O2007" s="321" t="s">
        <v>3293</v>
      </c>
      <c r="P2007" s="325">
        <f t="shared" si="77"/>
        <v>0.2</v>
      </c>
      <c r="Q2007" s="326" t="str" cm="1">
        <f t="array" aca="1" ref="Q2007" ca="1">IF(ISNUMBER(P2007),IF(P2007=100%,"CUMPLIDA",IF(AND(ISNUMBER(L2007),ISNUMBER(INDIRECT("FECHA_"&amp;$B2007,1))), IF(L2007&lt;=INDIRECT("FECHA_"&amp;$B2007,1),"INCUMPLIDA","PROCESO"), "VERIFICAR FECHA")),"SIN VALOR AVANCE")</f>
        <v>PROCESO</v>
      </c>
    </row>
    <row r="2008" spans="1:17" ht="150.75" x14ac:dyDescent="0.2">
      <c r="A2008" s="331" t="s">
        <v>17</v>
      </c>
      <c r="B2008" s="332" t="s">
        <v>14</v>
      </c>
      <c r="C2008" s="767"/>
      <c r="D2008" s="767"/>
      <c r="E2008" s="320" t="s">
        <v>3334</v>
      </c>
      <c r="F2008" s="769"/>
      <c r="G2008" s="320" t="s">
        <v>3335</v>
      </c>
      <c r="H2008" s="341" t="s">
        <v>3336</v>
      </c>
      <c r="I2008" s="341" t="s">
        <v>3337</v>
      </c>
      <c r="J2008" s="357" t="s">
        <v>3338</v>
      </c>
      <c r="K2008" s="323">
        <v>45413</v>
      </c>
      <c r="L2008" s="323">
        <v>45961</v>
      </c>
      <c r="M2008" s="324">
        <f t="shared" si="78"/>
        <v>78.285714285714292</v>
      </c>
      <c r="N2008" s="325">
        <v>0.3</v>
      </c>
      <c r="O2008" s="321" t="s">
        <v>3293</v>
      </c>
      <c r="P2008" s="325">
        <f t="shared" si="77"/>
        <v>0.3</v>
      </c>
      <c r="Q2008" s="326" t="str" cm="1">
        <f t="array" aca="1" ref="Q2008" ca="1">IF(ISNUMBER(P2008),IF(P2008=100%,"CUMPLIDA",IF(AND(ISNUMBER(L2008),ISNUMBER(INDIRECT("FECHA_"&amp;$B2008,1))), IF(L2008&lt;=INDIRECT("FECHA_"&amp;$B2008,1),"INCUMPLIDA","PROCESO"), "VERIFICAR FECHA")),"SIN VALOR AVANCE")</f>
        <v>PROCESO</v>
      </c>
    </row>
    <row r="2009" spans="1:17" ht="180.75" x14ac:dyDescent="0.2">
      <c r="A2009" s="331" t="s">
        <v>17</v>
      </c>
      <c r="B2009" s="332" t="s">
        <v>14</v>
      </c>
      <c r="C2009" s="767"/>
      <c r="D2009" s="767"/>
      <c r="E2009" s="320" t="s">
        <v>3339</v>
      </c>
      <c r="F2009" s="769"/>
      <c r="G2009" s="320" t="s">
        <v>3340</v>
      </c>
      <c r="H2009" s="321" t="s">
        <v>3336</v>
      </c>
      <c r="I2009" s="321" t="s">
        <v>3341</v>
      </c>
      <c r="J2009" s="333" t="s">
        <v>3342</v>
      </c>
      <c r="K2009" s="323">
        <v>45413</v>
      </c>
      <c r="L2009" s="323">
        <v>45961</v>
      </c>
      <c r="M2009" s="324">
        <f t="shared" si="78"/>
        <v>78.285714285714292</v>
      </c>
      <c r="N2009" s="325">
        <v>0.9</v>
      </c>
      <c r="O2009" s="321" t="s">
        <v>3343</v>
      </c>
      <c r="P2009" s="325">
        <f t="shared" si="77"/>
        <v>0.9</v>
      </c>
      <c r="Q2009" s="326" t="str" cm="1">
        <f t="array" aca="1" ref="Q2009" ca="1">IF(ISNUMBER(P2009),IF(P2009=100%,"CUMPLIDA",IF(AND(ISNUMBER(L2009),ISNUMBER(INDIRECT("FECHA_"&amp;$B2009,1))), IF(L2009&lt;=INDIRECT("FECHA_"&amp;$B2009,1),"INCUMPLIDA","PROCESO"), "VERIFICAR FECHA")),"SIN VALOR AVANCE")</f>
        <v>PROCESO</v>
      </c>
    </row>
    <row r="2010" spans="1:17" ht="285" x14ac:dyDescent="0.2">
      <c r="A2010" s="331" t="s">
        <v>17</v>
      </c>
      <c r="B2010" s="332" t="s">
        <v>14</v>
      </c>
      <c r="C2010" s="767" t="s">
        <v>3273</v>
      </c>
      <c r="D2010" s="767" t="s">
        <v>3344</v>
      </c>
      <c r="E2010" s="769" t="s">
        <v>3345</v>
      </c>
      <c r="F2010" s="769" t="s">
        <v>3346</v>
      </c>
      <c r="G2010" s="320" t="s">
        <v>3347</v>
      </c>
      <c r="H2010" s="321" t="s">
        <v>3348</v>
      </c>
      <c r="I2010" s="321" t="s">
        <v>3349</v>
      </c>
      <c r="J2010" s="333">
        <v>3</v>
      </c>
      <c r="K2010" s="323">
        <v>45444</v>
      </c>
      <c r="L2010" s="323">
        <v>46022</v>
      </c>
      <c r="M2010" s="324">
        <f t="shared" si="78"/>
        <v>82.571428571428569</v>
      </c>
      <c r="N2010" s="325">
        <v>0</v>
      </c>
      <c r="O2010" s="321" t="s">
        <v>3350</v>
      </c>
      <c r="P2010" s="325">
        <f t="shared" si="77"/>
        <v>0</v>
      </c>
      <c r="Q2010" s="326" t="str" cm="1">
        <f t="array" aca="1" ref="Q2010" ca="1">IF(ISNUMBER(P2010),IF(P2010=100%,"CUMPLIDA",IF(AND(ISNUMBER(L2010),ISNUMBER(INDIRECT("FECHA_"&amp;$B2010,1))), IF(L2010&lt;=INDIRECT("FECHA_"&amp;$B2010,1),"INCUMPLIDA","PROCESO"), "VERIFICAR FECHA")),"SIN VALOR AVANCE")</f>
        <v>PROCESO</v>
      </c>
    </row>
    <row r="2011" spans="1:17" ht="225" x14ac:dyDescent="0.2">
      <c r="A2011" s="331" t="s">
        <v>17</v>
      </c>
      <c r="B2011" s="332" t="s">
        <v>14</v>
      </c>
      <c r="C2011" s="767"/>
      <c r="D2011" s="767"/>
      <c r="E2011" s="769"/>
      <c r="F2011" s="769"/>
      <c r="G2011" s="320" t="s">
        <v>3351</v>
      </c>
      <c r="H2011" s="321" t="s">
        <v>3352</v>
      </c>
      <c r="I2011" s="321" t="s">
        <v>3353</v>
      </c>
      <c r="J2011" s="358" t="s">
        <v>3354</v>
      </c>
      <c r="K2011" s="327">
        <v>45413</v>
      </c>
      <c r="L2011" s="327">
        <v>45961</v>
      </c>
      <c r="M2011" s="324">
        <f t="shared" si="78"/>
        <v>78.285714285714292</v>
      </c>
      <c r="N2011" s="325">
        <v>0.69499999999999995</v>
      </c>
      <c r="O2011" s="321" t="s">
        <v>3355</v>
      </c>
      <c r="P2011" s="325">
        <f t="shared" si="77"/>
        <v>0.69499999999999995</v>
      </c>
      <c r="Q2011" s="326" t="str" cm="1">
        <f t="array" aca="1" ref="Q2011" ca="1">IF(ISNUMBER(P2011),IF(P2011=100%,"CUMPLIDA",IF(AND(ISNUMBER(L2011),ISNUMBER(INDIRECT("FECHA_"&amp;$B2011,1))), IF(L2011&lt;=INDIRECT("FECHA_"&amp;$B2011,1),"INCUMPLIDA","PROCESO"), "VERIFICAR FECHA")),"SIN VALOR AVANCE")</f>
        <v>PROCESO</v>
      </c>
    </row>
    <row r="2012" spans="1:17" ht="135" x14ac:dyDescent="0.2">
      <c r="A2012" s="331" t="s">
        <v>17</v>
      </c>
      <c r="B2012" s="332" t="s">
        <v>14</v>
      </c>
      <c r="C2012" s="767"/>
      <c r="D2012" s="767"/>
      <c r="E2012" s="769"/>
      <c r="F2012" s="769"/>
      <c r="G2012" s="320" t="s">
        <v>3356</v>
      </c>
      <c r="H2012" s="321" t="s">
        <v>3357</v>
      </c>
      <c r="I2012" s="321" t="s">
        <v>3358</v>
      </c>
      <c r="J2012" s="333">
        <v>1</v>
      </c>
      <c r="K2012" s="323">
        <v>45474</v>
      </c>
      <c r="L2012" s="323">
        <v>45716</v>
      </c>
      <c r="M2012" s="324">
        <f t="shared" si="78"/>
        <v>34.571428571428569</v>
      </c>
      <c r="N2012" s="325">
        <v>1</v>
      </c>
      <c r="O2012" s="321" t="s">
        <v>3359</v>
      </c>
      <c r="P2012" s="325">
        <f t="shared" si="77"/>
        <v>1</v>
      </c>
      <c r="Q2012" s="326" t="str" cm="1">
        <f t="array" aca="1" ref="Q2012" ca="1">IF(ISNUMBER(P2012),IF(P2012=100%,"CUMPLIDA",IF(AND(ISNUMBER(L2012),ISNUMBER(INDIRECT("FECHA_"&amp;$B2012,1))), IF(L2012&lt;=INDIRECT("FECHA_"&amp;$B2012,1),"INCUMPLIDA","PROCESO"), "VERIFICAR FECHA")),"SIN VALOR AVANCE")</f>
        <v>CUMPLIDA</v>
      </c>
    </row>
    <row r="2013" spans="1:17" ht="120.75" x14ac:dyDescent="0.2">
      <c r="A2013" s="331" t="s">
        <v>17</v>
      </c>
      <c r="B2013" s="332" t="s">
        <v>14</v>
      </c>
      <c r="C2013" s="767"/>
      <c r="D2013" s="767"/>
      <c r="E2013" s="769"/>
      <c r="F2013" s="769"/>
      <c r="G2013" s="320" t="s">
        <v>3360</v>
      </c>
      <c r="H2013" s="321" t="s">
        <v>3304</v>
      </c>
      <c r="I2013" s="321" t="s">
        <v>3361</v>
      </c>
      <c r="J2013" s="333">
        <v>1</v>
      </c>
      <c r="K2013" s="323">
        <v>45294</v>
      </c>
      <c r="L2013" s="323">
        <v>45657</v>
      </c>
      <c r="M2013" s="324">
        <f>(L2013-K2013)/7</f>
        <v>51.857142857142854</v>
      </c>
      <c r="N2013" s="325">
        <v>1</v>
      </c>
      <c r="O2013" s="321" t="s">
        <v>3362</v>
      </c>
      <c r="P2013" s="325">
        <f t="shared" si="77"/>
        <v>1</v>
      </c>
      <c r="Q2013" s="326" t="str" cm="1">
        <f t="array" aca="1" ref="Q2013" ca="1">IF(ISNUMBER(P2013),IF(P2013=100%,"CUMPLIDA",IF(AND(ISNUMBER(L2013),ISNUMBER(INDIRECT("FECHA_"&amp;$B2013,1))), IF(L2013&lt;=INDIRECT("FECHA_"&amp;$B2013,1),"INCUMPLIDA","PROCESO"), "VERIFICAR FECHA")),"SIN VALOR AVANCE")</f>
        <v>CUMPLIDA</v>
      </c>
    </row>
    <row r="2014" spans="1:17" ht="90.75" x14ac:dyDescent="0.2">
      <c r="A2014" s="331" t="s">
        <v>17</v>
      </c>
      <c r="B2014" s="332" t="s">
        <v>14</v>
      </c>
      <c r="C2014" s="767" t="s">
        <v>3363</v>
      </c>
      <c r="D2014" s="767" t="s">
        <v>1737</v>
      </c>
      <c r="E2014" s="769" t="s">
        <v>3364</v>
      </c>
      <c r="F2014" s="769" t="s">
        <v>3365</v>
      </c>
      <c r="G2014" s="320" t="s">
        <v>3366</v>
      </c>
      <c r="H2014" s="321" t="s">
        <v>3367</v>
      </c>
      <c r="I2014" s="321" t="s">
        <v>3368</v>
      </c>
      <c r="J2014" s="333">
        <v>1</v>
      </c>
      <c r="K2014" s="323">
        <v>45413</v>
      </c>
      <c r="L2014" s="323">
        <v>45747</v>
      </c>
      <c r="M2014" s="324">
        <f t="shared" ref="M2014:M2032" si="79">(L2014-K2014)/7</f>
        <v>47.714285714285715</v>
      </c>
      <c r="N2014" s="325">
        <v>1</v>
      </c>
      <c r="O2014" s="321" t="s">
        <v>3075</v>
      </c>
      <c r="P2014" s="325">
        <f t="shared" si="77"/>
        <v>1</v>
      </c>
      <c r="Q2014" s="326" t="str" cm="1">
        <f t="array" aca="1" ref="Q2014" ca="1">IF(ISNUMBER(P2014),IF(P2014=100%,"CUMPLIDA",IF(AND(ISNUMBER(L2014),ISNUMBER(INDIRECT("FECHA_"&amp;$B2014,1))), IF(L2014&lt;=INDIRECT("FECHA_"&amp;$B2014,1),"INCUMPLIDA","PROCESO"), "VERIFICAR FECHA")),"SIN VALOR AVANCE")</f>
        <v>CUMPLIDA</v>
      </c>
    </row>
    <row r="2015" spans="1:17" ht="136.5" x14ac:dyDescent="0.2">
      <c r="A2015" s="331" t="s">
        <v>17</v>
      </c>
      <c r="B2015" s="332" t="s">
        <v>14</v>
      </c>
      <c r="C2015" s="767"/>
      <c r="D2015" s="767"/>
      <c r="E2015" s="769"/>
      <c r="F2015" s="769"/>
      <c r="G2015" s="320" t="s">
        <v>3369</v>
      </c>
      <c r="H2015" s="321" t="s">
        <v>3370</v>
      </c>
      <c r="I2015" s="321" t="s">
        <v>3371</v>
      </c>
      <c r="J2015" s="333">
        <v>1</v>
      </c>
      <c r="K2015" s="323">
        <v>45596</v>
      </c>
      <c r="L2015" s="323">
        <v>46112</v>
      </c>
      <c r="M2015" s="324">
        <f t="shared" si="79"/>
        <v>73.714285714285708</v>
      </c>
      <c r="N2015" s="325">
        <v>0</v>
      </c>
      <c r="O2015" s="321" t="s">
        <v>3075</v>
      </c>
      <c r="P2015" s="325">
        <f t="shared" si="77"/>
        <v>0</v>
      </c>
      <c r="Q2015" s="326" t="str" cm="1">
        <f t="array" aca="1" ref="Q2015" ca="1">IF(ISNUMBER(P2015),IF(P2015=100%,"CUMPLIDA",IF(AND(ISNUMBER(L2015),ISNUMBER(INDIRECT("FECHA_"&amp;$B2015,1))), IF(L2015&lt;=INDIRECT("FECHA_"&amp;$B2015,1),"INCUMPLIDA","PROCESO"), "VERIFICAR FECHA")),"SIN VALOR AVANCE")</f>
        <v>PROCESO</v>
      </c>
    </row>
    <row r="2016" spans="1:17" ht="60.75" x14ac:dyDescent="0.2">
      <c r="A2016" s="331" t="s">
        <v>17</v>
      </c>
      <c r="B2016" s="332" t="s">
        <v>14</v>
      </c>
      <c r="C2016" s="767"/>
      <c r="D2016" s="767"/>
      <c r="E2016" s="769"/>
      <c r="F2016" s="769"/>
      <c r="G2016" s="320" t="s">
        <v>3372</v>
      </c>
      <c r="H2016" s="321" t="s">
        <v>3373</v>
      </c>
      <c r="I2016" s="359" t="s">
        <v>3374</v>
      </c>
      <c r="J2016" s="333">
        <v>1</v>
      </c>
      <c r="K2016" s="323">
        <v>45779</v>
      </c>
      <c r="L2016" s="323">
        <v>45961</v>
      </c>
      <c r="M2016" s="324">
        <f t="shared" si="79"/>
        <v>26</v>
      </c>
      <c r="N2016" s="325">
        <v>0</v>
      </c>
      <c r="O2016" s="321" t="s">
        <v>3075</v>
      </c>
      <c r="P2016" s="325">
        <f t="shared" si="77"/>
        <v>0</v>
      </c>
      <c r="Q2016" s="326" t="str" cm="1">
        <f t="array" aca="1" ref="Q2016" ca="1">IF(ISNUMBER(P2016),IF(P2016=100%,"CUMPLIDA",IF(AND(ISNUMBER(L2016),ISNUMBER(INDIRECT("FECHA_"&amp;$B2016,1))), IF(L2016&lt;=INDIRECT("FECHA_"&amp;$B2016,1),"INCUMPLIDA","PROCESO"), "VERIFICAR FECHA")),"SIN VALOR AVANCE")</f>
        <v>PROCESO</v>
      </c>
    </row>
    <row r="2017" spans="1:17" ht="182.25" x14ac:dyDescent="0.2">
      <c r="A2017" s="331" t="s">
        <v>17</v>
      </c>
      <c r="B2017" s="332" t="s">
        <v>14</v>
      </c>
      <c r="C2017" s="767"/>
      <c r="D2017" s="767"/>
      <c r="E2017" s="769"/>
      <c r="F2017" s="769"/>
      <c r="G2017" s="320" t="s">
        <v>3375</v>
      </c>
      <c r="H2017" s="321" t="s">
        <v>3376</v>
      </c>
      <c r="I2017" s="321" t="s">
        <v>3377</v>
      </c>
      <c r="J2017" s="333">
        <v>1</v>
      </c>
      <c r="K2017" s="323">
        <v>45413</v>
      </c>
      <c r="L2017" s="323">
        <v>45747</v>
      </c>
      <c r="M2017" s="324">
        <f t="shared" si="79"/>
        <v>47.714285714285715</v>
      </c>
      <c r="N2017" s="325">
        <v>1</v>
      </c>
      <c r="O2017" s="321" t="s">
        <v>3075</v>
      </c>
      <c r="P2017" s="325">
        <f t="shared" si="77"/>
        <v>1</v>
      </c>
      <c r="Q2017" s="326" t="str" cm="1">
        <f t="array" aca="1" ref="Q2017" ca="1">IF(ISNUMBER(P2017),IF(P2017=100%,"CUMPLIDA",IF(AND(ISNUMBER(L2017),ISNUMBER(INDIRECT("FECHA_"&amp;$B2017,1))), IF(L2017&lt;=INDIRECT("FECHA_"&amp;$B2017,1),"INCUMPLIDA","PROCESO"), "VERIFICAR FECHA")),"SIN VALOR AVANCE")</f>
        <v>CUMPLIDA</v>
      </c>
    </row>
    <row r="2018" spans="1:17" ht="195" x14ac:dyDescent="0.2">
      <c r="A2018" s="331" t="s">
        <v>17</v>
      </c>
      <c r="B2018" s="332" t="s">
        <v>14</v>
      </c>
      <c r="C2018" s="767"/>
      <c r="D2018" s="767"/>
      <c r="E2018" s="769"/>
      <c r="F2018" s="769"/>
      <c r="G2018" s="320" t="s">
        <v>3378</v>
      </c>
      <c r="H2018" s="321" t="s">
        <v>3379</v>
      </c>
      <c r="I2018" s="321" t="s">
        <v>3380</v>
      </c>
      <c r="J2018" s="333">
        <v>1</v>
      </c>
      <c r="K2018" s="323">
        <v>45414</v>
      </c>
      <c r="L2018" s="323">
        <v>45899</v>
      </c>
      <c r="M2018" s="324">
        <f t="shared" si="79"/>
        <v>69.285714285714292</v>
      </c>
      <c r="N2018" s="325">
        <v>0.5</v>
      </c>
      <c r="O2018" s="321" t="s">
        <v>3381</v>
      </c>
      <c r="P2018" s="325">
        <f t="shared" si="77"/>
        <v>0.5</v>
      </c>
      <c r="Q2018" s="326" t="str" cm="1">
        <f t="array" aca="1" ref="Q2018" ca="1">IF(ISNUMBER(P2018),IF(P2018=100%,"CUMPLIDA",IF(AND(ISNUMBER(L2018),ISNUMBER(INDIRECT("FECHA_"&amp;$B2018,1))), IF(L2018&lt;=INDIRECT("FECHA_"&amp;$B2018,1),"INCUMPLIDA","PROCESO"), "VERIFICAR FECHA")),"SIN VALOR AVANCE")</f>
        <v>PROCESO</v>
      </c>
    </row>
    <row r="2019" spans="1:17" ht="121.5" x14ac:dyDescent="0.2">
      <c r="A2019" s="331" t="s">
        <v>17</v>
      </c>
      <c r="B2019" s="332" t="s">
        <v>14</v>
      </c>
      <c r="C2019" s="767"/>
      <c r="D2019" s="767"/>
      <c r="E2019" s="769"/>
      <c r="F2019" s="769"/>
      <c r="G2019" s="320" t="s">
        <v>3382</v>
      </c>
      <c r="H2019" s="321" t="s">
        <v>3383</v>
      </c>
      <c r="I2019" s="321" t="s">
        <v>3384</v>
      </c>
      <c r="J2019" s="333">
        <v>1</v>
      </c>
      <c r="K2019" s="323">
        <v>45413</v>
      </c>
      <c r="L2019" s="323">
        <v>45747</v>
      </c>
      <c r="M2019" s="324">
        <f t="shared" si="79"/>
        <v>47.714285714285715</v>
      </c>
      <c r="N2019" s="325">
        <v>1</v>
      </c>
      <c r="O2019" s="321" t="s">
        <v>3075</v>
      </c>
      <c r="P2019" s="325">
        <f t="shared" si="77"/>
        <v>1</v>
      </c>
      <c r="Q2019" s="326" t="str" cm="1">
        <f t="array" aca="1" ref="Q2019" ca="1">IF(ISNUMBER(P2019),IF(P2019=100%,"CUMPLIDA",IF(AND(ISNUMBER(L2019),ISNUMBER(INDIRECT("FECHA_"&amp;$B2019,1))), IF(L2019&lt;=INDIRECT("FECHA_"&amp;$B2019,1),"INCUMPLIDA","PROCESO"), "VERIFICAR FECHA")),"SIN VALOR AVANCE")</f>
        <v>CUMPLIDA</v>
      </c>
    </row>
    <row r="2020" spans="1:17" ht="90" x14ac:dyDescent="0.2">
      <c r="A2020" s="331" t="s">
        <v>17</v>
      </c>
      <c r="B2020" s="332" t="s">
        <v>14</v>
      </c>
      <c r="C2020" s="767"/>
      <c r="D2020" s="767"/>
      <c r="E2020" s="769"/>
      <c r="F2020" s="769"/>
      <c r="G2020" s="320" t="s">
        <v>3385</v>
      </c>
      <c r="H2020" s="321" t="s">
        <v>3386</v>
      </c>
      <c r="I2020" s="321" t="s">
        <v>3387</v>
      </c>
      <c r="J2020" s="333">
        <v>1</v>
      </c>
      <c r="K2020" s="323">
        <v>45413</v>
      </c>
      <c r="L2020" s="323">
        <v>45838</v>
      </c>
      <c r="M2020" s="324">
        <f t="shared" si="79"/>
        <v>60.714285714285715</v>
      </c>
      <c r="N2020" s="325">
        <v>1</v>
      </c>
      <c r="O2020" s="321" t="s">
        <v>3075</v>
      </c>
      <c r="P2020" s="325">
        <f t="shared" si="77"/>
        <v>1</v>
      </c>
      <c r="Q2020" s="326" t="str" cm="1">
        <f t="array" aca="1" ref="Q2020" ca="1">IF(ISNUMBER(P2020),IF(P2020=100%,"CUMPLIDA",IF(AND(ISNUMBER(L2020),ISNUMBER(INDIRECT("FECHA_"&amp;$B2020,1))), IF(L2020&lt;=INDIRECT("FECHA_"&amp;$B2020,1),"INCUMPLIDA","PROCESO"), "VERIFICAR FECHA")),"SIN VALOR AVANCE")</f>
        <v>CUMPLIDA</v>
      </c>
    </row>
    <row r="2021" spans="1:17" ht="210" x14ac:dyDescent="0.2">
      <c r="A2021" s="331" t="s">
        <v>17</v>
      </c>
      <c r="B2021" s="332" t="s">
        <v>14</v>
      </c>
      <c r="C2021" s="767"/>
      <c r="D2021" s="767"/>
      <c r="E2021" s="769"/>
      <c r="F2021" s="769"/>
      <c r="G2021" s="320" t="s">
        <v>3388</v>
      </c>
      <c r="H2021" s="321" t="s">
        <v>3389</v>
      </c>
      <c r="I2021" s="321" t="s">
        <v>3390</v>
      </c>
      <c r="J2021" s="333">
        <v>7</v>
      </c>
      <c r="K2021" s="323">
        <v>45413</v>
      </c>
      <c r="L2021" s="323">
        <v>45657</v>
      </c>
      <c r="M2021" s="324">
        <f t="shared" si="79"/>
        <v>34.857142857142854</v>
      </c>
      <c r="N2021" s="325">
        <v>1</v>
      </c>
      <c r="O2021" s="321" t="s">
        <v>3391</v>
      </c>
      <c r="P2021" s="325">
        <f t="shared" si="77"/>
        <v>1</v>
      </c>
      <c r="Q2021" s="326" t="str" cm="1">
        <f t="array" aca="1" ref="Q2021" ca="1">IF(ISNUMBER(P2021),IF(P2021=100%,"CUMPLIDA",IF(AND(ISNUMBER(L2021),ISNUMBER(INDIRECT("FECHA_"&amp;$B2021,1))), IF(L2021&lt;=INDIRECT("FECHA_"&amp;$B2021,1),"INCUMPLIDA","PROCESO"), "VERIFICAR FECHA")),"SIN VALOR AVANCE")</f>
        <v>CUMPLIDA</v>
      </c>
    </row>
    <row r="2022" spans="1:17" ht="90.75" x14ac:dyDescent="0.2">
      <c r="A2022" s="331" t="s">
        <v>17</v>
      </c>
      <c r="B2022" s="332" t="s">
        <v>14</v>
      </c>
      <c r="C2022" s="767"/>
      <c r="D2022" s="767"/>
      <c r="E2022" s="770" t="s">
        <v>3392</v>
      </c>
      <c r="F2022" s="769"/>
      <c r="G2022" s="320" t="s">
        <v>3393</v>
      </c>
      <c r="H2022" s="321" t="s">
        <v>3394</v>
      </c>
      <c r="I2022" s="321" t="s">
        <v>3368</v>
      </c>
      <c r="J2022" s="333">
        <v>1</v>
      </c>
      <c r="K2022" s="323">
        <v>45383</v>
      </c>
      <c r="L2022" s="323">
        <v>45747</v>
      </c>
      <c r="M2022" s="324">
        <f t="shared" si="79"/>
        <v>52</v>
      </c>
      <c r="N2022" s="325">
        <v>1</v>
      </c>
      <c r="O2022" s="321" t="s">
        <v>3075</v>
      </c>
      <c r="P2022" s="325">
        <f t="shared" si="77"/>
        <v>1</v>
      </c>
      <c r="Q2022" s="326" t="str" cm="1">
        <f t="array" aca="1" ref="Q2022" ca="1">IF(ISNUMBER(P2022),IF(P2022=100%,"CUMPLIDA",IF(AND(ISNUMBER(L2022),ISNUMBER(INDIRECT("FECHA_"&amp;$B2022,1))), IF(L2022&lt;=INDIRECT("FECHA_"&amp;$B2022,1),"INCUMPLIDA","PROCESO"), "VERIFICAR FECHA")),"SIN VALOR AVANCE")</f>
        <v>CUMPLIDA</v>
      </c>
    </row>
    <row r="2023" spans="1:17" ht="180" x14ac:dyDescent="0.2">
      <c r="A2023" s="331" t="s">
        <v>17</v>
      </c>
      <c r="B2023" s="332" t="s">
        <v>14</v>
      </c>
      <c r="C2023" s="767"/>
      <c r="D2023" s="767"/>
      <c r="E2023" s="770"/>
      <c r="F2023" s="769"/>
      <c r="G2023" s="320" t="s">
        <v>3395</v>
      </c>
      <c r="H2023" s="321" t="s">
        <v>3396</v>
      </c>
      <c r="I2023" s="321" t="s">
        <v>3371</v>
      </c>
      <c r="J2023" s="333">
        <v>1</v>
      </c>
      <c r="K2023" s="323">
        <v>45596</v>
      </c>
      <c r="L2023" s="323">
        <v>46112</v>
      </c>
      <c r="M2023" s="324">
        <f t="shared" si="79"/>
        <v>73.714285714285708</v>
      </c>
      <c r="N2023" s="325">
        <v>0</v>
      </c>
      <c r="O2023" s="321" t="s">
        <v>3075</v>
      </c>
      <c r="P2023" s="325">
        <f t="shared" si="77"/>
        <v>0</v>
      </c>
      <c r="Q2023" s="326" t="str" cm="1">
        <f t="array" aca="1" ref="Q2023" ca="1">IF(ISNUMBER(P2023),IF(P2023=100%,"CUMPLIDA",IF(AND(ISNUMBER(L2023),ISNUMBER(INDIRECT("FECHA_"&amp;$B2023,1))), IF(L2023&lt;=INDIRECT("FECHA_"&amp;$B2023,1),"INCUMPLIDA","PROCESO"), "VERIFICAR FECHA")),"SIN VALOR AVANCE")</f>
        <v>PROCESO</v>
      </c>
    </row>
    <row r="2024" spans="1:17" ht="60.75" x14ac:dyDescent="0.2">
      <c r="A2024" s="331" t="s">
        <v>17</v>
      </c>
      <c r="B2024" s="332" t="s">
        <v>14</v>
      </c>
      <c r="C2024" s="767"/>
      <c r="D2024" s="767"/>
      <c r="E2024" s="334"/>
      <c r="F2024" s="769"/>
      <c r="G2024" s="320" t="s">
        <v>3397</v>
      </c>
      <c r="H2024" s="321" t="s">
        <v>3398</v>
      </c>
      <c r="I2024" s="321" t="s">
        <v>3399</v>
      </c>
      <c r="J2024" s="333">
        <v>1</v>
      </c>
      <c r="K2024" s="323">
        <v>45779</v>
      </c>
      <c r="L2024" s="323">
        <v>45961</v>
      </c>
      <c r="M2024" s="324">
        <f t="shared" si="79"/>
        <v>26</v>
      </c>
      <c r="N2024" s="325">
        <v>0</v>
      </c>
      <c r="O2024" s="321" t="s">
        <v>3075</v>
      </c>
      <c r="P2024" s="325">
        <f t="shared" si="77"/>
        <v>0</v>
      </c>
      <c r="Q2024" s="326" t="str" cm="1">
        <f t="array" aca="1" ref="Q2024" ca="1">IF(ISNUMBER(P2024),IF(P2024=100%,"CUMPLIDA",IF(AND(ISNUMBER(L2024),ISNUMBER(INDIRECT("FECHA_"&amp;$B2024,1))), IF(L2024&lt;=INDIRECT("FECHA_"&amp;$B2024,1),"INCUMPLIDA","PROCESO"), "VERIFICAR FECHA")),"SIN VALOR AVANCE")</f>
        <v>PROCESO</v>
      </c>
    </row>
    <row r="2025" spans="1:17" ht="195" x14ac:dyDescent="0.2">
      <c r="A2025" s="331" t="s">
        <v>17</v>
      </c>
      <c r="B2025" s="332" t="s">
        <v>14</v>
      </c>
      <c r="C2025" s="767"/>
      <c r="D2025" s="767"/>
      <c r="E2025" s="769" t="s">
        <v>3400</v>
      </c>
      <c r="F2025" s="769"/>
      <c r="G2025" s="320" t="s">
        <v>3378</v>
      </c>
      <c r="H2025" s="321" t="s">
        <v>3379</v>
      </c>
      <c r="I2025" s="321" t="s">
        <v>3380</v>
      </c>
      <c r="J2025" s="333">
        <v>1</v>
      </c>
      <c r="K2025" s="323">
        <v>45414</v>
      </c>
      <c r="L2025" s="323">
        <v>45899</v>
      </c>
      <c r="M2025" s="324">
        <f t="shared" si="79"/>
        <v>69.285714285714292</v>
      </c>
      <c r="N2025" s="325">
        <v>0</v>
      </c>
      <c r="O2025" s="321" t="s">
        <v>3381</v>
      </c>
      <c r="P2025" s="325">
        <f t="shared" si="77"/>
        <v>0</v>
      </c>
      <c r="Q2025" s="326" t="str" cm="1">
        <f t="array" aca="1" ref="Q2025" ca="1">IF(ISNUMBER(P2025),IF(P2025=100%,"CUMPLIDA",IF(AND(ISNUMBER(L2025),ISNUMBER(INDIRECT("FECHA_"&amp;$B2025,1))), IF(L2025&lt;=INDIRECT("FECHA_"&amp;$B2025,1),"INCUMPLIDA","PROCESO"), "VERIFICAR FECHA")),"SIN VALOR AVANCE")</f>
        <v>PROCESO</v>
      </c>
    </row>
    <row r="2026" spans="1:17" ht="150" x14ac:dyDescent="0.2">
      <c r="A2026" s="331" t="s">
        <v>17</v>
      </c>
      <c r="B2026" s="332" t="s">
        <v>14</v>
      </c>
      <c r="C2026" s="767"/>
      <c r="D2026" s="767"/>
      <c r="E2026" s="769"/>
      <c r="F2026" s="769"/>
      <c r="G2026" s="320" t="s">
        <v>3401</v>
      </c>
      <c r="H2026" s="321" t="s">
        <v>3402</v>
      </c>
      <c r="I2026" s="321" t="s">
        <v>3403</v>
      </c>
      <c r="J2026" s="333">
        <v>6</v>
      </c>
      <c r="K2026" s="323">
        <v>45413</v>
      </c>
      <c r="L2026" s="323">
        <v>45596</v>
      </c>
      <c r="M2026" s="324">
        <f t="shared" si="79"/>
        <v>26.142857142857142</v>
      </c>
      <c r="N2026" s="325">
        <v>1</v>
      </c>
      <c r="O2026" s="321" t="s">
        <v>3404</v>
      </c>
      <c r="P2026" s="325">
        <f t="shared" si="77"/>
        <v>1</v>
      </c>
      <c r="Q2026" s="326" t="str" cm="1">
        <f t="array" aca="1" ref="Q2026" ca="1">IF(ISNUMBER(P2026),IF(P2026=100%,"CUMPLIDA",IF(AND(ISNUMBER(L2026),ISNUMBER(INDIRECT("FECHA_"&amp;$B2026,1))), IF(L2026&lt;=INDIRECT("FECHA_"&amp;$B2026,1),"INCUMPLIDA","PROCESO"), "VERIFICAR FECHA")),"SIN VALOR AVANCE")</f>
        <v>CUMPLIDA</v>
      </c>
    </row>
    <row r="2027" spans="1:17" ht="195" x14ac:dyDescent="0.2">
      <c r="A2027" s="331" t="s">
        <v>17</v>
      </c>
      <c r="B2027" s="332" t="s">
        <v>14</v>
      </c>
      <c r="C2027" s="767"/>
      <c r="D2027" s="767"/>
      <c r="E2027" s="770" t="s">
        <v>3405</v>
      </c>
      <c r="F2027" s="769"/>
      <c r="G2027" s="320" t="s">
        <v>3378</v>
      </c>
      <c r="H2027" s="321" t="s">
        <v>3379</v>
      </c>
      <c r="I2027" s="321" t="s">
        <v>3380</v>
      </c>
      <c r="J2027" s="333">
        <v>1</v>
      </c>
      <c r="K2027" s="323">
        <v>45414</v>
      </c>
      <c r="L2027" s="323">
        <v>45899</v>
      </c>
      <c r="M2027" s="324">
        <f t="shared" si="79"/>
        <v>69.285714285714292</v>
      </c>
      <c r="N2027" s="325">
        <v>0</v>
      </c>
      <c r="O2027" s="321" t="s">
        <v>3381</v>
      </c>
      <c r="P2027" s="325">
        <f t="shared" si="77"/>
        <v>0</v>
      </c>
      <c r="Q2027" s="326" t="str" cm="1">
        <f t="array" aca="1" ref="Q2027" ca="1">IF(ISNUMBER(P2027),IF(P2027=100%,"CUMPLIDA",IF(AND(ISNUMBER(L2027),ISNUMBER(INDIRECT("FECHA_"&amp;$B2027,1))), IF(L2027&lt;=INDIRECT("FECHA_"&amp;$B2027,1),"INCUMPLIDA","PROCESO"), "VERIFICAR FECHA")),"SIN VALOR AVANCE")</f>
        <v>PROCESO</v>
      </c>
    </row>
    <row r="2028" spans="1:17" ht="135.75" x14ac:dyDescent="0.2">
      <c r="A2028" s="331" t="s">
        <v>17</v>
      </c>
      <c r="B2028" s="332" t="s">
        <v>14</v>
      </c>
      <c r="C2028" s="767"/>
      <c r="D2028" s="767"/>
      <c r="E2028" s="770"/>
      <c r="F2028" s="769"/>
      <c r="G2028" s="320" t="s">
        <v>3406</v>
      </c>
      <c r="H2028" s="321" t="s">
        <v>3407</v>
      </c>
      <c r="I2028" s="335" t="s">
        <v>3408</v>
      </c>
      <c r="J2028" s="333">
        <v>1</v>
      </c>
      <c r="K2028" s="323">
        <v>45327</v>
      </c>
      <c r="L2028" s="323">
        <v>45777</v>
      </c>
      <c r="M2028" s="324">
        <f t="shared" si="79"/>
        <v>64.285714285714292</v>
      </c>
      <c r="N2028" s="325">
        <v>1</v>
      </c>
      <c r="O2028" s="321" t="s">
        <v>3409</v>
      </c>
      <c r="P2028" s="325">
        <f t="shared" si="77"/>
        <v>1</v>
      </c>
      <c r="Q2028" s="326" t="str" cm="1">
        <f t="array" aca="1" ref="Q2028" ca="1">IF(ISNUMBER(P2028),IF(P2028=100%,"CUMPLIDA",IF(AND(ISNUMBER(L2028),ISNUMBER(INDIRECT("FECHA_"&amp;$B2028,1))), IF(L2028&lt;=INDIRECT("FECHA_"&amp;$B2028,1),"INCUMPLIDA","PROCESO"), "VERIFICAR FECHA")),"SIN VALOR AVANCE")</f>
        <v>CUMPLIDA</v>
      </c>
    </row>
    <row r="2029" spans="1:17" ht="75" x14ac:dyDescent="0.2">
      <c r="A2029" s="331" t="s">
        <v>17</v>
      </c>
      <c r="B2029" s="332" t="s">
        <v>14</v>
      </c>
      <c r="C2029" s="767"/>
      <c r="D2029" s="767"/>
      <c r="E2029" s="770" t="s">
        <v>3410</v>
      </c>
      <c r="F2029" s="769"/>
      <c r="G2029" s="320" t="s">
        <v>3411</v>
      </c>
      <c r="H2029" s="321" t="s">
        <v>3412</v>
      </c>
      <c r="I2029" s="335" t="s">
        <v>3413</v>
      </c>
      <c r="J2029" s="333">
        <v>1</v>
      </c>
      <c r="K2029" s="323">
        <v>45442</v>
      </c>
      <c r="L2029" s="323">
        <v>45626</v>
      </c>
      <c r="M2029" s="324">
        <f t="shared" si="79"/>
        <v>26.285714285714285</v>
      </c>
      <c r="N2029" s="325">
        <v>1</v>
      </c>
      <c r="O2029" s="321" t="s">
        <v>3414</v>
      </c>
      <c r="P2029" s="325">
        <f t="shared" si="77"/>
        <v>1</v>
      </c>
      <c r="Q2029" s="326" t="str" cm="1">
        <f t="array" aca="1" ref="Q2029" ca="1">IF(ISNUMBER(P2029),IF(P2029=100%,"CUMPLIDA",IF(AND(ISNUMBER(L2029),ISNUMBER(INDIRECT("FECHA_"&amp;$B2029,1))), IF(L2029&lt;=INDIRECT("FECHA_"&amp;$B2029,1),"INCUMPLIDA","PROCESO"), "VERIFICAR FECHA")),"SIN VALOR AVANCE")</f>
        <v>CUMPLIDA</v>
      </c>
    </row>
    <row r="2030" spans="1:17" ht="75" x14ac:dyDescent="0.2">
      <c r="A2030" s="331" t="s">
        <v>17</v>
      </c>
      <c r="B2030" s="332" t="s">
        <v>14</v>
      </c>
      <c r="C2030" s="767"/>
      <c r="D2030" s="767"/>
      <c r="E2030" s="770"/>
      <c r="F2030" s="769"/>
      <c r="G2030" s="320" t="s">
        <v>3415</v>
      </c>
      <c r="H2030" s="321" t="s">
        <v>3416</v>
      </c>
      <c r="I2030" s="335" t="s">
        <v>3417</v>
      </c>
      <c r="J2030" s="333">
        <v>1</v>
      </c>
      <c r="K2030" s="323">
        <v>45442</v>
      </c>
      <c r="L2030" s="323">
        <v>45626</v>
      </c>
      <c r="M2030" s="324">
        <f t="shared" si="79"/>
        <v>26.285714285714285</v>
      </c>
      <c r="N2030" s="325">
        <v>1</v>
      </c>
      <c r="O2030" s="321" t="s">
        <v>3418</v>
      </c>
      <c r="P2030" s="325">
        <f t="shared" si="77"/>
        <v>1</v>
      </c>
      <c r="Q2030" s="326" t="str" cm="1">
        <f t="array" aca="1" ref="Q2030" ca="1">IF(ISNUMBER(P2030),IF(P2030=100%,"CUMPLIDA",IF(AND(ISNUMBER(L2030),ISNUMBER(INDIRECT("FECHA_"&amp;$B2030,1))), IF(L2030&lt;=INDIRECT("FECHA_"&amp;$B2030,1),"INCUMPLIDA","PROCESO"), "VERIFICAR FECHA")),"SIN VALOR AVANCE")</f>
        <v>CUMPLIDA</v>
      </c>
    </row>
    <row r="2031" spans="1:17" ht="165" x14ac:dyDescent="0.2">
      <c r="A2031" s="331" t="s">
        <v>17</v>
      </c>
      <c r="B2031" s="332" t="s">
        <v>14</v>
      </c>
      <c r="C2031" s="767"/>
      <c r="D2031" s="767"/>
      <c r="E2031" s="334" t="s">
        <v>3419</v>
      </c>
      <c r="F2031" s="769"/>
      <c r="G2031" s="320" t="s">
        <v>3420</v>
      </c>
      <c r="H2031" s="321" t="s">
        <v>3421</v>
      </c>
      <c r="I2031" s="321" t="s">
        <v>3422</v>
      </c>
      <c r="J2031" s="333">
        <v>3</v>
      </c>
      <c r="K2031" s="323">
        <v>45413</v>
      </c>
      <c r="L2031" s="323">
        <v>45687</v>
      </c>
      <c r="M2031" s="324">
        <f t="shared" si="79"/>
        <v>39.142857142857146</v>
      </c>
      <c r="N2031" s="325">
        <v>1</v>
      </c>
      <c r="O2031" s="321" t="s">
        <v>3423</v>
      </c>
      <c r="P2031" s="325">
        <f t="shared" si="77"/>
        <v>1</v>
      </c>
      <c r="Q2031" s="326" t="str" cm="1">
        <f t="array" aca="1" ref="Q2031" ca="1">IF(ISNUMBER(P2031),IF(P2031=100%,"CUMPLIDA",IF(AND(ISNUMBER(L2031),ISNUMBER(INDIRECT("FECHA_"&amp;$B2031,1))), IF(L2031&lt;=INDIRECT("FECHA_"&amp;$B2031,1),"INCUMPLIDA","PROCESO"), "VERIFICAR FECHA")),"SIN VALOR AVANCE")</f>
        <v>CUMPLIDA</v>
      </c>
    </row>
    <row r="2032" spans="1:17" ht="180" x14ac:dyDescent="0.2">
      <c r="A2032" s="331" t="s">
        <v>17</v>
      </c>
      <c r="B2032" s="332" t="s">
        <v>14</v>
      </c>
      <c r="C2032" s="767"/>
      <c r="D2032" s="767"/>
      <c r="E2032" s="334" t="s">
        <v>3424</v>
      </c>
      <c r="F2032" s="769"/>
      <c r="G2032" s="320" t="s">
        <v>3425</v>
      </c>
      <c r="H2032" s="321" t="s">
        <v>3426</v>
      </c>
      <c r="I2032" s="321" t="s">
        <v>3427</v>
      </c>
      <c r="J2032" s="333">
        <v>1</v>
      </c>
      <c r="K2032" s="323">
        <v>45413</v>
      </c>
      <c r="L2032" s="323">
        <v>45565</v>
      </c>
      <c r="M2032" s="324">
        <f t="shared" si="79"/>
        <v>21.714285714285715</v>
      </c>
      <c r="N2032" s="325">
        <v>1</v>
      </c>
      <c r="O2032" s="321" t="s">
        <v>3428</v>
      </c>
      <c r="P2032" s="325">
        <f t="shared" si="77"/>
        <v>1</v>
      </c>
      <c r="Q2032" s="326" t="str" cm="1">
        <f t="array" aca="1" ref="Q2032" ca="1">IF(ISNUMBER(P2032),IF(P2032=100%,"CUMPLIDA",IF(AND(ISNUMBER(L2032),ISNUMBER(INDIRECT("FECHA_"&amp;$B2032,1))), IF(L2032&lt;=INDIRECT("FECHA_"&amp;$B2032,1),"INCUMPLIDA","PROCESO"), "VERIFICAR FECHA")),"SIN VALOR AVANCE")</f>
        <v>CUMPLIDA</v>
      </c>
    </row>
    <row r="2033" spans="1:17" ht="120" x14ac:dyDescent="0.2">
      <c r="A2033" s="331" t="s">
        <v>17</v>
      </c>
      <c r="B2033" s="332" t="s">
        <v>14</v>
      </c>
      <c r="C2033" s="767"/>
      <c r="D2033" s="767"/>
      <c r="E2033" s="334" t="s">
        <v>3429</v>
      </c>
      <c r="F2033" s="769"/>
      <c r="G2033" s="320" t="s">
        <v>3430</v>
      </c>
      <c r="H2033" s="321" t="s">
        <v>3367</v>
      </c>
      <c r="I2033" s="321" t="s">
        <v>3431</v>
      </c>
      <c r="J2033" s="333">
        <v>1</v>
      </c>
      <c r="K2033" s="323">
        <v>45565</v>
      </c>
      <c r="L2033" s="323">
        <v>45747</v>
      </c>
      <c r="M2033" s="324">
        <f>(L2033-K2033)/7</f>
        <v>26</v>
      </c>
      <c r="N2033" s="325">
        <v>1</v>
      </c>
      <c r="O2033" s="321" t="s">
        <v>2921</v>
      </c>
      <c r="P2033" s="325">
        <f t="shared" si="77"/>
        <v>1</v>
      </c>
      <c r="Q2033" s="326" t="str" cm="1">
        <f t="array" aca="1" ref="Q2033" ca="1">IF(ISNUMBER(P2033),IF(P2033=100%,"CUMPLIDA",IF(AND(ISNUMBER(L2033),ISNUMBER(INDIRECT("FECHA_"&amp;$B2033,1))), IF(L2033&lt;=INDIRECT("FECHA_"&amp;$B2033,1),"INCUMPLIDA","PROCESO"), "VERIFICAR FECHA")),"SIN VALOR AVANCE")</f>
        <v>CUMPLIDA</v>
      </c>
    </row>
    <row r="2034" spans="1:17" ht="150" x14ac:dyDescent="0.2">
      <c r="A2034" s="331" t="s">
        <v>17</v>
      </c>
      <c r="B2034" s="332" t="s">
        <v>14</v>
      </c>
      <c r="C2034" s="767" t="s">
        <v>3432</v>
      </c>
      <c r="D2034" s="767" t="s">
        <v>3433</v>
      </c>
      <c r="E2034" s="769" t="s">
        <v>3434</v>
      </c>
      <c r="F2034" s="769" t="s">
        <v>3435</v>
      </c>
      <c r="G2034" s="320" t="s">
        <v>3436</v>
      </c>
      <c r="H2034" s="321" t="s">
        <v>3437</v>
      </c>
      <c r="I2034" s="321" t="s">
        <v>3438</v>
      </c>
      <c r="J2034" s="333">
        <v>1</v>
      </c>
      <c r="K2034" s="323">
        <v>45536</v>
      </c>
      <c r="L2034" s="323">
        <v>45687</v>
      </c>
      <c r="M2034" s="324">
        <f t="shared" ref="M2034:M2097" si="80">(L2034-K2034)/7</f>
        <v>21.571428571428573</v>
      </c>
      <c r="N2034" s="325">
        <v>1</v>
      </c>
      <c r="O2034" s="321" t="s">
        <v>3439</v>
      </c>
      <c r="P2034" s="325">
        <f t="shared" si="77"/>
        <v>1</v>
      </c>
      <c r="Q2034" s="326" t="str" cm="1">
        <f t="array" aca="1" ref="Q2034" ca="1">IF(ISNUMBER(P2034),IF(P2034=100%,"CUMPLIDA",IF(AND(ISNUMBER(L2034),ISNUMBER(INDIRECT("FECHA_"&amp;$B2034,1))), IF(L2034&lt;=INDIRECT("FECHA_"&amp;$B2034,1),"INCUMPLIDA","PROCESO"), "VERIFICAR FECHA")),"SIN VALOR AVANCE")</f>
        <v>CUMPLIDA</v>
      </c>
    </row>
    <row r="2035" spans="1:17" ht="210" x14ac:dyDescent="0.2">
      <c r="A2035" s="331" t="s">
        <v>17</v>
      </c>
      <c r="B2035" s="332" t="s">
        <v>14</v>
      </c>
      <c r="C2035" s="767"/>
      <c r="D2035" s="767"/>
      <c r="E2035" s="769"/>
      <c r="F2035" s="769"/>
      <c r="G2035" s="320" t="s">
        <v>3440</v>
      </c>
      <c r="H2035" s="321" t="s">
        <v>3441</v>
      </c>
      <c r="I2035" s="321" t="s">
        <v>3442</v>
      </c>
      <c r="J2035" s="333">
        <v>12</v>
      </c>
      <c r="K2035" s="323">
        <v>45658</v>
      </c>
      <c r="L2035" s="323">
        <v>46022</v>
      </c>
      <c r="M2035" s="324">
        <f t="shared" si="80"/>
        <v>52</v>
      </c>
      <c r="N2035" s="325">
        <v>0.25</v>
      </c>
      <c r="O2035" s="321" t="s">
        <v>3443</v>
      </c>
      <c r="P2035" s="325">
        <f t="shared" si="77"/>
        <v>0.25</v>
      </c>
      <c r="Q2035" s="326" t="str" cm="1">
        <f t="array" aca="1" ref="Q2035" ca="1">IF(ISNUMBER(P2035),IF(P2035=100%,"CUMPLIDA",IF(AND(ISNUMBER(L2035),ISNUMBER(INDIRECT("FECHA_"&amp;$B2035,1))), IF(L2035&lt;=INDIRECT("FECHA_"&amp;$B2035,1),"INCUMPLIDA","PROCESO"), "VERIFICAR FECHA")),"SIN VALOR AVANCE")</f>
        <v>PROCESO</v>
      </c>
    </row>
    <row r="2036" spans="1:17" ht="90" x14ac:dyDescent="0.2">
      <c r="A2036" s="331" t="s">
        <v>17</v>
      </c>
      <c r="B2036" s="332" t="s">
        <v>14</v>
      </c>
      <c r="C2036" s="767"/>
      <c r="D2036" s="767"/>
      <c r="E2036" s="769"/>
      <c r="F2036" s="769"/>
      <c r="G2036" s="320" t="s">
        <v>3444</v>
      </c>
      <c r="H2036" s="321" t="s">
        <v>3445</v>
      </c>
      <c r="I2036" s="321" t="s">
        <v>3446</v>
      </c>
      <c r="J2036" s="333">
        <v>1</v>
      </c>
      <c r="K2036" s="323">
        <v>45536</v>
      </c>
      <c r="L2036" s="323">
        <v>45656</v>
      </c>
      <c r="M2036" s="324">
        <f t="shared" si="80"/>
        <v>17.142857142857142</v>
      </c>
      <c r="N2036" s="325">
        <v>1</v>
      </c>
      <c r="O2036" s="321" t="s">
        <v>3439</v>
      </c>
      <c r="P2036" s="325">
        <f t="shared" si="77"/>
        <v>1</v>
      </c>
      <c r="Q2036" s="326" t="str" cm="1">
        <f t="array" aca="1" ref="Q2036" ca="1">IF(ISNUMBER(P2036),IF(P2036=100%,"CUMPLIDA",IF(AND(ISNUMBER(L2036),ISNUMBER(INDIRECT("FECHA_"&amp;$B2036,1))), IF(L2036&lt;=INDIRECT("FECHA_"&amp;$B2036,1),"INCUMPLIDA","PROCESO"), "VERIFICAR FECHA")),"SIN VALOR AVANCE")</f>
        <v>CUMPLIDA</v>
      </c>
    </row>
    <row r="2037" spans="1:17" ht="300" x14ac:dyDescent="0.2">
      <c r="A2037" s="331" t="s">
        <v>17</v>
      </c>
      <c r="B2037" s="332" t="s">
        <v>14</v>
      </c>
      <c r="C2037" s="767"/>
      <c r="D2037" s="767"/>
      <c r="E2037" s="769"/>
      <c r="F2037" s="769"/>
      <c r="G2037" s="320" t="s">
        <v>3447</v>
      </c>
      <c r="H2037" s="321" t="s">
        <v>3448</v>
      </c>
      <c r="I2037" s="321" t="s">
        <v>3449</v>
      </c>
      <c r="J2037" s="333">
        <v>12</v>
      </c>
      <c r="K2037" s="323">
        <v>45658</v>
      </c>
      <c r="L2037" s="323">
        <v>46022</v>
      </c>
      <c r="M2037" s="324">
        <f t="shared" si="80"/>
        <v>52</v>
      </c>
      <c r="N2037" s="325">
        <v>0.25</v>
      </c>
      <c r="O2037" s="321" t="s">
        <v>3443</v>
      </c>
      <c r="P2037" s="325">
        <f t="shared" si="77"/>
        <v>0.25</v>
      </c>
      <c r="Q2037" s="326" t="str" cm="1">
        <f t="array" aca="1" ref="Q2037" ca="1">IF(ISNUMBER(P2037),IF(P2037=100%,"CUMPLIDA",IF(AND(ISNUMBER(L2037),ISNUMBER(INDIRECT("FECHA_"&amp;$B2037,1))), IF(L2037&lt;=INDIRECT("FECHA_"&amp;$B2037,1),"INCUMPLIDA","PROCESO"), "VERIFICAR FECHA")),"SIN VALOR AVANCE")</f>
        <v>PROCESO</v>
      </c>
    </row>
    <row r="2038" spans="1:17" ht="195" x14ac:dyDescent="0.2">
      <c r="A2038" s="331" t="s">
        <v>17</v>
      </c>
      <c r="B2038" s="332" t="s">
        <v>14</v>
      </c>
      <c r="C2038" s="767"/>
      <c r="D2038" s="767"/>
      <c r="E2038" s="769"/>
      <c r="F2038" s="769"/>
      <c r="G2038" s="320" t="s">
        <v>3450</v>
      </c>
      <c r="H2038" s="321" t="s">
        <v>3451</v>
      </c>
      <c r="I2038" s="321" t="s">
        <v>3452</v>
      </c>
      <c r="J2038" s="333">
        <v>6</v>
      </c>
      <c r="K2038" s="323">
        <v>45595</v>
      </c>
      <c r="L2038" s="323">
        <v>46052</v>
      </c>
      <c r="M2038" s="324">
        <f t="shared" si="80"/>
        <v>65.285714285714292</v>
      </c>
      <c r="N2038" s="325">
        <v>0.67</v>
      </c>
      <c r="O2038" s="321" t="s">
        <v>3439</v>
      </c>
      <c r="P2038" s="325">
        <f t="shared" si="77"/>
        <v>0.67</v>
      </c>
      <c r="Q2038" s="326" t="str" cm="1">
        <f t="array" aca="1" ref="Q2038" ca="1">IF(ISNUMBER(P2038),IF(P2038=100%,"CUMPLIDA",IF(AND(ISNUMBER(L2038),ISNUMBER(INDIRECT("FECHA_"&amp;$B2038,1))), IF(L2038&lt;=INDIRECT("FECHA_"&amp;$B2038,1),"INCUMPLIDA","PROCESO"), "VERIFICAR FECHA")),"SIN VALOR AVANCE")</f>
        <v>PROCESO</v>
      </c>
    </row>
    <row r="2039" spans="1:17" ht="120" x14ac:dyDescent="0.2">
      <c r="A2039" s="331" t="s">
        <v>17</v>
      </c>
      <c r="B2039" s="332" t="s">
        <v>14</v>
      </c>
      <c r="C2039" s="767"/>
      <c r="D2039" s="767"/>
      <c r="E2039" s="769" t="s">
        <v>3453</v>
      </c>
      <c r="F2039" s="769"/>
      <c r="G2039" s="320" t="s">
        <v>3454</v>
      </c>
      <c r="H2039" s="321" t="s">
        <v>3455</v>
      </c>
      <c r="I2039" s="321" t="s">
        <v>3456</v>
      </c>
      <c r="J2039" s="333">
        <v>6</v>
      </c>
      <c r="K2039" s="323">
        <v>45658</v>
      </c>
      <c r="L2039" s="323">
        <v>46233</v>
      </c>
      <c r="M2039" s="324">
        <f t="shared" si="80"/>
        <v>82.142857142857139</v>
      </c>
      <c r="N2039" s="325">
        <v>0.33</v>
      </c>
      <c r="O2039" s="321" t="s">
        <v>3457</v>
      </c>
      <c r="P2039" s="325">
        <f t="shared" si="77"/>
        <v>0.33</v>
      </c>
      <c r="Q2039" s="326" t="str" cm="1">
        <f t="array" aca="1" ref="Q2039" ca="1">IF(ISNUMBER(P2039),IF(P2039=100%,"CUMPLIDA",IF(AND(ISNUMBER(L2039),ISNUMBER(INDIRECT("FECHA_"&amp;$B2039,1))), IF(L2039&lt;=INDIRECT("FECHA_"&amp;$B2039,1),"INCUMPLIDA","PROCESO"), "VERIFICAR FECHA")),"SIN VALOR AVANCE")</f>
        <v>PROCESO</v>
      </c>
    </row>
    <row r="2040" spans="1:17" ht="75" x14ac:dyDescent="0.2">
      <c r="A2040" s="331" t="s">
        <v>17</v>
      </c>
      <c r="B2040" s="332" t="s">
        <v>14</v>
      </c>
      <c r="C2040" s="767"/>
      <c r="D2040" s="767"/>
      <c r="E2040" s="769"/>
      <c r="F2040" s="769"/>
      <c r="G2040" s="320" t="s">
        <v>3458</v>
      </c>
      <c r="H2040" s="321" t="s">
        <v>3459</v>
      </c>
      <c r="I2040" s="321" t="s">
        <v>3460</v>
      </c>
      <c r="J2040" s="333">
        <v>6</v>
      </c>
      <c r="K2040" s="323">
        <v>45566</v>
      </c>
      <c r="L2040" s="323">
        <v>46142</v>
      </c>
      <c r="M2040" s="324">
        <f t="shared" si="80"/>
        <v>82.285714285714292</v>
      </c>
      <c r="N2040" s="325">
        <v>0.5</v>
      </c>
      <c r="O2040" s="321" t="s">
        <v>3457</v>
      </c>
      <c r="P2040" s="325">
        <f t="shared" si="77"/>
        <v>0.5</v>
      </c>
      <c r="Q2040" s="326" t="str" cm="1">
        <f t="array" aca="1" ref="Q2040" ca="1">IF(ISNUMBER(P2040),IF(P2040=100%,"CUMPLIDA",IF(AND(ISNUMBER(L2040),ISNUMBER(INDIRECT("FECHA_"&amp;$B2040,1))), IF(L2040&lt;=INDIRECT("FECHA_"&amp;$B2040,1),"INCUMPLIDA","PROCESO"), "VERIFICAR FECHA")),"SIN VALOR AVANCE")</f>
        <v>PROCESO</v>
      </c>
    </row>
    <row r="2041" spans="1:17" ht="75" x14ac:dyDescent="0.2">
      <c r="A2041" s="331" t="s">
        <v>17</v>
      </c>
      <c r="B2041" s="332" t="s">
        <v>14</v>
      </c>
      <c r="C2041" s="767"/>
      <c r="D2041" s="767"/>
      <c r="E2041" s="769"/>
      <c r="F2041" s="769"/>
      <c r="G2041" s="320" t="s">
        <v>3461</v>
      </c>
      <c r="H2041" s="321" t="s">
        <v>3462</v>
      </c>
      <c r="I2041" s="321" t="s">
        <v>3463</v>
      </c>
      <c r="J2041" s="333">
        <v>6</v>
      </c>
      <c r="K2041" s="323">
        <v>45658</v>
      </c>
      <c r="L2041" s="323">
        <v>46233</v>
      </c>
      <c r="M2041" s="324">
        <f t="shared" si="80"/>
        <v>82.142857142857139</v>
      </c>
      <c r="N2041" s="325">
        <v>0.5</v>
      </c>
      <c r="O2041" s="321" t="s">
        <v>3457</v>
      </c>
      <c r="P2041" s="325">
        <f t="shared" si="77"/>
        <v>0.5</v>
      </c>
      <c r="Q2041" s="326" t="str" cm="1">
        <f t="array" aca="1" ref="Q2041" ca="1">IF(ISNUMBER(P2041),IF(P2041=100%,"CUMPLIDA",IF(AND(ISNUMBER(L2041),ISNUMBER(INDIRECT("FECHA_"&amp;$B2041,1))), IF(L2041&lt;=INDIRECT("FECHA_"&amp;$B2041,1),"INCUMPLIDA","PROCESO"), "VERIFICAR FECHA")),"SIN VALOR AVANCE")</f>
        <v>PROCESO</v>
      </c>
    </row>
    <row r="2042" spans="1:17" ht="120" x14ac:dyDescent="0.2">
      <c r="A2042" s="331" t="s">
        <v>17</v>
      </c>
      <c r="B2042" s="332" t="s">
        <v>14</v>
      </c>
      <c r="C2042" s="767"/>
      <c r="D2042" s="767"/>
      <c r="E2042" s="769"/>
      <c r="F2042" s="769"/>
      <c r="G2042" s="320" t="s">
        <v>3464</v>
      </c>
      <c r="H2042" s="321" t="s">
        <v>3465</v>
      </c>
      <c r="I2042" s="321" t="s">
        <v>3466</v>
      </c>
      <c r="J2042" s="333">
        <v>1</v>
      </c>
      <c r="K2042" s="323">
        <v>45536</v>
      </c>
      <c r="L2042" s="327">
        <v>45838</v>
      </c>
      <c r="M2042" s="324">
        <f t="shared" si="80"/>
        <v>43.142857142857146</v>
      </c>
      <c r="N2042" s="325">
        <v>1</v>
      </c>
      <c r="O2042" s="321" t="s">
        <v>3457</v>
      </c>
      <c r="P2042" s="325">
        <f t="shared" si="77"/>
        <v>1</v>
      </c>
      <c r="Q2042" s="326" t="str" cm="1">
        <f t="array" aca="1" ref="Q2042" ca="1">IF(ISNUMBER(P2042),IF(P2042=100%,"CUMPLIDA",IF(AND(ISNUMBER(L2042),ISNUMBER(INDIRECT("FECHA_"&amp;$B2042,1))), IF(L2042&lt;=INDIRECT("FECHA_"&amp;$B2042,1),"INCUMPLIDA","PROCESO"), "VERIFICAR FECHA")),"SIN VALOR AVANCE")</f>
        <v>CUMPLIDA</v>
      </c>
    </row>
    <row r="2043" spans="1:17" ht="135" x14ac:dyDescent="0.2">
      <c r="A2043" s="331" t="s">
        <v>17</v>
      </c>
      <c r="B2043" s="332" t="s">
        <v>14</v>
      </c>
      <c r="C2043" s="767"/>
      <c r="D2043" s="767"/>
      <c r="E2043" s="769"/>
      <c r="F2043" s="769"/>
      <c r="G2043" s="320" t="s">
        <v>3467</v>
      </c>
      <c r="H2043" s="321" t="s">
        <v>3468</v>
      </c>
      <c r="I2043" s="321" t="s">
        <v>3469</v>
      </c>
      <c r="J2043" s="333">
        <v>2</v>
      </c>
      <c r="K2043" s="323">
        <v>45536</v>
      </c>
      <c r="L2043" s="323">
        <v>45658</v>
      </c>
      <c r="M2043" s="324">
        <f t="shared" si="80"/>
        <v>17.428571428571427</v>
      </c>
      <c r="N2043" s="325">
        <v>1</v>
      </c>
      <c r="O2043" s="321" t="s">
        <v>3439</v>
      </c>
      <c r="P2043" s="325">
        <f t="shared" si="77"/>
        <v>1</v>
      </c>
      <c r="Q2043" s="326" t="str" cm="1">
        <f t="array" aca="1" ref="Q2043" ca="1">IF(ISNUMBER(P2043),IF(P2043=100%,"CUMPLIDA",IF(AND(ISNUMBER(L2043),ISNUMBER(INDIRECT("FECHA_"&amp;$B2043,1))), IF(L2043&lt;=INDIRECT("FECHA_"&amp;$B2043,1),"INCUMPLIDA","PROCESO"), "VERIFICAR FECHA")),"SIN VALOR AVANCE")</f>
        <v>CUMPLIDA</v>
      </c>
    </row>
    <row r="2044" spans="1:17" ht="195" x14ac:dyDescent="0.2">
      <c r="A2044" s="331" t="s">
        <v>17</v>
      </c>
      <c r="B2044" s="332" t="s">
        <v>14</v>
      </c>
      <c r="C2044" s="767"/>
      <c r="D2044" s="767"/>
      <c r="E2044" s="769"/>
      <c r="F2044" s="769"/>
      <c r="G2044" s="320" t="s">
        <v>3470</v>
      </c>
      <c r="H2044" s="321" t="s">
        <v>3471</v>
      </c>
      <c r="I2044" s="321" t="s">
        <v>3472</v>
      </c>
      <c r="J2044" s="333">
        <v>6</v>
      </c>
      <c r="K2044" s="323">
        <v>45658</v>
      </c>
      <c r="L2044" s="323">
        <v>46203</v>
      </c>
      <c r="M2044" s="324">
        <f t="shared" si="80"/>
        <v>77.857142857142861</v>
      </c>
      <c r="N2044" s="325">
        <v>0.33</v>
      </c>
      <c r="O2044" s="321" t="s">
        <v>3457</v>
      </c>
      <c r="P2044" s="325">
        <f t="shared" si="77"/>
        <v>0.33</v>
      </c>
      <c r="Q2044" s="326" t="str" cm="1">
        <f t="array" aca="1" ref="Q2044" ca="1">IF(ISNUMBER(P2044),IF(P2044=100%,"CUMPLIDA",IF(AND(ISNUMBER(L2044),ISNUMBER(INDIRECT("FECHA_"&amp;$B2044,1))), IF(L2044&lt;=INDIRECT("FECHA_"&amp;$B2044,1),"INCUMPLIDA","PROCESO"), "VERIFICAR FECHA")),"SIN VALOR AVANCE")</f>
        <v>PROCESO</v>
      </c>
    </row>
    <row r="2045" spans="1:17" ht="195" x14ac:dyDescent="0.2">
      <c r="A2045" s="331" t="s">
        <v>17</v>
      </c>
      <c r="B2045" s="332" t="s">
        <v>14</v>
      </c>
      <c r="C2045" s="767"/>
      <c r="D2045" s="767"/>
      <c r="E2045" s="769" t="s">
        <v>3473</v>
      </c>
      <c r="F2045" s="769"/>
      <c r="G2045" s="320" t="s">
        <v>3474</v>
      </c>
      <c r="H2045" s="321" t="s">
        <v>3475</v>
      </c>
      <c r="I2045" s="321" t="s">
        <v>3476</v>
      </c>
      <c r="J2045" s="333">
        <v>6</v>
      </c>
      <c r="K2045" s="323">
        <v>45658</v>
      </c>
      <c r="L2045" s="323">
        <v>46234</v>
      </c>
      <c r="M2045" s="324">
        <f t="shared" si="80"/>
        <v>82.285714285714292</v>
      </c>
      <c r="N2045" s="325">
        <v>0.33</v>
      </c>
      <c r="O2045" s="321" t="s">
        <v>3457</v>
      </c>
      <c r="P2045" s="325">
        <f t="shared" si="77"/>
        <v>0.33</v>
      </c>
      <c r="Q2045" s="326" t="str" cm="1">
        <f t="array" aca="1" ref="Q2045" ca="1">IF(ISNUMBER(P2045),IF(P2045=100%,"CUMPLIDA",IF(AND(ISNUMBER(L2045),ISNUMBER(INDIRECT("FECHA_"&amp;$B2045,1))), IF(L2045&lt;=INDIRECT("FECHA_"&amp;$B2045,1),"INCUMPLIDA","PROCESO"), "VERIFICAR FECHA")),"SIN VALOR AVANCE")</f>
        <v>PROCESO</v>
      </c>
    </row>
    <row r="2046" spans="1:17" ht="120" x14ac:dyDescent="0.2">
      <c r="A2046" s="331" t="s">
        <v>17</v>
      </c>
      <c r="B2046" s="332" t="s">
        <v>14</v>
      </c>
      <c r="C2046" s="767"/>
      <c r="D2046" s="767"/>
      <c r="E2046" s="769"/>
      <c r="F2046" s="769"/>
      <c r="G2046" s="320" t="s">
        <v>3464</v>
      </c>
      <c r="H2046" s="321" t="s">
        <v>3465</v>
      </c>
      <c r="I2046" s="321" t="s">
        <v>3466</v>
      </c>
      <c r="J2046" s="333">
        <v>1</v>
      </c>
      <c r="K2046" s="323">
        <v>45536</v>
      </c>
      <c r="L2046" s="327">
        <v>45838</v>
      </c>
      <c r="M2046" s="324">
        <f t="shared" si="80"/>
        <v>43.142857142857146</v>
      </c>
      <c r="N2046" s="325">
        <v>1</v>
      </c>
      <c r="O2046" s="321" t="s">
        <v>3457</v>
      </c>
      <c r="P2046" s="325">
        <f t="shared" si="77"/>
        <v>1</v>
      </c>
      <c r="Q2046" s="326" t="str" cm="1">
        <f t="array" aca="1" ref="Q2046" ca="1">IF(ISNUMBER(P2046),IF(P2046=100%,"CUMPLIDA",IF(AND(ISNUMBER(L2046),ISNUMBER(INDIRECT("FECHA_"&amp;$B2046,1))), IF(L2046&lt;=INDIRECT("FECHA_"&amp;$B2046,1),"INCUMPLIDA","PROCESO"), "VERIFICAR FECHA")),"SIN VALOR AVANCE")</f>
        <v>CUMPLIDA</v>
      </c>
    </row>
    <row r="2047" spans="1:17" ht="390" x14ac:dyDescent="0.2">
      <c r="A2047" s="331" t="s">
        <v>17</v>
      </c>
      <c r="B2047" s="332" t="s">
        <v>14</v>
      </c>
      <c r="C2047" s="767"/>
      <c r="D2047" s="767"/>
      <c r="E2047" s="769" t="s">
        <v>3477</v>
      </c>
      <c r="F2047" s="769"/>
      <c r="G2047" s="320" t="s">
        <v>3478</v>
      </c>
      <c r="H2047" s="321" t="s">
        <v>3479</v>
      </c>
      <c r="I2047" s="321" t="s">
        <v>3480</v>
      </c>
      <c r="J2047" s="333">
        <v>27</v>
      </c>
      <c r="K2047" s="323">
        <v>45323</v>
      </c>
      <c r="L2047" s="323">
        <v>47483</v>
      </c>
      <c r="M2047" s="324">
        <f t="shared" si="80"/>
        <v>308.57142857142856</v>
      </c>
      <c r="N2047" s="325">
        <v>0.3</v>
      </c>
      <c r="O2047" s="321" t="s">
        <v>3481</v>
      </c>
      <c r="P2047" s="325">
        <f t="shared" si="77"/>
        <v>0.3</v>
      </c>
      <c r="Q2047" s="326" t="str" cm="1">
        <f t="array" aca="1" ref="Q2047" ca="1">IF(ISNUMBER(P2047),IF(P2047=100%,"CUMPLIDA",IF(AND(ISNUMBER(L2047),ISNUMBER(INDIRECT("FECHA_"&amp;$B2047,1))), IF(L2047&lt;=INDIRECT("FECHA_"&amp;$B2047,1),"INCUMPLIDA","PROCESO"), "VERIFICAR FECHA")),"SIN VALOR AVANCE")</f>
        <v>PROCESO</v>
      </c>
    </row>
    <row r="2048" spans="1:17" ht="210" x14ac:dyDescent="0.2">
      <c r="A2048" s="331" t="s">
        <v>17</v>
      </c>
      <c r="B2048" s="332" t="s">
        <v>14</v>
      </c>
      <c r="C2048" s="767"/>
      <c r="D2048" s="767"/>
      <c r="E2048" s="769"/>
      <c r="F2048" s="769"/>
      <c r="G2048" s="320" t="s">
        <v>3482</v>
      </c>
      <c r="H2048" s="321" t="s">
        <v>3483</v>
      </c>
      <c r="I2048" s="321" t="s">
        <v>3484</v>
      </c>
      <c r="J2048" s="333">
        <v>2</v>
      </c>
      <c r="K2048" s="327">
        <v>45536</v>
      </c>
      <c r="L2048" s="327">
        <v>45626</v>
      </c>
      <c r="M2048" s="324">
        <f t="shared" si="80"/>
        <v>12.857142857142858</v>
      </c>
      <c r="N2048" s="325">
        <v>1</v>
      </c>
      <c r="O2048" s="321" t="s">
        <v>3457</v>
      </c>
      <c r="P2048" s="325">
        <f t="shared" si="77"/>
        <v>1</v>
      </c>
      <c r="Q2048" s="326" t="str" cm="1">
        <f t="array" aca="1" ref="Q2048" ca="1">IF(ISNUMBER(P2048),IF(P2048=100%,"CUMPLIDA",IF(AND(ISNUMBER(L2048),ISNUMBER(INDIRECT("FECHA_"&amp;$B2048,1))), IF(L2048&lt;=INDIRECT("FECHA_"&amp;$B2048,1),"INCUMPLIDA","PROCESO"), "VERIFICAR FECHA")),"SIN VALOR AVANCE")</f>
        <v>CUMPLIDA</v>
      </c>
    </row>
    <row r="2049" spans="1:17" ht="135" x14ac:dyDescent="0.2">
      <c r="A2049" s="331" t="s">
        <v>17</v>
      </c>
      <c r="B2049" s="332" t="s">
        <v>14</v>
      </c>
      <c r="C2049" s="767"/>
      <c r="D2049" s="767"/>
      <c r="E2049" s="769"/>
      <c r="F2049" s="769"/>
      <c r="G2049" s="320" t="s">
        <v>3485</v>
      </c>
      <c r="H2049" s="321" t="s">
        <v>3486</v>
      </c>
      <c r="I2049" s="321" t="s">
        <v>3487</v>
      </c>
      <c r="J2049" s="333">
        <v>1</v>
      </c>
      <c r="K2049" s="323">
        <v>45536</v>
      </c>
      <c r="L2049" s="323">
        <v>45868</v>
      </c>
      <c r="M2049" s="324">
        <f t="shared" si="80"/>
        <v>47.428571428571431</v>
      </c>
      <c r="N2049" s="325">
        <v>0.5</v>
      </c>
      <c r="O2049" s="321" t="s">
        <v>3457</v>
      </c>
      <c r="P2049" s="325">
        <f t="shared" si="77"/>
        <v>0.5</v>
      </c>
      <c r="Q2049" s="326" t="str" cm="1">
        <f t="array" aca="1" ref="Q2049" ca="1">IF(ISNUMBER(P2049),IF(P2049=100%,"CUMPLIDA",IF(AND(ISNUMBER(L2049),ISNUMBER(INDIRECT("FECHA_"&amp;$B2049,1))), IF(L2049&lt;=INDIRECT("FECHA_"&amp;$B2049,1),"INCUMPLIDA","PROCESO"), "VERIFICAR FECHA")),"SIN VALOR AVANCE")</f>
        <v>PROCESO</v>
      </c>
    </row>
    <row r="2050" spans="1:17" ht="135" x14ac:dyDescent="0.2">
      <c r="A2050" s="331" t="s">
        <v>17</v>
      </c>
      <c r="B2050" s="332" t="s">
        <v>14</v>
      </c>
      <c r="C2050" s="767"/>
      <c r="D2050" s="767"/>
      <c r="E2050" s="334" t="s">
        <v>3488</v>
      </c>
      <c r="F2050" s="769"/>
      <c r="G2050" s="320" t="s">
        <v>3489</v>
      </c>
      <c r="H2050" s="321" t="s">
        <v>3486</v>
      </c>
      <c r="I2050" s="321" t="s">
        <v>3487</v>
      </c>
      <c r="J2050" s="333">
        <v>1</v>
      </c>
      <c r="K2050" s="323">
        <v>45536</v>
      </c>
      <c r="L2050" s="323">
        <v>45868</v>
      </c>
      <c r="M2050" s="324">
        <f t="shared" si="80"/>
        <v>47.428571428571431</v>
      </c>
      <c r="N2050" s="325">
        <v>0.5</v>
      </c>
      <c r="O2050" s="321" t="s">
        <v>3457</v>
      </c>
      <c r="P2050" s="325">
        <f t="shared" si="77"/>
        <v>0.5</v>
      </c>
      <c r="Q2050" s="326" t="str" cm="1">
        <f t="array" aca="1" ref="Q2050" ca="1">IF(ISNUMBER(P2050),IF(P2050=100%,"CUMPLIDA",IF(AND(ISNUMBER(L2050),ISNUMBER(INDIRECT("FECHA_"&amp;$B2050,1))), IF(L2050&lt;=INDIRECT("FECHA_"&amp;$B2050,1),"INCUMPLIDA","PROCESO"), "VERIFICAR FECHA")),"SIN VALOR AVANCE")</f>
        <v>PROCESO</v>
      </c>
    </row>
    <row r="2051" spans="1:17" ht="75" x14ac:dyDescent="0.2">
      <c r="A2051" s="331" t="s">
        <v>17</v>
      </c>
      <c r="B2051" s="332" t="s">
        <v>14</v>
      </c>
      <c r="C2051" s="767"/>
      <c r="D2051" s="767"/>
      <c r="E2051" s="769" t="s">
        <v>3490</v>
      </c>
      <c r="F2051" s="769"/>
      <c r="G2051" s="320" t="s">
        <v>3491</v>
      </c>
      <c r="H2051" s="321" t="s">
        <v>3492</v>
      </c>
      <c r="I2051" s="335" t="s">
        <v>1844</v>
      </c>
      <c r="J2051" s="333">
        <v>1</v>
      </c>
      <c r="K2051" s="323">
        <v>45536</v>
      </c>
      <c r="L2051" s="323">
        <v>45626</v>
      </c>
      <c r="M2051" s="324">
        <f t="shared" si="80"/>
        <v>12.857142857142858</v>
      </c>
      <c r="N2051" s="325">
        <v>1</v>
      </c>
      <c r="O2051" s="321" t="s">
        <v>3439</v>
      </c>
      <c r="P2051" s="325">
        <f t="shared" ref="P2051:P2068" si="81">IF(B2051="ITRC",N2051,N2051/J2051)</f>
        <v>1</v>
      </c>
      <c r="Q2051" s="326" t="str" cm="1">
        <f t="array" aca="1" ref="Q2051" ca="1">IF(ISNUMBER(P2051),IF(P2051=100%,"CUMPLIDA",IF(AND(ISNUMBER(L2051),ISNUMBER(INDIRECT("FECHA_"&amp;$B2051,1))), IF(L2051&lt;=INDIRECT("FECHA_"&amp;$B2051,1),"INCUMPLIDA","PROCESO"), "VERIFICAR FECHA")),"SIN VALOR AVANCE")</f>
        <v>CUMPLIDA</v>
      </c>
    </row>
    <row r="2052" spans="1:17" ht="45.75" x14ac:dyDescent="0.2">
      <c r="A2052" s="331" t="s">
        <v>17</v>
      </c>
      <c r="B2052" s="332" t="s">
        <v>14</v>
      </c>
      <c r="C2052" s="767"/>
      <c r="D2052" s="767"/>
      <c r="E2052" s="769"/>
      <c r="F2052" s="769"/>
      <c r="G2052" s="320" t="s">
        <v>3493</v>
      </c>
      <c r="H2052" s="321" t="s">
        <v>3494</v>
      </c>
      <c r="I2052" s="321" t="s">
        <v>3495</v>
      </c>
      <c r="J2052" s="333">
        <v>1</v>
      </c>
      <c r="K2052" s="323">
        <v>45536</v>
      </c>
      <c r="L2052" s="323">
        <v>45746</v>
      </c>
      <c r="M2052" s="324">
        <f t="shared" si="80"/>
        <v>30</v>
      </c>
      <c r="N2052" s="325">
        <v>1</v>
      </c>
      <c r="O2052" s="321" t="s">
        <v>3439</v>
      </c>
      <c r="P2052" s="325">
        <f t="shared" si="81"/>
        <v>1</v>
      </c>
      <c r="Q2052" s="326" t="str" cm="1">
        <f t="array" aca="1" ref="Q2052" ca="1">IF(ISNUMBER(P2052),IF(P2052=100%,"CUMPLIDA",IF(AND(ISNUMBER(L2052),ISNUMBER(INDIRECT("FECHA_"&amp;$B2052,1))), IF(L2052&lt;=INDIRECT("FECHA_"&amp;$B2052,1),"INCUMPLIDA","PROCESO"), "VERIFICAR FECHA")),"SIN VALOR AVANCE")</f>
        <v>CUMPLIDA</v>
      </c>
    </row>
    <row r="2053" spans="1:17" ht="165" x14ac:dyDescent="0.2">
      <c r="A2053" s="331" t="s">
        <v>17</v>
      </c>
      <c r="B2053" s="332" t="s">
        <v>14</v>
      </c>
      <c r="C2053" s="767"/>
      <c r="D2053" s="767"/>
      <c r="E2053" s="769" t="s">
        <v>3496</v>
      </c>
      <c r="F2053" s="769"/>
      <c r="G2053" s="320" t="s">
        <v>3497</v>
      </c>
      <c r="H2053" s="321" t="s">
        <v>3498</v>
      </c>
      <c r="I2053" s="321" t="s">
        <v>3499</v>
      </c>
      <c r="J2053" s="333">
        <v>2</v>
      </c>
      <c r="K2053" s="323">
        <v>45566</v>
      </c>
      <c r="L2053" s="323">
        <v>45687</v>
      </c>
      <c r="M2053" s="324">
        <f t="shared" si="80"/>
        <v>17.285714285714285</v>
      </c>
      <c r="N2053" s="325">
        <v>1</v>
      </c>
      <c r="O2053" s="321" t="s">
        <v>3457</v>
      </c>
      <c r="P2053" s="325">
        <f t="shared" si="81"/>
        <v>1</v>
      </c>
      <c r="Q2053" s="326" t="str" cm="1">
        <f t="array" aca="1" ref="Q2053" ca="1">IF(ISNUMBER(P2053),IF(P2053=100%,"CUMPLIDA",IF(AND(ISNUMBER(L2053),ISNUMBER(INDIRECT("FECHA_"&amp;$B2053,1))), IF(L2053&lt;=INDIRECT("FECHA_"&amp;$B2053,1),"INCUMPLIDA","PROCESO"), "VERIFICAR FECHA")),"SIN VALOR AVANCE")</f>
        <v>CUMPLIDA</v>
      </c>
    </row>
    <row r="2054" spans="1:17" ht="135" x14ac:dyDescent="0.2">
      <c r="A2054" s="331" t="s">
        <v>17</v>
      </c>
      <c r="B2054" s="332" t="s">
        <v>14</v>
      </c>
      <c r="C2054" s="767"/>
      <c r="D2054" s="767"/>
      <c r="E2054" s="769"/>
      <c r="F2054" s="769"/>
      <c r="G2054" s="320" t="s">
        <v>3489</v>
      </c>
      <c r="H2054" s="321" t="s">
        <v>3486</v>
      </c>
      <c r="I2054" s="321" t="s">
        <v>3487</v>
      </c>
      <c r="J2054" s="333">
        <v>1</v>
      </c>
      <c r="K2054" s="323">
        <v>45536</v>
      </c>
      <c r="L2054" s="323">
        <v>45868</v>
      </c>
      <c r="M2054" s="324">
        <f t="shared" si="80"/>
        <v>47.428571428571431</v>
      </c>
      <c r="N2054" s="325">
        <v>0.5</v>
      </c>
      <c r="O2054" s="321" t="s">
        <v>3457</v>
      </c>
      <c r="P2054" s="325">
        <f t="shared" si="81"/>
        <v>0.5</v>
      </c>
      <c r="Q2054" s="326" t="str" cm="1">
        <f t="array" aca="1" ref="Q2054" ca="1">IF(ISNUMBER(P2054),IF(P2054=100%,"CUMPLIDA",IF(AND(ISNUMBER(L2054),ISNUMBER(INDIRECT("FECHA_"&amp;$B2054,1))), IF(L2054&lt;=INDIRECT("FECHA_"&amp;$B2054,1),"INCUMPLIDA","PROCESO"), "VERIFICAR FECHA")),"SIN VALOR AVANCE")</f>
        <v>PROCESO</v>
      </c>
    </row>
    <row r="2055" spans="1:17" ht="285" x14ac:dyDescent="0.2">
      <c r="A2055" s="331" t="s">
        <v>17</v>
      </c>
      <c r="B2055" s="332" t="s">
        <v>14</v>
      </c>
      <c r="C2055" s="767"/>
      <c r="D2055" s="767"/>
      <c r="E2055" s="320" t="s">
        <v>3500</v>
      </c>
      <c r="F2055" s="769"/>
      <c r="G2055" s="334" t="s">
        <v>3501</v>
      </c>
      <c r="H2055" s="321" t="s">
        <v>3502</v>
      </c>
      <c r="I2055" s="321" t="s">
        <v>3503</v>
      </c>
      <c r="J2055" s="333">
        <v>3</v>
      </c>
      <c r="K2055" s="323">
        <v>45536</v>
      </c>
      <c r="L2055" s="323">
        <v>45626</v>
      </c>
      <c r="M2055" s="324">
        <f t="shared" si="80"/>
        <v>12.857142857142858</v>
      </c>
      <c r="N2055" s="325">
        <v>1</v>
      </c>
      <c r="O2055" s="321" t="s">
        <v>3504</v>
      </c>
      <c r="P2055" s="325">
        <f t="shared" si="81"/>
        <v>1</v>
      </c>
      <c r="Q2055" s="326" t="str" cm="1">
        <f t="array" aca="1" ref="Q2055" ca="1">IF(ISNUMBER(P2055),IF(P2055=100%,"CUMPLIDA",IF(AND(ISNUMBER(L2055),ISNUMBER(INDIRECT("FECHA_"&amp;$B2055,1))), IF(L2055&lt;=INDIRECT("FECHA_"&amp;$B2055,1),"INCUMPLIDA","PROCESO"), "VERIFICAR FECHA")),"SIN VALOR AVANCE")</f>
        <v>CUMPLIDA</v>
      </c>
    </row>
    <row r="2056" spans="1:17" ht="165" x14ac:dyDescent="0.2">
      <c r="A2056" s="331" t="s">
        <v>17</v>
      </c>
      <c r="B2056" s="332" t="s">
        <v>14</v>
      </c>
      <c r="C2056" s="767"/>
      <c r="D2056" s="767"/>
      <c r="E2056" s="334" t="s">
        <v>3505</v>
      </c>
      <c r="F2056" s="769"/>
      <c r="G2056" s="320" t="s">
        <v>3497</v>
      </c>
      <c r="H2056" s="321" t="s">
        <v>3498</v>
      </c>
      <c r="I2056" s="321" t="s">
        <v>3499</v>
      </c>
      <c r="J2056" s="333">
        <v>2</v>
      </c>
      <c r="K2056" s="323">
        <v>45566</v>
      </c>
      <c r="L2056" s="323">
        <v>45687</v>
      </c>
      <c r="M2056" s="324">
        <f t="shared" si="80"/>
        <v>17.285714285714285</v>
      </c>
      <c r="N2056" s="325">
        <v>1</v>
      </c>
      <c r="O2056" s="321" t="s">
        <v>3457</v>
      </c>
      <c r="P2056" s="325">
        <f t="shared" si="81"/>
        <v>1</v>
      </c>
      <c r="Q2056" s="326" t="str" cm="1">
        <f t="array" aca="1" ref="Q2056" ca="1">IF(ISNUMBER(P2056),IF(P2056=100%,"CUMPLIDA",IF(AND(ISNUMBER(L2056),ISNUMBER(INDIRECT("FECHA_"&amp;$B2056,1))), IF(L2056&lt;=INDIRECT("FECHA_"&amp;$B2056,1),"INCUMPLIDA","PROCESO"), "VERIFICAR FECHA")),"SIN VALOR AVANCE")</f>
        <v>CUMPLIDA</v>
      </c>
    </row>
    <row r="2057" spans="1:17" ht="135" x14ac:dyDescent="0.2">
      <c r="A2057" s="331" t="s">
        <v>17</v>
      </c>
      <c r="B2057" s="332" t="s">
        <v>14</v>
      </c>
      <c r="C2057" s="767"/>
      <c r="D2057" s="767"/>
      <c r="E2057" s="320" t="s">
        <v>3506</v>
      </c>
      <c r="F2057" s="769"/>
      <c r="G2057" s="320" t="s">
        <v>3507</v>
      </c>
      <c r="H2057" s="321" t="s">
        <v>3508</v>
      </c>
      <c r="I2057" s="321" t="s">
        <v>3509</v>
      </c>
      <c r="J2057" s="333">
        <v>5</v>
      </c>
      <c r="K2057" s="323">
        <v>45595</v>
      </c>
      <c r="L2057" s="323">
        <v>45960</v>
      </c>
      <c r="M2057" s="324">
        <f t="shared" si="80"/>
        <v>52.142857142857146</v>
      </c>
      <c r="N2057" s="325">
        <v>0.6</v>
      </c>
      <c r="O2057" s="321" t="s">
        <v>3510</v>
      </c>
      <c r="P2057" s="325">
        <f t="shared" si="81"/>
        <v>0.6</v>
      </c>
      <c r="Q2057" s="326" t="str" cm="1">
        <f t="array" aca="1" ref="Q2057" ca="1">IF(ISNUMBER(P2057),IF(P2057=100%,"CUMPLIDA",IF(AND(ISNUMBER(L2057),ISNUMBER(INDIRECT("FECHA_"&amp;$B2057,1))), IF(L2057&lt;=INDIRECT("FECHA_"&amp;$B2057,1),"INCUMPLIDA","PROCESO"), "VERIFICAR FECHA")),"SIN VALOR AVANCE")</f>
        <v>PROCESO</v>
      </c>
    </row>
    <row r="2058" spans="1:17" ht="240" x14ac:dyDescent="0.2">
      <c r="A2058" s="331" t="s">
        <v>17</v>
      </c>
      <c r="B2058" s="332" t="s">
        <v>14</v>
      </c>
      <c r="C2058" s="767"/>
      <c r="D2058" s="767"/>
      <c r="E2058" s="320" t="s">
        <v>3511</v>
      </c>
      <c r="F2058" s="769"/>
      <c r="G2058" s="320" t="s">
        <v>3489</v>
      </c>
      <c r="H2058" s="321" t="s">
        <v>3486</v>
      </c>
      <c r="I2058" s="321" t="s">
        <v>3487</v>
      </c>
      <c r="J2058" s="333">
        <v>1</v>
      </c>
      <c r="K2058" s="323">
        <v>45536</v>
      </c>
      <c r="L2058" s="323">
        <v>45868</v>
      </c>
      <c r="M2058" s="324">
        <f t="shared" si="80"/>
        <v>47.428571428571431</v>
      </c>
      <c r="N2058" s="325">
        <v>0.5</v>
      </c>
      <c r="O2058" s="321" t="s">
        <v>3457</v>
      </c>
      <c r="P2058" s="325">
        <f t="shared" si="81"/>
        <v>0.5</v>
      </c>
      <c r="Q2058" s="326" t="str" cm="1">
        <f t="array" aca="1" ref="Q2058" ca="1">IF(ISNUMBER(P2058),IF(P2058=100%,"CUMPLIDA",IF(AND(ISNUMBER(L2058),ISNUMBER(INDIRECT("FECHA_"&amp;$B2058,1))), IF(L2058&lt;=INDIRECT("FECHA_"&amp;$B2058,1),"INCUMPLIDA","PROCESO"), "VERIFICAR FECHA")),"SIN VALOR AVANCE")</f>
        <v>PROCESO</v>
      </c>
    </row>
    <row r="2059" spans="1:17" ht="180.75" x14ac:dyDescent="0.2">
      <c r="A2059" s="331" t="s">
        <v>17</v>
      </c>
      <c r="B2059" s="332" t="s">
        <v>14</v>
      </c>
      <c r="C2059" s="767" t="s">
        <v>3512</v>
      </c>
      <c r="D2059" s="767" t="s">
        <v>3513</v>
      </c>
      <c r="E2059" s="769" t="s">
        <v>3514</v>
      </c>
      <c r="F2059" s="769" t="s">
        <v>3515</v>
      </c>
      <c r="G2059" s="320" t="s">
        <v>3516</v>
      </c>
      <c r="H2059" s="335" t="s">
        <v>3517</v>
      </c>
      <c r="I2059" s="335" t="s">
        <v>3517</v>
      </c>
      <c r="J2059" s="333">
        <v>1</v>
      </c>
      <c r="K2059" s="323">
        <v>45658</v>
      </c>
      <c r="L2059" s="323">
        <v>46387</v>
      </c>
      <c r="M2059" s="324">
        <f t="shared" si="80"/>
        <v>104.14285714285714</v>
      </c>
      <c r="N2059" s="325">
        <v>0</v>
      </c>
      <c r="O2059" s="321" t="s">
        <v>3518</v>
      </c>
      <c r="P2059" s="325">
        <f t="shared" si="81"/>
        <v>0</v>
      </c>
      <c r="Q2059" s="326" t="str" cm="1">
        <f t="array" aca="1" ref="Q2059" ca="1">IF(ISNUMBER(P2059),IF(P2059=100%,"CUMPLIDA",IF(AND(ISNUMBER(L2059),ISNUMBER(INDIRECT("FECHA_"&amp;$B2059,1))), IF(L2059&lt;=INDIRECT("FECHA_"&amp;$B2059,1),"INCUMPLIDA","PROCESO"), "VERIFICAR FECHA")),"SIN VALOR AVANCE")</f>
        <v>PROCESO</v>
      </c>
    </row>
    <row r="2060" spans="1:17" ht="390" customHeight="1" x14ac:dyDescent="0.2">
      <c r="A2060" s="331" t="s">
        <v>17</v>
      </c>
      <c r="B2060" s="332" t="s">
        <v>14</v>
      </c>
      <c r="C2060" s="767"/>
      <c r="D2060" s="767"/>
      <c r="E2060" s="769"/>
      <c r="F2060" s="769"/>
      <c r="G2060" s="320" t="s">
        <v>3519</v>
      </c>
      <c r="H2060" s="321" t="s">
        <v>3479</v>
      </c>
      <c r="I2060" s="321" t="s">
        <v>3480</v>
      </c>
      <c r="J2060" s="333">
        <v>27</v>
      </c>
      <c r="K2060" s="323">
        <v>45323</v>
      </c>
      <c r="L2060" s="323">
        <v>47483</v>
      </c>
      <c r="M2060" s="324">
        <f t="shared" si="80"/>
        <v>308.57142857142856</v>
      </c>
      <c r="N2060" s="325">
        <v>0.25</v>
      </c>
      <c r="O2060" s="321" t="s">
        <v>3518</v>
      </c>
      <c r="P2060" s="325">
        <f t="shared" si="81"/>
        <v>0.25</v>
      </c>
      <c r="Q2060" s="326" t="str" cm="1">
        <f t="array" aca="1" ref="Q2060" ca="1">IF(ISNUMBER(P2060),IF(P2060=100%,"CUMPLIDA",IF(AND(ISNUMBER(L2060),ISNUMBER(INDIRECT("FECHA_"&amp;$B2060,1))), IF(L2060&lt;=INDIRECT("FECHA_"&amp;$B2060,1),"INCUMPLIDA","PROCESO"), "VERIFICAR FECHA")),"SIN VALOR AVANCE")</f>
        <v>PROCESO</v>
      </c>
    </row>
    <row r="2061" spans="1:17" ht="390" customHeight="1" x14ac:dyDescent="0.2">
      <c r="A2061" s="331" t="s">
        <v>17</v>
      </c>
      <c r="B2061" s="332" t="s">
        <v>14</v>
      </c>
      <c r="C2061" s="767"/>
      <c r="D2061" s="767"/>
      <c r="E2061" s="769" t="s">
        <v>3520</v>
      </c>
      <c r="F2061" s="769"/>
      <c r="G2061" s="320" t="s">
        <v>3521</v>
      </c>
      <c r="H2061" s="321" t="s">
        <v>3479</v>
      </c>
      <c r="I2061" s="321" t="s">
        <v>3480</v>
      </c>
      <c r="J2061" s="333">
        <v>27</v>
      </c>
      <c r="K2061" s="323">
        <v>45323</v>
      </c>
      <c r="L2061" s="323">
        <v>47483</v>
      </c>
      <c r="M2061" s="324">
        <f t="shared" si="80"/>
        <v>308.57142857142856</v>
      </c>
      <c r="N2061" s="325">
        <v>0.35</v>
      </c>
      <c r="O2061" s="321" t="s">
        <v>3522</v>
      </c>
      <c r="P2061" s="325">
        <f t="shared" si="81"/>
        <v>0.35</v>
      </c>
      <c r="Q2061" s="326" t="str" cm="1">
        <f t="array" aca="1" ref="Q2061" ca="1">IF(ISNUMBER(P2061),IF(P2061=100%,"CUMPLIDA",IF(AND(ISNUMBER(L2061),ISNUMBER(INDIRECT("FECHA_"&amp;$B2061,1))), IF(L2061&lt;=INDIRECT("FECHA_"&amp;$B2061,1),"INCUMPLIDA","PROCESO"), "VERIFICAR FECHA")),"SIN VALOR AVANCE")</f>
        <v>PROCESO</v>
      </c>
    </row>
    <row r="2062" spans="1:17" ht="225" x14ac:dyDescent="0.2">
      <c r="A2062" s="331" t="s">
        <v>17</v>
      </c>
      <c r="B2062" s="332" t="s">
        <v>14</v>
      </c>
      <c r="C2062" s="767"/>
      <c r="D2062" s="767"/>
      <c r="E2062" s="769"/>
      <c r="F2062" s="769"/>
      <c r="G2062" s="334" t="s">
        <v>3523</v>
      </c>
      <c r="H2062" s="321" t="s">
        <v>3524</v>
      </c>
      <c r="I2062" s="321" t="s">
        <v>3525</v>
      </c>
      <c r="J2062" s="333" t="s">
        <v>3526</v>
      </c>
      <c r="K2062" s="323">
        <v>45597</v>
      </c>
      <c r="L2062" s="323">
        <v>45809</v>
      </c>
      <c r="M2062" s="324">
        <f t="shared" si="80"/>
        <v>30.285714285714285</v>
      </c>
      <c r="N2062" s="325">
        <v>1</v>
      </c>
      <c r="O2062" s="321" t="s">
        <v>3527</v>
      </c>
      <c r="P2062" s="325">
        <f t="shared" si="81"/>
        <v>1</v>
      </c>
      <c r="Q2062" s="326" t="str" cm="1">
        <f t="array" aca="1" ref="Q2062" ca="1">IF(ISNUMBER(P2062),IF(P2062=100%,"CUMPLIDA",IF(AND(ISNUMBER(L2062),ISNUMBER(INDIRECT("FECHA_"&amp;$B2062,1))), IF(L2062&lt;=INDIRECT("FECHA_"&amp;$B2062,1),"INCUMPLIDA","PROCESO"), "VERIFICAR FECHA")),"SIN VALOR AVANCE")</f>
        <v>CUMPLIDA</v>
      </c>
    </row>
    <row r="2063" spans="1:17" ht="390" customHeight="1" x14ac:dyDescent="0.2">
      <c r="A2063" s="331" t="s">
        <v>17</v>
      </c>
      <c r="B2063" s="332" t="s">
        <v>14</v>
      </c>
      <c r="C2063" s="767"/>
      <c r="D2063" s="767"/>
      <c r="E2063" s="769" t="s">
        <v>3528</v>
      </c>
      <c r="F2063" s="769"/>
      <c r="G2063" s="320" t="s">
        <v>3529</v>
      </c>
      <c r="H2063" s="321" t="s">
        <v>3479</v>
      </c>
      <c r="I2063" s="321" t="s">
        <v>3480</v>
      </c>
      <c r="J2063" s="333">
        <v>27</v>
      </c>
      <c r="K2063" s="323">
        <v>45323</v>
      </c>
      <c r="L2063" s="323">
        <v>47483</v>
      </c>
      <c r="M2063" s="324">
        <f t="shared" si="80"/>
        <v>308.57142857142856</v>
      </c>
      <c r="N2063" s="325">
        <v>0.35</v>
      </c>
      <c r="O2063" s="321" t="s">
        <v>3530</v>
      </c>
      <c r="P2063" s="325">
        <f t="shared" si="81"/>
        <v>0.35</v>
      </c>
      <c r="Q2063" s="326" t="str" cm="1">
        <f t="array" aca="1" ref="Q2063" ca="1">IF(ISNUMBER(P2063),IF(P2063=100%,"CUMPLIDA",IF(AND(ISNUMBER(L2063),ISNUMBER(INDIRECT("FECHA_"&amp;$B2063,1))), IF(L2063&lt;=INDIRECT("FECHA_"&amp;$B2063,1),"INCUMPLIDA","PROCESO"), "VERIFICAR FECHA")),"SIN VALOR AVANCE")</f>
        <v>PROCESO</v>
      </c>
    </row>
    <row r="2064" spans="1:17" ht="120" x14ac:dyDescent="0.2">
      <c r="A2064" s="331" t="s">
        <v>17</v>
      </c>
      <c r="B2064" s="332" t="s">
        <v>14</v>
      </c>
      <c r="C2064" s="767"/>
      <c r="D2064" s="767"/>
      <c r="E2064" s="769"/>
      <c r="F2064" s="769"/>
      <c r="G2064" s="334" t="s">
        <v>3531</v>
      </c>
      <c r="H2064" s="321" t="s">
        <v>3532</v>
      </c>
      <c r="I2064" s="321" t="s">
        <v>3533</v>
      </c>
      <c r="J2064" s="333">
        <v>4</v>
      </c>
      <c r="K2064" s="323">
        <v>45597</v>
      </c>
      <c r="L2064" s="323">
        <v>45838</v>
      </c>
      <c r="M2064" s="324">
        <f t="shared" si="80"/>
        <v>34.428571428571431</v>
      </c>
      <c r="N2064" s="325">
        <v>1</v>
      </c>
      <c r="O2064" s="321" t="s">
        <v>3527</v>
      </c>
      <c r="P2064" s="325">
        <f t="shared" si="81"/>
        <v>1</v>
      </c>
      <c r="Q2064" s="326" t="str" cm="1">
        <f t="array" aca="1" ref="Q2064" ca="1">IF(ISNUMBER(P2064),IF(P2064=100%,"CUMPLIDA",IF(AND(ISNUMBER(L2064),ISNUMBER(INDIRECT("FECHA_"&amp;$B2064,1))), IF(L2064&lt;=INDIRECT("FECHA_"&amp;$B2064,1),"INCUMPLIDA","PROCESO"), "VERIFICAR FECHA")),"SIN VALOR AVANCE")</f>
        <v>CUMPLIDA</v>
      </c>
    </row>
    <row r="2065" spans="1:17" ht="165" x14ac:dyDescent="0.2">
      <c r="A2065" s="331" t="s">
        <v>17</v>
      </c>
      <c r="B2065" s="332" t="s">
        <v>14</v>
      </c>
      <c r="C2065" s="767"/>
      <c r="D2065" s="767"/>
      <c r="E2065" s="769"/>
      <c r="F2065" s="769"/>
      <c r="G2065" s="320" t="s">
        <v>3534</v>
      </c>
      <c r="H2065" s="321" t="s">
        <v>3535</v>
      </c>
      <c r="I2065" s="321" t="s">
        <v>3536</v>
      </c>
      <c r="J2065" s="333" t="s">
        <v>3537</v>
      </c>
      <c r="K2065" s="323">
        <v>45505</v>
      </c>
      <c r="L2065" s="323">
        <v>45657</v>
      </c>
      <c r="M2065" s="324">
        <f t="shared" si="80"/>
        <v>21.714285714285715</v>
      </c>
      <c r="N2065" s="325">
        <v>1</v>
      </c>
      <c r="O2065" s="321" t="s">
        <v>3538</v>
      </c>
      <c r="P2065" s="325">
        <f t="shared" si="81"/>
        <v>1</v>
      </c>
      <c r="Q2065" s="326" t="str" cm="1">
        <f t="array" aca="1" ref="Q2065" ca="1">IF(ISNUMBER(P2065),IF(P2065=100%,"CUMPLIDA",IF(AND(ISNUMBER(L2065),ISNUMBER(INDIRECT("FECHA_"&amp;$B2065,1))), IF(L2065&lt;=INDIRECT("FECHA_"&amp;$B2065,1),"INCUMPLIDA","PROCESO"), "VERIFICAR FECHA")),"SIN VALOR AVANCE")</f>
        <v>CUMPLIDA</v>
      </c>
    </row>
    <row r="2066" spans="1:17" ht="390" customHeight="1" x14ac:dyDescent="0.2">
      <c r="A2066" s="331" t="s">
        <v>17</v>
      </c>
      <c r="B2066" s="332" t="s">
        <v>14</v>
      </c>
      <c r="C2066" s="767"/>
      <c r="D2066" s="767"/>
      <c r="E2066" s="769" t="s">
        <v>3539</v>
      </c>
      <c r="F2066" s="769"/>
      <c r="G2066" s="320" t="s">
        <v>3540</v>
      </c>
      <c r="H2066" s="321" t="s">
        <v>3479</v>
      </c>
      <c r="I2066" s="321" t="s">
        <v>3480</v>
      </c>
      <c r="J2066" s="333">
        <v>27</v>
      </c>
      <c r="K2066" s="323">
        <v>45323</v>
      </c>
      <c r="L2066" s="323">
        <v>47483</v>
      </c>
      <c r="M2066" s="324">
        <f t="shared" si="80"/>
        <v>308.57142857142856</v>
      </c>
      <c r="N2066" s="325">
        <v>0.35</v>
      </c>
      <c r="O2066" s="321" t="s">
        <v>3541</v>
      </c>
      <c r="P2066" s="325">
        <f t="shared" si="81"/>
        <v>0.35</v>
      </c>
      <c r="Q2066" s="326" t="str" cm="1">
        <f t="array" aca="1" ref="Q2066" ca="1">IF(ISNUMBER(P2066),IF(P2066=100%,"CUMPLIDA",IF(AND(ISNUMBER(L2066),ISNUMBER(INDIRECT("FECHA_"&amp;$B2066,1))), IF(L2066&lt;=INDIRECT("FECHA_"&amp;$B2066,1),"INCUMPLIDA","PROCESO"), "VERIFICAR FECHA")),"SIN VALOR AVANCE")</f>
        <v>PROCESO</v>
      </c>
    </row>
    <row r="2067" spans="1:17" ht="135" x14ac:dyDescent="0.2">
      <c r="A2067" s="331" t="s">
        <v>17</v>
      </c>
      <c r="B2067" s="332" t="s">
        <v>14</v>
      </c>
      <c r="C2067" s="767"/>
      <c r="D2067" s="767"/>
      <c r="E2067" s="769"/>
      <c r="F2067" s="769"/>
      <c r="G2067" s="320" t="s">
        <v>3542</v>
      </c>
      <c r="H2067" s="321" t="s">
        <v>3543</v>
      </c>
      <c r="I2067" s="321" t="s">
        <v>3544</v>
      </c>
      <c r="J2067" s="333" t="s">
        <v>3545</v>
      </c>
      <c r="K2067" s="323">
        <v>45597</v>
      </c>
      <c r="L2067" s="323">
        <v>45838</v>
      </c>
      <c r="M2067" s="324">
        <f t="shared" si="80"/>
        <v>34.428571428571431</v>
      </c>
      <c r="N2067" s="325">
        <v>1</v>
      </c>
      <c r="O2067" s="321" t="s">
        <v>3527</v>
      </c>
      <c r="P2067" s="325">
        <f t="shared" si="81"/>
        <v>1</v>
      </c>
      <c r="Q2067" s="326" t="str" cm="1">
        <f t="array" aca="1" ref="Q2067" ca="1">IF(ISNUMBER(P2067),IF(P2067=100%,"CUMPLIDA",IF(AND(ISNUMBER(L2067),ISNUMBER(INDIRECT("FECHA_"&amp;$B2067,1))), IF(L2067&lt;=INDIRECT("FECHA_"&amp;$B2067,1),"INCUMPLIDA","PROCESO"), "VERIFICAR FECHA")),"SIN VALOR AVANCE")</f>
        <v>CUMPLIDA</v>
      </c>
    </row>
    <row r="2068" spans="1:17" ht="90.75" x14ac:dyDescent="0.2">
      <c r="A2068" s="331" t="s">
        <v>17</v>
      </c>
      <c r="B2068" s="332" t="s">
        <v>14</v>
      </c>
      <c r="C2068" s="767"/>
      <c r="D2068" s="767"/>
      <c r="E2068" s="769"/>
      <c r="F2068" s="769"/>
      <c r="G2068" s="320" t="s">
        <v>3546</v>
      </c>
      <c r="H2068" s="321" t="s">
        <v>3547</v>
      </c>
      <c r="I2068" s="321" t="s">
        <v>3548</v>
      </c>
      <c r="J2068" s="325">
        <v>1</v>
      </c>
      <c r="K2068" s="323">
        <v>45597</v>
      </c>
      <c r="L2068" s="323">
        <v>45868</v>
      </c>
      <c r="M2068" s="324">
        <f t="shared" si="80"/>
        <v>38.714285714285715</v>
      </c>
      <c r="N2068" s="325">
        <v>0.7</v>
      </c>
      <c r="O2068" s="321" t="s">
        <v>3527</v>
      </c>
      <c r="P2068" s="325">
        <f t="shared" si="81"/>
        <v>0.7</v>
      </c>
      <c r="Q2068" s="326" t="str" cm="1">
        <f t="array" aca="1" ref="Q2068" ca="1">IF(ISNUMBER(P2068),IF(P2068=100%,"CUMPLIDA",IF(AND(ISNUMBER(L2068),ISNUMBER(INDIRECT("FECHA_"&amp;$B2068,1))), IF(L2068&lt;=INDIRECT("FECHA_"&amp;$B2068,1),"INCUMPLIDA","PROCESO"), "VERIFICAR FECHA")),"SIN VALOR AVANCE")</f>
        <v>PROCESO</v>
      </c>
    </row>
    <row r="2069" spans="1:17" ht="255" x14ac:dyDescent="0.2">
      <c r="A2069" s="331" t="s">
        <v>17</v>
      </c>
      <c r="B2069" s="332" t="s">
        <v>14</v>
      </c>
      <c r="C2069" s="767"/>
      <c r="D2069" s="767"/>
      <c r="E2069" s="769" t="s">
        <v>3549</v>
      </c>
      <c r="F2069" s="769"/>
      <c r="G2069" s="320" t="s">
        <v>3550</v>
      </c>
      <c r="H2069" s="335" t="s">
        <v>3551</v>
      </c>
      <c r="I2069" s="321" t="s">
        <v>3552</v>
      </c>
      <c r="J2069" s="333">
        <v>1</v>
      </c>
      <c r="K2069" s="323">
        <v>45597</v>
      </c>
      <c r="L2069" s="918">
        <v>45991</v>
      </c>
      <c r="M2069" s="324">
        <f t="shared" si="80"/>
        <v>56.285714285714285</v>
      </c>
      <c r="N2069" s="325">
        <v>0</v>
      </c>
      <c r="O2069" s="321" t="s">
        <v>3553</v>
      </c>
      <c r="P2069" s="325">
        <f>IF(B2069="ITRC",N2069,N2069/J2069)</f>
        <v>0</v>
      </c>
      <c r="Q2069" s="326" t="str" cm="1">
        <f t="array" aca="1" ref="Q2069" ca="1">IF(ISNUMBER(P2069),IF(P2069=100%,"CUMPLIDA",IF(AND(ISNUMBER(L2069),ISNUMBER(INDIRECT("FECHA_"&amp;$B2069,1))), IF(L2069&lt;=INDIRECT("FECHA_"&amp;$B2069,1),"INCUMPLIDA","PROCESO"), "VERIFICAR FECHA")),"SIN VALOR AVANCE")</f>
        <v>PROCESO</v>
      </c>
    </row>
    <row r="2070" spans="1:17" ht="345" x14ac:dyDescent="0.2">
      <c r="A2070" s="331" t="s">
        <v>17</v>
      </c>
      <c r="B2070" s="332" t="s">
        <v>14</v>
      </c>
      <c r="C2070" s="767"/>
      <c r="D2070" s="767"/>
      <c r="E2070" s="769"/>
      <c r="F2070" s="769"/>
      <c r="G2070" s="320" t="s">
        <v>3554</v>
      </c>
      <c r="H2070" s="341" t="s">
        <v>3555</v>
      </c>
      <c r="I2070" s="341" t="s">
        <v>3556</v>
      </c>
      <c r="J2070" s="333" t="s">
        <v>3557</v>
      </c>
      <c r="K2070" s="323">
        <v>45323</v>
      </c>
      <c r="L2070" s="323">
        <v>47483</v>
      </c>
      <c r="M2070" s="324">
        <f t="shared" si="80"/>
        <v>308.57142857142856</v>
      </c>
      <c r="N2070" s="325">
        <v>0.35</v>
      </c>
      <c r="O2070" s="321" t="s">
        <v>3518</v>
      </c>
      <c r="P2070" s="325">
        <f>IF(B2071="ITRC",N2070,N2070/J2070)</f>
        <v>0.35</v>
      </c>
      <c r="Q2070" s="326" t="str" cm="1">
        <f t="array" aca="1" ref="Q2070" ca="1">IF(ISNUMBER(P2070),IF(P2070=100%,"CUMPLIDA",IF(AND(ISNUMBER(L2070),ISNUMBER(INDIRECT("FECHA_"&amp;$B2070,1))), IF(L2070&lt;=INDIRECT("FECHA_"&amp;$B2070,1),"INCUMPLIDA","PROCESO"), "VERIFICAR FECHA")),"SIN VALOR AVANCE")</f>
        <v>PROCESO</v>
      </c>
    </row>
    <row r="2071" spans="1:17" ht="195" x14ac:dyDescent="0.2">
      <c r="A2071" s="331" t="s">
        <v>17</v>
      </c>
      <c r="B2071" s="332" t="s">
        <v>14</v>
      </c>
      <c r="C2071" s="767"/>
      <c r="D2071" s="767"/>
      <c r="E2071" s="769"/>
      <c r="F2071" s="769"/>
      <c r="G2071" s="336" t="s">
        <v>3558</v>
      </c>
      <c r="H2071" s="341" t="s">
        <v>3559</v>
      </c>
      <c r="I2071" s="341" t="s">
        <v>3560</v>
      </c>
      <c r="J2071" s="333" t="s">
        <v>3561</v>
      </c>
      <c r="K2071" s="339">
        <v>45597</v>
      </c>
      <c r="L2071" s="918">
        <v>45991</v>
      </c>
      <c r="M2071" s="324">
        <f t="shared" si="80"/>
        <v>56.285714285714285</v>
      </c>
      <c r="N2071" s="325">
        <v>0</v>
      </c>
      <c r="O2071" s="321" t="s">
        <v>3518</v>
      </c>
      <c r="P2071" s="325">
        <f>IF(B2072="ITRC",N2071,N2071/J2071)</f>
        <v>0</v>
      </c>
      <c r="Q2071" s="326" t="str" cm="1">
        <f t="array" aca="1" ref="Q2071" ca="1">IF(ISNUMBER(P2071),IF(P2071=100%,"CUMPLIDA",IF(AND(ISNUMBER(L2071),ISNUMBER(INDIRECT("FECHA_"&amp;$B2071,1))), IF(L2071&lt;=INDIRECT("FECHA_"&amp;$B2071,1),"INCUMPLIDA","PROCESO"), "VERIFICAR FECHA")),"SIN VALOR AVANCE")</f>
        <v>PROCESO</v>
      </c>
    </row>
    <row r="2072" spans="1:17" ht="165" x14ac:dyDescent="0.2">
      <c r="A2072" s="331" t="s">
        <v>17</v>
      </c>
      <c r="B2072" s="332" t="s">
        <v>14</v>
      </c>
      <c r="C2072" s="767" t="s">
        <v>3562</v>
      </c>
      <c r="D2072" s="767" t="s">
        <v>3513</v>
      </c>
      <c r="E2072" s="768" t="s">
        <v>3563</v>
      </c>
      <c r="F2072" s="769" t="s">
        <v>3564</v>
      </c>
      <c r="G2072" s="336" t="s">
        <v>3565</v>
      </c>
      <c r="H2072" s="321" t="s">
        <v>3566</v>
      </c>
      <c r="I2072" s="321" t="s">
        <v>3567</v>
      </c>
      <c r="J2072" s="333">
        <v>2</v>
      </c>
      <c r="K2072" s="323">
        <v>45698</v>
      </c>
      <c r="L2072" s="323">
        <v>46022</v>
      </c>
      <c r="M2072" s="324">
        <f t="shared" si="80"/>
        <v>46.285714285714285</v>
      </c>
      <c r="N2072" s="325">
        <v>0.6</v>
      </c>
      <c r="O2072" s="360" t="s">
        <v>3568</v>
      </c>
      <c r="P2072" s="325">
        <f t="shared" ref="P2072:P2110" si="82">IF(B2072="ITRC",N2072,N2072/J2072)</f>
        <v>0.6</v>
      </c>
      <c r="Q2072" s="326" t="str" cm="1">
        <f t="array" aca="1" ref="Q2072" ca="1">IF(ISNUMBER(P2072),IF(P2072=100%,"CUMPLIDA",IF(AND(ISNUMBER(L2072),ISNUMBER(INDIRECT("FECHA_"&amp;$B2072,1))), IF(L2072&lt;=INDIRECT("FECHA_"&amp;$B2072,1),"INCUMPLIDA","PROCESO"), "VERIFICAR FECHA")),"SIN VALOR AVANCE")</f>
        <v>PROCESO</v>
      </c>
    </row>
    <row r="2073" spans="1:17" ht="165" x14ac:dyDescent="0.2">
      <c r="A2073" s="331" t="s">
        <v>17</v>
      </c>
      <c r="B2073" s="332" t="s">
        <v>14</v>
      </c>
      <c r="C2073" s="767"/>
      <c r="D2073" s="767"/>
      <c r="E2073" s="768"/>
      <c r="F2073" s="769"/>
      <c r="G2073" s="320" t="s">
        <v>3569</v>
      </c>
      <c r="H2073" s="321" t="s">
        <v>3570</v>
      </c>
      <c r="I2073" s="321" t="s">
        <v>3571</v>
      </c>
      <c r="J2073" s="333">
        <v>1</v>
      </c>
      <c r="K2073" s="323">
        <v>45722</v>
      </c>
      <c r="L2073" s="323">
        <v>46022</v>
      </c>
      <c r="M2073" s="324">
        <f t="shared" si="80"/>
        <v>42.857142857142854</v>
      </c>
      <c r="N2073" s="325">
        <v>0</v>
      </c>
      <c r="O2073" s="360" t="s">
        <v>3568</v>
      </c>
      <c r="P2073" s="325">
        <f t="shared" si="82"/>
        <v>0</v>
      </c>
      <c r="Q2073" s="326" t="str" cm="1">
        <f t="array" aca="1" ref="Q2073" ca="1">IF(ISNUMBER(P2073),IF(P2073=100%,"CUMPLIDA",IF(AND(ISNUMBER(L2073),ISNUMBER(INDIRECT("FECHA_"&amp;$B2073,1))), IF(L2073&lt;=INDIRECT("FECHA_"&amp;$B2073,1),"INCUMPLIDA","PROCESO"), "VERIFICAR FECHA")),"SIN VALOR AVANCE")</f>
        <v>PROCESO</v>
      </c>
    </row>
    <row r="2074" spans="1:17" ht="105" x14ac:dyDescent="0.2">
      <c r="A2074" s="331" t="s">
        <v>17</v>
      </c>
      <c r="B2074" s="332" t="s">
        <v>14</v>
      </c>
      <c r="C2074" s="767"/>
      <c r="D2074" s="767"/>
      <c r="E2074" s="768"/>
      <c r="F2074" s="769"/>
      <c r="G2074" s="320" t="s">
        <v>3572</v>
      </c>
      <c r="H2074" s="321" t="s">
        <v>3573</v>
      </c>
      <c r="I2074" s="335" t="s">
        <v>3574</v>
      </c>
      <c r="J2074" s="333">
        <v>1</v>
      </c>
      <c r="K2074" s="323">
        <v>45698</v>
      </c>
      <c r="L2074" s="323">
        <v>46022</v>
      </c>
      <c r="M2074" s="324">
        <f t="shared" si="80"/>
        <v>46.285714285714285</v>
      </c>
      <c r="N2074" s="325">
        <v>0</v>
      </c>
      <c r="O2074" s="360" t="s">
        <v>3575</v>
      </c>
      <c r="P2074" s="325">
        <f t="shared" si="82"/>
        <v>0</v>
      </c>
      <c r="Q2074" s="326" t="str" cm="1">
        <f t="array" aca="1" ref="Q2074" ca="1">IF(ISNUMBER(P2074),IF(P2074=100%,"CUMPLIDA",IF(AND(ISNUMBER(L2074),ISNUMBER(INDIRECT("FECHA_"&amp;$B2074,1))), IF(L2074&lt;=INDIRECT("FECHA_"&amp;$B2074,1),"INCUMPLIDA","PROCESO"), "VERIFICAR FECHA")),"SIN VALOR AVANCE")</f>
        <v>PROCESO</v>
      </c>
    </row>
    <row r="2075" spans="1:17" ht="105" x14ac:dyDescent="0.2">
      <c r="A2075" s="331" t="s">
        <v>17</v>
      </c>
      <c r="B2075" s="332" t="s">
        <v>14</v>
      </c>
      <c r="C2075" s="767"/>
      <c r="D2075" s="767"/>
      <c r="E2075" s="768" t="s">
        <v>3576</v>
      </c>
      <c r="F2075" s="769"/>
      <c r="G2075" s="334" t="s">
        <v>3577</v>
      </c>
      <c r="H2075" s="321" t="s">
        <v>3578</v>
      </c>
      <c r="I2075" s="321" t="s">
        <v>3579</v>
      </c>
      <c r="J2075" s="333">
        <v>1</v>
      </c>
      <c r="K2075" s="323">
        <v>45698</v>
      </c>
      <c r="L2075" s="323">
        <v>45747</v>
      </c>
      <c r="M2075" s="324">
        <f t="shared" si="80"/>
        <v>7</v>
      </c>
      <c r="N2075" s="325">
        <v>1</v>
      </c>
      <c r="O2075" s="361" t="s">
        <v>3580</v>
      </c>
      <c r="P2075" s="325">
        <f t="shared" si="82"/>
        <v>1</v>
      </c>
      <c r="Q2075" s="326" t="str" cm="1">
        <f t="array" aca="1" ref="Q2075" ca="1">IF(ISNUMBER(P2075),IF(P2075=100%,"CUMPLIDA",IF(AND(ISNUMBER(L2075),ISNUMBER(INDIRECT("FECHA_"&amp;$B2075,1))), IF(L2075&lt;=INDIRECT("FECHA_"&amp;$B2075,1),"INCUMPLIDA","PROCESO"), "VERIFICAR FECHA")),"SIN VALOR AVANCE")</f>
        <v>CUMPLIDA</v>
      </c>
    </row>
    <row r="2076" spans="1:17" ht="105" x14ac:dyDescent="0.2">
      <c r="A2076" s="331" t="s">
        <v>17</v>
      </c>
      <c r="B2076" s="332" t="s">
        <v>14</v>
      </c>
      <c r="C2076" s="767"/>
      <c r="D2076" s="767"/>
      <c r="E2076" s="768"/>
      <c r="F2076" s="769"/>
      <c r="G2076" s="334" t="s">
        <v>3581</v>
      </c>
      <c r="H2076" s="321" t="s">
        <v>3582</v>
      </c>
      <c r="I2076" s="321" t="s">
        <v>3583</v>
      </c>
      <c r="J2076" s="333">
        <v>2</v>
      </c>
      <c r="K2076" s="323">
        <v>45719</v>
      </c>
      <c r="L2076" s="323">
        <v>46022</v>
      </c>
      <c r="M2076" s="324">
        <f t="shared" si="80"/>
        <v>43.285714285714285</v>
      </c>
      <c r="N2076" s="325">
        <v>0.6</v>
      </c>
      <c r="O2076" s="361" t="s">
        <v>3584</v>
      </c>
      <c r="P2076" s="325">
        <f t="shared" si="82"/>
        <v>0.6</v>
      </c>
      <c r="Q2076" s="326" t="str" cm="1">
        <f t="array" aca="1" ref="Q2076" ca="1">IF(ISNUMBER(P2076),IF(P2076=100%,"CUMPLIDA",IF(AND(ISNUMBER(L2076),ISNUMBER(INDIRECT("FECHA_"&amp;$B2076,1))), IF(L2076&lt;=INDIRECT("FECHA_"&amp;$B2076,1),"INCUMPLIDA","PROCESO"), "VERIFICAR FECHA")),"SIN VALOR AVANCE")</f>
        <v>PROCESO</v>
      </c>
    </row>
    <row r="2077" spans="1:17" ht="150" x14ac:dyDescent="0.2">
      <c r="A2077" s="331" t="s">
        <v>17</v>
      </c>
      <c r="B2077" s="332" t="s">
        <v>14</v>
      </c>
      <c r="C2077" s="767"/>
      <c r="D2077" s="767"/>
      <c r="E2077" s="768" t="s">
        <v>3585</v>
      </c>
      <c r="F2077" s="769"/>
      <c r="G2077" s="336" t="s">
        <v>3586</v>
      </c>
      <c r="H2077" s="321" t="s">
        <v>3587</v>
      </c>
      <c r="I2077" s="341" t="s">
        <v>3588</v>
      </c>
      <c r="J2077" s="333">
        <v>1</v>
      </c>
      <c r="K2077" s="323">
        <v>45698</v>
      </c>
      <c r="L2077" s="323">
        <v>46022</v>
      </c>
      <c r="M2077" s="324">
        <f t="shared" si="80"/>
        <v>46.285714285714285</v>
      </c>
      <c r="N2077" s="325">
        <v>0</v>
      </c>
      <c r="O2077" s="341" t="s">
        <v>3589</v>
      </c>
      <c r="P2077" s="325">
        <f t="shared" si="82"/>
        <v>0</v>
      </c>
      <c r="Q2077" s="326" t="str" cm="1">
        <f t="array" aca="1" ref="Q2077" ca="1">IF(ISNUMBER(P2077),IF(P2077=100%,"CUMPLIDA",IF(AND(ISNUMBER(L2077),ISNUMBER(INDIRECT("FECHA_"&amp;$B2077,1))), IF(L2077&lt;=INDIRECT("FECHA_"&amp;$B2077,1),"INCUMPLIDA","PROCESO"), "VERIFICAR FECHA")),"SIN VALOR AVANCE")</f>
        <v>PROCESO</v>
      </c>
    </row>
    <row r="2078" spans="1:17" ht="120" x14ac:dyDescent="0.2">
      <c r="A2078" s="331" t="s">
        <v>17</v>
      </c>
      <c r="B2078" s="332" t="s">
        <v>14</v>
      </c>
      <c r="C2078" s="767"/>
      <c r="D2078" s="767"/>
      <c r="E2078" s="768"/>
      <c r="F2078" s="769"/>
      <c r="G2078" s="320" t="s">
        <v>3590</v>
      </c>
      <c r="H2078" s="321" t="s">
        <v>3591</v>
      </c>
      <c r="I2078" s="321" t="s">
        <v>3592</v>
      </c>
      <c r="J2078" s="333">
        <v>1</v>
      </c>
      <c r="K2078" s="323">
        <v>45698</v>
      </c>
      <c r="L2078" s="323">
        <v>46022</v>
      </c>
      <c r="M2078" s="324">
        <f t="shared" si="80"/>
        <v>46.285714285714285</v>
      </c>
      <c r="N2078" s="325">
        <v>0.4</v>
      </c>
      <c r="O2078" s="341" t="s">
        <v>3589</v>
      </c>
      <c r="P2078" s="325">
        <f t="shared" si="82"/>
        <v>0.4</v>
      </c>
      <c r="Q2078" s="326" t="str" cm="1">
        <f t="array" aca="1" ref="Q2078" ca="1">IF(ISNUMBER(P2078),IF(P2078=100%,"CUMPLIDA",IF(AND(ISNUMBER(L2078),ISNUMBER(INDIRECT("FECHA_"&amp;$B2078,1))), IF(L2078&lt;=INDIRECT("FECHA_"&amp;$B2078,1),"INCUMPLIDA","PROCESO"), "VERIFICAR FECHA")),"SIN VALOR AVANCE")</f>
        <v>PROCESO</v>
      </c>
    </row>
    <row r="2079" spans="1:17" ht="255" x14ac:dyDescent="0.2">
      <c r="A2079" s="331" t="s">
        <v>17</v>
      </c>
      <c r="B2079" s="332" t="s">
        <v>14</v>
      </c>
      <c r="C2079" s="767"/>
      <c r="D2079" s="767"/>
      <c r="E2079" s="768"/>
      <c r="F2079" s="769"/>
      <c r="G2079" s="320" t="s">
        <v>3593</v>
      </c>
      <c r="H2079" s="321" t="s">
        <v>3594</v>
      </c>
      <c r="I2079" s="321" t="s">
        <v>3595</v>
      </c>
      <c r="J2079" s="333">
        <v>1</v>
      </c>
      <c r="K2079" s="323">
        <v>45698</v>
      </c>
      <c r="L2079" s="323">
        <v>46022</v>
      </c>
      <c r="M2079" s="324">
        <f t="shared" si="80"/>
        <v>46.285714285714285</v>
      </c>
      <c r="N2079" s="325">
        <v>0</v>
      </c>
      <c r="O2079" s="341" t="s">
        <v>3596</v>
      </c>
      <c r="P2079" s="325">
        <f t="shared" si="82"/>
        <v>0</v>
      </c>
      <c r="Q2079" s="326" t="str" cm="1">
        <f t="array" aca="1" ref="Q2079" ca="1">IF(ISNUMBER(P2079),IF(P2079=100%,"CUMPLIDA",IF(AND(ISNUMBER(L2079),ISNUMBER(INDIRECT("FECHA_"&amp;$B2079,1))), IF(L2079&lt;=INDIRECT("FECHA_"&amp;$B2079,1),"INCUMPLIDA","PROCESO"), "VERIFICAR FECHA")),"SIN VALOR AVANCE")</f>
        <v>PROCESO</v>
      </c>
    </row>
    <row r="2080" spans="1:17" ht="105" customHeight="1" x14ac:dyDescent="0.2">
      <c r="A2080" s="331" t="s">
        <v>17</v>
      </c>
      <c r="B2080" s="332" t="s">
        <v>14</v>
      </c>
      <c r="C2080" s="767"/>
      <c r="D2080" s="767"/>
      <c r="E2080" s="768" t="s">
        <v>3597</v>
      </c>
      <c r="F2080" s="769"/>
      <c r="G2080" s="336" t="s">
        <v>3598</v>
      </c>
      <c r="H2080" s="321" t="s">
        <v>3599</v>
      </c>
      <c r="I2080" s="341" t="s">
        <v>3600</v>
      </c>
      <c r="J2080" s="333">
        <v>1</v>
      </c>
      <c r="K2080" s="339">
        <v>45698</v>
      </c>
      <c r="L2080" s="339">
        <v>46022</v>
      </c>
      <c r="M2080" s="324">
        <f t="shared" si="80"/>
        <v>46.285714285714285</v>
      </c>
      <c r="N2080" s="325">
        <v>0.25</v>
      </c>
      <c r="O2080" s="341" t="s">
        <v>3589</v>
      </c>
      <c r="P2080" s="325">
        <f t="shared" si="82"/>
        <v>0.25</v>
      </c>
      <c r="Q2080" s="326" t="str" cm="1">
        <f t="array" aca="1" ref="Q2080" ca="1">IF(ISNUMBER(P2080),IF(P2080=100%,"CUMPLIDA",IF(AND(ISNUMBER(L2080),ISNUMBER(INDIRECT("FECHA_"&amp;$B2080,1))), IF(L2080&lt;=INDIRECT("FECHA_"&amp;$B2080,1),"INCUMPLIDA","PROCESO"), "VERIFICAR FECHA")),"SIN VALOR AVANCE")</f>
        <v>PROCESO</v>
      </c>
    </row>
    <row r="2081" spans="1:17" ht="120" x14ac:dyDescent="0.2">
      <c r="A2081" s="331" t="s">
        <v>17</v>
      </c>
      <c r="B2081" s="332" t="s">
        <v>14</v>
      </c>
      <c r="C2081" s="767"/>
      <c r="D2081" s="767"/>
      <c r="E2081" s="768"/>
      <c r="F2081" s="769"/>
      <c r="G2081" s="336" t="s">
        <v>3601</v>
      </c>
      <c r="H2081" s="321" t="s">
        <v>3602</v>
      </c>
      <c r="I2081" s="321" t="s">
        <v>3603</v>
      </c>
      <c r="J2081" s="333">
        <v>1</v>
      </c>
      <c r="K2081" s="338">
        <v>45698</v>
      </c>
      <c r="L2081" s="338">
        <v>46022</v>
      </c>
      <c r="M2081" s="324">
        <f t="shared" si="80"/>
        <v>46.285714285714285</v>
      </c>
      <c r="N2081" s="325">
        <v>0.25</v>
      </c>
      <c r="O2081" s="341" t="s">
        <v>3589</v>
      </c>
      <c r="P2081" s="325">
        <f t="shared" si="82"/>
        <v>0.25</v>
      </c>
      <c r="Q2081" s="326" t="str" cm="1">
        <f t="array" aca="1" ref="Q2081" ca="1">IF(ISNUMBER(P2081),IF(P2081=100%,"CUMPLIDA",IF(AND(ISNUMBER(L2081),ISNUMBER(INDIRECT("FECHA_"&amp;$B2081,1))), IF(L2081&lt;=INDIRECT("FECHA_"&amp;$B2081,1),"INCUMPLIDA","PROCESO"), "VERIFICAR FECHA")),"SIN VALOR AVANCE")</f>
        <v>PROCESO</v>
      </c>
    </row>
    <row r="2082" spans="1:17" ht="180.75" x14ac:dyDescent="0.2">
      <c r="A2082" s="331" t="s">
        <v>17</v>
      </c>
      <c r="B2082" s="332" t="s">
        <v>14</v>
      </c>
      <c r="C2082" s="767"/>
      <c r="D2082" s="767"/>
      <c r="E2082" s="768" t="s">
        <v>3604</v>
      </c>
      <c r="F2082" s="769"/>
      <c r="G2082" s="336" t="s">
        <v>3605</v>
      </c>
      <c r="H2082" s="321" t="s">
        <v>3606</v>
      </c>
      <c r="I2082" s="341" t="s">
        <v>3607</v>
      </c>
      <c r="J2082" s="333">
        <v>1</v>
      </c>
      <c r="K2082" s="339">
        <v>45698</v>
      </c>
      <c r="L2082" s="339">
        <v>45900</v>
      </c>
      <c r="M2082" s="324">
        <f t="shared" si="80"/>
        <v>28.857142857142858</v>
      </c>
      <c r="N2082" s="325">
        <v>0.7</v>
      </c>
      <c r="O2082" s="341" t="s">
        <v>3608</v>
      </c>
      <c r="P2082" s="325">
        <f t="shared" si="82"/>
        <v>0.7</v>
      </c>
      <c r="Q2082" s="326" t="str" cm="1">
        <f t="array" aca="1" ref="Q2082" ca="1">IF(ISNUMBER(P2082),IF(P2082=100%,"CUMPLIDA",IF(AND(ISNUMBER(L2082),ISNUMBER(INDIRECT("FECHA_"&amp;$B2082,1))), IF(L2082&lt;=INDIRECT("FECHA_"&amp;$B2082,1),"INCUMPLIDA","PROCESO"), "VERIFICAR FECHA")),"SIN VALOR AVANCE")</f>
        <v>PROCESO</v>
      </c>
    </row>
    <row r="2083" spans="1:17" ht="165.75" x14ac:dyDescent="0.2">
      <c r="A2083" s="331" t="s">
        <v>17</v>
      </c>
      <c r="B2083" s="332" t="s">
        <v>14</v>
      </c>
      <c r="C2083" s="767"/>
      <c r="D2083" s="767"/>
      <c r="E2083" s="768"/>
      <c r="F2083" s="769"/>
      <c r="G2083" s="320" t="s">
        <v>3609</v>
      </c>
      <c r="H2083" s="321" t="s">
        <v>3610</v>
      </c>
      <c r="I2083" s="321" t="s">
        <v>3607</v>
      </c>
      <c r="J2083" s="333">
        <v>1</v>
      </c>
      <c r="K2083" s="338">
        <v>45698</v>
      </c>
      <c r="L2083" s="338">
        <v>45900</v>
      </c>
      <c r="M2083" s="324">
        <f t="shared" si="80"/>
        <v>28.857142857142858</v>
      </c>
      <c r="N2083" s="325">
        <v>1</v>
      </c>
      <c r="O2083" s="321" t="s">
        <v>3611</v>
      </c>
      <c r="P2083" s="325">
        <f t="shared" si="82"/>
        <v>1</v>
      </c>
      <c r="Q2083" s="326" t="str" cm="1">
        <f t="array" aca="1" ref="Q2083" ca="1">IF(ISNUMBER(P2083),IF(P2083=100%,"CUMPLIDA",IF(AND(ISNUMBER(L2083),ISNUMBER(INDIRECT("FECHA_"&amp;$B2083,1))), IF(L2083&lt;=INDIRECT("FECHA_"&amp;$B2083,1),"INCUMPLIDA","PROCESO"), "VERIFICAR FECHA")),"SIN VALOR AVANCE")</f>
        <v>CUMPLIDA</v>
      </c>
    </row>
    <row r="2084" spans="1:17" ht="195" customHeight="1" x14ac:dyDescent="0.2">
      <c r="A2084" s="331" t="s">
        <v>17</v>
      </c>
      <c r="B2084" s="332" t="s">
        <v>14</v>
      </c>
      <c r="C2084" s="767"/>
      <c r="D2084" s="767"/>
      <c r="E2084" s="768"/>
      <c r="F2084" s="769"/>
      <c r="G2084" s="320" t="s">
        <v>3612</v>
      </c>
      <c r="H2084" s="321" t="s">
        <v>3613</v>
      </c>
      <c r="I2084" s="321" t="s">
        <v>3614</v>
      </c>
      <c r="J2084" s="333">
        <v>1</v>
      </c>
      <c r="K2084" s="338">
        <v>45332</v>
      </c>
      <c r="L2084" s="338">
        <v>45900</v>
      </c>
      <c r="M2084" s="324">
        <f t="shared" si="80"/>
        <v>81.142857142857139</v>
      </c>
      <c r="N2084" s="325">
        <v>0.7</v>
      </c>
      <c r="O2084" s="321" t="s">
        <v>3615</v>
      </c>
      <c r="P2084" s="325">
        <f t="shared" si="82"/>
        <v>0.7</v>
      </c>
      <c r="Q2084" s="326" t="str" cm="1">
        <f t="array" aca="1" ref="Q2084" ca="1">IF(ISNUMBER(P2084),IF(P2084=100%,"CUMPLIDA",IF(AND(ISNUMBER(L2084),ISNUMBER(INDIRECT("FECHA_"&amp;$B2084,1))), IF(L2084&lt;=INDIRECT("FECHA_"&amp;$B2084,1),"INCUMPLIDA","PROCESO"), "VERIFICAR FECHA")),"SIN VALOR AVANCE")</f>
        <v>PROCESO</v>
      </c>
    </row>
    <row r="2085" spans="1:17" ht="135" x14ac:dyDescent="0.2">
      <c r="A2085" s="331" t="s">
        <v>17</v>
      </c>
      <c r="B2085" s="332" t="s">
        <v>14</v>
      </c>
      <c r="C2085" s="767"/>
      <c r="D2085" s="767"/>
      <c r="E2085" s="768"/>
      <c r="F2085" s="769"/>
      <c r="G2085" s="336" t="s">
        <v>3616</v>
      </c>
      <c r="H2085" s="321" t="s">
        <v>3617</v>
      </c>
      <c r="I2085" s="341" t="s">
        <v>3618</v>
      </c>
      <c r="J2085" s="333">
        <v>1</v>
      </c>
      <c r="K2085" s="338">
        <v>45332</v>
      </c>
      <c r="L2085" s="338">
        <v>45900</v>
      </c>
      <c r="M2085" s="324">
        <f t="shared" si="80"/>
        <v>81.142857142857139</v>
      </c>
      <c r="N2085" s="325">
        <v>0.7</v>
      </c>
      <c r="O2085" s="341" t="s">
        <v>3619</v>
      </c>
      <c r="P2085" s="325">
        <f t="shared" si="82"/>
        <v>0.7</v>
      </c>
      <c r="Q2085" s="326" t="str" cm="1">
        <f t="array" aca="1" ref="Q2085" ca="1">IF(ISNUMBER(P2085),IF(P2085=100%,"CUMPLIDA",IF(AND(ISNUMBER(L2085),ISNUMBER(INDIRECT("FECHA_"&amp;$B2085,1))), IF(L2085&lt;=INDIRECT("FECHA_"&amp;$B2085,1),"INCUMPLIDA","PROCESO"), "VERIFICAR FECHA")),"SIN VALOR AVANCE")</f>
        <v>PROCESO</v>
      </c>
    </row>
    <row r="2086" spans="1:17" ht="75" customHeight="1" x14ac:dyDescent="0.2">
      <c r="A2086" s="331" t="s">
        <v>17</v>
      </c>
      <c r="B2086" s="332" t="s">
        <v>14</v>
      </c>
      <c r="C2086" s="767"/>
      <c r="D2086" s="767"/>
      <c r="E2086" s="768"/>
      <c r="F2086" s="769"/>
      <c r="G2086" s="336" t="s">
        <v>3620</v>
      </c>
      <c r="H2086" s="321" t="s">
        <v>3621</v>
      </c>
      <c r="I2086" s="341" t="s">
        <v>3618</v>
      </c>
      <c r="J2086" s="333">
        <v>1</v>
      </c>
      <c r="K2086" s="338">
        <v>45332</v>
      </c>
      <c r="L2086" s="338">
        <v>45900</v>
      </c>
      <c r="M2086" s="324">
        <f t="shared" si="80"/>
        <v>81.142857142857139</v>
      </c>
      <c r="N2086" s="325">
        <v>0.2</v>
      </c>
      <c r="O2086" s="341" t="s">
        <v>3622</v>
      </c>
      <c r="P2086" s="325">
        <f t="shared" si="82"/>
        <v>0.2</v>
      </c>
      <c r="Q2086" s="326" t="str" cm="1">
        <f t="array" aca="1" ref="Q2086" ca="1">IF(ISNUMBER(P2086),IF(P2086=100%,"CUMPLIDA",IF(AND(ISNUMBER(L2086),ISNUMBER(INDIRECT("FECHA_"&amp;$B2086,1))), IF(L2086&lt;=INDIRECT("FECHA_"&amp;$B2086,1),"INCUMPLIDA","PROCESO"), "VERIFICAR FECHA")),"SIN VALOR AVANCE")</f>
        <v>PROCESO</v>
      </c>
    </row>
    <row r="2087" spans="1:17" ht="195" x14ac:dyDescent="0.2">
      <c r="A2087" s="331" t="s">
        <v>17</v>
      </c>
      <c r="B2087" s="332" t="s">
        <v>14</v>
      </c>
      <c r="C2087" s="767"/>
      <c r="D2087" s="767"/>
      <c r="E2087" s="768"/>
      <c r="F2087" s="769"/>
      <c r="G2087" s="336" t="s">
        <v>3623</v>
      </c>
      <c r="H2087" s="321" t="s">
        <v>3624</v>
      </c>
      <c r="I2087" s="341" t="s">
        <v>3625</v>
      </c>
      <c r="J2087" s="333">
        <v>3</v>
      </c>
      <c r="K2087" s="338">
        <v>45717</v>
      </c>
      <c r="L2087" s="338">
        <v>46022</v>
      </c>
      <c r="M2087" s="324">
        <f t="shared" si="80"/>
        <v>43.571428571428569</v>
      </c>
      <c r="N2087" s="325">
        <v>0.1</v>
      </c>
      <c r="O2087" s="341" t="s">
        <v>3619</v>
      </c>
      <c r="P2087" s="325">
        <f t="shared" si="82"/>
        <v>0.1</v>
      </c>
      <c r="Q2087" s="326" t="str" cm="1">
        <f t="array" aca="1" ref="Q2087" ca="1">IF(ISNUMBER(P2087),IF(P2087=100%,"CUMPLIDA",IF(AND(ISNUMBER(L2087),ISNUMBER(INDIRECT("FECHA_"&amp;$B2087,1))), IF(L2087&lt;=INDIRECT("FECHA_"&amp;$B2087,1),"INCUMPLIDA","PROCESO"), "VERIFICAR FECHA")),"SIN VALOR AVANCE")</f>
        <v>PROCESO</v>
      </c>
    </row>
    <row r="2088" spans="1:17" ht="195" x14ac:dyDescent="0.2">
      <c r="A2088" s="331" t="s">
        <v>17</v>
      </c>
      <c r="B2088" s="332" t="s">
        <v>14</v>
      </c>
      <c r="C2088" s="767"/>
      <c r="D2088" s="767"/>
      <c r="E2088" s="768"/>
      <c r="F2088" s="769"/>
      <c r="G2088" s="336" t="s">
        <v>3626</v>
      </c>
      <c r="H2088" s="321" t="s">
        <v>3627</v>
      </c>
      <c r="I2088" s="341" t="s">
        <v>3625</v>
      </c>
      <c r="J2088" s="333">
        <v>3</v>
      </c>
      <c r="K2088" s="338">
        <v>45717</v>
      </c>
      <c r="L2088" s="338">
        <v>46022</v>
      </c>
      <c r="M2088" s="324">
        <f t="shared" si="80"/>
        <v>43.571428571428569</v>
      </c>
      <c r="N2088" s="325">
        <v>0.1</v>
      </c>
      <c r="O2088" s="341" t="s">
        <v>3619</v>
      </c>
      <c r="P2088" s="325">
        <f t="shared" si="82"/>
        <v>0.1</v>
      </c>
      <c r="Q2088" s="326" t="str" cm="1">
        <f t="array" aca="1" ref="Q2088" ca="1">IF(ISNUMBER(P2088),IF(P2088=100%,"CUMPLIDA",IF(AND(ISNUMBER(L2088),ISNUMBER(INDIRECT("FECHA_"&amp;$B2088,1))), IF(L2088&lt;=INDIRECT("FECHA_"&amp;$B2088,1),"INCUMPLIDA","PROCESO"), "VERIFICAR FECHA")),"SIN VALOR AVANCE")</f>
        <v>PROCESO</v>
      </c>
    </row>
    <row r="2089" spans="1:17" ht="135" x14ac:dyDescent="0.2">
      <c r="A2089" s="331" t="s">
        <v>17</v>
      </c>
      <c r="B2089" s="332" t="s">
        <v>14</v>
      </c>
      <c r="C2089" s="767"/>
      <c r="D2089" s="767"/>
      <c r="E2089" s="768"/>
      <c r="F2089" s="769"/>
      <c r="G2089" s="336" t="s">
        <v>3628</v>
      </c>
      <c r="H2089" s="321" t="s">
        <v>3629</v>
      </c>
      <c r="I2089" s="341" t="s">
        <v>3630</v>
      </c>
      <c r="J2089" s="333">
        <v>1</v>
      </c>
      <c r="K2089" s="338">
        <v>45698</v>
      </c>
      <c r="L2089" s="338">
        <v>45838</v>
      </c>
      <c r="M2089" s="324">
        <f t="shared" si="80"/>
        <v>20</v>
      </c>
      <c r="N2089" s="325">
        <v>1</v>
      </c>
      <c r="O2089" s="341" t="s">
        <v>3631</v>
      </c>
      <c r="P2089" s="325">
        <f t="shared" si="82"/>
        <v>1</v>
      </c>
      <c r="Q2089" s="326" t="str" cm="1">
        <f t="array" aca="1" ref="Q2089" ca="1">IF(ISNUMBER(P2089),IF(P2089=100%,"CUMPLIDA",IF(AND(ISNUMBER(L2089),ISNUMBER(INDIRECT("FECHA_"&amp;$B2089,1))), IF(L2089&lt;=INDIRECT("FECHA_"&amp;$B2089,1),"INCUMPLIDA","PROCESO"), "VERIFICAR FECHA")),"SIN VALOR AVANCE")</f>
        <v>CUMPLIDA</v>
      </c>
    </row>
    <row r="2090" spans="1:17" ht="135" x14ac:dyDescent="0.2">
      <c r="A2090" s="331" t="s">
        <v>17</v>
      </c>
      <c r="B2090" s="332" t="s">
        <v>14</v>
      </c>
      <c r="C2090" s="767"/>
      <c r="D2090" s="767"/>
      <c r="E2090" s="768" t="s">
        <v>3632</v>
      </c>
      <c r="F2090" s="769"/>
      <c r="G2090" s="336" t="s">
        <v>3633</v>
      </c>
      <c r="H2090" s="321" t="s">
        <v>3634</v>
      </c>
      <c r="I2090" s="341" t="s">
        <v>3630</v>
      </c>
      <c r="J2090" s="333">
        <v>1</v>
      </c>
      <c r="K2090" s="338">
        <v>45703</v>
      </c>
      <c r="L2090" s="338">
        <v>45838</v>
      </c>
      <c r="M2090" s="324">
        <f t="shared" si="80"/>
        <v>19.285714285714285</v>
      </c>
      <c r="N2090" s="325">
        <v>1</v>
      </c>
      <c r="O2090" s="341" t="s">
        <v>3631</v>
      </c>
      <c r="P2090" s="325">
        <f t="shared" si="82"/>
        <v>1</v>
      </c>
      <c r="Q2090" s="326" t="str" cm="1">
        <f t="array" aca="1" ref="Q2090" ca="1">IF(ISNUMBER(P2090),IF(P2090=100%,"CUMPLIDA",IF(AND(ISNUMBER(L2090),ISNUMBER(INDIRECT("FECHA_"&amp;$B2090,1))), IF(L2090&lt;=INDIRECT("FECHA_"&amp;$B2090,1),"INCUMPLIDA","PROCESO"), "VERIFICAR FECHA")),"SIN VALOR AVANCE")</f>
        <v>CUMPLIDA</v>
      </c>
    </row>
    <row r="2091" spans="1:17" ht="90" x14ac:dyDescent="0.2">
      <c r="A2091" s="331" t="s">
        <v>17</v>
      </c>
      <c r="B2091" s="332" t="s">
        <v>14</v>
      </c>
      <c r="C2091" s="767"/>
      <c r="D2091" s="767"/>
      <c r="E2091" s="768"/>
      <c r="F2091" s="769"/>
      <c r="G2091" s="336" t="s">
        <v>3635</v>
      </c>
      <c r="H2091" s="321" t="s">
        <v>3636</v>
      </c>
      <c r="I2091" s="341" t="s">
        <v>3637</v>
      </c>
      <c r="J2091" s="333">
        <v>2</v>
      </c>
      <c r="K2091" s="338">
        <v>45703</v>
      </c>
      <c r="L2091" s="338">
        <v>45777</v>
      </c>
      <c r="M2091" s="324">
        <f t="shared" si="80"/>
        <v>10.571428571428571</v>
      </c>
      <c r="N2091" s="325">
        <v>1</v>
      </c>
      <c r="O2091" s="341" t="s">
        <v>3631</v>
      </c>
      <c r="P2091" s="325">
        <f t="shared" si="82"/>
        <v>1</v>
      </c>
      <c r="Q2091" s="326" t="str" cm="1">
        <f t="array" aca="1" ref="Q2091" ca="1">IF(ISNUMBER(P2091),IF(P2091=100%,"CUMPLIDA",IF(AND(ISNUMBER(L2091),ISNUMBER(INDIRECT("FECHA_"&amp;$B2091,1))), IF(L2091&lt;=INDIRECT("FECHA_"&amp;$B2091,1),"INCUMPLIDA","PROCESO"), "VERIFICAR FECHA")),"SIN VALOR AVANCE")</f>
        <v>CUMPLIDA</v>
      </c>
    </row>
    <row r="2092" spans="1:17" ht="90" x14ac:dyDescent="0.2">
      <c r="A2092" s="331" t="s">
        <v>17</v>
      </c>
      <c r="B2092" s="332" t="s">
        <v>14</v>
      </c>
      <c r="C2092" s="767"/>
      <c r="D2092" s="767"/>
      <c r="E2092" s="768"/>
      <c r="F2092" s="769"/>
      <c r="G2092" s="336" t="s">
        <v>3638</v>
      </c>
      <c r="H2092" s="321" t="s">
        <v>3639</v>
      </c>
      <c r="I2092" s="341" t="s">
        <v>3637</v>
      </c>
      <c r="J2092" s="333">
        <v>2</v>
      </c>
      <c r="K2092" s="338">
        <v>45839</v>
      </c>
      <c r="L2092" s="338">
        <v>45869</v>
      </c>
      <c r="M2092" s="324">
        <f t="shared" si="80"/>
        <v>4.2857142857142856</v>
      </c>
      <c r="N2092" s="325">
        <v>0</v>
      </c>
      <c r="O2092" s="341" t="s">
        <v>3631</v>
      </c>
      <c r="P2092" s="325">
        <f t="shared" si="82"/>
        <v>0</v>
      </c>
      <c r="Q2092" s="326" t="str" cm="1">
        <f t="array" aca="1" ref="Q2092" ca="1">IF(ISNUMBER(P2092),IF(P2092=100%,"CUMPLIDA",IF(AND(ISNUMBER(L2092),ISNUMBER(INDIRECT("FECHA_"&amp;$B2092,1))), IF(L2092&lt;=INDIRECT("FECHA_"&amp;$B2092,1),"INCUMPLIDA","PROCESO"), "VERIFICAR FECHA")),"SIN VALOR AVANCE")</f>
        <v>PROCESO</v>
      </c>
    </row>
    <row r="2093" spans="1:17" ht="105.75" customHeight="1" x14ac:dyDescent="0.2">
      <c r="A2093" s="331" t="s">
        <v>17</v>
      </c>
      <c r="B2093" s="332" t="s">
        <v>14</v>
      </c>
      <c r="C2093" s="767"/>
      <c r="D2093" s="767"/>
      <c r="E2093" s="768" t="s">
        <v>3640</v>
      </c>
      <c r="F2093" s="769"/>
      <c r="G2093" s="336" t="s">
        <v>3641</v>
      </c>
      <c r="H2093" s="321" t="s">
        <v>3642</v>
      </c>
      <c r="I2093" s="341" t="s">
        <v>3643</v>
      </c>
      <c r="J2093" s="333">
        <v>1</v>
      </c>
      <c r="K2093" s="338">
        <v>45698</v>
      </c>
      <c r="L2093" s="338">
        <v>45869</v>
      </c>
      <c r="M2093" s="324">
        <f t="shared" si="80"/>
        <v>24.428571428571427</v>
      </c>
      <c r="N2093" s="325">
        <v>0.65</v>
      </c>
      <c r="O2093" s="341" t="s">
        <v>3644</v>
      </c>
      <c r="P2093" s="325">
        <f t="shared" si="82"/>
        <v>0.65</v>
      </c>
      <c r="Q2093" s="326" t="str" cm="1">
        <f t="array" aca="1" ref="Q2093" ca="1">IF(ISNUMBER(P2093),IF(P2093=100%,"CUMPLIDA",IF(AND(ISNUMBER(L2093),ISNUMBER(INDIRECT("FECHA_"&amp;$B2093,1))), IF(L2093&lt;=INDIRECT("FECHA_"&amp;$B2093,1),"INCUMPLIDA","PROCESO"), "VERIFICAR FECHA")),"SIN VALOR AVANCE")</f>
        <v>PROCESO</v>
      </c>
    </row>
    <row r="2094" spans="1:17" ht="120" x14ac:dyDescent="0.2">
      <c r="A2094" s="331" t="s">
        <v>17</v>
      </c>
      <c r="B2094" s="332" t="s">
        <v>14</v>
      </c>
      <c r="C2094" s="767"/>
      <c r="D2094" s="767"/>
      <c r="E2094" s="768"/>
      <c r="F2094" s="769"/>
      <c r="G2094" s="336" t="s">
        <v>3645</v>
      </c>
      <c r="H2094" s="321" t="s">
        <v>3646</v>
      </c>
      <c r="I2094" s="341" t="s">
        <v>3647</v>
      </c>
      <c r="J2094" s="333">
        <v>1</v>
      </c>
      <c r="K2094" s="338">
        <v>45870</v>
      </c>
      <c r="L2094" s="338">
        <v>45930</v>
      </c>
      <c r="M2094" s="324">
        <f t="shared" si="80"/>
        <v>8.5714285714285712</v>
      </c>
      <c r="N2094" s="325">
        <v>0.9</v>
      </c>
      <c r="O2094" s="321" t="s">
        <v>3648</v>
      </c>
      <c r="P2094" s="325">
        <f t="shared" si="82"/>
        <v>0.9</v>
      </c>
      <c r="Q2094" s="326" t="str" cm="1">
        <f t="array" aca="1" ref="Q2094" ca="1">IF(ISNUMBER(P2094),IF(P2094=100%,"CUMPLIDA",IF(AND(ISNUMBER(L2094),ISNUMBER(INDIRECT("FECHA_"&amp;$B2094,1))), IF(L2094&lt;=INDIRECT("FECHA_"&amp;$B2094,1),"INCUMPLIDA","PROCESO"), "VERIFICAR FECHA")),"SIN VALOR AVANCE")</f>
        <v>PROCESO</v>
      </c>
    </row>
    <row r="2095" spans="1:17" ht="105" x14ac:dyDescent="0.2">
      <c r="A2095" s="331" t="s">
        <v>17</v>
      </c>
      <c r="B2095" s="332" t="s">
        <v>14</v>
      </c>
      <c r="C2095" s="767"/>
      <c r="D2095" s="767"/>
      <c r="E2095" s="768"/>
      <c r="F2095" s="769"/>
      <c r="G2095" s="336" t="s">
        <v>3649</v>
      </c>
      <c r="H2095" s="321" t="s">
        <v>3650</v>
      </c>
      <c r="I2095" s="341" t="s">
        <v>3651</v>
      </c>
      <c r="J2095" s="333">
        <v>2</v>
      </c>
      <c r="K2095" s="338">
        <v>45931</v>
      </c>
      <c r="L2095" s="338">
        <v>46053</v>
      </c>
      <c r="M2095" s="324">
        <f t="shared" si="80"/>
        <v>17.428571428571427</v>
      </c>
      <c r="N2095" s="325">
        <v>0.1</v>
      </c>
      <c r="O2095" s="321" t="s">
        <v>3652</v>
      </c>
      <c r="P2095" s="325">
        <f t="shared" si="82"/>
        <v>0.1</v>
      </c>
      <c r="Q2095" s="326" t="str" cm="1">
        <f t="array" aca="1" ref="Q2095" ca="1">IF(ISNUMBER(P2095),IF(P2095=100%,"CUMPLIDA",IF(AND(ISNUMBER(L2095),ISNUMBER(INDIRECT("FECHA_"&amp;$B2095,1))), IF(L2095&lt;=INDIRECT("FECHA_"&amp;$B2095,1),"INCUMPLIDA","PROCESO"), "VERIFICAR FECHA")),"SIN VALOR AVANCE")</f>
        <v>PROCESO</v>
      </c>
    </row>
    <row r="2096" spans="1:17" ht="240" x14ac:dyDescent="0.2">
      <c r="A2096" s="331" t="s">
        <v>17</v>
      </c>
      <c r="B2096" s="332" t="s">
        <v>14</v>
      </c>
      <c r="C2096" s="767"/>
      <c r="D2096" s="767"/>
      <c r="E2096" s="768"/>
      <c r="F2096" s="769"/>
      <c r="G2096" s="336" t="s">
        <v>3653</v>
      </c>
      <c r="H2096" s="321" t="s">
        <v>3654</v>
      </c>
      <c r="I2096" s="341" t="s">
        <v>3655</v>
      </c>
      <c r="J2096" s="333">
        <v>3</v>
      </c>
      <c r="K2096" s="338">
        <v>45698</v>
      </c>
      <c r="L2096" s="338">
        <v>46203</v>
      </c>
      <c r="M2096" s="324">
        <f t="shared" si="80"/>
        <v>72.142857142857139</v>
      </c>
      <c r="N2096" s="325">
        <v>0.1</v>
      </c>
      <c r="O2096" s="321" t="s">
        <v>3656</v>
      </c>
      <c r="P2096" s="325">
        <f t="shared" si="82"/>
        <v>0.1</v>
      </c>
      <c r="Q2096" s="326" t="str" cm="1">
        <f t="array" aca="1" ref="Q2096" ca="1">IF(ISNUMBER(P2096),IF(P2096=100%,"CUMPLIDA",IF(AND(ISNUMBER(L2096),ISNUMBER(INDIRECT("FECHA_"&amp;$B2096,1))), IF(L2096&lt;=INDIRECT("FECHA_"&amp;$B2096,1),"INCUMPLIDA","PROCESO"), "VERIFICAR FECHA")),"SIN VALOR AVANCE")</f>
        <v>PROCESO</v>
      </c>
    </row>
    <row r="2097" spans="1:17" ht="300" x14ac:dyDescent="0.2">
      <c r="A2097" s="331" t="s">
        <v>17</v>
      </c>
      <c r="B2097" s="332" t="s">
        <v>14</v>
      </c>
      <c r="C2097" s="767"/>
      <c r="D2097" s="767"/>
      <c r="E2097" s="768"/>
      <c r="F2097" s="769"/>
      <c r="G2097" s="336" t="s">
        <v>3657</v>
      </c>
      <c r="H2097" s="321" t="s">
        <v>3658</v>
      </c>
      <c r="I2097" s="341" t="s">
        <v>3659</v>
      </c>
      <c r="J2097" s="333">
        <v>11</v>
      </c>
      <c r="K2097" s="338">
        <v>45698</v>
      </c>
      <c r="L2097" s="338">
        <v>46022</v>
      </c>
      <c r="M2097" s="324">
        <f t="shared" si="80"/>
        <v>46.285714285714285</v>
      </c>
      <c r="N2097" s="325">
        <v>0.15</v>
      </c>
      <c r="O2097" s="321" t="s">
        <v>3660</v>
      </c>
      <c r="P2097" s="325">
        <f t="shared" si="82"/>
        <v>0.15</v>
      </c>
      <c r="Q2097" s="326" t="str" cm="1">
        <f t="array" aca="1" ref="Q2097" ca="1">IF(ISNUMBER(P2097),IF(P2097=100%,"CUMPLIDA",IF(AND(ISNUMBER(L2097),ISNUMBER(INDIRECT("FECHA_"&amp;$B2097,1))), IF(L2097&lt;=INDIRECT("FECHA_"&amp;$B2097,1),"INCUMPLIDA","PROCESO"), "VERIFICAR FECHA")),"SIN VALOR AVANCE")</f>
        <v>PROCESO</v>
      </c>
    </row>
    <row r="2098" spans="1:17" ht="90.75" x14ac:dyDescent="0.2">
      <c r="A2098" s="331" t="s">
        <v>17</v>
      </c>
      <c r="B2098" s="332" t="s">
        <v>14</v>
      </c>
      <c r="C2098" s="767"/>
      <c r="D2098" s="767"/>
      <c r="E2098" s="768"/>
      <c r="F2098" s="769"/>
      <c r="G2098" s="320" t="s">
        <v>3661</v>
      </c>
      <c r="H2098" s="321" t="s">
        <v>3662</v>
      </c>
      <c r="I2098" s="321" t="s">
        <v>3663</v>
      </c>
      <c r="J2098" s="333">
        <v>1</v>
      </c>
      <c r="K2098" s="338">
        <v>45698</v>
      </c>
      <c r="L2098" s="338">
        <v>45869</v>
      </c>
      <c r="M2098" s="324">
        <f t="shared" ref="M2098:M2110" si="83">(L2098-K2098)/7</f>
        <v>24.428571428571427</v>
      </c>
      <c r="N2098" s="325">
        <v>0.5</v>
      </c>
      <c r="O2098" s="321" t="s">
        <v>3664</v>
      </c>
      <c r="P2098" s="325">
        <f t="shared" si="82"/>
        <v>0.5</v>
      </c>
      <c r="Q2098" s="326" t="str" cm="1">
        <f t="array" aca="1" ref="Q2098" ca="1">IF(ISNUMBER(P2098),IF(P2098=100%,"CUMPLIDA",IF(AND(ISNUMBER(L2098),ISNUMBER(INDIRECT("FECHA_"&amp;$B2098,1))), IF(L2098&lt;=INDIRECT("FECHA_"&amp;$B2098,1),"INCUMPLIDA","PROCESO"), "VERIFICAR FECHA")),"SIN VALOR AVANCE")</f>
        <v>PROCESO</v>
      </c>
    </row>
    <row r="2099" spans="1:17" ht="150" x14ac:dyDescent="0.2">
      <c r="A2099" s="331" t="s">
        <v>17</v>
      </c>
      <c r="B2099" s="332" t="s">
        <v>14</v>
      </c>
      <c r="C2099" s="767"/>
      <c r="D2099" s="767"/>
      <c r="E2099" s="768" t="s">
        <v>3665</v>
      </c>
      <c r="F2099" s="769"/>
      <c r="G2099" s="336" t="s">
        <v>3641</v>
      </c>
      <c r="H2099" s="321" t="s">
        <v>3666</v>
      </c>
      <c r="I2099" s="341" t="s">
        <v>3643</v>
      </c>
      <c r="J2099" s="333">
        <v>1</v>
      </c>
      <c r="K2099" s="338">
        <v>45698</v>
      </c>
      <c r="L2099" s="338">
        <v>45869</v>
      </c>
      <c r="M2099" s="324">
        <f t="shared" si="83"/>
        <v>24.428571428571427</v>
      </c>
      <c r="N2099" s="325">
        <v>0.65</v>
      </c>
      <c r="O2099" s="341" t="s">
        <v>3667</v>
      </c>
      <c r="P2099" s="325">
        <f t="shared" si="82"/>
        <v>0.65</v>
      </c>
      <c r="Q2099" s="326" t="str" cm="1">
        <f t="array" aca="1" ref="Q2099" ca="1">IF(ISNUMBER(P2099),IF(P2099=100%,"CUMPLIDA",IF(AND(ISNUMBER(L2099),ISNUMBER(INDIRECT("FECHA_"&amp;$B2099,1))), IF(L2099&lt;=INDIRECT("FECHA_"&amp;$B2099,1),"INCUMPLIDA","PROCESO"), "VERIFICAR FECHA")),"SIN VALOR AVANCE")</f>
        <v>PROCESO</v>
      </c>
    </row>
    <row r="2100" spans="1:17" ht="105.75" x14ac:dyDescent="0.2">
      <c r="A2100" s="331" t="s">
        <v>17</v>
      </c>
      <c r="B2100" s="332" t="s">
        <v>14</v>
      </c>
      <c r="C2100" s="767"/>
      <c r="D2100" s="767"/>
      <c r="E2100" s="768"/>
      <c r="F2100" s="769"/>
      <c r="G2100" s="336" t="s">
        <v>3645</v>
      </c>
      <c r="H2100" s="321" t="s">
        <v>3668</v>
      </c>
      <c r="I2100" s="341" t="s">
        <v>3647</v>
      </c>
      <c r="J2100" s="333">
        <v>1</v>
      </c>
      <c r="K2100" s="338">
        <v>45870</v>
      </c>
      <c r="L2100" s="338">
        <v>45930</v>
      </c>
      <c r="M2100" s="324">
        <f t="shared" si="83"/>
        <v>8.5714285714285712</v>
      </c>
      <c r="N2100" s="325">
        <v>0.9</v>
      </c>
      <c r="O2100" s="321" t="s">
        <v>3648</v>
      </c>
      <c r="P2100" s="325">
        <f t="shared" si="82"/>
        <v>0.9</v>
      </c>
      <c r="Q2100" s="326" t="str" cm="1">
        <f t="array" aca="1" ref="Q2100" ca="1">IF(ISNUMBER(P2100),IF(P2100=100%,"CUMPLIDA",IF(AND(ISNUMBER(L2100),ISNUMBER(INDIRECT("FECHA_"&amp;$B2100,1))), IF(L2100&lt;=INDIRECT("FECHA_"&amp;$B2100,1),"INCUMPLIDA","PROCESO"), "VERIFICAR FECHA")),"SIN VALOR AVANCE")</f>
        <v>PROCESO</v>
      </c>
    </row>
    <row r="2101" spans="1:17" ht="105" x14ac:dyDescent="0.2">
      <c r="A2101" s="331" t="s">
        <v>17</v>
      </c>
      <c r="B2101" s="332" t="s">
        <v>14</v>
      </c>
      <c r="C2101" s="767"/>
      <c r="D2101" s="767"/>
      <c r="E2101" s="768"/>
      <c r="F2101" s="769"/>
      <c r="G2101" s="336" t="s">
        <v>3649</v>
      </c>
      <c r="H2101" s="321" t="s">
        <v>3669</v>
      </c>
      <c r="I2101" s="341" t="s">
        <v>3651</v>
      </c>
      <c r="J2101" s="333">
        <v>2</v>
      </c>
      <c r="K2101" s="338">
        <v>45931</v>
      </c>
      <c r="L2101" s="338">
        <v>46053</v>
      </c>
      <c r="M2101" s="324">
        <f t="shared" si="83"/>
        <v>17.428571428571427</v>
      </c>
      <c r="N2101" s="325">
        <v>0.1</v>
      </c>
      <c r="O2101" s="321" t="s">
        <v>3670</v>
      </c>
      <c r="P2101" s="325">
        <f t="shared" si="82"/>
        <v>0.1</v>
      </c>
      <c r="Q2101" s="326" t="str" cm="1">
        <f t="array" aca="1" ref="Q2101" ca="1">IF(ISNUMBER(P2101),IF(P2101=100%,"CUMPLIDA",IF(AND(ISNUMBER(L2101),ISNUMBER(INDIRECT("FECHA_"&amp;$B2101,1))), IF(L2101&lt;=INDIRECT("FECHA_"&amp;$B2101,1),"INCUMPLIDA","PROCESO"), "VERIFICAR FECHA")),"SIN VALOR AVANCE")</f>
        <v>PROCESO</v>
      </c>
    </row>
    <row r="2102" spans="1:17" ht="240" x14ac:dyDescent="0.2">
      <c r="A2102" s="331" t="s">
        <v>17</v>
      </c>
      <c r="B2102" s="332" t="s">
        <v>14</v>
      </c>
      <c r="C2102" s="767"/>
      <c r="D2102" s="767"/>
      <c r="E2102" s="768"/>
      <c r="F2102" s="769"/>
      <c r="G2102" s="336" t="s">
        <v>3671</v>
      </c>
      <c r="H2102" s="321" t="s">
        <v>3672</v>
      </c>
      <c r="I2102" s="341" t="s">
        <v>3655</v>
      </c>
      <c r="J2102" s="333">
        <v>3</v>
      </c>
      <c r="K2102" s="338">
        <v>45698</v>
      </c>
      <c r="L2102" s="338">
        <v>46203</v>
      </c>
      <c r="M2102" s="324">
        <f t="shared" si="83"/>
        <v>72.142857142857139</v>
      </c>
      <c r="N2102" s="325">
        <v>0.1</v>
      </c>
      <c r="O2102" s="321" t="s">
        <v>3673</v>
      </c>
      <c r="P2102" s="325">
        <f t="shared" si="82"/>
        <v>0.1</v>
      </c>
      <c r="Q2102" s="326" t="str" cm="1">
        <f t="array" aca="1" ref="Q2102" ca="1">IF(ISNUMBER(P2102),IF(P2102=100%,"CUMPLIDA",IF(AND(ISNUMBER(L2102),ISNUMBER(INDIRECT("FECHA_"&amp;$B2102,1))), IF(L2102&lt;=INDIRECT("FECHA_"&amp;$B2102,1),"INCUMPLIDA","PROCESO"), "VERIFICAR FECHA")),"SIN VALOR AVANCE")</f>
        <v>PROCESO</v>
      </c>
    </row>
    <row r="2103" spans="1:17" ht="270" x14ac:dyDescent="0.2">
      <c r="A2103" s="331" t="s">
        <v>17</v>
      </c>
      <c r="B2103" s="332" t="s">
        <v>14</v>
      </c>
      <c r="C2103" s="767"/>
      <c r="D2103" s="767"/>
      <c r="E2103" s="768"/>
      <c r="F2103" s="769"/>
      <c r="G2103" s="336" t="s">
        <v>3657</v>
      </c>
      <c r="H2103" s="321" t="s">
        <v>3674</v>
      </c>
      <c r="I2103" s="341" t="s">
        <v>3659</v>
      </c>
      <c r="J2103" s="333">
        <v>11</v>
      </c>
      <c r="K2103" s="338">
        <v>45698</v>
      </c>
      <c r="L2103" s="338">
        <v>46022</v>
      </c>
      <c r="M2103" s="324">
        <f t="shared" si="83"/>
        <v>46.285714285714285</v>
      </c>
      <c r="N2103" s="325">
        <v>0.15</v>
      </c>
      <c r="O2103" s="321" t="s">
        <v>3660</v>
      </c>
      <c r="P2103" s="325">
        <f t="shared" si="82"/>
        <v>0.15</v>
      </c>
      <c r="Q2103" s="326" t="str" cm="1">
        <f t="array" aca="1" ref="Q2103" ca="1">IF(ISNUMBER(P2103),IF(P2103=100%,"CUMPLIDA",IF(AND(ISNUMBER(L2103),ISNUMBER(INDIRECT("FECHA_"&amp;$B2103,1))), IF(L2103&lt;=INDIRECT("FECHA_"&amp;$B2103,1),"INCUMPLIDA","PROCESO"), "VERIFICAR FECHA")),"SIN VALOR AVANCE")</f>
        <v>PROCESO</v>
      </c>
    </row>
    <row r="2104" spans="1:17" ht="90" x14ac:dyDescent="0.2">
      <c r="A2104" s="331" t="s">
        <v>17</v>
      </c>
      <c r="B2104" s="332" t="s">
        <v>14</v>
      </c>
      <c r="C2104" s="767"/>
      <c r="D2104" s="767"/>
      <c r="E2104" s="768"/>
      <c r="F2104" s="769"/>
      <c r="G2104" s="320" t="s">
        <v>3675</v>
      </c>
      <c r="H2104" s="321" t="s">
        <v>3676</v>
      </c>
      <c r="I2104" s="321" t="s">
        <v>3677</v>
      </c>
      <c r="J2104" s="333">
        <v>1</v>
      </c>
      <c r="K2104" s="338">
        <v>45698</v>
      </c>
      <c r="L2104" s="338">
        <v>45868</v>
      </c>
      <c r="M2104" s="324">
        <f t="shared" si="83"/>
        <v>24.285714285714285</v>
      </c>
      <c r="N2104" s="325">
        <v>1</v>
      </c>
      <c r="O2104" s="321" t="s">
        <v>3670</v>
      </c>
      <c r="P2104" s="325">
        <f t="shared" si="82"/>
        <v>1</v>
      </c>
      <c r="Q2104" s="326" t="str" cm="1">
        <f t="array" aca="1" ref="Q2104" ca="1">IF(ISNUMBER(P2104),IF(P2104=100%,"CUMPLIDA",IF(AND(ISNUMBER(L2104),ISNUMBER(INDIRECT("FECHA_"&amp;$B2104,1))), IF(L2104&lt;=INDIRECT("FECHA_"&amp;$B2104,1),"INCUMPLIDA","PROCESO"), "VERIFICAR FECHA")),"SIN VALOR AVANCE")</f>
        <v>CUMPLIDA</v>
      </c>
    </row>
    <row r="2105" spans="1:17" ht="60" x14ac:dyDescent="0.2">
      <c r="A2105" s="331" t="s">
        <v>17</v>
      </c>
      <c r="B2105" s="332" t="s">
        <v>14</v>
      </c>
      <c r="C2105" s="767"/>
      <c r="D2105" s="767"/>
      <c r="E2105" s="768"/>
      <c r="F2105" s="769"/>
      <c r="G2105" s="320" t="s">
        <v>3678</v>
      </c>
      <c r="H2105" s="321" t="s">
        <v>3679</v>
      </c>
      <c r="I2105" s="321" t="s">
        <v>3680</v>
      </c>
      <c r="J2105" s="333">
        <v>5</v>
      </c>
      <c r="K2105" s="338">
        <v>45870</v>
      </c>
      <c r="L2105" s="338">
        <v>46021</v>
      </c>
      <c r="M2105" s="324">
        <f t="shared" si="83"/>
        <v>21.571428571428573</v>
      </c>
      <c r="N2105" s="325">
        <v>0</v>
      </c>
      <c r="O2105" s="321" t="s">
        <v>3670</v>
      </c>
      <c r="P2105" s="325">
        <f t="shared" si="82"/>
        <v>0</v>
      </c>
      <c r="Q2105" s="326" t="str" cm="1">
        <f t="array" aca="1" ref="Q2105" ca="1">IF(ISNUMBER(P2105),IF(P2105=100%,"CUMPLIDA",IF(AND(ISNUMBER(L2105),ISNUMBER(INDIRECT("FECHA_"&amp;$B2105,1))), IF(L2105&lt;=INDIRECT("FECHA_"&amp;$B2105,1),"INCUMPLIDA","PROCESO"), "VERIFICAR FECHA")),"SIN VALOR AVANCE")</f>
        <v>PROCESO</v>
      </c>
    </row>
    <row r="2106" spans="1:17" ht="120" customHeight="1" x14ac:dyDescent="0.2">
      <c r="A2106" s="331" t="s">
        <v>17</v>
      </c>
      <c r="B2106" s="332" t="s">
        <v>14</v>
      </c>
      <c r="C2106" s="767"/>
      <c r="D2106" s="767"/>
      <c r="E2106" s="768" t="s">
        <v>3681</v>
      </c>
      <c r="F2106" s="769"/>
      <c r="G2106" s="336" t="s">
        <v>3682</v>
      </c>
      <c r="H2106" s="321" t="s">
        <v>3683</v>
      </c>
      <c r="I2106" s="341" t="s">
        <v>3684</v>
      </c>
      <c r="J2106" s="333">
        <v>3</v>
      </c>
      <c r="K2106" s="338">
        <v>45717</v>
      </c>
      <c r="L2106" s="338">
        <v>45808</v>
      </c>
      <c r="M2106" s="324">
        <f t="shared" si="83"/>
        <v>13</v>
      </c>
      <c r="N2106" s="325">
        <v>1</v>
      </c>
      <c r="O2106" s="341" t="s">
        <v>3685</v>
      </c>
      <c r="P2106" s="325">
        <f t="shared" si="82"/>
        <v>1</v>
      </c>
      <c r="Q2106" s="326" t="str" cm="1">
        <f t="array" aca="1" ref="Q2106" ca="1">IF(ISNUMBER(P2106),IF(P2106=100%,"CUMPLIDA",IF(AND(ISNUMBER(L2106),ISNUMBER(INDIRECT("FECHA_"&amp;$B2106,1))), IF(L2106&lt;=INDIRECT("FECHA_"&amp;$B2106,1),"INCUMPLIDA","PROCESO"), "VERIFICAR FECHA")),"SIN VALOR AVANCE")</f>
        <v>CUMPLIDA</v>
      </c>
    </row>
    <row r="2107" spans="1:17" ht="135" x14ac:dyDescent="0.2">
      <c r="A2107" s="331" t="s">
        <v>17</v>
      </c>
      <c r="B2107" s="332" t="s">
        <v>14</v>
      </c>
      <c r="C2107" s="767"/>
      <c r="D2107" s="767"/>
      <c r="E2107" s="768"/>
      <c r="F2107" s="769"/>
      <c r="G2107" s="336" t="s">
        <v>3686</v>
      </c>
      <c r="H2107" s="321" t="s">
        <v>3687</v>
      </c>
      <c r="I2107" s="341" t="s">
        <v>3688</v>
      </c>
      <c r="J2107" s="333">
        <v>2</v>
      </c>
      <c r="K2107" s="338">
        <v>45698</v>
      </c>
      <c r="L2107" s="338">
        <v>45746</v>
      </c>
      <c r="M2107" s="324">
        <f t="shared" si="83"/>
        <v>6.8571428571428568</v>
      </c>
      <c r="N2107" s="325">
        <v>1</v>
      </c>
      <c r="O2107" s="341" t="s">
        <v>3652</v>
      </c>
      <c r="P2107" s="325">
        <f t="shared" si="82"/>
        <v>1</v>
      </c>
      <c r="Q2107" s="326" t="str" cm="1">
        <f t="array" aca="1" ref="Q2107" ca="1">IF(ISNUMBER(P2107),IF(P2107=100%,"CUMPLIDA",IF(AND(ISNUMBER(L2107),ISNUMBER(INDIRECT("FECHA_"&amp;$B2107,1))), IF(L2107&lt;=INDIRECT("FECHA_"&amp;$B2107,1),"INCUMPLIDA","PROCESO"), "VERIFICAR FECHA")),"SIN VALOR AVANCE")</f>
        <v>CUMPLIDA</v>
      </c>
    </row>
    <row r="2108" spans="1:17" ht="75" x14ac:dyDescent="0.2">
      <c r="A2108" s="331" t="s">
        <v>17</v>
      </c>
      <c r="B2108" s="332" t="s">
        <v>14</v>
      </c>
      <c r="C2108" s="767"/>
      <c r="D2108" s="767"/>
      <c r="E2108" s="768"/>
      <c r="F2108" s="769"/>
      <c r="G2108" s="336" t="s">
        <v>3689</v>
      </c>
      <c r="H2108" s="321" t="s">
        <v>3690</v>
      </c>
      <c r="I2108" s="362" t="s">
        <v>3691</v>
      </c>
      <c r="J2108" s="333">
        <v>1</v>
      </c>
      <c r="K2108" s="338">
        <v>45748</v>
      </c>
      <c r="L2108" s="338">
        <v>45777</v>
      </c>
      <c r="M2108" s="324">
        <f t="shared" si="83"/>
        <v>4.1428571428571432</v>
      </c>
      <c r="N2108" s="325">
        <v>1</v>
      </c>
      <c r="O2108" s="341" t="s">
        <v>3652</v>
      </c>
      <c r="P2108" s="325">
        <f t="shared" si="82"/>
        <v>1</v>
      </c>
      <c r="Q2108" s="326" t="str" cm="1">
        <f t="array" aca="1" ref="Q2108" ca="1">IF(ISNUMBER(P2108),IF(P2108=100%,"CUMPLIDA",IF(AND(ISNUMBER(L2108),ISNUMBER(INDIRECT("FECHA_"&amp;$B2108,1))), IF(L2108&lt;=INDIRECT("FECHA_"&amp;$B2108,1),"INCUMPLIDA","PROCESO"), "VERIFICAR FECHA")),"SIN VALOR AVANCE")</f>
        <v>CUMPLIDA</v>
      </c>
    </row>
    <row r="2109" spans="1:17" ht="120" x14ac:dyDescent="0.2">
      <c r="A2109" s="331" t="s">
        <v>17</v>
      </c>
      <c r="B2109" s="332" t="s">
        <v>14</v>
      </c>
      <c r="C2109" s="767"/>
      <c r="D2109" s="767"/>
      <c r="E2109" s="768"/>
      <c r="F2109" s="769"/>
      <c r="G2109" s="336" t="s">
        <v>3692</v>
      </c>
      <c r="H2109" s="335" t="s">
        <v>3693</v>
      </c>
      <c r="I2109" s="362" t="s">
        <v>3694</v>
      </c>
      <c r="J2109" s="333">
        <v>2</v>
      </c>
      <c r="K2109" s="338">
        <v>45778</v>
      </c>
      <c r="L2109" s="338">
        <v>45853</v>
      </c>
      <c r="M2109" s="324">
        <f t="shared" si="83"/>
        <v>10.714285714285714</v>
      </c>
      <c r="N2109" s="325">
        <v>0.30380000000000001</v>
      </c>
      <c r="O2109" s="341" t="s">
        <v>3652</v>
      </c>
      <c r="P2109" s="325">
        <f t="shared" si="82"/>
        <v>0.30380000000000001</v>
      </c>
      <c r="Q2109" s="326" t="str" cm="1">
        <f t="array" aca="1" ref="Q2109" ca="1">IF(ISNUMBER(P2109),IF(P2109=100%,"CUMPLIDA",IF(AND(ISNUMBER(L2109),ISNUMBER(INDIRECT("FECHA_"&amp;$B2109,1))), IF(L2109&lt;=INDIRECT("FECHA_"&amp;$B2109,1),"INCUMPLIDA","PROCESO"), "VERIFICAR FECHA")),"SIN VALOR AVANCE")</f>
        <v>PROCESO</v>
      </c>
    </row>
    <row r="2110" spans="1:17" ht="135" x14ac:dyDescent="0.2">
      <c r="A2110" s="331" t="s">
        <v>17</v>
      </c>
      <c r="B2110" s="332" t="s">
        <v>14</v>
      </c>
      <c r="C2110" s="767"/>
      <c r="D2110" s="767"/>
      <c r="E2110" s="336" t="s">
        <v>3695</v>
      </c>
      <c r="F2110" s="769"/>
      <c r="G2110" s="336" t="s">
        <v>3696</v>
      </c>
      <c r="H2110" s="341" t="s">
        <v>3697</v>
      </c>
      <c r="I2110" s="362" t="s">
        <v>3698</v>
      </c>
      <c r="J2110" s="333">
        <v>1</v>
      </c>
      <c r="K2110" s="338">
        <v>45931</v>
      </c>
      <c r="L2110" s="338">
        <v>46053</v>
      </c>
      <c r="M2110" s="324">
        <f t="shared" si="83"/>
        <v>17.428571428571427</v>
      </c>
      <c r="N2110" s="325">
        <v>0.5</v>
      </c>
      <c r="O2110" s="341" t="s">
        <v>3652</v>
      </c>
      <c r="P2110" s="325">
        <f t="shared" si="82"/>
        <v>0.5</v>
      </c>
      <c r="Q2110" s="326" t="str" cm="1">
        <f t="array" aca="1" ref="Q2110" ca="1">IF(ISNUMBER(P2110),IF(P2110=100%,"CUMPLIDA",IF(AND(ISNUMBER(L2110),ISNUMBER(INDIRECT("FECHA_"&amp;$B2110,1))), IF(L2110&lt;=INDIRECT("FECHA_"&amp;$B2110,1),"INCUMPLIDA","PROCESO"), "VERIFICAR FECHA")),"SIN VALOR AVANCE")</f>
        <v>PROCESO</v>
      </c>
    </row>
    <row r="2111" spans="1:17" ht="195.75" x14ac:dyDescent="0.2">
      <c r="A2111" s="331" t="s">
        <v>17</v>
      </c>
      <c r="B2111" s="332" t="s">
        <v>14</v>
      </c>
      <c r="C2111" s="767" t="s">
        <v>3699</v>
      </c>
      <c r="D2111" s="767" t="s">
        <v>1737</v>
      </c>
      <c r="E2111" s="768" t="s">
        <v>3700</v>
      </c>
      <c r="F2111" s="767" t="s">
        <v>3701</v>
      </c>
      <c r="G2111" s="336" t="s">
        <v>3702</v>
      </c>
      <c r="H2111" s="341" t="s">
        <v>3703</v>
      </c>
      <c r="I2111" s="341" t="s">
        <v>3704</v>
      </c>
      <c r="J2111" s="333">
        <v>1</v>
      </c>
      <c r="K2111" s="338">
        <v>45853</v>
      </c>
      <c r="L2111" s="338">
        <v>46022</v>
      </c>
      <c r="M2111" s="324">
        <f t="shared" ref="M2098:M2161" si="84">(L2111-K2111)/7</f>
        <v>24.142857142857142</v>
      </c>
      <c r="N2111" s="325">
        <v>0</v>
      </c>
      <c r="O2111" s="341" t="s">
        <v>3705</v>
      </c>
      <c r="P2111" s="325">
        <f t="shared" ref="P2072:P2135" si="85">IF(B2111="ITRC",N2111,N2111/J2111)</f>
        <v>0</v>
      </c>
      <c r="Q2111" s="326" t="str" cm="1">
        <f t="array" aca="1" ref="Q2111" ca="1">IF(ISNUMBER(P2111),IF(P2111=100%,"CUMPLIDA",IF(AND(ISNUMBER(L2111),ISNUMBER(INDIRECT("FECHA_"&amp;$B2111,1))), IF(L2111&lt;=INDIRECT("FECHA_"&amp;$B2111,1),"INCUMPLIDA","PROCESO"), "VERIFICAR FECHA")),"SIN VALOR AVANCE")</f>
        <v>PROCESO</v>
      </c>
    </row>
    <row r="2112" spans="1:17" ht="285" x14ac:dyDescent="0.2">
      <c r="A2112" s="331" t="s">
        <v>17</v>
      </c>
      <c r="B2112" s="332" t="s">
        <v>14</v>
      </c>
      <c r="C2112" s="767"/>
      <c r="D2112" s="767"/>
      <c r="E2112" s="768"/>
      <c r="F2112" s="767"/>
      <c r="G2112" s="336" t="s">
        <v>3706</v>
      </c>
      <c r="H2112" s="341" t="s">
        <v>3707</v>
      </c>
      <c r="I2112" s="341" t="s">
        <v>3708</v>
      </c>
      <c r="J2112" s="333">
        <v>6</v>
      </c>
      <c r="K2112" s="338">
        <v>45839</v>
      </c>
      <c r="L2112" s="338">
        <v>46204</v>
      </c>
      <c r="M2112" s="324">
        <f t="shared" si="84"/>
        <v>52.142857142857146</v>
      </c>
      <c r="N2112" s="325">
        <v>0</v>
      </c>
      <c r="O2112" s="341" t="s">
        <v>3709</v>
      </c>
      <c r="P2112" s="325">
        <f t="shared" si="85"/>
        <v>0</v>
      </c>
      <c r="Q2112" s="326" t="str" cm="1">
        <f t="array" aca="1" ref="Q2112" ca="1">IF(ISNUMBER(P2112),IF(P2112=100%,"CUMPLIDA",IF(AND(ISNUMBER(L2112),ISNUMBER(INDIRECT("FECHA_"&amp;$B2112,1))), IF(L2112&lt;=INDIRECT("FECHA_"&amp;$B2112,1),"INCUMPLIDA","PROCESO"), "VERIFICAR FECHA")),"SIN VALOR AVANCE")</f>
        <v>PROCESO</v>
      </c>
    </row>
    <row r="2113" spans="1:17" ht="180" x14ac:dyDescent="0.2">
      <c r="A2113" s="331" t="s">
        <v>17</v>
      </c>
      <c r="B2113" s="332" t="s">
        <v>14</v>
      </c>
      <c r="C2113" s="767"/>
      <c r="D2113" s="767"/>
      <c r="E2113" s="768" t="s">
        <v>3710</v>
      </c>
      <c r="F2113" s="767"/>
      <c r="G2113" s="336" t="s">
        <v>3711</v>
      </c>
      <c r="H2113" s="341" t="s">
        <v>3712</v>
      </c>
      <c r="I2113" s="341" t="s">
        <v>3713</v>
      </c>
      <c r="J2113" s="333">
        <v>1</v>
      </c>
      <c r="K2113" s="338">
        <v>45839</v>
      </c>
      <c r="L2113" s="338">
        <v>46204</v>
      </c>
      <c r="M2113" s="324">
        <f t="shared" si="84"/>
        <v>52.142857142857146</v>
      </c>
      <c r="N2113" s="325">
        <v>0</v>
      </c>
      <c r="O2113" s="341" t="s">
        <v>3714</v>
      </c>
      <c r="P2113" s="325">
        <f t="shared" si="85"/>
        <v>0</v>
      </c>
      <c r="Q2113" s="326" t="str" cm="1">
        <f t="array" aca="1" ref="Q2113" ca="1">IF(ISNUMBER(P2113),IF(P2113=100%,"CUMPLIDA",IF(AND(ISNUMBER(L2113),ISNUMBER(INDIRECT("FECHA_"&amp;$B2113,1))), IF(L2113&lt;=INDIRECT("FECHA_"&amp;$B2113,1),"INCUMPLIDA","PROCESO"), "VERIFICAR FECHA")),"SIN VALOR AVANCE")</f>
        <v>PROCESO</v>
      </c>
    </row>
    <row r="2114" spans="1:17" ht="90" x14ac:dyDescent="0.2">
      <c r="A2114" s="331" t="s">
        <v>17</v>
      </c>
      <c r="B2114" s="332" t="s">
        <v>14</v>
      </c>
      <c r="C2114" s="767"/>
      <c r="D2114" s="767"/>
      <c r="E2114" s="768"/>
      <c r="F2114" s="767"/>
      <c r="G2114" s="336" t="s">
        <v>3715</v>
      </c>
      <c r="H2114" s="341" t="s">
        <v>3716</v>
      </c>
      <c r="I2114" s="341" t="s">
        <v>3717</v>
      </c>
      <c r="J2114" s="333">
        <v>1</v>
      </c>
      <c r="K2114" s="338">
        <v>45839</v>
      </c>
      <c r="L2114" s="338">
        <v>46204</v>
      </c>
      <c r="M2114" s="324">
        <f t="shared" si="84"/>
        <v>52.142857142857146</v>
      </c>
      <c r="N2114" s="325">
        <v>0</v>
      </c>
      <c r="O2114" s="341" t="s">
        <v>3718</v>
      </c>
      <c r="P2114" s="325">
        <f t="shared" si="85"/>
        <v>0</v>
      </c>
      <c r="Q2114" s="326" t="str" cm="1">
        <f t="array" aca="1" ref="Q2114" ca="1">IF(ISNUMBER(P2114),IF(P2114=100%,"CUMPLIDA",IF(AND(ISNUMBER(L2114),ISNUMBER(INDIRECT("FECHA_"&amp;$B2114,1))), IF(L2114&lt;=INDIRECT("FECHA_"&amp;$B2114,1),"INCUMPLIDA","PROCESO"), "VERIFICAR FECHA")),"SIN VALOR AVANCE")</f>
        <v>PROCESO</v>
      </c>
    </row>
    <row r="2115" spans="1:17" ht="409.5" x14ac:dyDescent="0.2">
      <c r="A2115" s="331" t="s">
        <v>17</v>
      </c>
      <c r="B2115" s="332" t="s">
        <v>14</v>
      </c>
      <c r="C2115" s="767"/>
      <c r="D2115" s="767"/>
      <c r="E2115" s="768" t="s">
        <v>3719</v>
      </c>
      <c r="F2115" s="767"/>
      <c r="G2115" s="336" t="s">
        <v>3720</v>
      </c>
      <c r="H2115" s="341" t="s">
        <v>3721</v>
      </c>
      <c r="I2115" s="341" t="s">
        <v>3722</v>
      </c>
      <c r="J2115" s="333">
        <v>10</v>
      </c>
      <c r="K2115" s="338">
        <v>45839</v>
      </c>
      <c r="L2115" s="338">
        <v>47483</v>
      </c>
      <c r="M2115" s="324">
        <f t="shared" si="84"/>
        <v>234.85714285714286</v>
      </c>
      <c r="N2115" s="325">
        <v>0</v>
      </c>
      <c r="O2115" s="341" t="s">
        <v>3723</v>
      </c>
      <c r="P2115" s="325">
        <f t="shared" si="85"/>
        <v>0</v>
      </c>
      <c r="Q2115" s="326" t="str" cm="1">
        <f t="array" aca="1" ref="Q2115" ca="1">IF(ISNUMBER(P2115),IF(P2115=100%,"CUMPLIDA",IF(AND(ISNUMBER(L2115),ISNUMBER(INDIRECT("FECHA_"&amp;$B2115,1))), IF(L2115&lt;=INDIRECT("FECHA_"&amp;$B2115,1),"INCUMPLIDA","PROCESO"), "VERIFICAR FECHA")),"SIN VALOR AVANCE")</f>
        <v>PROCESO</v>
      </c>
    </row>
    <row r="2116" spans="1:17" ht="123" x14ac:dyDescent="0.2">
      <c r="A2116" s="331" t="s">
        <v>17</v>
      </c>
      <c r="B2116" s="332" t="s">
        <v>14</v>
      </c>
      <c r="C2116" s="767"/>
      <c r="D2116" s="767"/>
      <c r="E2116" s="768"/>
      <c r="F2116" s="767"/>
      <c r="G2116" s="336" t="s">
        <v>3724</v>
      </c>
      <c r="H2116" s="341" t="s">
        <v>3725</v>
      </c>
      <c r="I2116" s="341" t="s">
        <v>3726</v>
      </c>
      <c r="J2116" s="333">
        <v>1</v>
      </c>
      <c r="K2116" s="338">
        <v>45839</v>
      </c>
      <c r="L2116" s="338">
        <v>45930</v>
      </c>
      <c r="M2116" s="324">
        <f t="shared" si="84"/>
        <v>13</v>
      </c>
      <c r="N2116" s="325">
        <v>0</v>
      </c>
      <c r="O2116" s="341" t="s">
        <v>3727</v>
      </c>
      <c r="P2116" s="325">
        <f t="shared" si="85"/>
        <v>0</v>
      </c>
      <c r="Q2116" s="326" t="str" cm="1">
        <f t="array" aca="1" ref="Q2116" ca="1">IF(ISNUMBER(P2116),IF(P2116=100%,"CUMPLIDA",IF(AND(ISNUMBER(L2116),ISNUMBER(INDIRECT("FECHA_"&amp;$B2116,1))), IF(L2116&lt;=INDIRECT("FECHA_"&amp;$B2116,1),"INCUMPLIDA","PROCESO"), "VERIFICAR FECHA")),"SIN VALOR AVANCE")</f>
        <v>PROCESO</v>
      </c>
    </row>
    <row r="2117" spans="1:17" ht="150" x14ac:dyDescent="0.2">
      <c r="A2117" s="331" t="s">
        <v>17</v>
      </c>
      <c r="B2117" s="332" t="s">
        <v>14</v>
      </c>
      <c r="C2117" s="767"/>
      <c r="D2117" s="767"/>
      <c r="E2117" s="768" t="s">
        <v>3728</v>
      </c>
      <c r="F2117" s="767"/>
      <c r="G2117" s="768" t="s">
        <v>3729</v>
      </c>
      <c r="H2117" s="341" t="s">
        <v>3730</v>
      </c>
      <c r="I2117" s="341" t="s">
        <v>3731</v>
      </c>
      <c r="J2117" s="333">
        <v>2</v>
      </c>
      <c r="K2117" s="338">
        <v>45839</v>
      </c>
      <c r="L2117" s="338">
        <v>46021</v>
      </c>
      <c r="M2117" s="324">
        <f t="shared" si="84"/>
        <v>26</v>
      </c>
      <c r="N2117" s="325">
        <v>0</v>
      </c>
      <c r="O2117" s="341" t="s">
        <v>3732</v>
      </c>
      <c r="P2117" s="325">
        <f t="shared" si="85"/>
        <v>0</v>
      </c>
      <c r="Q2117" s="326" t="str" cm="1">
        <f t="array" aca="1" ref="Q2117" ca="1">IF(ISNUMBER(P2117),IF(P2117=100%,"CUMPLIDA",IF(AND(ISNUMBER(L2117),ISNUMBER(INDIRECT("FECHA_"&amp;$B2117,1))), IF(L2117&lt;=INDIRECT("FECHA_"&amp;$B2117,1),"INCUMPLIDA","PROCESO"), "VERIFICAR FECHA")),"SIN VALOR AVANCE")</f>
        <v>PROCESO</v>
      </c>
    </row>
    <row r="2118" spans="1:17" ht="120" x14ac:dyDescent="0.2">
      <c r="A2118" s="331" t="s">
        <v>17</v>
      </c>
      <c r="B2118" s="332" t="s">
        <v>14</v>
      </c>
      <c r="C2118" s="767"/>
      <c r="D2118" s="767"/>
      <c r="E2118" s="768"/>
      <c r="F2118" s="767"/>
      <c r="G2118" s="768"/>
      <c r="H2118" s="341" t="s">
        <v>3733</v>
      </c>
      <c r="I2118" s="341" t="s">
        <v>3734</v>
      </c>
      <c r="J2118" s="333">
        <v>2</v>
      </c>
      <c r="K2118" s="338">
        <v>45839</v>
      </c>
      <c r="L2118" s="338">
        <v>46021</v>
      </c>
      <c r="M2118" s="324">
        <f t="shared" si="84"/>
        <v>26</v>
      </c>
      <c r="N2118" s="325">
        <v>0</v>
      </c>
      <c r="O2118" s="341" t="s">
        <v>3735</v>
      </c>
      <c r="P2118" s="325">
        <f t="shared" si="85"/>
        <v>0</v>
      </c>
      <c r="Q2118" s="326" t="str" cm="1">
        <f t="array" aca="1" ref="Q2118" ca="1">IF(ISNUMBER(P2118),IF(P2118=100%,"CUMPLIDA",IF(AND(ISNUMBER(L2118),ISNUMBER(INDIRECT("FECHA_"&amp;$B2118,1))), IF(L2118&lt;=INDIRECT("FECHA_"&amp;$B2118,1),"INCUMPLIDA","PROCESO"), "VERIFICAR FECHA")),"SIN VALOR AVANCE")</f>
        <v>PROCESO</v>
      </c>
    </row>
    <row r="2119" spans="1:17" ht="409.5" x14ac:dyDescent="0.2">
      <c r="A2119" s="331" t="s">
        <v>17</v>
      </c>
      <c r="B2119" s="332" t="s">
        <v>14</v>
      </c>
      <c r="C2119" s="767"/>
      <c r="D2119" s="767"/>
      <c r="E2119" s="768" t="s">
        <v>3736</v>
      </c>
      <c r="F2119" s="767"/>
      <c r="G2119" s="336" t="s">
        <v>3737</v>
      </c>
      <c r="H2119" s="341" t="s">
        <v>3721</v>
      </c>
      <c r="I2119" s="341" t="s">
        <v>3722</v>
      </c>
      <c r="J2119" s="333">
        <v>10</v>
      </c>
      <c r="K2119" s="338">
        <v>45839</v>
      </c>
      <c r="L2119" s="338">
        <v>47483</v>
      </c>
      <c r="M2119" s="324">
        <f t="shared" si="84"/>
        <v>234.85714285714286</v>
      </c>
      <c r="N2119" s="325">
        <v>0</v>
      </c>
      <c r="O2119" s="341" t="s">
        <v>3738</v>
      </c>
      <c r="P2119" s="325">
        <f t="shared" si="85"/>
        <v>0</v>
      </c>
      <c r="Q2119" s="326" t="str" cm="1">
        <f t="array" aca="1" ref="Q2119" ca="1">IF(ISNUMBER(P2119),IF(P2119=100%,"CUMPLIDA",IF(AND(ISNUMBER(L2119),ISNUMBER(INDIRECT("FECHA_"&amp;$B2119,1))), IF(L2119&lt;=INDIRECT("FECHA_"&amp;$B2119,1),"INCUMPLIDA","PROCESO"), "VERIFICAR FECHA")),"SIN VALOR AVANCE")</f>
        <v>PROCESO</v>
      </c>
    </row>
    <row r="2120" spans="1:17" ht="120" x14ac:dyDescent="0.2">
      <c r="A2120" s="331" t="s">
        <v>17</v>
      </c>
      <c r="B2120" s="332" t="s">
        <v>14</v>
      </c>
      <c r="C2120" s="767"/>
      <c r="D2120" s="767"/>
      <c r="E2120" s="768"/>
      <c r="F2120" s="767"/>
      <c r="G2120" s="336" t="s">
        <v>3739</v>
      </c>
      <c r="H2120" s="341" t="s">
        <v>3740</v>
      </c>
      <c r="I2120" s="341" t="s">
        <v>3741</v>
      </c>
      <c r="J2120" s="333">
        <v>6</v>
      </c>
      <c r="K2120" s="338">
        <v>45839</v>
      </c>
      <c r="L2120" s="338">
        <v>46204</v>
      </c>
      <c r="M2120" s="324">
        <f t="shared" si="84"/>
        <v>52.142857142857146</v>
      </c>
      <c r="N2120" s="325">
        <v>0</v>
      </c>
      <c r="O2120" s="341" t="s">
        <v>3742</v>
      </c>
      <c r="P2120" s="325">
        <f t="shared" si="85"/>
        <v>0</v>
      </c>
      <c r="Q2120" s="326" t="str" cm="1">
        <f t="array" aca="1" ref="Q2120" ca="1">IF(ISNUMBER(P2120),IF(P2120=100%,"CUMPLIDA",IF(AND(ISNUMBER(L2120),ISNUMBER(INDIRECT("FECHA_"&amp;$B2120,1))), IF(L2120&lt;=INDIRECT("FECHA_"&amp;$B2120,1),"INCUMPLIDA","PROCESO"), "VERIFICAR FECHA")),"SIN VALOR AVANCE")</f>
        <v>PROCESO</v>
      </c>
    </row>
    <row r="2121" spans="1:17" ht="120" x14ac:dyDescent="0.2">
      <c r="A2121" s="331" t="s">
        <v>17</v>
      </c>
      <c r="B2121" s="332" t="s">
        <v>14</v>
      </c>
      <c r="C2121" s="767"/>
      <c r="D2121" s="767"/>
      <c r="E2121" s="768" t="s">
        <v>3743</v>
      </c>
      <c r="F2121" s="767"/>
      <c r="G2121" s="336" t="s">
        <v>3744</v>
      </c>
      <c r="H2121" s="341" t="s">
        <v>3745</v>
      </c>
      <c r="I2121" s="341" t="s">
        <v>3746</v>
      </c>
      <c r="J2121" s="333">
        <v>1</v>
      </c>
      <c r="K2121" s="338">
        <v>45839</v>
      </c>
      <c r="L2121" s="338">
        <v>46022</v>
      </c>
      <c r="M2121" s="324">
        <f t="shared" si="84"/>
        <v>26.142857142857142</v>
      </c>
      <c r="N2121" s="325">
        <v>0</v>
      </c>
      <c r="O2121" s="341" t="s">
        <v>3747</v>
      </c>
      <c r="P2121" s="325">
        <f t="shared" si="85"/>
        <v>0</v>
      </c>
      <c r="Q2121" s="326" t="str" cm="1">
        <f t="array" aca="1" ref="Q2121" ca="1">IF(ISNUMBER(P2121),IF(P2121=100%,"CUMPLIDA",IF(AND(ISNUMBER(L2121),ISNUMBER(INDIRECT("FECHA_"&amp;$B2121,1))), IF(L2121&lt;=INDIRECT("FECHA_"&amp;$B2121,1),"INCUMPLIDA","PROCESO"), "VERIFICAR FECHA")),"SIN VALOR AVANCE")</f>
        <v>PROCESO</v>
      </c>
    </row>
    <row r="2122" spans="1:17" ht="180" x14ac:dyDescent="0.2">
      <c r="A2122" s="331" t="s">
        <v>17</v>
      </c>
      <c r="B2122" s="332" t="s">
        <v>14</v>
      </c>
      <c r="C2122" s="767"/>
      <c r="D2122" s="767"/>
      <c r="E2122" s="768"/>
      <c r="F2122" s="767"/>
      <c r="G2122" s="336" t="s">
        <v>3748</v>
      </c>
      <c r="H2122" s="341" t="s">
        <v>3749</v>
      </c>
      <c r="I2122" s="341" t="s">
        <v>3750</v>
      </c>
      <c r="J2122" s="333">
        <v>1</v>
      </c>
      <c r="K2122" s="338">
        <v>45839</v>
      </c>
      <c r="L2122" s="338">
        <v>46022</v>
      </c>
      <c r="M2122" s="324">
        <f t="shared" si="84"/>
        <v>26.142857142857142</v>
      </c>
      <c r="N2122" s="325">
        <v>0</v>
      </c>
      <c r="O2122" s="341" t="s">
        <v>3751</v>
      </c>
      <c r="P2122" s="325">
        <f t="shared" si="85"/>
        <v>0</v>
      </c>
      <c r="Q2122" s="326" t="str" cm="1">
        <f t="array" aca="1" ref="Q2122" ca="1">IF(ISNUMBER(P2122),IF(P2122=100%,"CUMPLIDA",IF(AND(ISNUMBER(L2122),ISNUMBER(INDIRECT("FECHA_"&amp;$B2122,1))), IF(L2122&lt;=INDIRECT("FECHA_"&amp;$B2122,1),"INCUMPLIDA","PROCESO"), "VERIFICAR FECHA")),"SIN VALOR AVANCE")</f>
        <v>PROCESO</v>
      </c>
    </row>
    <row r="2123" spans="1:17" ht="120.75" x14ac:dyDescent="0.2">
      <c r="A2123" s="331" t="s">
        <v>17</v>
      </c>
      <c r="B2123" s="332" t="s">
        <v>14</v>
      </c>
      <c r="C2123" s="767"/>
      <c r="D2123" s="767"/>
      <c r="E2123" s="768" t="s">
        <v>3752</v>
      </c>
      <c r="F2123" s="767"/>
      <c r="G2123" s="336" t="s">
        <v>3753</v>
      </c>
      <c r="H2123" s="341" t="s">
        <v>3740</v>
      </c>
      <c r="I2123" s="341" t="s">
        <v>3741</v>
      </c>
      <c r="J2123" s="333">
        <v>6</v>
      </c>
      <c r="K2123" s="338">
        <v>45839</v>
      </c>
      <c r="L2123" s="338">
        <v>46204</v>
      </c>
      <c r="M2123" s="324">
        <f t="shared" si="84"/>
        <v>52.142857142857146</v>
      </c>
      <c r="N2123" s="325">
        <v>0</v>
      </c>
      <c r="O2123" s="341" t="s">
        <v>3754</v>
      </c>
      <c r="P2123" s="325">
        <f t="shared" si="85"/>
        <v>0</v>
      </c>
      <c r="Q2123" s="326" t="str" cm="1">
        <f t="array" aca="1" ref="Q2123" ca="1">IF(ISNUMBER(P2123),IF(P2123=100%,"CUMPLIDA",IF(AND(ISNUMBER(L2123),ISNUMBER(INDIRECT("FECHA_"&amp;$B2123,1))), IF(L2123&lt;=INDIRECT("FECHA_"&amp;$B2123,1),"INCUMPLIDA","PROCESO"), "VERIFICAR FECHA")),"SIN VALOR AVANCE")</f>
        <v>PROCESO</v>
      </c>
    </row>
    <row r="2124" spans="1:17" ht="225" x14ac:dyDescent="0.2">
      <c r="A2124" s="331" t="s">
        <v>17</v>
      </c>
      <c r="B2124" s="332" t="s">
        <v>14</v>
      </c>
      <c r="C2124" s="767"/>
      <c r="D2124" s="767"/>
      <c r="E2124" s="768"/>
      <c r="F2124" s="767"/>
      <c r="G2124" s="336" t="s">
        <v>3755</v>
      </c>
      <c r="H2124" s="341" t="s">
        <v>3756</v>
      </c>
      <c r="I2124" s="341" t="s">
        <v>3757</v>
      </c>
      <c r="J2124" s="333">
        <v>2</v>
      </c>
      <c r="K2124" s="338">
        <v>45839</v>
      </c>
      <c r="L2124" s="338">
        <v>46204</v>
      </c>
      <c r="M2124" s="324">
        <f t="shared" si="84"/>
        <v>52.142857142857146</v>
      </c>
      <c r="N2124" s="325">
        <v>0</v>
      </c>
      <c r="O2124" s="341" t="s">
        <v>3747</v>
      </c>
      <c r="P2124" s="325">
        <f t="shared" si="85"/>
        <v>0</v>
      </c>
      <c r="Q2124" s="326" t="str" cm="1">
        <f t="array" aca="1" ref="Q2124" ca="1">IF(ISNUMBER(P2124),IF(P2124=100%,"CUMPLIDA",IF(AND(ISNUMBER(L2124),ISNUMBER(INDIRECT("FECHA_"&amp;$B2124,1))), IF(L2124&lt;=INDIRECT("FECHA_"&amp;$B2124,1),"INCUMPLIDA","PROCESO"), "VERIFICAR FECHA")),"SIN VALOR AVANCE")</f>
        <v>PROCESO</v>
      </c>
    </row>
    <row r="2125" spans="1:17" ht="165" x14ac:dyDescent="0.2">
      <c r="A2125" s="331" t="s">
        <v>17</v>
      </c>
      <c r="B2125" s="332" t="s">
        <v>14</v>
      </c>
      <c r="C2125" s="767"/>
      <c r="D2125" s="767"/>
      <c r="E2125" s="768"/>
      <c r="F2125" s="767"/>
      <c r="G2125" s="336" t="s">
        <v>3758</v>
      </c>
      <c r="H2125" s="341" t="s">
        <v>3759</v>
      </c>
      <c r="I2125" s="341" t="s">
        <v>3760</v>
      </c>
      <c r="J2125" s="333">
        <v>1</v>
      </c>
      <c r="K2125" s="338">
        <v>45839</v>
      </c>
      <c r="L2125" s="338">
        <v>46022</v>
      </c>
      <c r="M2125" s="324">
        <f t="shared" si="84"/>
        <v>26.142857142857142</v>
      </c>
      <c r="N2125" s="325">
        <v>0</v>
      </c>
      <c r="O2125" s="341" t="s">
        <v>3751</v>
      </c>
      <c r="P2125" s="325">
        <f t="shared" si="85"/>
        <v>0</v>
      </c>
      <c r="Q2125" s="326" t="str" cm="1">
        <f t="array" aca="1" ref="Q2125" ca="1">IF(ISNUMBER(P2125),IF(P2125=100%,"CUMPLIDA",IF(AND(ISNUMBER(L2125),ISNUMBER(INDIRECT("FECHA_"&amp;$B2125,1))), IF(L2125&lt;=INDIRECT("FECHA_"&amp;$B2125,1),"INCUMPLIDA","PROCESO"), "VERIFICAR FECHA")),"SIN VALOR AVANCE")</f>
        <v>PROCESO</v>
      </c>
    </row>
    <row r="2126" spans="1:17" ht="240" x14ac:dyDescent="0.2">
      <c r="A2126" s="331" t="s">
        <v>17</v>
      </c>
      <c r="B2126" s="332" t="s">
        <v>14</v>
      </c>
      <c r="C2126" s="767"/>
      <c r="D2126" s="767"/>
      <c r="E2126" s="336" t="s">
        <v>3761</v>
      </c>
      <c r="F2126" s="767"/>
      <c r="G2126" s="336" t="s">
        <v>3762</v>
      </c>
      <c r="H2126" s="341" t="s">
        <v>3763</v>
      </c>
      <c r="I2126" s="341" t="s">
        <v>3764</v>
      </c>
      <c r="J2126" s="333">
        <v>3</v>
      </c>
      <c r="K2126" s="338">
        <v>45839</v>
      </c>
      <c r="L2126" s="338">
        <v>46022</v>
      </c>
      <c r="M2126" s="324">
        <f t="shared" si="84"/>
        <v>26.142857142857142</v>
      </c>
      <c r="N2126" s="325">
        <v>0</v>
      </c>
      <c r="O2126" s="341" t="s">
        <v>3765</v>
      </c>
      <c r="P2126" s="325">
        <f t="shared" si="85"/>
        <v>0</v>
      </c>
      <c r="Q2126" s="326" t="str" cm="1">
        <f t="array" aca="1" ref="Q2126" ca="1">IF(ISNUMBER(P2126),IF(P2126=100%,"CUMPLIDA",IF(AND(ISNUMBER(L2126),ISNUMBER(INDIRECT("FECHA_"&amp;$B2126,1))), IF(L2126&lt;=INDIRECT("FECHA_"&amp;$B2126,1),"INCUMPLIDA","PROCESO"), "VERIFICAR FECHA")),"SIN VALOR AVANCE")</f>
        <v>PROCESO</v>
      </c>
    </row>
    <row r="2127" spans="1:17" ht="255" x14ac:dyDescent="0.2">
      <c r="A2127" s="331" t="s">
        <v>17</v>
      </c>
      <c r="B2127" s="332" t="s">
        <v>14</v>
      </c>
      <c r="C2127" s="767" t="s">
        <v>3766</v>
      </c>
      <c r="D2127" s="767" t="s">
        <v>1737</v>
      </c>
      <c r="E2127" s="816" t="s">
        <v>3767</v>
      </c>
      <c r="F2127" s="767" t="s">
        <v>3768</v>
      </c>
      <c r="G2127" s="336" t="s">
        <v>3769</v>
      </c>
      <c r="H2127" s="363" t="s">
        <v>3770</v>
      </c>
      <c r="I2127" s="341" t="s">
        <v>3771</v>
      </c>
      <c r="J2127" s="333">
        <v>1</v>
      </c>
      <c r="K2127" s="364">
        <v>45824</v>
      </c>
      <c r="L2127" s="364">
        <v>46007</v>
      </c>
      <c r="M2127" s="324">
        <f t="shared" si="84"/>
        <v>26.142857142857142</v>
      </c>
      <c r="N2127" s="325">
        <v>0</v>
      </c>
      <c r="O2127" s="365" t="s">
        <v>3772</v>
      </c>
      <c r="P2127" s="325">
        <f t="shared" si="85"/>
        <v>0</v>
      </c>
      <c r="Q2127" s="326" t="str" cm="1">
        <f t="array" aca="1" ref="Q2127" ca="1">IF(ISNUMBER(P2127),IF(P2127=100%,"CUMPLIDA",IF(AND(ISNUMBER(L2127),ISNUMBER(INDIRECT("FECHA_"&amp;$B2127,1))), IF(L2127&lt;=INDIRECT("FECHA_"&amp;$B2127,1),"INCUMPLIDA","PROCESO"), "VERIFICAR FECHA")),"SIN VALOR AVANCE")</f>
        <v>PROCESO</v>
      </c>
    </row>
    <row r="2128" spans="1:17" ht="120" x14ac:dyDescent="0.2">
      <c r="A2128" s="331" t="s">
        <v>17</v>
      </c>
      <c r="B2128" s="332" t="s">
        <v>14</v>
      </c>
      <c r="C2128" s="767"/>
      <c r="D2128" s="767"/>
      <c r="E2128" s="816"/>
      <c r="F2128" s="767"/>
      <c r="G2128" s="336" t="s">
        <v>3773</v>
      </c>
      <c r="H2128" s="363" t="s">
        <v>3774</v>
      </c>
      <c r="I2128" s="366" t="s">
        <v>3775</v>
      </c>
      <c r="J2128" s="333">
        <v>1</v>
      </c>
      <c r="K2128" s="364">
        <v>45824</v>
      </c>
      <c r="L2128" s="364">
        <v>46007</v>
      </c>
      <c r="M2128" s="324">
        <f t="shared" si="84"/>
        <v>26.142857142857142</v>
      </c>
      <c r="N2128" s="325">
        <v>0</v>
      </c>
      <c r="O2128" s="365" t="s">
        <v>3772</v>
      </c>
      <c r="P2128" s="325">
        <f t="shared" si="85"/>
        <v>0</v>
      </c>
      <c r="Q2128" s="326" t="str" cm="1">
        <f t="array" aca="1" ref="Q2128" ca="1">IF(ISNUMBER(P2128),IF(P2128=100%,"CUMPLIDA",IF(AND(ISNUMBER(L2128),ISNUMBER(INDIRECT("FECHA_"&amp;$B2128,1))), IF(L2128&lt;=INDIRECT("FECHA_"&amp;$B2128,1),"INCUMPLIDA","PROCESO"), "VERIFICAR FECHA")),"SIN VALOR AVANCE")</f>
        <v>PROCESO</v>
      </c>
    </row>
    <row r="2129" spans="1:17" ht="105.75" x14ac:dyDescent="0.2">
      <c r="A2129" s="331" t="s">
        <v>17</v>
      </c>
      <c r="B2129" s="332" t="s">
        <v>14</v>
      </c>
      <c r="C2129" s="767"/>
      <c r="D2129" s="767"/>
      <c r="E2129" s="816" t="s">
        <v>3776</v>
      </c>
      <c r="F2129" s="767"/>
      <c r="G2129" s="320" t="s">
        <v>3777</v>
      </c>
      <c r="H2129" s="320" t="s">
        <v>3778</v>
      </c>
      <c r="I2129" s="321" t="s">
        <v>112</v>
      </c>
      <c r="J2129" s="333">
        <v>2</v>
      </c>
      <c r="K2129" s="364">
        <v>45839</v>
      </c>
      <c r="L2129" s="364">
        <v>46568</v>
      </c>
      <c r="M2129" s="324">
        <f t="shared" si="84"/>
        <v>104.14285714285714</v>
      </c>
      <c r="N2129" s="325">
        <v>0</v>
      </c>
      <c r="O2129" s="365" t="s">
        <v>3779</v>
      </c>
      <c r="P2129" s="325">
        <f t="shared" si="85"/>
        <v>0</v>
      </c>
      <c r="Q2129" s="326" t="str" cm="1">
        <f t="array" aca="1" ref="Q2129" ca="1">IF(ISNUMBER(P2129),IF(P2129=100%,"CUMPLIDA",IF(AND(ISNUMBER(L2129),ISNUMBER(INDIRECT("FECHA_"&amp;$B2129,1))), IF(L2129&lt;=INDIRECT("FECHA_"&amp;$B2129,1),"INCUMPLIDA","PROCESO"), "VERIFICAR FECHA")),"SIN VALOR AVANCE")</f>
        <v>PROCESO</v>
      </c>
    </row>
    <row r="2130" spans="1:17" ht="105.75" x14ac:dyDescent="0.2">
      <c r="A2130" s="331" t="s">
        <v>17</v>
      </c>
      <c r="B2130" s="332" t="s">
        <v>14</v>
      </c>
      <c r="C2130" s="767"/>
      <c r="D2130" s="767"/>
      <c r="E2130" s="816"/>
      <c r="F2130" s="767"/>
      <c r="G2130" s="320" t="s">
        <v>3780</v>
      </c>
      <c r="H2130" s="320" t="s">
        <v>3781</v>
      </c>
      <c r="I2130" s="321" t="s">
        <v>3782</v>
      </c>
      <c r="J2130" s="333">
        <v>1</v>
      </c>
      <c r="K2130" s="364">
        <v>45839</v>
      </c>
      <c r="L2130" s="364">
        <v>46568</v>
      </c>
      <c r="M2130" s="324">
        <f t="shared" si="84"/>
        <v>104.14285714285714</v>
      </c>
      <c r="N2130" s="325">
        <v>0</v>
      </c>
      <c r="O2130" s="365" t="s">
        <v>3779</v>
      </c>
      <c r="P2130" s="325">
        <f t="shared" si="85"/>
        <v>0</v>
      </c>
      <c r="Q2130" s="326" t="str" cm="1">
        <f t="array" aca="1" ref="Q2130" ca="1">IF(ISNUMBER(P2130),IF(P2130=100%,"CUMPLIDA",IF(AND(ISNUMBER(L2130),ISNUMBER(INDIRECT("FECHA_"&amp;$B2130,1))), IF(L2130&lt;=INDIRECT("FECHA_"&amp;$B2130,1),"INCUMPLIDA","PROCESO"), "VERIFICAR FECHA")),"SIN VALOR AVANCE")</f>
        <v>PROCESO</v>
      </c>
    </row>
    <row r="2131" spans="1:17" ht="135" x14ac:dyDescent="0.2">
      <c r="A2131" s="331" t="s">
        <v>17</v>
      </c>
      <c r="B2131" s="332" t="s">
        <v>14</v>
      </c>
      <c r="C2131" s="767"/>
      <c r="D2131" s="767"/>
      <c r="E2131" s="816" t="s">
        <v>3783</v>
      </c>
      <c r="F2131" s="767"/>
      <c r="G2131" s="320" t="s">
        <v>3784</v>
      </c>
      <c r="H2131" s="320" t="s">
        <v>3785</v>
      </c>
      <c r="I2131" s="321" t="s">
        <v>2807</v>
      </c>
      <c r="J2131" s="333">
        <v>2</v>
      </c>
      <c r="K2131" s="364">
        <v>45839</v>
      </c>
      <c r="L2131" s="364">
        <v>46568</v>
      </c>
      <c r="M2131" s="324">
        <f t="shared" si="84"/>
        <v>104.14285714285714</v>
      </c>
      <c r="N2131" s="325">
        <v>0</v>
      </c>
      <c r="O2131" s="365" t="s">
        <v>3779</v>
      </c>
      <c r="P2131" s="325">
        <f t="shared" si="85"/>
        <v>0</v>
      </c>
      <c r="Q2131" s="326" t="str" cm="1">
        <f t="array" aca="1" ref="Q2131" ca="1">IF(ISNUMBER(P2131),IF(P2131=100%,"CUMPLIDA",IF(AND(ISNUMBER(L2131),ISNUMBER(INDIRECT("FECHA_"&amp;$B2131,1))), IF(L2131&lt;=INDIRECT("FECHA_"&amp;$B2131,1),"INCUMPLIDA","PROCESO"), "VERIFICAR FECHA")),"SIN VALOR AVANCE")</f>
        <v>PROCESO</v>
      </c>
    </row>
    <row r="2132" spans="1:17" ht="210" x14ac:dyDescent="0.2">
      <c r="A2132" s="331" t="s">
        <v>17</v>
      </c>
      <c r="B2132" s="332" t="s">
        <v>14</v>
      </c>
      <c r="C2132" s="767"/>
      <c r="D2132" s="767"/>
      <c r="E2132" s="816"/>
      <c r="F2132" s="767"/>
      <c r="G2132" s="367" t="s">
        <v>3786</v>
      </c>
      <c r="H2132" s="367" t="s">
        <v>3787</v>
      </c>
      <c r="I2132" s="368" t="s">
        <v>3232</v>
      </c>
      <c r="J2132" s="333">
        <v>4</v>
      </c>
      <c r="K2132" s="364">
        <v>45839</v>
      </c>
      <c r="L2132" s="364">
        <v>46203</v>
      </c>
      <c r="M2132" s="324">
        <f t="shared" si="84"/>
        <v>52</v>
      </c>
      <c r="N2132" s="325">
        <v>0</v>
      </c>
      <c r="O2132" s="365" t="s">
        <v>3788</v>
      </c>
      <c r="P2132" s="325">
        <f t="shared" si="85"/>
        <v>0</v>
      </c>
      <c r="Q2132" s="326" t="str" cm="1">
        <f t="array" aca="1" ref="Q2132" ca="1">IF(ISNUMBER(P2132),IF(P2132=100%,"CUMPLIDA",IF(AND(ISNUMBER(L2132),ISNUMBER(INDIRECT("FECHA_"&amp;$B2132,1))), IF(L2132&lt;=INDIRECT("FECHA_"&amp;$B2132,1),"INCUMPLIDA","PROCESO"), "VERIFICAR FECHA")),"SIN VALOR AVANCE")</f>
        <v>PROCESO</v>
      </c>
    </row>
    <row r="2133" spans="1:17" ht="180" x14ac:dyDescent="0.2">
      <c r="A2133" s="331" t="s">
        <v>17</v>
      </c>
      <c r="B2133" s="332" t="s">
        <v>14</v>
      </c>
      <c r="C2133" s="767"/>
      <c r="D2133" s="767"/>
      <c r="E2133" s="363" t="s">
        <v>3789</v>
      </c>
      <c r="F2133" s="767"/>
      <c r="G2133" s="363" t="s">
        <v>3790</v>
      </c>
      <c r="H2133" s="363" t="s">
        <v>3791</v>
      </c>
      <c r="I2133" s="366" t="s">
        <v>3792</v>
      </c>
      <c r="J2133" s="333">
        <v>2</v>
      </c>
      <c r="K2133" s="364">
        <v>45839</v>
      </c>
      <c r="L2133" s="364">
        <v>46203</v>
      </c>
      <c r="M2133" s="324">
        <f t="shared" si="84"/>
        <v>52</v>
      </c>
      <c r="N2133" s="325">
        <v>0</v>
      </c>
      <c r="O2133" s="365" t="s">
        <v>3793</v>
      </c>
      <c r="P2133" s="325">
        <f t="shared" si="85"/>
        <v>0</v>
      </c>
      <c r="Q2133" s="326" t="str" cm="1">
        <f t="array" aca="1" ref="Q2133" ca="1">IF(ISNUMBER(P2133),IF(P2133=100%,"CUMPLIDA",IF(AND(ISNUMBER(L2133),ISNUMBER(INDIRECT("FECHA_"&amp;$B2133,1))), IF(L2133&lt;=INDIRECT("FECHA_"&amp;$B2133,1),"INCUMPLIDA","PROCESO"), "VERIFICAR FECHA")),"SIN VALOR AVANCE")</f>
        <v>PROCESO</v>
      </c>
    </row>
    <row r="2134" spans="1:17" ht="120" x14ac:dyDescent="0.2">
      <c r="A2134" s="331" t="s">
        <v>17</v>
      </c>
      <c r="B2134" s="332" t="s">
        <v>14</v>
      </c>
      <c r="C2134" s="767"/>
      <c r="D2134" s="767"/>
      <c r="E2134" s="363" t="s">
        <v>3794</v>
      </c>
      <c r="F2134" s="767"/>
      <c r="G2134" s="363" t="s">
        <v>3795</v>
      </c>
      <c r="H2134" s="363" t="s">
        <v>3791</v>
      </c>
      <c r="I2134" s="366" t="s">
        <v>3796</v>
      </c>
      <c r="J2134" s="333">
        <v>12</v>
      </c>
      <c r="K2134" s="364">
        <v>45839</v>
      </c>
      <c r="L2134" s="364">
        <v>46203</v>
      </c>
      <c r="M2134" s="324">
        <f t="shared" si="84"/>
        <v>52</v>
      </c>
      <c r="N2134" s="325">
        <v>0</v>
      </c>
      <c r="O2134" s="365" t="s">
        <v>3793</v>
      </c>
      <c r="P2134" s="325">
        <f t="shared" si="85"/>
        <v>0</v>
      </c>
      <c r="Q2134" s="326" t="str" cm="1">
        <f t="array" aca="1" ref="Q2134" ca="1">IF(ISNUMBER(P2134),IF(P2134=100%,"CUMPLIDA",IF(AND(ISNUMBER(L2134),ISNUMBER(INDIRECT("FECHA_"&amp;$B2134,1))), IF(L2134&lt;=INDIRECT("FECHA_"&amp;$B2134,1),"INCUMPLIDA","PROCESO"), "VERIFICAR FECHA")),"SIN VALOR AVANCE")</f>
        <v>PROCESO</v>
      </c>
    </row>
    <row r="2135" spans="1:17" ht="210" x14ac:dyDescent="0.2">
      <c r="A2135" s="331" t="s">
        <v>17</v>
      </c>
      <c r="B2135" s="332" t="s">
        <v>14</v>
      </c>
      <c r="C2135" s="767"/>
      <c r="D2135" s="767"/>
      <c r="E2135" s="363" t="s">
        <v>3797</v>
      </c>
      <c r="F2135" s="767"/>
      <c r="G2135" s="363" t="s">
        <v>3798</v>
      </c>
      <c r="H2135" s="363" t="s">
        <v>3799</v>
      </c>
      <c r="I2135" s="366" t="s">
        <v>3800</v>
      </c>
      <c r="J2135" s="333">
        <v>2</v>
      </c>
      <c r="K2135" s="364">
        <v>45839</v>
      </c>
      <c r="L2135" s="364">
        <v>46203</v>
      </c>
      <c r="M2135" s="324">
        <f t="shared" si="84"/>
        <v>52</v>
      </c>
      <c r="N2135" s="325">
        <v>0</v>
      </c>
      <c r="O2135" s="365" t="s">
        <v>3801</v>
      </c>
      <c r="P2135" s="325">
        <f t="shared" si="85"/>
        <v>0</v>
      </c>
      <c r="Q2135" s="326" t="str" cm="1">
        <f t="array" aca="1" ref="Q2135" ca="1">IF(ISNUMBER(P2135),IF(P2135=100%,"CUMPLIDA",IF(AND(ISNUMBER(L2135),ISNUMBER(INDIRECT("FECHA_"&amp;$B2135,1))), IF(L2135&lt;=INDIRECT("FECHA_"&amp;$B2135,1),"INCUMPLIDA","PROCESO"), "VERIFICAR FECHA")),"SIN VALOR AVANCE")</f>
        <v>PROCESO</v>
      </c>
    </row>
    <row r="2136" spans="1:17" ht="240" x14ac:dyDescent="0.2">
      <c r="A2136" s="331" t="s">
        <v>17</v>
      </c>
      <c r="B2136" s="332" t="s">
        <v>14</v>
      </c>
      <c r="C2136" s="767"/>
      <c r="D2136" s="767"/>
      <c r="E2136" s="816" t="s">
        <v>3802</v>
      </c>
      <c r="F2136" s="767"/>
      <c r="G2136" s="369" t="s">
        <v>3803</v>
      </c>
      <c r="H2136" s="369" t="s">
        <v>3804</v>
      </c>
      <c r="I2136" s="370" t="s">
        <v>3214</v>
      </c>
      <c r="J2136" s="333">
        <v>3</v>
      </c>
      <c r="K2136" s="364">
        <v>45839</v>
      </c>
      <c r="L2136" s="364">
        <v>45961</v>
      </c>
      <c r="M2136" s="324">
        <f t="shared" si="84"/>
        <v>17.428571428571427</v>
      </c>
      <c r="N2136" s="325">
        <v>0</v>
      </c>
      <c r="O2136" s="365" t="s">
        <v>3805</v>
      </c>
      <c r="P2136" s="325">
        <f t="shared" ref="P2136:P2144" si="86">IF(B2136="ITRC",N2136,N2136/J2136)</f>
        <v>0</v>
      </c>
      <c r="Q2136" s="326" t="str" cm="1">
        <f t="array" aca="1" ref="Q2136" ca="1">IF(ISNUMBER(P2136),IF(P2136=100%,"CUMPLIDA",IF(AND(ISNUMBER(L2136),ISNUMBER(INDIRECT("FECHA_"&amp;$B2136,1))), IF(L2136&lt;=INDIRECT("FECHA_"&amp;$B2136,1),"INCUMPLIDA","PROCESO"), "VERIFICAR FECHA")),"SIN VALOR AVANCE")</f>
        <v>PROCESO</v>
      </c>
    </row>
    <row r="2137" spans="1:17" ht="75.75" x14ac:dyDescent="0.2">
      <c r="A2137" s="331" t="s">
        <v>17</v>
      </c>
      <c r="B2137" s="332" t="s">
        <v>14</v>
      </c>
      <c r="C2137" s="767"/>
      <c r="D2137" s="767"/>
      <c r="E2137" s="816"/>
      <c r="F2137" s="767"/>
      <c r="G2137" s="369" t="s">
        <v>3806</v>
      </c>
      <c r="H2137" s="369" t="s">
        <v>3807</v>
      </c>
      <c r="I2137" s="370" t="s">
        <v>3808</v>
      </c>
      <c r="J2137" s="333">
        <v>1</v>
      </c>
      <c r="K2137" s="364">
        <v>45839</v>
      </c>
      <c r="L2137" s="364">
        <v>45961</v>
      </c>
      <c r="M2137" s="324">
        <f t="shared" si="84"/>
        <v>17.428571428571427</v>
      </c>
      <c r="N2137" s="325">
        <v>0</v>
      </c>
      <c r="O2137" s="365" t="s">
        <v>3809</v>
      </c>
      <c r="P2137" s="325">
        <f t="shared" si="86"/>
        <v>0</v>
      </c>
      <c r="Q2137" s="326" t="str" cm="1">
        <f t="array" aca="1" ref="Q2137" ca="1">IF(ISNUMBER(P2137),IF(P2137=100%,"CUMPLIDA",IF(AND(ISNUMBER(L2137),ISNUMBER(INDIRECT("FECHA_"&amp;$B2137,1))), IF(L2137&lt;=INDIRECT("FECHA_"&amp;$B2137,1),"INCUMPLIDA","PROCESO"), "VERIFICAR FECHA")),"SIN VALOR AVANCE")</f>
        <v>PROCESO</v>
      </c>
    </row>
    <row r="2138" spans="1:17" ht="285" x14ac:dyDescent="0.2">
      <c r="A2138" s="331" t="s">
        <v>17</v>
      </c>
      <c r="B2138" s="332" t="s">
        <v>14</v>
      </c>
      <c r="C2138" s="767"/>
      <c r="D2138" s="767"/>
      <c r="E2138" s="816"/>
      <c r="F2138" s="767"/>
      <c r="G2138" s="363" t="s">
        <v>3810</v>
      </c>
      <c r="H2138" s="363" t="s">
        <v>3791</v>
      </c>
      <c r="I2138" s="366" t="s">
        <v>3811</v>
      </c>
      <c r="J2138" s="333">
        <v>14</v>
      </c>
      <c r="K2138" s="364">
        <v>45839</v>
      </c>
      <c r="L2138" s="364">
        <v>46203</v>
      </c>
      <c r="M2138" s="324">
        <f t="shared" si="84"/>
        <v>52</v>
      </c>
      <c r="N2138" s="325">
        <v>0</v>
      </c>
      <c r="O2138" s="365" t="s">
        <v>3801</v>
      </c>
      <c r="P2138" s="325">
        <f t="shared" si="86"/>
        <v>0</v>
      </c>
      <c r="Q2138" s="326" t="str" cm="1">
        <f t="array" aca="1" ref="Q2138" ca="1">IF(ISNUMBER(P2138),IF(P2138=100%,"CUMPLIDA",IF(AND(ISNUMBER(L2138),ISNUMBER(INDIRECT("FECHA_"&amp;$B2138,1))), IF(L2138&lt;=INDIRECT("FECHA_"&amp;$B2138,1),"INCUMPLIDA","PROCESO"), "VERIFICAR FECHA")),"SIN VALOR AVANCE")</f>
        <v>PROCESO</v>
      </c>
    </row>
    <row r="2139" spans="1:17" ht="123" x14ac:dyDescent="0.2">
      <c r="A2139" s="331" t="s">
        <v>17</v>
      </c>
      <c r="B2139" s="332" t="s">
        <v>14</v>
      </c>
      <c r="C2139" s="767"/>
      <c r="D2139" s="767"/>
      <c r="E2139" s="816"/>
      <c r="F2139" s="767"/>
      <c r="G2139" s="367" t="s">
        <v>3812</v>
      </c>
      <c r="H2139" s="369" t="s">
        <v>3813</v>
      </c>
      <c r="I2139" s="371" t="s">
        <v>3221</v>
      </c>
      <c r="J2139" s="333">
        <v>1</v>
      </c>
      <c r="K2139" s="364">
        <v>45839</v>
      </c>
      <c r="L2139" s="364">
        <v>46052</v>
      </c>
      <c r="M2139" s="324">
        <f t="shared" si="84"/>
        <v>30.428571428571427</v>
      </c>
      <c r="N2139" s="325">
        <v>0</v>
      </c>
      <c r="O2139" s="365" t="s">
        <v>3814</v>
      </c>
      <c r="P2139" s="325">
        <f t="shared" si="86"/>
        <v>0</v>
      </c>
      <c r="Q2139" s="326" t="str" cm="1">
        <f t="array" aca="1" ref="Q2139" ca="1">IF(ISNUMBER(P2139),IF(P2139=100%,"CUMPLIDA",IF(AND(ISNUMBER(L2139),ISNUMBER(INDIRECT("FECHA_"&amp;$B2139,1))), IF(L2139&lt;=INDIRECT("FECHA_"&amp;$B2139,1),"INCUMPLIDA","PROCESO"), "VERIFICAR FECHA")),"SIN VALOR AVANCE")</f>
        <v>PROCESO</v>
      </c>
    </row>
    <row r="2140" spans="1:17" ht="120" x14ac:dyDescent="0.2">
      <c r="A2140" s="331" t="s">
        <v>17</v>
      </c>
      <c r="B2140" s="332" t="s">
        <v>14</v>
      </c>
      <c r="C2140" s="767"/>
      <c r="D2140" s="767"/>
      <c r="E2140" s="816"/>
      <c r="F2140" s="767"/>
      <c r="G2140" s="367" t="s">
        <v>3815</v>
      </c>
      <c r="H2140" s="369" t="s">
        <v>3223</v>
      </c>
      <c r="I2140" s="370" t="s">
        <v>3816</v>
      </c>
      <c r="J2140" s="333">
        <v>1</v>
      </c>
      <c r="K2140" s="364">
        <v>45839</v>
      </c>
      <c r="L2140" s="364">
        <v>46052</v>
      </c>
      <c r="M2140" s="324">
        <f t="shared" si="84"/>
        <v>30.428571428571427</v>
      </c>
      <c r="N2140" s="325">
        <v>0</v>
      </c>
      <c r="O2140" s="365" t="s">
        <v>3817</v>
      </c>
      <c r="P2140" s="325">
        <f t="shared" si="86"/>
        <v>0</v>
      </c>
      <c r="Q2140" s="326" t="str" cm="1">
        <f t="array" aca="1" ref="Q2140" ca="1">IF(ISNUMBER(P2140),IF(P2140=100%,"CUMPLIDA",IF(AND(ISNUMBER(L2140),ISNUMBER(INDIRECT("FECHA_"&amp;$B2140,1))), IF(L2140&lt;=INDIRECT("FECHA_"&amp;$B2140,1),"INCUMPLIDA","PROCESO"), "VERIFICAR FECHA")),"SIN VALOR AVANCE")</f>
        <v>PROCESO</v>
      </c>
    </row>
    <row r="2141" spans="1:17" ht="120" x14ac:dyDescent="0.2">
      <c r="A2141" s="331" t="s">
        <v>17</v>
      </c>
      <c r="B2141" s="332" t="s">
        <v>14</v>
      </c>
      <c r="C2141" s="767"/>
      <c r="D2141" s="767"/>
      <c r="E2141" s="816" t="s">
        <v>3818</v>
      </c>
      <c r="F2141" s="767"/>
      <c r="G2141" s="367" t="s">
        <v>3819</v>
      </c>
      <c r="H2141" s="369" t="s">
        <v>3227</v>
      </c>
      <c r="I2141" s="370" t="s">
        <v>3228</v>
      </c>
      <c r="J2141" s="333">
        <v>5</v>
      </c>
      <c r="K2141" s="364">
        <v>45839</v>
      </c>
      <c r="L2141" s="364">
        <v>46052</v>
      </c>
      <c r="M2141" s="324">
        <f t="shared" si="84"/>
        <v>30.428571428571427</v>
      </c>
      <c r="N2141" s="325">
        <v>0</v>
      </c>
      <c r="O2141" s="365" t="s">
        <v>3801</v>
      </c>
      <c r="P2141" s="325">
        <f t="shared" si="86"/>
        <v>0</v>
      </c>
      <c r="Q2141" s="326" t="str" cm="1">
        <f t="array" aca="1" ref="Q2141" ca="1">IF(ISNUMBER(P2141),IF(P2141=100%,"CUMPLIDA",IF(AND(ISNUMBER(L2141),ISNUMBER(INDIRECT("FECHA_"&amp;$B2141,1))), IF(L2141&lt;=INDIRECT("FECHA_"&amp;$B2141,1),"INCUMPLIDA","PROCESO"), "VERIFICAR FECHA")),"SIN VALOR AVANCE")</f>
        <v>PROCESO</v>
      </c>
    </row>
    <row r="2142" spans="1:17" ht="210" x14ac:dyDescent="0.2">
      <c r="A2142" s="331" t="s">
        <v>17</v>
      </c>
      <c r="B2142" s="332" t="s">
        <v>14</v>
      </c>
      <c r="C2142" s="767"/>
      <c r="D2142" s="767"/>
      <c r="E2142" s="816"/>
      <c r="F2142" s="767"/>
      <c r="G2142" s="367" t="s">
        <v>3820</v>
      </c>
      <c r="H2142" s="367" t="s">
        <v>3787</v>
      </c>
      <c r="I2142" s="368" t="s">
        <v>3232</v>
      </c>
      <c r="J2142" s="333">
        <v>4</v>
      </c>
      <c r="K2142" s="364">
        <v>45839</v>
      </c>
      <c r="L2142" s="364">
        <v>46203</v>
      </c>
      <c r="M2142" s="324">
        <f t="shared" si="84"/>
        <v>52</v>
      </c>
      <c r="N2142" s="325">
        <v>0</v>
      </c>
      <c r="O2142" s="365" t="s">
        <v>3821</v>
      </c>
      <c r="P2142" s="325">
        <f t="shared" si="86"/>
        <v>0</v>
      </c>
      <c r="Q2142" s="326" t="str" cm="1">
        <f t="array" aca="1" ref="Q2142" ca="1">IF(ISNUMBER(P2142),IF(P2142=100%,"CUMPLIDA",IF(AND(ISNUMBER(L2142),ISNUMBER(INDIRECT("FECHA_"&amp;$B2142,1))), IF(L2142&lt;=INDIRECT("FECHA_"&amp;$B2142,1),"INCUMPLIDA","PROCESO"), "VERIFICAR FECHA")),"SIN VALOR AVANCE")</f>
        <v>PROCESO</v>
      </c>
    </row>
    <row r="2143" spans="1:17" ht="210" x14ac:dyDescent="0.2">
      <c r="A2143" s="331" t="s">
        <v>17</v>
      </c>
      <c r="B2143" s="332" t="s">
        <v>14</v>
      </c>
      <c r="C2143" s="767"/>
      <c r="D2143" s="767"/>
      <c r="E2143" s="816"/>
      <c r="F2143" s="767"/>
      <c r="G2143" s="367" t="s">
        <v>3822</v>
      </c>
      <c r="H2143" s="367" t="s">
        <v>3787</v>
      </c>
      <c r="I2143" s="368" t="s">
        <v>3232</v>
      </c>
      <c r="J2143" s="333">
        <v>4</v>
      </c>
      <c r="K2143" s="364">
        <v>45839</v>
      </c>
      <c r="L2143" s="364">
        <v>46203</v>
      </c>
      <c r="M2143" s="324">
        <f t="shared" si="84"/>
        <v>52</v>
      </c>
      <c r="N2143" s="325">
        <v>0</v>
      </c>
      <c r="O2143" s="365" t="s">
        <v>3821</v>
      </c>
      <c r="P2143" s="325">
        <f t="shared" si="86"/>
        <v>0</v>
      </c>
      <c r="Q2143" s="326" t="str" cm="1">
        <f t="array" aca="1" ref="Q2143" ca="1">IF(ISNUMBER(P2143),IF(P2143=100%,"CUMPLIDA",IF(AND(ISNUMBER(L2143),ISNUMBER(INDIRECT("FECHA_"&amp;$B2143,1))), IF(L2143&lt;=INDIRECT("FECHA_"&amp;$B2143,1),"INCUMPLIDA","PROCESO"), "VERIFICAR FECHA")),"SIN VALOR AVANCE")</f>
        <v>PROCESO</v>
      </c>
    </row>
    <row r="2144" spans="1:17" ht="90" x14ac:dyDescent="0.2">
      <c r="A2144" s="331" t="s">
        <v>17</v>
      </c>
      <c r="B2144" s="332" t="s">
        <v>14</v>
      </c>
      <c r="C2144" s="767"/>
      <c r="D2144" s="767"/>
      <c r="E2144" s="816" t="s">
        <v>3823</v>
      </c>
      <c r="F2144" s="767"/>
      <c r="G2144" s="363" t="s">
        <v>3824</v>
      </c>
      <c r="H2144" s="363" t="s">
        <v>3825</v>
      </c>
      <c r="I2144" s="366" t="s">
        <v>3826</v>
      </c>
      <c r="J2144" s="333">
        <v>1</v>
      </c>
      <c r="K2144" s="364">
        <v>45839</v>
      </c>
      <c r="L2144" s="364">
        <v>46203</v>
      </c>
      <c r="M2144" s="324">
        <f t="shared" si="84"/>
        <v>52</v>
      </c>
      <c r="N2144" s="325">
        <v>0</v>
      </c>
      <c r="O2144" s="365" t="s">
        <v>3827</v>
      </c>
      <c r="P2144" s="325">
        <f t="shared" si="86"/>
        <v>0</v>
      </c>
      <c r="Q2144" s="326" t="str" cm="1">
        <f t="array" aca="1" ref="Q2144" ca="1">IF(ISNUMBER(P2144),IF(P2144=100%,"CUMPLIDA",IF(AND(ISNUMBER(L2144),ISNUMBER(INDIRECT("FECHA_"&amp;$B2144,1))), IF(L2144&lt;=INDIRECT("FECHA_"&amp;$B2144,1),"INCUMPLIDA","PROCESO"), "VERIFICAR FECHA")),"SIN VALOR AVANCE")</f>
        <v>PROCESO</v>
      </c>
    </row>
    <row r="2145" spans="1:17" ht="75" x14ac:dyDescent="0.2">
      <c r="A2145" s="331" t="s">
        <v>17</v>
      </c>
      <c r="B2145" s="332" t="s">
        <v>14</v>
      </c>
      <c r="C2145" s="767"/>
      <c r="D2145" s="767"/>
      <c r="E2145" s="816"/>
      <c r="F2145" s="767"/>
      <c r="G2145" s="363" t="s">
        <v>3828</v>
      </c>
      <c r="H2145" s="363" t="s">
        <v>3829</v>
      </c>
      <c r="I2145" s="366" t="s">
        <v>3830</v>
      </c>
      <c r="J2145" s="333">
        <v>1</v>
      </c>
      <c r="K2145" s="364">
        <v>46233</v>
      </c>
      <c r="L2145" s="364">
        <v>46356</v>
      </c>
      <c r="M2145" s="324">
        <f t="shared" si="84"/>
        <v>17.571428571428573</v>
      </c>
      <c r="N2145" s="325">
        <v>0</v>
      </c>
      <c r="O2145" s="365" t="s">
        <v>3831</v>
      </c>
      <c r="P2145" s="325">
        <f>IF(B2145="ITRC",N2145,N2145/I2145)</f>
        <v>0</v>
      </c>
      <c r="Q2145" s="326" t="str" cm="1">
        <f t="array" aca="1" ref="Q2145" ca="1">IF(ISNUMBER(P2145),IF(P2145=100%,"CUMPLIDA",IF(AND(ISNUMBER(L2145),ISNUMBER(INDIRECT("FECHA_"&amp;$B2145,1))), IF(L2145&lt;=INDIRECT("FECHA_"&amp;$B2145,1),"INCUMPLIDA","PROCESO"), "VERIFICAR FECHA")),"SIN VALOR AVANCE")</f>
        <v>PROCESO</v>
      </c>
    </row>
    <row r="2146" spans="1:17" ht="225" x14ac:dyDescent="0.2">
      <c r="A2146" s="219" t="s">
        <v>18</v>
      </c>
      <c r="B2146" s="372" t="s">
        <v>16</v>
      </c>
      <c r="C2146" s="726" t="s">
        <v>3832</v>
      </c>
      <c r="D2146" s="726" t="s">
        <v>3833</v>
      </c>
      <c r="E2146" s="743" t="s">
        <v>3834</v>
      </c>
      <c r="F2146" s="737" t="s">
        <v>3835</v>
      </c>
      <c r="G2146" s="375" t="s">
        <v>3836</v>
      </c>
      <c r="H2146" s="376" t="s">
        <v>3837</v>
      </c>
      <c r="I2146" s="377" t="s">
        <v>3838</v>
      </c>
      <c r="J2146" s="378">
        <v>2</v>
      </c>
      <c r="K2146" s="379">
        <v>45509</v>
      </c>
      <c r="L2146" s="379">
        <v>45746</v>
      </c>
      <c r="M2146" s="380">
        <f t="shared" si="84"/>
        <v>33.857142857142854</v>
      </c>
      <c r="N2146" s="212">
        <v>2</v>
      </c>
      <c r="O2146" s="218" t="s">
        <v>3839</v>
      </c>
      <c r="P2146" s="213">
        <f t="shared" ref="P2146:P2197" si="87">N2146/J2146</f>
        <v>1</v>
      </c>
      <c r="Q2146" s="214" t="str">
        <f>IF(ISNUMBER(P2146),IF(P2146=100%,"CUMPLIDA",IF(AND(ISNUMBER(L2146),ISNUMBER([6]OCI!$P$6)), IF(L2146&lt;[6]OCI!$P$6,"INCUMPLIDA","PROCESO"), "VERIFICAR FECHA")),"SIN VALOR AVANCE")</f>
        <v>CUMPLIDA</v>
      </c>
    </row>
    <row r="2147" spans="1:17" ht="120" x14ac:dyDescent="0.2">
      <c r="A2147" s="219" t="s">
        <v>18</v>
      </c>
      <c r="B2147" s="372" t="s">
        <v>16</v>
      </c>
      <c r="C2147" s="727"/>
      <c r="D2147" s="727"/>
      <c r="E2147" s="744"/>
      <c r="F2147" s="738"/>
      <c r="G2147" s="375" t="s">
        <v>3840</v>
      </c>
      <c r="H2147" s="376" t="s">
        <v>3841</v>
      </c>
      <c r="I2147" s="218" t="s">
        <v>3842</v>
      </c>
      <c r="J2147" s="378">
        <v>4</v>
      </c>
      <c r="K2147" s="379">
        <v>45536</v>
      </c>
      <c r="L2147" s="379">
        <v>45900</v>
      </c>
      <c r="M2147" s="380">
        <f t="shared" si="84"/>
        <v>52</v>
      </c>
      <c r="N2147" s="212">
        <v>2</v>
      </c>
      <c r="O2147" s="218" t="s">
        <v>3843</v>
      </c>
      <c r="P2147" s="213">
        <f t="shared" si="87"/>
        <v>0.5</v>
      </c>
      <c r="Q2147" s="214" t="str">
        <f>IF(ISNUMBER(P2147),IF(P2147=100%,"CUMPLIDA",IF(AND(ISNUMBER(L2147),ISNUMBER([6]OCI!$P$6)), IF(L2147&lt;[6]OCI!$P$6,"INCUMPLIDA","PROCESO"), "VERIFICAR FECHA")),"SIN VALOR AVANCE")</f>
        <v>PROCESO</v>
      </c>
    </row>
    <row r="2148" spans="1:17" ht="135" x14ac:dyDescent="0.2">
      <c r="A2148" s="219" t="s">
        <v>18</v>
      </c>
      <c r="B2148" s="372" t="s">
        <v>16</v>
      </c>
      <c r="C2148" s="727"/>
      <c r="D2148" s="727"/>
      <c r="E2148" s="744"/>
      <c r="F2148" s="738"/>
      <c r="G2148" s="737" t="s">
        <v>3844</v>
      </c>
      <c r="H2148" s="376" t="s">
        <v>3845</v>
      </c>
      <c r="I2148" s="218" t="s">
        <v>3846</v>
      </c>
      <c r="J2148" s="378">
        <v>2</v>
      </c>
      <c r="K2148" s="379">
        <v>45536</v>
      </c>
      <c r="L2148" s="379">
        <v>46022</v>
      </c>
      <c r="M2148" s="380">
        <f t="shared" si="84"/>
        <v>69.428571428571431</v>
      </c>
      <c r="N2148" s="212">
        <v>0.01</v>
      </c>
      <c r="O2148" s="218" t="s">
        <v>3843</v>
      </c>
      <c r="P2148" s="213">
        <f t="shared" si="87"/>
        <v>5.0000000000000001E-3</v>
      </c>
      <c r="Q2148" s="214" t="str">
        <f>IF(ISNUMBER(P2148),IF(P2148=100%,"CUMPLIDA",IF(AND(ISNUMBER(L2148),ISNUMBER([6]OCI!$P$6)), IF(L2148&lt;[6]OCI!$P$6,"INCUMPLIDA","PROCESO"), "VERIFICAR FECHA")),"SIN VALOR AVANCE")</f>
        <v>PROCESO</v>
      </c>
    </row>
    <row r="2149" spans="1:17" ht="75.75" x14ac:dyDescent="0.2">
      <c r="A2149" s="219" t="s">
        <v>18</v>
      </c>
      <c r="B2149" s="372" t="s">
        <v>16</v>
      </c>
      <c r="C2149" s="727"/>
      <c r="D2149" s="727"/>
      <c r="E2149" s="744"/>
      <c r="F2149" s="738"/>
      <c r="G2149" s="739"/>
      <c r="H2149" s="376" t="s">
        <v>3847</v>
      </c>
      <c r="I2149" s="218" t="s">
        <v>3848</v>
      </c>
      <c r="J2149" s="378">
        <v>3</v>
      </c>
      <c r="K2149" s="379">
        <v>45536</v>
      </c>
      <c r="L2149" s="379">
        <v>45838</v>
      </c>
      <c r="M2149" s="380">
        <f t="shared" si="84"/>
        <v>43.142857142857146</v>
      </c>
      <c r="N2149" s="212">
        <v>3</v>
      </c>
      <c r="O2149" s="218" t="s">
        <v>3849</v>
      </c>
      <c r="P2149" s="213">
        <f t="shared" si="87"/>
        <v>1</v>
      </c>
      <c r="Q2149" s="214" t="str">
        <f>IF(ISNUMBER(P2149),IF(P2149=100%,"CUMPLIDA",IF(AND(ISNUMBER(L2149),ISNUMBER([6]OCI!$P$6)), IF(L2149&lt;[6]OCI!$P$6,"INCUMPLIDA","PROCESO"), "VERIFICAR FECHA")),"SIN VALOR AVANCE")</f>
        <v>CUMPLIDA</v>
      </c>
    </row>
    <row r="2150" spans="1:17" ht="210" x14ac:dyDescent="0.2">
      <c r="A2150" s="219" t="s">
        <v>18</v>
      </c>
      <c r="B2150" s="372" t="s">
        <v>16</v>
      </c>
      <c r="C2150" s="728"/>
      <c r="D2150" s="728"/>
      <c r="E2150" s="745"/>
      <c r="F2150" s="739"/>
      <c r="G2150" s="375" t="s">
        <v>3850</v>
      </c>
      <c r="H2150" s="376" t="s">
        <v>3851</v>
      </c>
      <c r="I2150" s="218" t="s">
        <v>1844</v>
      </c>
      <c r="J2150" s="378">
        <v>1</v>
      </c>
      <c r="K2150" s="379">
        <v>45505</v>
      </c>
      <c r="L2150" s="379">
        <v>45657</v>
      </c>
      <c r="M2150" s="380">
        <f t="shared" si="84"/>
        <v>21.714285714285715</v>
      </c>
      <c r="N2150" s="212">
        <v>1</v>
      </c>
      <c r="O2150" s="218" t="s">
        <v>3852</v>
      </c>
      <c r="P2150" s="213">
        <f t="shared" si="87"/>
        <v>1</v>
      </c>
      <c r="Q2150" s="214" t="str">
        <f>IF(ISNUMBER(P2150),IF(P2150=100%,"CUMPLIDA",IF(AND(ISNUMBER(L2150),ISNUMBER([6]OCI!$P$6)), IF(L2150&lt;[6]OCI!$P$6,"INCUMPLIDA","PROCESO"), "VERIFICAR FECHA")),"SIN VALOR AVANCE")</f>
        <v>CUMPLIDA</v>
      </c>
    </row>
    <row r="2151" spans="1:17" ht="120.75" x14ac:dyDescent="0.2">
      <c r="A2151" s="219" t="s">
        <v>18</v>
      </c>
      <c r="B2151" s="372" t="s">
        <v>16</v>
      </c>
      <c r="C2151" s="726" t="s">
        <v>3853</v>
      </c>
      <c r="D2151" s="726" t="s">
        <v>3854</v>
      </c>
      <c r="E2151" s="743" t="s">
        <v>3855</v>
      </c>
      <c r="F2151" s="737" t="s">
        <v>3856</v>
      </c>
      <c r="G2151" s="374" t="s">
        <v>3857</v>
      </c>
      <c r="H2151" s="381" t="s">
        <v>3858</v>
      </c>
      <c r="I2151" s="382" t="s">
        <v>3859</v>
      </c>
      <c r="J2151" s="378">
        <v>1</v>
      </c>
      <c r="K2151" s="379">
        <v>45509</v>
      </c>
      <c r="L2151" s="379">
        <v>45991</v>
      </c>
      <c r="M2151" s="380">
        <f t="shared" si="84"/>
        <v>68.857142857142861</v>
      </c>
      <c r="N2151" s="212">
        <v>1</v>
      </c>
      <c r="O2151" s="218" t="s">
        <v>3860</v>
      </c>
      <c r="P2151" s="213">
        <f t="shared" si="87"/>
        <v>1</v>
      </c>
      <c r="Q2151" s="214" t="str">
        <f>IF(ISNUMBER(P2151),IF(P2151=100%,"CUMPLIDA",IF(AND(ISNUMBER(L2151),ISNUMBER([6]OCI!$P$6)), IF(L2151&lt;[6]OCI!$P$6,"INCUMPLIDA","PROCESO"), "VERIFICAR FECHA")),"SIN VALOR AVANCE")</f>
        <v>CUMPLIDA</v>
      </c>
    </row>
    <row r="2152" spans="1:17" ht="135.75" x14ac:dyDescent="0.2">
      <c r="A2152" s="219" t="s">
        <v>18</v>
      </c>
      <c r="B2152" s="372" t="s">
        <v>16</v>
      </c>
      <c r="C2152" s="727"/>
      <c r="D2152" s="727"/>
      <c r="E2152" s="744"/>
      <c r="F2152" s="738"/>
      <c r="G2152" s="374" t="s">
        <v>3861</v>
      </c>
      <c r="H2152" s="381" t="s">
        <v>3862</v>
      </c>
      <c r="I2152" s="218" t="s">
        <v>3863</v>
      </c>
      <c r="J2152" s="378">
        <v>1</v>
      </c>
      <c r="K2152" s="379">
        <v>45536</v>
      </c>
      <c r="L2152" s="379">
        <v>45991</v>
      </c>
      <c r="M2152" s="380">
        <f t="shared" si="84"/>
        <v>65</v>
      </c>
      <c r="N2152" s="212">
        <v>0</v>
      </c>
      <c r="O2152" s="218" t="s">
        <v>3864</v>
      </c>
      <c r="P2152" s="213">
        <f t="shared" si="87"/>
        <v>0</v>
      </c>
      <c r="Q2152" s="214" t="str">
        <f>IF(ISNUMBER(P2152),IF(P2152=100%,"CUMPLIDA",IF(AND(ISNUMBER(L2152),ISNUMBER([6]OCI!$P$6)), IF(L2152&lt;[6]OCI!$P$6,"INCUMPLIDA","PROCESO"), "VERIFICAR FECHA")),"SIN VALOR AVANCE")</f>
        <v>PROCESO</v>
      </c>
    </row>
    <row r="2153" spans="1:17" ht="150.75" x14ac:dyDescent="0.2">
      <c r="A2153" s="219" t="s">
        <v>18</v>
      </c>
      <c r="B2153" s="372" t="s">
        <v>16</v>
      </c>
      <c r="C2153" s="727"/>
      <c r="D2153" s="727"/>
      <c r="E2153" s="744"/>
      <c r="F2153" s="738"/>
      <c r="G2153" s="737" t="s">
        <v>3865</v>
      </c>
      <c r="H2153" s="381" t="s">
        <v>3866</v>
      </c>
      <c r="I2153" s="218" t="s">
        <v>3867</v>
      </c>
      <c r="J2153" s="378">
        <v>1</v>
      </c>
      <c r="K2153" s="379">
        <v>45536</v>
      </c>
      <c r="L2153" s="379">
        <v>45869</v>
      </c>
      <c r="M2153" s="380">
        <f t="shared" si="84"/>
        <v>47.571428571428569</v>
      </c>
      <c r="N2153" s="212">
        <v>1</v>
      </c>
      <c r="O2153" s="218" t="s">
        <v>3868</v>
      </c>
      <c r="P2153" s="213">
        <f t="shared" si="87"/>
        <v>1</v>
      </c>
      <c r="Q2153" s="214" t="str">
        <f>IF(ISNUMBER(P2153),IF(P2153=100%,"CUMPLIDA",IF(AND(ISNUMBER(L2153),ISNUMBER([6]OCI!$P$6)), IF(L2153&lt;[6]OCI!$P$6,"INCUMPLIDA","PROCESO"), "VERIFICAR FECHA")),"SIN VALOR AVANCE")</f>
        <v>CUMPLIDA</v>
      </c>
    </row>
    <row r="2154" spans="1:17" ht="150.75" x14ac:dyDescent="0.2">
      <c r="A2154" s="219" t="s">
        <v>18</v>
      </c>
      <c r="B2154" s="372" t="s">
        <v>16</v>
      </c>
      <c r="C2154" s="727"/>
      <c r="D2154" s="727"/>
      <c r="E2154" s="744"/>
      <c r="F2154" s="738"/>
      <c r="G2154" s="738"/>
      <c r="H2154" s="381" t="s">
        <v>3869</v>
      </c>
      <c r="I2154" s="218" t="s">
        <v>3870</v>
      </c>
      <c r="J2154" s="378">
        <v>1</v>
      </c>
      <c r="K2154" s="379">
        <v>45536</v>
      </c>
      <c r="L2154" s="379">
        <v>45869</v>
      </c>
      <c r="M2154" s="380">
        <f t="shared" si="84"/>
        <v>47.571428571428569</v>
      </c>
      <c r="N2154" s="212">
        <v>0.6</v>
      </c>
      <c r="O2154" s="218" t="s">
        <v>3868</v>
      </c>
      <c r="P2154" s="213">
        <f t="shared" si="87"/>
        <v>0.6</v>
      </c>
      <c r="Q2154" s="214" t="str">
        <f>IF(ISNUMBER(P2154),IF(P2154=100%,"CUMPLIDA",IF(AND(ISNUMBER(L2154),ISNUMBER([6]OCI!$P$6)), IF(L2154&lt;[6]OCI!$P$6,"INCUMPLIDA","PROCESO"), "VERIFICAR FECHA")),"SIN VALOR AVANCE")</f>
        <v>PROCESO</v>
      </c>
    </row>
    <row r="2155" spans="1:17" ht="150.75" x14ac:dyDescent="0.2">
      <c r="A2155" s="219" t="s">
        <v>18</v>
      </c>
      <c r="B2155" s="372" t="s">
        <v>16</v>
      </c>
      <c r="C2155" s="727"/>
      <c r="D2155" s="727"/>
      <c r="E2155" s="744"/>
      <c r="F2155" s="738"/>
      <c r="G2155" s="739"/>
      <c r="H2155" s="381" t="s">
        <v>3871</v>
      </c>
      <c r="I2155" s="218" t="s">
        <v>3872</v>
      </c>
      <c r="J2155" s="378">
        <v>1</v>
      </c>
      <c r="K2155" s="379">
        <v>45536</v>
      </c>
      <c r="L2155" s="379">
        <v>45869</v>
      </c>
      <c r="M2155" s="380">
        <f t="shared" si="84"/>
        <v>47.571428571428569</v>
      </c>
      <c r="N2155" s="212">
        <v>0.6</v>
      </c>
      <c r="O2155" s="218" t="s">
        <v>3868</v>
      </c>
      <c r="P2155" s="213">
        <f t="shared" si="87"/>
        <v>0.6</v>
      </c>
      <c r="Q2155" s="214" t="str">
        <f>IF(ISNUMBER(P2155),IF(P2155=100%,"CUMPLIDA",IF(AND(ISNUMBER(L2155),ISNUMBER([6]OCI!$P$6)), IF(L2155&lt;[6]OCI!$P$6,"INCUMPLIDA","PROCESO"), "VERIFICAR FECHA")),"SIN VALOR AVANCE")</f>
        <v>PROCESO</v>
      </c>
    </row>
    <row r="2156" spans="1:17" ht="120.75" x14ac:dyDescent="0.2">
      <c r="A2156" s="219" t="s">
        <v>18</v>
      </c>
      <c r="B2156" s="372" t="s">
        <v>16</v>
      </c>
      <c r="C2156" s="727"/>
      <c r="D2156" s="727"/>
      <c r="E2156" s="744"/>
      <c r="F2156" s="738"/>
      <c r="G2156" s="375" t="s">
        <v>3873</v>
      </c>
      <c r="H2156" s="376" t="s">
        <v>3874</v>
      </c>
      <c r="I2156" s="218" t="s">
        <v>3875</v>
      </c>
      <c r="J2156" s="378">
        <v>2</v>
      </c>
      <c r="K2156" s="379">
        <v>45536</v>
      </c>
      <c r="L2156" s="379">
        <v>45991</v>
      </c>
      <c r="M2156" s="380">
        <f t="shared" si="84"/>
        <v>65</v>
      </c>
      <c r="N2156" s="212">
        <v>0</v>
      </c>
      <c r="O2156" s="218" t="s">
        <v>3876</v>
      </c>
      <c r="P2156" s="213">
        <f t="shared" si="87"/>
        <v>0</v>
      </c>
      <c r="Q2156" s="214" t="str">
        <f>IF(ISNUMBER(P2156),IF(P2156=100%,"CUMPLIDA",IF(AND(ISNUMBER(L2156),ISNUMBER([6]OCI!$P$6)), IF(L2156&lt;[6]OCI!$P$6,"INCUMPLIDA","PROCESO"), "VERIFICAR FECHA")),"SIN VALOR AVANCE")</f>
        <v>PROCESO</v>
      </c>
    </row>
    <row r="2157" spans="1:17" ht="195" x14ac:dyDescent="0.2">
      <c r="A2157" s="219" t="s">
        <v>18</v>
      </c>
      <c r="B2157" s="372" t="s">
        <v>16</v>
      </c>
      <c r="C2157" s="727"/>
      <c r="D2157" s="727"/>
      <c r="E2157" s="744"/>
      <c r="F2157" s="738"/>
      <c r="G2157" s="375" t="s">
        <v>3877</v>
      </c>
      <c r="H2157" s="376" t="s">
        <v>3878</v>
      </c>
      <c r="I2157" s="218" t="s">
        <v>3879</v>
      </c>
      <c r="J2157" s="378">
        <v>1</v>
      </c>
      <c r="K2157" s="379">
        <v>45536</v>
      </c>
      <c r="L2157" s="379">
        <v>45777</v>
      </c>
      <c r="M2157" s="380">
        <f t="shared" si="84"/>
        <v>34.428571428571431</v>
      </c>
      <c r="N2157" s="212">
        <v>1</v>
      </c>
      <c r="O2157" s="218" t="s">
        <v>3880</v>
      </c>
      <c r="P2157" s="213">
        <f t="shared" si="87"/>
        <v>1</v>
      </c>
      <c r="Q2157" s="214" t="str">
        <f>IF(ISNUMBER(P2157),IF(P2157=100%,"CUMPLIDA",IF(AND(ISNUMBER(L2157),ISNUMBER([6]OCI!$P$6)), IF(L2157&lt;[6]OCI!$P$6,"INCUMPLIDA","PROCESO"), "VERIFICAR FECHA")),"SIN VALOR AVANCE")</f>
        <v>CUMPLIDA</v>
      </c>
    </row>
    <row r="2158" spans="1:17" ht="150.75" x14ac:dyDescent="0.2">
      <c r="A2158" s="219" t="s">
        <v>18</v>
      </c>
      <c r="B2158" s="372" t="s">
        <v>16</v>
      </c>
      <c r="C2158" s="728"/>
      <c r="D2158" s="728"/>
      <c r="E2158" s="745"/>
      <c r="F2158" s="739"/>
      <c r="G2158" s="374" t="s">
        <v>3881</v>
      </c>
      <c r="H2158" s="381" t="s">
        <v>3882</v>
      </c>
      <c r="I2158" s="382" t="s">
        <v>3883</v>
      </c>
      <c r="J2158" s="378">
        <v>2</v>
      </c>
      <c r="K2158" s="379">
        <v>45536</v>
      </c>
      <c r="L2158" s="379">
        <v>45991</v>
      </c>
      <c r="M2158" s="380">
        <f t="shared" si="84"/>
        <v>65</v>
      </c>
      <c r="N2158" s="212">
        <v>0</v>
      </c>
      <c r="O2158" s="218" t="s">
        <v>3884</v>
      </c>
      <c r="P2158" s="213">
        <f t="shared" si="87"/>
        <v>0</v>
      </c>
      <c r="Q2158" s="214" t="str">
        <f>IF(ISNUMBER(P2158),IF(P2158=100%,"CUMPLIDA",IF(AND(ISNUMBER(L2158),ISNUMBER([6]OCI!$P$6)), IF(L2158&lt;[6]OCI!$P$6,"INCUMPLIDA","PROCESO"), "VERIFICAR FECHA")),"SIN VALOR AVANCE")</f>
        <v>PROCESO</v>
      </c>
    </row>
    <row r="2159" spans="1:17" ht="180" x14ac:dyDescent="0.2">
      <c r="A2159" s="219" t="s">
        <v>18</v>
      </c>
      <c r="B2159" s="372" t="s">
        <v>16</v>
      </c>
      <c r="C2159" s="726" t="s">
        <v>3853</v>
      </c>
      <c r="D2159" s="726" t="s">
        <v>3885</v>
      </c>
      <c r="E2159" s="743" t="s">
        <v>3886</v>
      </c>
      <c r="F2159" s="737" t="s">
        <v>3887</v>
      </c>
      <c r="G2159" s="375" t="s">
        <v>3888</v>
      </c>
      <c r="H2159" s="376" t="s">
        <v>3889</v>
      </c>
      <c r="I2159" s="218" t="s">
        <v>3890</v>
      </c>
      <c r="J2159" s="378">
        <v>1</v>
      </c>
      <c r="K2159" s="379">
        <v>45536</v>
      </c>
      <c r="L2159" s="379">
        <v>45747</v>
      </c>
      <c r="M2159" s="380">
        <f t="shared" si="84"/>
        <v>30.142857142857142</v>
      </c>
      <c r="N2159" s="212">
        <v>1</v>
      </c>
      <c r="O2159" s="218" t="s">
        <v>3852</v>
      </c>
      <c r="P2159" s="213">
        <f t="shared" si="87"/>
        <v>1</v>
      </c>
      <c r="Q2159" s="214" t="str">
        <f>IF(ISNUMBER(P2159),IF(P2159=100%,"CUMPLIDA",IF(AND(ISNUMBER(L2159),ISNUMBER([6]OCI!$P$6)), IF(L2159&lt;[6]OCI!$P$6,"INCUMPLIDA","PROCESO"), "VERIFICAR FECHA")),"SIN VALOR AVANCE")</f>
        <v>CUMPLIDA</v>
      </c>
    </row>
    <row r="2160" spans="1:17" ht="210.75" x14ac:dyDescent="0.2">
      <c r="A2160" s="219" t="s">
        <v>18</v>
      </c>
      <c r="B2160" s="372" t="s">
        <v>16</v>
      </c>
      <c r="C2160" s="727"/>
      <c r="D2160" s="727"/>
      <c r="E2160" s="744"/>
      <c r="F2160" s="738"/>
      <c r="G2160" s="737" t="s">
        <v>3891</v>
      </c>
      <c r="H2160" s="218" t="s">
        <v>3892</v>
      </c>
      <c r="I2160" s="377" t="s">
        <v>3893</v>
      </c>
      <c r="J2160" s="378">
        <v>1</v>
      </c>
      <c r="K2160" s="379">
        <v>45514</v>
      </c>
      <c r="L2160" s="379">
        <v>46111</v>
      </c>
      <c r="M2160" s="380">
        <f t="shared" si="84"/>
        <v>85.285714285714292</v>
      </c>
      <c r="N2160" s="212">
        <v>0</v>
      </c>
      <c r="O2160" s="218" t="s">
        <v>3894</v>
      </c>
      <c r="P2160" s="213">
        <f t="shared" si="87"/>
        <v>0</v>
      </c>
      <c r="Q2160" s="214" t="str">
        <f>IF(ISNUMBER(P2160),IF(P2160=100%,"CUMPLIDA",IF(AND(ISNUMBER(L2160),ISNUMBER([6]OCI!$P$6)), IF(L2160&lt;[6]OCI!$P$6,"INCUMPLIDA","PROCESO"), "VERIFICAR FECHA")),"SIN VALOR AVANCE")</f>
        <v>PROCESO</v>
      </c>
    </row>
    <row r="2161" spans="1:17" ht="225.75" x14ac:dyDescent="0.2">
      <c r="A2161" s="219" t="s">
        <v>18</v>
      </c>
      <c r="B2161" s="372" t="s">
        <v>16</v>
      </c>
      <c r="C2161" s="728"/>
      <c r="D2161" s="728"/>
      <c r="E2161" s="745"/>
      <c r="F2161" s="739"/>
      <c r="G2161" s="739"/>
      <c r="H2161" s="218" t="s">
        <v>3895</v>
      </c>
      <c r="I2161" s="377" t="s">
        <v>3896</v>
      </c>
      <c r="J2161" s="378">
        <v>1</v>
      </c>
      <c r="K2161" s="379">
        <v>45746</v>
      </c>
      <c r="L2161" s="379">
        <v>46111</v>
      </c>
      <c r="M2161" s="380">
        <f t="shared" si="84"/>
        <v>52.142857142857146</v>
      </c>
      <c r="N2161" s="212">
        <v>0</v>
      </c>
      <c r="O2161" s="218" t="s">
        <v>3897</v>
      </c>
      <c r="P2161" s="213">
        <f t="shared" si="87"/>
        <v>0</v>
      </c>
      <c r="Q2161" s="214" t="str">
        <f>IF(ISNUMBER(P2161),IF(P2161=100%,"CUMPLIDA",IF(AND(ISNUMBER(L2161),ISNUMBER([6]OCI!$P$6)), IF(L2161&lt;[6]OCI!$P$6,"INCUMPLIDA","PROCESO"), "VERIFICAR FECHA")),"SIN VALOR AVANCE")</f>
        <v>PROCESO</v>
      </c>
    </row>
    <row r="2162" spans="1:17" ht="180" x14ac:dyDescent="0.2">
      <c r="A2162" s="219" t="s">
        <v>18</v>
      </c>
      <c r="B2162" s="372" t="s">
        <v>16</v>
      </c>
      <c r="C2162" s="726" t="s">
        <v>3853</v>
      </c>
      <c r="D2162" s="726" t="s">
        <v>3898</v>
      </c>
      <c r="E2162" s="743" t="s">
        <v>3899</v>
      </c>
      <c r="F2162" s="737" t="s">
        <v>3900</v>
      </c>
      <c r="G2162" s="375" t="s">
        <v>3888</v>
      </c>
      <c r="H2162" s="376" t="s">
        <v>3889</v>
      </c>
      <c r="I2162" s="218" t="s">
        <v>3890</v>
      </c>
      <c r="J2162" s="378">
        <v>1</v>
      </c>
      <c r="K2162" s="379">
        <v>45536</v>
      </c>
      <c r="L2162" s="379">
        <v>45747</v>
      </c>
      <c r="M2162" s="380">
        <f t="shared" ref="M2162:M2220" si="88">(L2162-K2162)/7</f>
        <v>30.142857142857142</v>
      </c>
      <c r="N2162" s="212">
        <v>1</v>
      </c>
      <c r="O2162" s="218" t="s">
        <v>3852</v>
      </c>
      <c r="P2162" s="213">
        <f t="shared" si="87"/>
        <v>1</v>
      </c>
      <c r="Q2162" s="214" t="str">
        <f>IF(ISNUMBER(P2162),IF(P2162=100%,"CUMPLIDA",IF(AND(ISNUMBER(L2162),ISNUMBER([6]OCI!$P$6)), IF(L2162&lt;[6]OCI!$P$6,"INCUMPLIDA","PROCESO"), "VERIFICAR FECHA")),"SIN VALOR AVANCE")</f>
        <v>CUMPLIDA</v>
      </c>
    </row>
    <row r="2163" spans="1:17" ht="105" x14ac:dyDescent="0.2">
      <c r="A2163" s="219" t="s">
        <v>18</v>
      </c>
      <c r="B2163" s="372" t="s">
        <v>16</v>
      </c>
      <c r="C2163" s="728"/>
      <c r="D2163" s="728"/>
      <c r="E2163" s="745"/>
      <c r="F2163" s="739"/>
      <c r="G2163" s="375" t="s">
        <v>3901</v>
      </c>
      <c r="H2163" s="376" t="s">
        <v>3902</v>
      </c>
      <c r="I2163" s="218" t="s">
        <v>3903</v>
      </c>
      <c r="J2163" s="378">
        <v>1</v>
      </c>
      <c r="K2163" s="379">
        <v>45536</v>
      </c>
      <c r="L2163" s="379">
        <v>45657</v>
      </c>
      <c r="M2163" s="380">
        <f t="shared" si="88"/>
        <v>17.285714285714285</v>
      </c>
      <c r="N2163" s="212">
        <v>1</v>
      </c>
      <c r="O2163" s="218" t="s">
        <v>3904</v>
      </c>
      <c r="P2163" s="213">
        <f t="shared" si="87"/>
        <v>1</v>
      </c>
      <c r="Q2163" s="214" t="str">
        <f>IF(ISNUMBER(P2163),IF(P2163=100%,"CUMPLIDA",IF(AND(ISNUMBER(L2163),ISNUMBER([6]OCI!$P$6)), IF(L2163&lt;[6]OCI!$P$6,"INCUMPLIDA","PROCESO"), "VERIFICAR FECHA")),"SIN VALOR AVANCE")</f>
        <v>CUMPLIDA</v>
      </c>
    </row>
    <row r="2164" spans="1:17" ht="90.75" x14ac:dyDescent="0.2">
      <c r="A2164" s="219" t="s">
        <v>18</v>
      </c>
      <c r="B2164" s="372" t="s">
        <v>16</v>
      </c>
      <c r="C2164" s="726" t="s">
        <v>3853</v>
      </c>
      <c r="D2164" s="726" t="s">
        <v>3905</v>
      </c>
      <c r="E2164" s="743" t="s">
        <v>3906</v>
      </c>
      <c r="F2164" s="737" t="s">
        <v>3907</v>
      </c>
      <c r="G2164" s="764" t="s">
        <v>3908</v>
      </c>
      <c r="H2164" s="376" t="s">
        <v>3909</v>
      </c>
      <c r="I2164" s="218" t="s">
        <v>3910</v>
      </c>
      <c r="J2164" s="378">
        <v>2</v>
      </c>
      <c r="K2164" s="379">
        <v>45505</v>
      </c>
      <c r="L2164" s="379">
        <v>45688</v>
      </c>
      <c r="M2164" s="380">
        <f t="shared" si="88"/>
        <v>26.142857142857142</v>
      </c>
      <c r="N2164" s="212">
        <v>2</v>
      </c>
      <c r="O2164" s="218" t="s">
        <v>3911</v>
      </c>
      <c r="P2164" s="213">
        <f t="shared" si="87"/>
        <v>1</v>
      </c>
      <c r="Q2164" s="214" t="str">
        <f>IF(ISNUMBER(P2164),IF(P2164=100%,"CUMPLIDA",IF(AND(ISNUMBER(L2164),ISNUMBER([6]OCI!$P$6)), IF(L2164&lt;[6]OCI!$P$6,"INCUMPLIDA","PROCESO"), "VERIFICAR FECHA")),"SIN VALOR AVANCE")</f>
        <v>CUMPLIDA</v>
      </c>
    </row>
    <row r="2165" spans="1:17" ht="90.75" x14ac:dyDescent="0.2">
      <c r="A2165" s="219" t="s">
        <v>18</v>
      </c>
      <c r="B2165" s="372" t="s">
        <v>16</v>
      </c>
      <c r="C2165" s="727"/>
      <c r="D2165" s="727"/>
      <c r="E2165" s="744"/>
      <c r="F2165" s="738"/>
      <c r="G2165" s="765"/>
      <c r="H2165" s="376" t="s">
        <v>3912</v>
      </c>
      <c r="I2165" s="218" t="s">
        <v>3913</v>
      </c>
      <c r="J2165" s="378">
        <v>2</v>
      </c>
      <c r="K2165" s="379">
        <v>45505</v>
      </c>
      <c r="L2165" s="379">
        <v>45688</v>
      </c>
      <c r="M2165" s="380">
        <f t="shared" si="88"/>
        <v>26.142857142857142</v>
      </c>
      <c r="N2165" s="212">
        <v>2</v>
      </c>
      <c r="O2165" s="218" t="s">
        <v>3911</v>
      </c>
      <c r="P2165" s="213">
        <f t="shared" si="87"/>
        <v>1</v>
      </c>
      <c r="Q2165" s="214" t="str">
        <f>IF(ISNUMBER(P2165),IF(P2165=100%,"CUMPLIDA",IF(AND(ISNUMBER(L2165),ISNUMBER([6]OCI!$P$6)), IF(L2165&lt;[6]OCI!$P$6,"INCUMPLIDA","PROCESO"), "VERIFICAR FECHA")),"SIN VALOR AVANCE")</f>
        <v>CUMPLIDA</v>
      </c>
    </row>
    <row r="2166" spans="1:17" ht="165.75" x14ac:dyDescent="0.2">
      <c r="A2166" s="219" t="s">
        <v>18</v>
      </c>
      <c r="B2166" s="372" t="s">
        <v>16</v>
      </c>
      <c r="C2166" s="727"/>
      <c r="D2166" s="727"/>
      <c r="E2166" s="744"/>
      <c r="F2166" s="738"/>
      <c r="G2166" s="766"/>
      <c r="H2166" s="376" t="s">
        <v>3914</v>
      </c>
      <c r="I2166" s="218" t="s">
        <v>3915</v>
      </c>
      <c r="J2166" s="378">
        <v>2</v>
      </c>
      <c r="K2166" s="379">
        <v>45505</v>
      </c>
      <c r="L2166" s="379">
        <v>45688</v>
      </c>
      <c r="M2166" s="380">
        <f t="shared" si="88"/>
        <v>26.142857142857142</v>
      </c>
      <c r="N2166" s="212">
        <v>2</v>
      </c>
      <c r="O2166" s="218" t="s">
        <v>3916</v>
      </c>
      <c r="P2166" s="213">
        <f t="shared" si="87"/>
        <v>1</v>
      </c>
      <c r="Q2166" s="214" t="str">
        <f>IF(ISNUMBER(P2166),IF(P2166=100%,"CUMPLIDA",IF(AND(ISNUMBER(L2166),ISNUMBER([6]OCI!$P$6)), IF(L2166&lt;[6]OCI!$P$6,"INCUMPLIDA","PROCESO"), "VERIFICAR FECHA")),"SIN VALOR AVANCE")</f>
        <v>CUMPLIDA</v>
      </c>
    </row>
    <row r="2167" spans="1:17" ht="120.75" x14ac:dyDescent="0.2">
      <c r="A2167" s="219" t="s">
        <v>18</v>
      </c>
      <c r="B2167" s="372" t="s">
        <v>16</v>
      </c>
      <c r="C2167" s="727"/>
      <c r="D2167" s="727"/>
      <c r="E2167" s="744"/>
      <c r="F2167" s="738"/>
      <c r="G2167" s="374" t="s">
        <v>3917</v>
      </c>
      <c r="H2167" s="381" t="s">
        <v>3918</v>
      </c>
      <c r="I2167" s="377" t="s">
        <v>3919</v>
      </c>
      <c r="J2167" s="378">
        <v>7</v>
      </c>
      <c r="K2167" s="379">
        <v>45534</v>
      </c>
      <c r="L2167" s="379">
        <v>45746</v>
      </c>
      <c r="M2167" s="380">
        <f t="shared" si="88"/>
        <v>30.285714285714285</v>
      </c>
      <c r="N2167" s="212">
        <v>7</v>
      </c>
      <c r="O2167" s="218" t="s">
        <v>3920</v>
      </c>
      <c r="P2167" s="213">
        <f t="shared" si="87"/>
        <v>1</v>
      </c>
      <c r="Q2167" s="214" t="str">
        <f>IF(ISNUMBER(P2167),IF(P2167=100%,"CUMPLIDA",IF(AND(ISNUMBER(L2167),ISNUMBER([6]OCI!$P$6)), IF(L2167&lt;[6]OCI!$P$6,"INCUMPLIDA","PROCESO"), "VERIFICAR FECHA")),"SIN VALOR AVANCE")</f>
        <v>CUMPLIDA</v>
      </c>
    </row>
    <row r="2168" spans="1:17" ht="195.75" x14ac:dyDescent="0.2">
      <c r="A2168" s="219" t="s">
        <v>18</v>
      </c>
      <c r="B2168" s="372" t="s">
        <v>16</v>
      </c>
      <c r="C2168" s="727"/>
      <c r="D2168" s="727"/>
      <c r="E2168" s="744"/>
      <c r="F2168" s="738"/>
      <c r="G2168" s="737" t="s">
        <v>3921</v>
      </c>
      <c r="H2168" s="381" t="s">
        <v>3922</v>
      </c>
      <c r="I2168" s="218" t="s">
        <v>3910</v>
      </c>
      <c r="J2168" s="378">
        <v>3</v>
      </c>
      <c r="K2168" s="379">
        <v>45536</v>
      </c>
      <c r="L2168" s="379">
        <v>45807</v>
      </c>
      <c r="M2168" s="380">
        <f t="shared" si="88"/>
        <v>38.714285714285715</v>
      </c>
      <c r="N2168" s="212">
        <v>3</v>
      </c>
      <c r="O2168" s="218" t="s">
        <v>3923</v>
      </c>
      <c r="P2168" s="213">
        <f t="shared" si="87"/>
        <v>1</v>
      </c>
      <c r="Q2168" s="214" t="str">
        <f>IF(ISNUMBER(P2168),IF(P2168=100%,"CUMPLIDA",IF(AND(ISNUMBER(L2168),ISNUMBER([6]OCI!$P$6)), IF(L2168&lt;[6]OCI!$P$6,"INCUMPLIDA","PROCESO"), "VERIFICAR FECHA")),"SIN VALOR AVANCE")</f>
        <v>CUMPLIDA</v>
      </c>
    </row>
    <row r="2169" spans="1:17" ht="195.75" x14ac:dyDescent="0.2">
      <c r="A2169" s="219" t="s">
        <v>18</v>
      </c>
      <c r="B2169" s="372" t="s">
        <v>16</v>
      </c>
      <c r="C2169" s="727"/>
      <c r="D2169" s="727"/>
      <c r="E2169" s="744"/>
      <c r="F2169" s="738"/>
      <c r="G2169" s="738"/>
      <c r="H2169" s="381" t="s">
        <v>3924</v>
      </c>
      <c r="I2169" s="218" t="s">
        <v>3925</v>
      </c>
      <c r="J2169" s="378">
        <v>3</v>
      </c>
      <c r="K2169" s="379">
        <v>45536</v>
      </c>
      <c r="L2169" s="379">
        <v>45807</v>
      </c>
      <c r="M2169" s="380">
        <f t="shared" si="88"/>
        <v>38.714285714285715</v>
      </c>
      <c r="N2169" s="212">
        <v>3</v>
      </c>
      <c r="O2169" s="218" t="s">
        <v>3926</v>
      </c>
      <c r="P2169" s="213">
        <f t="shared" si="87"/>
        <v>1</v>
      </c>
      <c r="Q2169" s="214" t="str">
        <f>IF(ISNUMBER(P2169),IF(P2169=100%,"CUMPLIDA",IF(AND(ISNUMBER(L2169),ISNUMBER([6]OCI!$P$6)), IF(L2169&lt;[6]OCI!$P$6,"INCUMPLIDA","PROCESO"), "VERIFICAR FECHA")),"SIN VALOR AVANCE")</f>
        <v>CUMPLIDA</v>
      </c>
    </row>
    <row r="2170" spans="1:17" ht="105.75" x14ac:dyDescent="0.2">
      <c r="A2170" s="219" t="s">
        <v>18</v>
      </c>
      <c r="B2170" s="372" t="s">
        <v>16</v>
      </c>
      <c r="C2170" s="728"/>
      <c r="D2170" s="728"/>
      <c r="E2170" s="745"/>
      <c r="F2170" s="739"/>
      <c r="G2170" s="739"/>
      <c r="H2170" s="381" t="s">
        <v>3927</v>
      </c>
      <c r="I2170" s="218" t="s">
        <v>3928</v>
      </c>
      <c r="J2170" s="378">
        <v>3</v>
      </c>
      <c r="K2170" s="379">
        <v>45536</v>
      </c>
      <c r="L2170" s="379">
        <v>45807</v>
      </c>
      <c r="M2170" s="380">
        <f t="shared" si="88"/>
        <v>38.714285714285715</v>
      </c>
      <c r="N2170" s="212">
        <v>3</v>
      </c>
      <c r="O2170" s="218" t="s">
        <v>3929</v>
      </c>
      <c r="P2170" s="213">
        <f t="shared" si="87"/>
        <v>1</v>
      </c>
      <c r="Q2170" s="214" t="str">
        <f>IF(ISNUMBER(P2170),IF(P2170=100%,"CUMPLIDA",IF(AND(ISNUMBER(L2170),ISNUMBER([6]OCI!$P$6)), IF(L2170&lt;[6]OCI!$P$6,"INCUMPLIDA","PROCESO"), "VERIFICAR FECHA")),"SIN VALOR AVANCE")</f>
        <v>CUMPLIDA</v>
      </c>
    </row>
    <row r="2171" spans="1:17" ht="150.75" x14ac:dyDescent="0.2">
      <c r="A2171" s="219" t="s">
        <v>18</v>
      </c>
      <c r="B2171" s="372" t="s">
        <v>16</v>
      </c>
      <c r="C2171" s="726" t="s">
        <v>3853</v>
      </c>
      <c r="D2171" s="726" t="s">
        <v>3930</v>
      </c>
      <c r="E2171" s="743" t="s">
        <v>3931</v>
      </c>
      <c r="F2171" s="737" t="s">
        <v>3932</v>
      </c>
      <c r="G2171" s="375" t="s">
        <v>3933</v>
      </c>
      <c r="H2171" s="376" t="s">
        <v>3934</v>
      </c>
      <c r="I2171" s="218" t="s">
        <v>3935</v>
      </c>
      <c r="J2171" s="378">
        <v>2</v>
      </c>
      <c r="K2171" s="379">
        <v>45505</v>
      </c>
      <c r="L2171" s="379">
        <v>45869</v>
      </c>
      <c r="M2171" s="380">
        <f t="shared" si="88"/>
        <v>52</v>
      </c>
      <c r="N2171" s="212">
        <v>2</v>
      </c>
      <c r="O2171" s="218" t="s">
        <v>3936</v>
      </c>
      <c r="P2171" s="213">
        <f t="shared" si="87"/>
        <v>1</v>
      </c>
      <c r="Q2171" s="214" t="str">
        <f>IF(ISNUMBER(P2171),IF(P2171=100%,"CUMPLIDA",IF(AND(ISNUMBER(L2171),ISNUMBER([6]OCI!$P$6)), IF(L2171&lt;[6]OCI!$P$6,"INCUMPLIDA","PROCESO"), "VERIFICAR FECHA")),"SIN VALOR AVANCE")</f>
        <v>CUMPLIDA</v>
      </c>
    </row>
    <row r="2172" spans="1:17" ht="135.75" x14ac:dyDescent="0.2">
      <c r="A2172" s="219" t="s">
        <v>18</v>
      </c>
      <c r="B2172" s="372" t="s">
        <v>16</v>
      </c>
      <c r="C2172" s="727"/>
      <c r="D2172" s="727"/>
      <c r="E2172" s="744"/>
      <c r="F2172" s="738"/>
      <c r="G2172" s="764" t="s">
        <v>3937</v>
      </c>
      <c r="H2172" s="218" t="s">
        <v>3938</v>
      </c>
      <c r="I2172" s="381" t="s">
        <v>3939</v>
      </c>
      <c r="J2172" s="215">
        <v>12</v>
      </c>
      <c r="K2172" s="379">
        <v>45536</v>
      </c>
      <c r="L2172" s="379">
        <v>45900</v>
      </c>
      <c r="M2172" s="380">
        <f t="shared" si="88"/>
        <v>52</v>
      </c>
      <c r="N2172" s="212">
        <v>9</v>
      </c>
      <c r="O2172" s="377" t="s">
        <v>3940</v>
      </c>
      <c r="P2172" s="213">
        <f t="shared" si="87"/>
        <v>0.75</v>
      </c>
      <c r="Q2172" s="214" t="str">
        <f>IF(ISNUMBER(P2172),IF(P2172=100%,"CUMPLIDA",IF(AND(ISNUMBER(L2172),ISNUMBER([6]OCI!$P$6)), IF(L2172&lt;[6]OCI!$P$6,"INCUMPLIDA","PROCESO"), "VERIFICAR FECHA")),"SIN VALOR AVANCE")</f>
        <v>PROCESO</v>
      </c>
    </row>
    <row r="2173" spans="1:17" ht="135.75" x14ac:dyDescent="0.2">
      <c r="A2173" s="219" t="s">
        <v>18</v>
      </c>
      <c r="B2173" s="372" t="s">
        <v>16</v>
      </c>
      <c r="C2173" s="727"/>
      <c r="D2173" s="727"/>
      <c r="E2173" s="744"/>
      <c r="F2173" s="738"/>
      <c r="G2173" s="765"/>
      <c r="H2173" s="218" t="s">
        <v>3941</v>
      </c>
      <c r="I2173" s="381" t="s">
        <v>3942</v>
      </c>
      <c r="J2173" s="215">
        <v>12</v>
      </c>
      <c r="K2173" s="379">
        <v>45536</v>
      </c>
      <c r="L2173" s="379">
        <v>45900</v>
      </c>
      <c r="M2173" s="380">
        <f t="shared" si="88"/>
        <v>52</v>
      </c>
      <c r="N2173" s="212">
        <v>10</v>
      </c>
      <c r="O2173" s="377" t="s">
        <v>3940</v>
      </c>
      <c r="P2173" s="213">
        <f t="shared" si="87"/>
        <v>0.83333333333333337</v>
      </c>
      <c r="Q2173" s="214" t="str">
        <f>IF(ISNUMBER(P2173),IF(P2173=100%,"CUMPLIDA",IF(AND(ISNUMBER(L2173),ISNUMBER([6]OCI!$P$6)), IF(L2173&lt;[6]OCI!$P$6,"INCUMPLIDA","PROCESO"), "VERIFICAR FECHA")),"SIN VALOR AVANCE")</f>
        <v>PROCESO</v>
      </c>
    </row>
    <row r="2174" spans="1:17" ht="135.75" x14ac:dyDescent="0.2">
      <c r="A2174" s="219" t="s">
        <v>18</v>
      </c>
      <c r="B2174" s="372" t="s">
        <v>16</v>
      </c>
      <c r="C2174" s="727"/>
      <c r="D2174" s="727"/>
      <c r="E2174" s="744"/>
      <c r="F2174" s="738"/>
      <c r="G2174" s="765"/>
      <c r="H2174" s="381" t="s">
        <v>3943</v>
      </c>
      <c r="I2174" s="218" t="s">
        <v>3944</v>
      </c>
      <c r="J2174" s="378">
        <v>12</v>
      </c>
      <c r="K2174" s="379">
        <v>45536</v>
      </c>
      <c r="L2174" s="379">
        <v>45900</v>
      </c>
      <c r="M2174" s="380">
        <f t="shared" si="88"/>
        <v>52</v>
      </c>
      <c r="N2174" s="212">
        <v>9</v>
      </c>
      <c r="O2174" s="377" t="s">
        <v>3940</v>
      </c>
      <c r="P2174" s="213">
        <f t="shared" si="87"/>
        <v>0.75</v>
      </c>
      <c r="Q2174" s="214" t="str">
        <f>IF(ISNUMBER(P2174),IF(P2174=100%,"CUMPLIDA",IF(AND(ISNUMBER(L2174),ISNUMBER([6]OCI!$P$6)), IF(L2174&lt;[6]OCI!$P$6,"INCUMPLIDA","PROCESO"), "VERIFICAR FECHA")),"SIN VALOR AVANCE")</f>
        <v>PROCESO</v>
      </c>
    </row>
    <row r="2175" spans="1:17" ht="210" x14ac:dyDescent="0.2">
      <c r="A2175" s="219" t="s">
        <v>18</v>
      </c>
      <c r="B2175" s="372" t="s">
        <v>16</v>
      </c>
      <c r="C2175" s="727"/>
      <c r="D2175" s="727"/>
      <c r="E2175" s="744"/>
      <c r="F2175" s="738"/>
      <c r="G2175" s="766"/>
      <c r="H2175" s="218" t="s">
        <v>3945</v>
      </c>
      <c r="I2175" s="218" t="s">
        <v>3946</v>
      </c>
      <c r="J2175" s="378">
        <v>12</v>
      </c>
      <c r="K2175" s="379">
        <v>45536</v>
      </c>
      <c r="L2175" s="379">
        <v>45900</v>
      </c>
      <c r="M2175" s="380">
        <f t="shared" si="88"/>
        <v>52</v>
      </c>
      <c r="N2175" s="212">
        <v>7</v>
      </c>
      <c r="O2175" s="218" t="s">
        <v>3947</v>
      </c>
      <c r="P2175" s="213">
        <f t="shared" si="87"/>
        <v>0.58333333333333337</v>
      </c>
      <c r="Q2175" s="214" t="str">
        <f>IF(ISNUMBER(P2175),IF(P2175=100%,"CUMPLIDA",IF(AND(ISNUMBER(L2175),ISNUMBER([6]OCI!$P$6)), IF(L2175&lt;[6]OCI!$P$6,"INCUMPLIDA","PROCESO"), "VERIFICAR FECHA")),"SIN VALOR AVANCE")</f>
        <v>PROCESO</v>
      </c>
    </row>
    <row r="2176" spans="1:17" ht="150.75" x14ac:dyDescent="0.2">
      <c r="A2176" s="219" t="s">
        <v>18</v>
      </c>
      <c r="B2176" s="372" t="s">
        <v>16</v>
      </c>
      <c r="C2176" s="727"/>
      <c r="D2176" s="727"/>
      <c r="E2176" s="744"/>
      <c r="F2176" s="738"/>
      <c r="G2176" s="374" t="s">
        <v>3948</v>
      </c>
      <c r="H2176" s="381" t="s">
        <v>3949</v>
      </c>
      <c r="I2176" s="218" t="s">
        <v>3950</v>
      </c>
      <c r="J2176" s="215">
        <v>1</v>
      </c>
      <c r="K2176" s="379">
        <v>45536</v>
      </c>
      <c r="L2176" s="379">
        <v>45657</v>
      </c>
      <c r="M2176" s="380">
        <f t="shared" si="88"/>
        <v>17.285714285714285</v>
      </c>
      <c r="N2176" s="212">
        <v>1</v>
      </c>
      <c r="O2176" s="218" t="s">
        <v>3951</v>
      </c>
      <c r="P2176" s="213">
        <f t="shared" si="87"/>
        <v>1</v>
      </c>
      <c r="Q2176" s="214" t="str">
        <f>IF(ISNUMBER(P2176),IF(P2176=100%,"CUMPLIDA",IF(AND(ISNUMBER(L2176),ISNUMBER([6]OCI!$P$6)), IF(L2176&lt;[6]OCI!$P$6,"INCUMPLIDA","PROCESO"), "VERIFICAR FECHA")),"SIN VALOR AVANCE")</f>
        <v>CUMPLIDA</v>
      </c>
    </row>
    <row r="2177" spans="1:17" ht="150.75" x14ac:dyDescent="0.2">
      <c r="A2177" s="219" t="s">
        <v>18</v>
      </c>
      <c r="B2177" s="372" t="s">
        <v>16</v>
      </c>
      <c r="C2177" s="727"/>
      <c r="D2177" s="727"/>
      <c r="E2177" s="744"/>
      <c r="F2177" s="738"/>
      <c r="G2177" s="737" t="s">
        <v>3952</v>
      </c>
      <c r="H2177" s="218" t="s">
        <v>3953</v>
      </c>
      <c r="I2177" s="381" t="s">
        <v>3954</v>
      </c>
      <c r="J2177" s="378">
        <v>12</v>
      </c>
      <c r="K2177" s="379">
        <v>45536</v>
      </c>
      <c r="L2177" s="379">
        <v>45900</v>
      </c>
      <c r="M2177" s="380">
        <f t="shared" si="88"/>
        <v>52</v>
      </c>
      <c r="N2177" s="212">
        <v>4</v>
      </c>
      <c r="O2177" s="377" t="s">
        <v>3955</v>
      </c>
      <c r="P2177" s="213">
        <f t="shared" si="87"/>
        <v>0.33333333333333331</v>
      </c>
      <c r="Q2177" s="214" t="str">
        <f>IF(ISNUMBER(P2177),IF(P2177=100%,"CUMPLIDA",IF(AND(ISNUMBER(L2177),ISNUMBER([6]OCI!$P$6)), IF(L2177&lt;[6]OCI!$P$6,"INCUMPLIDA","PROCESO"), "VERIFICAR FECHA")),"SIN VALOR AVANCE")</f>
        <v>PROCESO</v>
      </c>
    </row>
    <row r="2178" spans="1:17" ht="150.75" x14ac:dyDescent="0.2">
      <c r="A2178" s="219" t="s">
        <v>18</v>
      </c>
      <c r="B2178" s="372" t="s">
        <v>16</v>
      </c>
      <c r="C2178" s="727"/>
      <c r="D2178" s="727"/>
      <c r="E2178" s="744"/>
      <c r="F2178" s="738"/>
      <c r="G2178" s="738"/>
      <c r="H2178" s="218" t="s">
        <v>3956</v>
      </c>
      <c r="I2178" s="381" t="s">
        <v>3957</v>
      </c>
      <c r="J2178" s="378">
        <v>12</v>
      </c>
      <c r="K2178" s="379">
        <v>45536</v>
      </c>
      <c r="L2178" s="379">
        <v>45900</v>
      </c>
      <c r="M2178" s="380">
        <f t="shared" si="88"/>
        <v>52</v>
      </c>
      <c r="N2178" s="212">
        <v>4</v>
      </c>
      <c r="O2178" s="377" t="s">
        <v>3958</v>
      </c>
      <c r="P2178" s="213">
        <f t="shared" si="87"/>
        <v>0.33333333333333331</v>
      </c>
      <c r="Q2178" s="214" t="str">
        <f>IF(ISNUMBER(P2178),IF(P2178=100%,"CUMPLIDA",IF(AND(ISNUMBER(L2178),ISNUMBER([6]OCI!$P$6)), IF(L2178&lt;[6]OCI!$P$6,"INCUMPLIDA","PROCESO"), "VERIFICAR FECHA")),"SIN VALOR AVANCE")</f>
        <v>PROCESO</v>
      </c>
    </row>
    <row r="2179" spans="1:17" ht="150.75" x14ac:dyDescent="0.2">
      <c r="A2179" s="219" t="s">
        <v>18</v>
      </c>
      <c r="B2179" s="372" t="s">
        <v>16</v>
      </c>
      <c r="C2179" s="727"/>
      <c r="D2179" s="727"/>
      <c r="E2179" s="744"/>
      <c r="F2179" s="738"/>
      <c r="G2179" s="738"/>
      <c r="H2179" s="381" t="s">
        <v>3959</v>
      </c>
      <c r="I2179" s="381" t="s">
        <v>3960</v>
      </c>
      <c r="J2179" s="378">
        <v>12</v>
      </c>
      <c r="K2179" s="379">
        <v>45536</v>
      </c>
      <c r="L2179" s="379">
        <v>45900</v>
      </c>
      <c r="M2179" s="380">
        <f t="shared" si="88"/>
        <v>52</v>
      </c>
      <c r="N2179" s="212">
        <v>4</v>
      </c>
      <c r="O2179" s="218" t="s">
        <v>3961</v>
      </c>
      <c r="P2179" s="213">
        <f t="shared" si="87"/>
        <v>0.33333333333333331</v>
      </c>
      <c r="Q2179" s="214" t="str">
        <f>IF(ISNUMBER(P2179),IF(P2179=100%,"CUMPLIDA",IF(AND(ISNUMBER(L2179),ISNUMBER([6]OCI!$P$6)), IF(L2179&lt;[6]OCI!$P$6,"INCUMPLIDA","PROCESO"), "VERIFICAR FECHA")),"SIN VALOR AVANCE")</f>
        <v>PROCESO</v>
      </c>
    </row>
    <row r="2180" spans="1:17" ht="210" x14ac:dyDescent="0.2">
      <c r="A2180" s="219" t="s">
        <v>18</v>
      </c>
      <c r="B2180" s="372" t="s">
        <v>16</v>
      </c>
      <c r="C2180" s="728"/>
      <c r="D2180" s="728"/>
      <c r="E2180" s="745"/>
      <c r="F2180" s="739"/>
      <c r="G2180" s="739"/>
      <c r="H2180" s="218" t="s">
        <v>3962</v>
      </c>
      <c r="I2180" s="218" t="s">
        <v>3963</v>
      </c>
      <c r="J2180" s="378">
        <v>12</v>
      </c>
      <c r="K2180" s="379">
        <v>45536</v>
      </c>
      <c r="L2180" s="379">
        <v>45900</v>
      </c>
      <c r="M2180" s="380">
        <f t="shared" si="88"/>
        <v>52</v>
      </c>
      <c r="N2180" s="212">
        <v>0</v>
      </c>
      <c r="O2180" s="218" t="s">
        <v>3964</v>
      </c>
      <c r="P2180" s="213">
        <f t="shared" si="87"/>
        <v>0</v>
      </c>
      <c r="Q2180" s="214" t="str">
        <f>IF(ISNUMBER(P2180),IF(P2180=100%,"CUMPLIDA",IF(AND(ISNUMBER(L2180),ISNUMBER([6]OCI!$P$6)), IF(L2180&lt;[6]OCI!$P$6,"INCUMPLIDA","PROCESO"), "VERIFICAR FECHA")),"SIN VALOR AVANCE")</f>
        <v>PROCESO</v>
      </c>
    </row>
    <row r="2181" spans="1:17" ht="120.75" x14ac:dyDescent="0.2">
      <c r="A2181" s="219" t="s">
        <v>18</v>
      </c>
      <c r="B2181" s="372" t="s">
        <v>16</v>
      </c>
      <c r="C2181" s="372" t="s">
        <v>3853</v>
      </c>
      <c r="D2181" s="372" t="s">
        <v>3965</v>
      </c>
      <c r="E2181" s="373" t="s">
        <v>3966</v>
      </c>
      <c r="F2181" s="374" t="s">
        <v>3967</v>
      </c>
      <c r="G2181" s="374" t="s">
        <v>3968</v>
      </c>
      <c r="H2181" s="218" t="s">
        <v>3969</v>
      </c>
      <c r="I2181" s="218" t="s">
        <v>3970</v>
      </c>
      <c r="J2181" s="378">
        <v>2</v>
      </c>
      <c r="K2181" s="379">
        <v>45519</v>
      </c>
      <c r="L2181" s="379">
        <v>45565</v>
      </c>
      <c r="M2181" s="380">
        <f t="shared" si="88"/>
        <v>6.5714285714285712</v>
      </c>
      <c r="N2181" s="212">
        <v>2</v>
      </c>
      <c r="O2181" s="218" t="s">
        <v>3971</v>
      </c>
      <c r="P2181" s="213">
        <f t="shared" si="87"/>
        <v>1</v>
      </c>
      <c r="Q2181" s="214" t="str">
        <f>IF(ISNUMBER(P2181),IF(P2181=100%,"CUMPLIDA",IF(AND(ISNUMBER(L2181),ISNUMBER([6]OCI!$P$6)), IF(L2181&lt;[6]OCI!$P$6,"INCUMPLIDA","PROCESO"), "VERIFICAR FECHA")),"SIN VALOR AVANCE")</f>
        <v>CUMPLIDA</v>
      </c>
    </row>
    <row r="2182" spans="1:17" ht="135.75" x14ac:dyDescent="0.2">
      <c r="A2182" s="219" t="s">
        <v>18</v>
      </c>
      <c r="B2182" s="372" t="s">
        <v>16</v>
      </c>
      <c r="C2182" s="726" t="s">
        <v>3853</v>
      </c>
      <c r="D2182" s="726" t="s">
        <v>3972</v>
      </c>
      <c r="E2182" s="743" t="s">
        <v>3973</v>
      </c>
      <c r="F2182" s="737" t="s">
        <v>3974</v>
      </c>
      <c r="G2182" s="737" t="s">
        <v>3975</v>
      </c>
      <c r="H2182" s="218" t="s">
        <v>3976</v>
      </c>
      <c r="I2182" s="218" t="s">
        <v>3977</v>
      </c>
      <c r="J2182" s="378">
        <v>24</v>
      </c>
      <c r="K2182" s="379">
        <v>45536</v>
      </c>
      <c r="L2182" s="379">
        <v>45900</v>
      </c>
      <c r="M2182" s="380">
        <f t="shared" si="88"/>
        <v>52</v>
      </c>
      <c r="N2182" s="212">
        <v>0</v>
      </c>
      <c r="O2182" s="218" t="s">
        <v>3978</v>
      </c>
      <c r="P2182" s="213">
        <f t="shared" si="87"/>
        <v>0</v>
      </c>
      <c r="Q2182" s="214" t="str">
        <f>IF(ISNUMBER(P2182),IF(P2182=100%,"CUMPLIDA",IF(AND(ISNUMBER(L2182),ISNUMBER([6]OCI!$P$6)), IF(L2182&lt;[6]OCI!$P$6,"INCUMPLIDA","PROCESO"), "VERIFICAR FECHA")),"SIN VALOR AVANCE")</f>
        <v>PROCESO</v>
      </c>
    </row>
    <row r="2183" spans="1:17" ht="135.75" x14ac:dyDescent="0.2">
      <c r="A2183" s="219" t="s">
        <v>18</v>
      </c>
      <c r="B2183" s="372" t="s">
        <v>16</v>
      </c>
      <c r="C2183" s="727"/>
      <c r="D2183" s="727"/>
      <c r="E2183" s="744"/>
      <c r="F2183" s="738"/>
      <c r="G2183" s="738"/>
      <c r="H2183" s="218" t="s">
        <v>3979</v>
      </c>
      <c r="I2183" s="218" t="s">
        <v>3980</v>
      </c>
      <c r="J2183" s="213">
        <v>1</v>
      </c>
      <c r="K2183" s="379">
        <v>45536</v>
      </c>
      <c r="L2183" s="379">
        <v>45900</v>
      </c>
      <c r="M2183" s="380">
        <f t="shared" si="88"/>
        <v>52</v>
      </c>
      <c r="N2183" s="383">
        <v>0.33</v>
      </c>
      <c r="O2183" s="218" t="s">
        <v>3978</v>
      </c>
      <c r="P2183" s="213">
        <f t="shared" si="87"/>
        <v>0.33</v>
      </c>
      <c r="Q2183" s="214" t="str">
        <f>IF(ISNUMBER(P2183),IF(P2183=100%,"CUMPLIDA",IF(AND(ISNUMBER(L2183),ISNUMBER([6]OCI!$P$6)), IF(L2183&lt;[6]OCI!$P$6,"INCUMPLIDA","PROCESO"), "VERIFICAR FECHA")),"SIN VALOR AVANCE")</f>
        <v>PROCESO</v>
      </c>
    </row>
    <row r="2184" spans="1:17" ht="135.75" x14ac:dyDescent="0.2">
      <c r="A2184" s="219" t="s">
        <v>18</v>
      </c>
      <c r="B2184" s="372" t="s">
        <v>16</v>
      </c>
      <c r="C2184" s="727"/>
      <c r="D2184" s="727"/>
      <c r="E2184" s="744"/>
      <c r="F2184" s="738"/>
      <c r="G2184" s="739"/>
      <c r="H2184" s="218" t="s">
        <v>3981</v>
      </c>
      <c r="I2184" s="218" t="s">
        <v>3982</v>
      </c>
      <c r="J2184" s="213">
        <v>1</v>
      </c>
      <c r="K2184" s="379">
        <v>45536</v>
      </c>
      <c r="L2184" s="379">
        <v>45900</v>
      </c>
      <c r="M2184" s="380">
        <f t="shared" si="88"/>
        <v>52</v>
      </c>
      <c r="N2184" s="383">
        <v>0</v>
      </c>
      <c r="O2184" s="218" t="s">
        <v>3983</v>
      </c>
      <c r="P2184" s="213">
        <f t="shared" si="87"/>
        <v>0</v>
      </c>
      <c r="Q2184" s="214" t="str">
        <f>IF(ISNUMBER(P2184),IF(P2184=100%,"CUMPLIDA",IF(AND(ISNUMBER(L2184),ISNUMBER([6]OCI!$P$6)), IF(L2184&lt;[6]OCI!$P$6,"INCUMPLIDA","PROCESO"), "VERIFICAR FECHA")),"SIN VALOR AVANCE")</f>
        <v>PROCESO</v>
      </c>
    </row>
    <row r="2185" spans="1:17" ht="150.75" x14ac:dyDescent="0.2">
      <c r="A2185" s="219" t="s">
        <v>18</v>
      </c>
      <c r="B2185" s="372" t="s">
        <v>16</v>
      </c>
      <c r="C2185" s="727"/>
      <c r="D2185" s="727"/>
      <c r="E2185" s="744"/>
      <c r="F2185" s="738"/>
      <c r="G2185" s="737" t="s">
        <v>3984</v>
      </c>
      <c r="H2185" s="218" t="s">
        <v>3985</v>
      </c>
      <c r="I2185" s="218" t="s">
        <v>3986</v>
      </c>
      <c r="J2185" s="215">
        <v>12</v>
      </c>
      <c r="K2185" s="379">
        <v>45536</v>
      </c>
      <c r="L2185" s="379">
        <v>45900</v>
      </c>
      <c r="M2185" s="380">
        <f t="shared" si="88"/>
        <v>52</v>
      </c>
      <c r="N2185" s="212">
        <v>4</v>
      </c>
      <c r="O2185" s="218" t="s">
        <v>3987</v>
      </c>
      <c r="P2185" s="213">
        <f t="shared" si="87"/>
        <v>0.33333333333333331</v>
      </c>
      <c r="Q2185" s="214" t="str">
        <f>IF(ISNUMBER(P2185),IF(P2185=100%,"CUMPLIDA",IF(AND(ISNUMBER(L2185),ISNUMBER([6]OCI!$P$6)), IF(L2185&lt;[6]OCI!$P$6,"INCUMPLIDA","PROCESO"), "VERIFICAR FECHA")),"SIN VALOR AVANCE")</f>
        <v>PROCESO</v>
      </c>
    </row>
    <row r="2186" spans="1:17" ht="150.75" x14ac:dyDescent="0.2">
      <c r="A2186" s="219" t="s">
        <v>18</v>
      </c>
      <c r="B2186" s="372" t="s">
        <v>16</v>
      </c>
      <c r="C2186" s="727"/>
      <c r="D2186" s="727"/>
      <c r="E2186" s="744"/>
      <c r="F2186" s="738"/>
      <c r="G2186" s="738"/>
      <c r="H2186" s="218" t="s">
        <v>3988</v>
      </c>
      <c r="I2186" s="218" t="s">
        <v>3989</v>
      </c>
      <c r="J2186" s="378">
        <v>12</v>
      </c>
      <c r="K2186" s="379">
        <v>45536</v>
      </c>
      <c r="L2186" s="379">
        <v>45900</v>
      </c>
      <c r="M2186" s="380">
        <f t="shared" si="88"/>
        <v>52</v>
      </c>
      <c r="N2186" s="212">
        <v>4</v>
      </c>
      <c r="O2186" s="218" t="s">
        <v>3990</v>
      </c>
      <c r="P2186" s="213">
        <f t="shared" si="87"/>
        <v>0.33333333333333331</v>
      </c>
      <c r="Q2186" s="214" t="str">
        <f>IF(ISNUMBER(P2186),IF(P2186=100%,"CUMPLIDA",IF(AND(ISNUMBER(L2186),ISNUMBER([6]OCI!$P$6)), IF(L2186&lt;[6]OCI!$P$6,"INCUMPLIDA","PROCESO"), "VERIFICAR FECHA")),"SIN VALOR AVANCE")</f>
        <v>PROCESO</v>
      </c>
    </row>
    <row r="2187" spans="1:17" ht="150.75" x14ac:dyDescent="0.2">
      <c r="A2187" s="219" t="s">
        <v>18</v>
      </c>
      <c r="B2187" s="372" t="s">
        <v>16</v>
      </c>
      <c r="C2187" s="727"/>
      <c r="D2187" s="727"/>
      <c r="E2187" s="744"/>
      <c r="F2187" s="738"/>
      <c r="G2187" s="738"/>
      <c r="H2187" s="218" t="s">
        <v>3943</v>
      </c>
      <c r="I2187" s="218" t="s">
        <v>3989</v>
      </c>
      <c r="J2187" s="378">
        <v>12</v>
      </c>
      <c r="K2187" s="379">
        <v>45536</v>
      </c>
      <c r="L2187" s="379">
        <v>45900</v>
      </c>
      <c r="M2187" s="380">
        <f t="shared" si="88"/>
        <v>52</v>
      </c>
      <c r="N2187" s="212">
        <v>4</v>
      </c>
      <c r="O2187" s="218" t="s">
        <v>3991</v>
      </c>
      <c r="P2187" s="213">
        <f t="shared" si="87"/>
        <v>0.33333333333333331</v>
      </c>
      <c r="Q2187" s="214" t="str">
        <f>IF(ISNUMBER(P2187),IF(P2187=100%,"CUMPLIDA",IF(AND(ISNUMBER(L2187),ISNUMBER([6]OCI!$P$6)), IF(L2187&lt;[6]OCI!$P$6,"INCUMPLIDA","PROCESO"), "VERIFICAR FECHA")),"SIN VALOR AVANCE")</f>
        <v>PROCESO</v>
      </c>
    </row>
    <row r="2188" spans="1:17" ht="210" x14ac:dyDescent="0.2">
      <c r="A2188" s="219" t="s">
        <v>18</v>
      </c>
      <c r="B2188" s="372" t="s">
        <v>16</v>
      </c>
      <c r="C2188" s="727"/>
      <c r="D2188" s="727"/>
      <c r="E2188" s="744"/>
      <c r="F2188" s="738"/>
      <c r="G2188" s="739"/>
      <c r="H2188" s="218" t="s">
        <v>3945</v>
      </c>
      <c r="I2188" s="218" t="s">
        <v>3992</v>
      </c>
      <c r="J2188" s="378">
        <v>12</v>
      </c>
      <c r="K2188" s="379">
        <v>45536</v>
      </c>
      <c r="L2188" s="379">
        <v>45900</v>
      </c>
      <c r="M2188" s="380">
        <f t="shared" si="88"/>
        <v>52</v>
      </c>
      <c r="N2188" s="212">
        <v>0</v>
      </c>
      <c r="O2188" s="218" t="s">
        <v>3993</v>
      </c>
      <c r="P2188" s="213">
        <f t="shared" si="87"/>
        <v>0</v>
      </c>
      <c r="Q2188" s="214" t="str">
        <f>IF(ISNUMBER(P2188),IF(P2188=100%,"CUMPLIDA",IF(AND(ISNUMBER(L2188),ISNUMBER([6]OCI!$P$6)), IF(L2188&lt;[6]OCI!$P$6,"INCUMPLIDA","PROCESO"), "VERIFICAR FECHA")),"SIN VALOR AVANCE")</f>
        <v>PROCESO</v>
      </c>
    </row>
    <row r="2189" spans="1:17" ht="135.75" x14ac:dyDescent="0.2">
      <c r="A2189" s="219" t="s">
        <v>18</v>
      </c>
      <c r="B2189" s="372" t="s">
        <v>16</v>
      </c>
      <c r="C2189" s="727"/>
      <c r="D2189" s="727"/>
      <c r="E2189" s="744"/>
      <c r="F2189" s="738"/>
      <c r="G2189" s="764" t="s">
        <v>3994</v>
      </c>
      <c r="H2189" s="218" t="s">
        <v>3995</v>
      </c>
      <c r="I2189" s="381" t="s">
        <v>3996</v>
      </c>
      <c r="J2189" s="378">
        <v>12</v>
      </c>
      <c r="K2189" s="379">
        <v>45536</v>
      </c>
      <c r="L2189" s="379">
        <v>45900</v>
      </c>
      <c r="M2189" s="380">
        <f t="shared" si="88"/>
        <v>52</v>
      </c>
      <c r="N2189" s="212">
        <v>10</v>
      </c>
      <c r="O2189" s="377" t="s">
        <v>3940</v>
      </c>
      <c r="P2189" s="213">
        <f t="shared" si="87"/>
        <v>0.83333333333333337</v>
      </c>
      <c r="Q2189" s="214" t="str">
        <f>IF(ISNUMBER(P2189),IF(P2189=100%,"CUMPLIDA",IF(AND(ISNUMBER(L2189),ISNUMBER([6]OCI!$P$6)), IF(L2189&lt;[6]OCI!$P$6,"INCUMPLIDA","PROCESO"), "VERIFICAR FECHA")),"SIN VALOR AVANCE")</f>
        <v>PROCESO</v>
      </c>
    </row>
    <row r="2190" spans="1:17" ht="135.75" x14ac:dyDescent="0.2">
      <c r="A2190" s="219" t="s">
        <v>18</v>
      </c>
      <c r="B2190" s="372" t="s">
        <v>16</v>
      </c>
      <c r="C2190" s="727"/>
      <c r="D2190" s="727"/>
      <c r="E2190" s="744"/>
      <c r="F2190" s="738"/>
      <c r="G2190" s="765"/>
      <c r="H2190" s="218" t="s">
        <v>3997</v>
      </c>
      <c r="I2190" s="381" t="s">
        <v>3998</v>
      </c>
      <c r="J2190" s="378">
        <v>12</v>
      </c>
      <c r="K2190" s="379">
        <v>45536</v>
      </c>
      <c r="L2190" s="379">
        <v>45900</v>
      </c>
      <c r="M2190" s="380">
        <f t="shared" si="88"/>
        <v>52</v>
      </c>
      <c r="N2190" s="212">
        <v>10</v>
      </c>
      <c r="O2190" s="377" t="s">
        <v>3940</v>
      </c>
      <c r="P2190" s="213">
        <f t="shared" si="87"/>
        <v>0.83333333333333337</v>
      </c>
      <c r="Q2190" s="214" t="str">
        <f>IF(ISNUMBER(P2190),IF(P2190=100%,"CUMPLIDA",IF(AND(ISNUMBER(L2190),ISNUMBER([6]OCI!$P$6)), IF(L2190&lt;[6]OCI!$P$6,"INCUMPLIDA","PROCESO"), "VERIFICAR FECHA")),"SIN VALOR AVANCE")</f>
        <v>PROCESO</v>
      </c>
    </row>
    <row r="2191" spans="1:17" ht="135.75" x14ac:dyDescent="0.2">
      <c r="A2191" s="219" t="s">
        <v>18</v>
      </c>
      <c r="B2191" s="372" t="s">
        <v>16</v>
      </c>
      <c r="C2191" s="727"/>
      <c r="D2191" s="727"/>
      <c r="E2191" s="744"/>
      <c r="F2191" s="738"/>
      <c r="G2191" s="765"/>
      <c r="H2191" s="381" t="s">
        <v>3999</v>
      </c>
      <c r="I2191" s="218" t="s">
        <v>4000</v>
      </c>
      <c r="J2191" s="378">
        <v>12</v>
      </c>
      <c r="K2191" s="379">
        <v>45536</v>
      </c>
      <c r="L2191" s="379">
        <v>45900</v>
      </c>
      <c r="M2191" s="380">
        <f t="shared" si="88"/>
        <v>52</v>
      </c>
      <c r="N2191" s="212">
        <v>10</v>
      </c>
      <c r="O2191" s="377" t="s">
        <v>4001</v>
      </c>
      <c r="P2191" s="213">
        <f t="shared" si="87"/>
        <v>0.83333333333333337</v>
      </c>
      <c r="Q2191" s="214" t="str">
        <f>IF(ISNUMBER(P2191),IF(P2191=100%,"CUMPLIDA",IF(AND(ISNUMBER(L2191),ISNUMBER([6]OCI!$P$6)), IF(L2191&lt;[6]OCI!$P$6,"INCUMPLIDA","PROCESO"), "VERIFICAR FECHA")),"SIN VALOR AVANCE")</f>
        <v>PROCESO</v>
      </c>
    </row>
    <row r="2192" spans="1:17" ht="210" x14ac:dyDescent="0.2">
      <c r="A2192" s="219" t="s">
        <v>18</v>
      </c>
      <c r="B2192" s="372" t="s">
        <v>16</v>
      </c>
      <c r="C2192" s="727"/>
      <c r="D2192" s="727"/>
      <c r="E2192" s="744"/>
      <c r="F2192" s="738"/>
      <c r="G2192" s="766"/>
      <c r="H2192" s="218" t="s">
        <v>4002</v>
      </c>
      <c r="I2192" s="218" t="s">
        <v>4003</v>
      </c>
      <c r="J2192" s="378">
        <v>12</v>
      </c>
      <c r="K2192" s="379">
        <v>45536</v>
      </c>
      <c r="L2192" s="379">
        <v>45900</v>
      </c>
      <c r="M2192" s="380">
        <f t="shared" si="88"/>
        <v>52</v>
      </c>
      <c r="N2192" s="212">
        <v>6</v>
      </c>
      <c r="O2192" s="218" t="s">
        <v>4004</v>
      </c>
      <c r="P2192" s="213">
        <f t="shared" si="87"/>
        <v>0.5</v>
      </c>
      <c r="Q2192" s="214" t="str">
        <f>IF(ISNUMBER(P2192),IF(P2192=100%,"CUMPLIDA",IF(AND(ISNUMBER(L2192),ISNUMBER([6]OCI!$P$6)), IF(L2192&lt;[6]OCI!$P$6,"INCUMPLIDA","PROCESO"), "VERIFICAR FECHA")),"SIN VALOR AVANCE")</f>
        <v>PROCESO</v>
      </c>
    </row>
    <row r="2193" spans="1:17" ht="180.75" x14ac:dyDescent="0.2">
      <c r="A2193" s="219" t="s">
        <v>18</v>
      </c>
      <c r="B2193" s="372" t="s">
        <v>16</v>
      </c>
      <c r="C2193" s="728"/>
      <c r="D2193" s="728"/>
      <c r="E2193" s="745"/>
      <c r="F2193" s="739"/>
      <c r="G2193" s="375" t="s">
        <v>4005</v>
      </c>
      <c r="H2193" s="376" t="s">
        <v>4006</v>
      </c>
      <c r="I2193" s="218" t="s">
        <v>4007</v>
      </c>
      <c r="J2193" s="213">
        <v>1</v>
      </c>
      <c r="K2193" s="379">
        <v>45536</v>
      </c>
      <c r="L2193" s="379">
        <v>45716</v>
      </c>
      <c r="M2193" s="380">
        <f t="shared" si="88"/>
        <v>25.714285714285715</v>
      </c>
      <c r="N2193" s="383">
        <v>1</v>
      </c>
      <c r="O2193" s="218" t="s">
        <v>4008</v>
      </c>
      <c r="P2193" s="213">
        <f t="shared" si="87"/>
        <v>1</v>
      </c>
      <c r="Q2193" s="214" t="str">
        <f>IF(ISNUMBER(P2193),IF(P2193=100%,"CUMPLIDA",IF(AND(ISNUMBER(L2193),ISNUMBER([6]OCI!$P$6)), IF(L2193&lt;[6]OCI!$P$6,"INCUMPLIDA","PROCESO"), "VERIFICAR FECHA")),"SIN VALOR AVANCE")</f>
        <v>CUMPLIDA</v>
      </c>
    </row>
    <row r="2194" spans="1:17" ht="225" x14ac:dyDescent="0.2">
      <c r="A2194" s="219" t="s">
        <v>18</v>
      </c>
      <c r="B2194" s="372" t="s">
        <v>16</v>
      </c>
      <c r="C2194" s="726" t="s">
        <v>3853</v>
      </c>
      <c r="D2194" s="726" t="s">
        <v>4009</v>
      </c>
      <c r="E2194" s="743" t="s">
        <v>4010</v>
      </c>
      <c r="F2194" s="737" t="s">
        <v>4011</v>
      </c>
      <c r="G2194" s="375" t="s">
        <v>3836</v>
      </c>
      <c r="H2194" s="376" t="s">
        <v>4012</v>
      </c>
      <c r="I2194" s="377" t="s">
        <v>4013</v>
      </c>
      <c r="J2194" s="378">
        <v>2</v>
      </c>
      <c r="K2194" s="379">
        <v>45509</v>
      </c>
      <c r="L2194" s="379">
        <v>45746</v>
      </c>
      <c r="M2194" s="380">
        <f t="shared" si="88"/>
        <v>33.857142857142854</v>
      </c>
      <c r="N2194" s="212">
        <v>2</v>
      </c>
      <c r="O2194" s="218" t="s">
        <v>3839</v>
      </c>
      <c r="P2194" s="213">
        <f t="shared" si="87"/>
        <v>1</v>
      </c>
      <c r="Q2194" s="214" t="str">
        <f>IF(ISNUMBER(P2194),IF(P2194=100%,"CUMPLIDA",IF(AND(ISNUMBER(L2194),ISNUMBER([6]OCI!$P$6)), IF(L2194&lt;[6]OCI!$P$6,"INCUMPLIDA","PROCESO"), "VERIFICAR FECHA")),"SIN VALOR AVANCE")</f>
        <v>CUMPLIDA</v>
      </c>
    </row>
    <row r="2195" spans="1:17" ht="120" x14ac:dyDescent="0.2">
      <c r="A2195" s="219" t="s">
        <v>18</v>
      </c>
      <c r="B2195" s="372" t="s">
        <v>16</v>
      </c>
      <c r="C2195" s="727"/>
      <c r="D2195" s="727"/>
      <c r="E2195" s="744"/>
      <c r="F2195" s="738"/>
      <c r="G2195" s="375" t="s">
        <v>3840</v>
      </c>
      <c r="H2195" s="376" t="s">
        <v>3841</v>
      </c>
      <c r="I2195" s="218" t="s">
        <v>3842</v>
      </c>
      <c r="J2195" s="378">
        <v>4</v>
      </c>
      <c r="K2195" s="379">
        <v>45536</v>
      </c>
      <c r="L2195" s="379">
        <v>45900</v>
      </c>
      <c r="M2195" s="380">
        <f t="shared" si="88"/>
        <v>52</v>
      </c>
      <c r="N2195" s="212">
        <v>2</v>
      </c>
      <c r="O2195" s="218" t="s">
        <v>3843</v>
      </c>
      <c r="P2195" s="213">
        <f t="shared" si="87"/>
        <v>0.5</v>
      </c>
      <c r="Q2195" s="214" t="str">
        <f>IF(ISNUMBER(P2195),IF(P2195=100%,"CUMPLIDA",IF(AND(ISNUMBER(L2195),ISNUMBER([6]OCI!$P$6)), IF(L2195&lt;[6]OCI!$P$6,"INCUMPLIDA","PROCESO"), "VERIFICAR FECHA")),"SIN VALOR AVANCE")</f>
        <v>PROCESO</v>
      </c>
    </row>
    <row r="2196" spans="1:17" ht="210" x14ac:dyDescent="0.2">
      <c r="A2196" s="219" t="s">
        <v>18</v>
      </c>
      <c r="B2196" s="372" t="s">
        <v>16</v>
      </c>
      <c r="C2196" s="727"/>
      <c r="D2196" s="727"/>
      <c r="E2196" s="744"/>
      <c r="F2196" s="738"/>
      <c r="G2196" s="375" t="s">
        <v>4014</v>
      </c>
      <c r="H2196" s="376" t="s">
        <v>4015</v>
      </c>
      <c r="I2196" s="218" t="s">
        <v>1844</v>
      </c>
      <c r="J2196" s="378">
        <v>1</v>
      </c>
      <c r="K2196" s="379">
        <v>45505</v>
      </c>
      <c r="L2196" s="379">
        <v>45657</v>
      </c>
      <c r="M2196" s="380">
        <f t="shared" si="88"/>
        <v>21.714285714285715</v>
      </c>
      <c r="N2196" s="212">
        <v>1</v>
      </c>
      <c r="O2196" s="218" t="s">
        <v>3852</v>
      </c>
      <c r="P2196" s="213">
        <f t="shared" si="87"/>
        <v>1</v>
      </c>
      <c r="Q2196" s="214" t="str">
        <f>IF(ISNUMBER(P2196),IF(P2196=100%,"CUMPLIDA",IF(AND(ISNUMBER(L2196),ISNUMBER([6]OCI!$P$6)), IF(L2196&lt;[6]OCI!$P$6,"INCUMPLIDA","PROCESO"), "VERIFICAR FECHA")),"SIN VALOR AVANCE")</f>
        <v>CUMPLIDA</v>
      </c>
    </row>
    <row r="2197" spans="1:17" ht="75.75" x14ac:dyDescent="0.2">
      <c r="A2197" s="219" t="s">
        <v>18</v>
      </c>
      <c r="B2197" s="372" t="s">
        <v>16</v>
      </c>
      <c r="C2197" s="728"/>
      <c r="D2197" s="728"/>
      <c r="E2197" s="745"/>
      <c r="F2197" s="739"/>
      <c r="G2197" s="375" t="s">
        <v>4016</v>
      </c>
      <c r="H2197" s="376" t="s">
        <v>4017</v>
      </c>
      <c r="I2197" s="218" t="s">
        <v>3896</v>
      </c>
      <c r="J2197" s="378">
        <v>1</v>
      </c>
      <c r="K2197" s="379">
        <v>45536</v>
      </c>
      <c r="L2197" s="379">
        <v>45595</v>
      </c>
      <c r="M2197" s="380">
        <f t="shared" si="88"/>
        <v>8.4285714285714288</v>
      </c>
      <c r="N2197" s="212">
        <v>1</v>
      </c>
      <c r="O2197" s="218" t="s">
        <v>4018</v>
      </c>
      <c r="P2197" s="213">
        <f t="shared" si="87"/>
        <v>1</v>
      </c>
      <c r="Q2197" s="214" t="str">
        <f>IF(ISNUMBER(P2197),IF(P2197=100%,"CUMPLIDA",IF(AND(ISNUMBER(L2197),ISNUMBER([6]OCI!$P$6)), IF(L2197&lt;[6]OCI!$P$6,"INCUMPLIDA","PROCESO"), "VERIFICAR FECHA")),"SIN VALOR AVANCE")</f>
        <v>CUMPLIDA</v>
      </c>
    </row>
    <row r="2198" spans="1:17" ht="120" x14ac:dyDescent="0.2">
      <c r="A2198" s="219" t="s">
        <v>20</v>
      </c>
      <c r="B2198" s="372" t="s">
        <v>16</v>
      </c>
      <c r="C2198" s="750" t="s">
        <v>4019</v>
      </c>
      <c r="D2198" s="750" t="s">
        <v>4020</v>
      </c>
      <c r="E2198" s="743" t="s">
        <v>4021</v>
      </c>
      <c r="F2198" s="743" t="s">
        <v>4022</v>
      </c>
      <c r="G2198" s="374" t="s">
        <v>4023</v>
      </c>
      <c r="H2198" s="384" t="s">
        <v>4024</v>
      </c>
      <c r="I2198" s="218" t="s">
        <v>92</v>
      </c>
      <c r="J2198" s="378">
        <v>1</v>
      </c>
      <c r="K2198" s="385">
        <v>45231</v>
      </c>
      <c r="L2198" s="385">
        <v>45504</v>
      </c>
      <c r="M2198" s="380">
        <f t="shared" si="88"/>
        <v>39</v>
      </c>
      <c r="N2198" s="212">
        <v>1</v>
      </c>
      <c r="O2198" s="218" t="s">
        <v>4025</v>
      </c>
      <c r="P2198" s="386">
        <f>N2198/J2198</f>
        <v>1</v>
      </c>
      <c r="Q2198" s="214" t="str">
        <f>IF(ISNUMBER(P2198),IF(P2198=100%,"CUMPLIDA",IF(AND(ISNUMBER(L2198),ISNUMBER([7]OCI!$P$6)), IF(L2198&lt;[7]OCI!$P$6,"INCUMPLIDA","PROCESO"), "VERIFICAR FECHA")),"SIN VALOR AVANCE")</f>
        <v>CUMPLIDA</v>
      </c>
    </row>
    <row r="2199" spans="1:17" ht="135.75" x14ac:dyDescent="0.2">
      <c r="A2199" s="219" t="s">
        <v>20</v>
      </c>
      <c r="B2199" s="372" t="s">
        <v>16</v>
      </c>
      <c r="C2199" s="751"/>
      <c r="D2199" s="751"/>
      <c r="E2199" s="744"/>
      <c r="F2199" s="744"/>
      <c r="G2199" s="374" t="s">
        <v>4026</v>
      </c>
      <c r="H2199" s="384" t="s">
        <v>95</v>
      </c>
      <c r="I2199" s="387" t="s">
        <v>96</v>
      </c>
      <c r="J2199" s="378">
        <v>1</v>
      </c>
      <c r="K2199" s="385">
        <v>45231</v>
      </c>
      <c r="L2199" s="385">
        <v>45504</v>
      </c>
      <c r="M2199" s="380">
        <f t="shared" si="88"/>
        <v>39</v>
      </c>
      <c r="N2199" s="212">
        <v>1</v>
      </c>
      <c r="O2199" s="218" t="s">
        <v>4027</v>
      </c>
      <c r="P2199" s="386">
        <f>N2199/J2199</f>
        <v>1</v>
      </c>
      <c r="Q2199" s="214" t="str">
        <f>IF(ISNUMBER(P2199),IF(P2199=100%,"CUMPLIDA",IF(AND(ISNUMBER(L2199),ISNUMBER([7]OCI!$P$6)), IF(L2199&lt;[7]OCI!$P$6,"INCUMPLIDA","PROCESO"), "VERIFICAR FECHA")),"SIN VALOR AVANCE")</f>
        <v>CUMPLIDA</v>
      </c>
    </row>
    <row r="2200" spans="1:17" ht="60.75" x14ac:dyDescent="0.2">
      <c r="A2200" s="219" t="s">
        <v>20</v>
      </c>
      <c r="B2200" s="372" t="s">
        <v>16</v>
      </c>
      <c r="C2200" s="751"/>
      <c r="D2200" s="751"/>
      <c r="E2200" s="744"/>
      <c r="F2200" s="744"/>
      <c r="G2200" s="388" t="s">
        <v>4028</v>
      </c>
      <c r="H2200" s="389" t="s">
        <v>98</v>
      </c>
      <c r="I2200" s="389" t="s">
        <v>99</v>
      </c>
      <c r="J2200" s="215">
        <v>1</v>
      </c>
      <c r="K2200" s="390">
        <v>45323</v>
      </c>
      <c r="L2200" s="390">
        <v>45747</v>
      </c>
      <c r="M2200" s="380">
        <f t="shared" si="88"/>
        <v>60.571428571428569</v>
      </c>
      <c r="N2200" s="391">
        <v>0</v>
      </c>
      <c r="O2200" s="392" t="s">
        <v>4029</v>
      </c>
      <c r="P2200" s="386">
        <f t="shared" ref="P2200:P2220" si="89">N2200/J2200</f>
        <v>0</v>
      </c>
      <c r="Q2200" s="214" t="str">
        <f>IF(ISNUMBER(P2200),IF(P2200=100%,"CUMPLIDA",IF(AND(ISNUMBER(L2200),ISNUMBER([7]OCI!$P$6)), IF(L2200&lt;[7]OCI!$P$6,"INCUMPLIDA","PROCESO"), "VERIFICAR FECHA")),"SIN VALOR AVANCE")</f>
        <v>PROCESO</v>
      </c>
    </row>
    <row r="2201" spans="1:17" ht="75.75" x14ac:dyDescent="0.2">
      <c r="A2201" s="219" t="s">
        <v>20</v>
      </c>
      <c r="B2201" s="372" t="s">
        <v>16</v>
      </c>
      <c r="C2201" s="751"/>
      <c r="D2201" s="751"/>
      <c r="E2201" s="744"/>
      <c r="F2201" s="744"/>
      <c r="G2201" s="388" t="s">
        <v>4030</v>
      </c>
      <c r="H2201" s="389" t="s">
        <v>4030</v>
      </c>
      <c r="I2201" s="389" t="s">
        <v>4031</v>
      </c>
      <c r="J2201" s="215">
        <v>1</v>
      </c>
      <c r="K2201" s="390">
        <v>45323</v>
      </c>
      <c r="L2201" s="390">
        <v>45747</v>
      </c>
      <c r="M2201" s="380">
        <f t="shared" si="88"/>
        <v>60.571428571428569</v>
      </c>
      <c r="N2201" s="391">
        <v>0</v>
      </c>
      <c r="O2201" s="392" t="s">
        <v>4032</v>
      </c>
      <c r="P2201" s="386">
        <f t="shared" si="89"/>
        <v>0</v>
      </c>
      <c r="Q2201" s="214" t="str">
        <f>IF(ISNUMBER(P2201),IF(P2201=100%,"CUMPLIDA",IF(AND(ISNUMBER(L2201),ISNUMBER([7]OCI!$P$6)), IF(L2201&lt;[7]OCI!$P$6,"INCUMPLIDA","PROCESO"), "VERIFICAR FECHA")),"SIN VALOR AVANCE")</f>
        <v>PROCESO</v>
      </c>
    </row>
    <row r="2202" spans="1:17" ht="75.75" x14ac:dyDescent="0.2">
      <c r="A2202" s="219" t="s">
        <v>20</v>
      </c>
      <c r="B2202" s="372" t="s">
        <v>16</v>
      </c>
      <c r="C2202" s="751"/>
      <c r="D2202" s="751"/>
      <c r="E2202" s="744"/>
      <c r="F2202" s="744"/>
      <c r="G2202" s="388" t="s">
        <v>238</v>
      </c>
      <c r="H2202" s="389" t="s">
        <v>239</v>
      </c>
      <c r="I2202" s="389" t="s">
        <v>240</v>
      </c>
      <c r="J2202" s="215">
        <v>1</v>
      </c>
      <c r="K2202" s="390">
        <v>45231</v>
      </c>
      <c r="L2202" s="390">
        <v>45747</v>
      </c>
      <c r="M2202" s="380">
        <f t="shared" si="88"/>
        <v>73.714285714285708</v>
      </c>
      <c r="N2202" s="391">
        <v>0</v>
      </c>
      <c r="O2202" s="392" t="s">
        <v>4032</v>
      </c>
      <c r="P2202" s="386">
        <f t="shared" si="89"/>
        <v>0</v>
      </c>
      <c r="Q2202" s="214" t="str">
        <f>IF(ISNUMBER(P2202),IF(P2202=100%,"CUMPLIDA",IF(AND(ISNUMBER(L2202),ISNUMBER([7]OCI!$P$6)), IF(L2202&lt;[7]OCI!$P$6,"INCUMPLIDA","PROCESO"), "VERIFICAR FECHA")),"SIN VALOR AVANCE")</f>
        <v>PROCESO</v>
      </c>
    </row>
    <row r="2203" spans="1:17" ht="60.75" x14ac:dyDescent="0.2">
      <c r="A2203" s="219" t="s">
        <v>20</v>
      </c>
      <c r="B2203" s="372" t="s">
        <v>16</v>
      </c>
      <c r="C2203" s="751"/>
      <c r="D2203" s="751"/>
      <c r="E2203" s="744"/>
      <c r="F2203" s="744"/>
      <c r="G2203" s="388" t="s">
        <v>104</v>
      </c>
      <c r="H2203" s="389" t="s">
        <v>104</v>
      </c>
      <c r="I2203" s="389" t="s">
        <v>105</v>
      </c>
      <c r="J2203" s="215">
        <v>1</v>
      </c>
      <c r="K2203" s="390">
        <v>45323</v>
      </c>
      <c r="L2203" s="390">
        <v>45747</v>
      </c>
      <c r="M2203" s="380">
        <f t="shared" si="88"/>
        <v>60.571428571428569</v>
      </c>
      <c r="N2203" s="391">
        <v>0</v>
      </c>
      <c r="O2203" s="392" t="s">
        <v>4029</v>
      </c>
      <c r="P2203" s="386">
        <f t="shared" si="89"/>
        <v>0</v>
      </c>
      <c r="Q2203" s="214" t="str">
        <f>IF(ISNUMBER(P2203),IF(P2203=100%,"CUMPLIDA",IF(AND(ISNUMBER(L2203),ISNUMBER([7]OCI!$P$6)), IF(L2203&lt;[7]OCI!$P$6,"INCUMPLIDA","PROCESO"), "VERIFICAR FECHA")),"SIN VALOR AVANCE")</f>
        <v>PROCESO</v>
      </c>
    </row>
    <row r="2204" spans="1:17" ht="75.75" x14ac:dyDescent="0.2">
      <c r="A2204" s="219" t="s">
        <v>20</v>
      </c>
      <c r="B2204" s="372" t="s">
        <v>16</v>
      </c>
      <c r="C2204" s="751"/>
      <c r="D2204" s="751"/>
      <c r="E2204" s="744"/>
      <c r="F2204" s="744"/>
      <c r="G2204" s="388" t="s">
        <v>106</v>
      </c>
      <c r="H2204" s="389" t="s">
        <v>106</v>
      </c>
      <c r="I2204" s="389" t="s">
        <v>107</v>
      </c>
      <c r="J2204" s="215">
        <v>1</v>
      </c>
      <c r="K2204" s="390">
        <v>45231</v>
      </c>
      <c r="L2204" s="390">
        <v>45747</v>
      </c>
      <c r="M2204" s="380">
        <f t="shared" si="88"/>
        <v>73.714285714285708</v>
      </c>
      <c r="N2204" s="391">
        <v>0</v>
      </c>
      <c r="O2204" s="392" t="s">
        <v>4032</v>
      </c>
      <c r="P2204" s="386">
        <f t="shared" si="89"/>
        <v>0</v>
      </c>
      <c r="Q2204" s="214" t="str">
        <f>IF(ISNUMBER(P2204),IF(P2204=100%,"CUMPLIDA",IF(AND(ISNUMBER(L2204),ISNUMBER([7]OCI!$P$6)), IF(L2204&lt;[7]OCI!$P$6,"INCUMPLIDA","PROCESO"), "VERIFICAR FECHA")),"SIN VALOR AVANCE")</f>
        <v>PROCESO</v>
      </c>
    </row>
    <row r="2205" spans="1:17" ht="135.75" x14ac:dyDescent="0.2">
      <c r="A2205" s="219" t="s">
        <v>20</v>
      </c>
      <c r="B2205" s="372" t="s">
        <v>16</v>
      </c>
      <c r="C2205" s="751"/>
      <c r="D2205" s="751"/>
      <c r="E2205" s="744"/>
      <c r="F2205" s="744"/>
      <c r="G2205" s="388" t="s">
        <v>108</v>
      </c>
      <c r="H2205" s="389" t="s">
        <v>108</v>
      </c>
      <c r="I2205" s="389" t="s">
        <v>109</v>
      </c>
      <c r="J2205" s="215">
        <v>1</v>
      </c>
      <c r="K2205" s="390">
        <v>45231</v>
      </c>
      <c r="L2205" s="390">
        <v>45808</v>
      </c>
      <c r="M2205" s="380">
        <f t="shared" si="88"/>
        <v>82.428571428571431</v>
      </c>
      <c r="N2205" s="391">
        <v>0</v>
      </c>
      <c r="O2205" s="392" t="s">
        <v>4033</v>
      </c>
      <c r="P2205" s="386">
        <f t="shared" si="89"/>
        <v>0</v>
      </c>
      <c r="Q2205" s="214" t="str">
        <f>IF(ISNUMBER(P2205),IF(P2205=100%,"CUMPLIDA",IF(AND(ISNUMBER(L2205),ISNUMBER([7]OCI!$P$6)), IF(L2205&lt;[7]OCI!$P$6,"INCUMPLIDA","PROCESO"), "VERIFICAR FECHA")),"SIN VALOR AVANCE")</f>
        <v>PROCESO</v>
      </c>
    </row>
    <row r="2206" spans="1:17" ht="135.75" x14ac:dyDescent="0.2">
      <c r="A2206" s="219" t="s">
        <v>20</v>
      </c>
      <c r="B2206" s="372" t="s">
        <v>16</v>
      </c>
      <c r="C2206" s="751"/>
      <c r="D2206" s="751"/>
      <c r="E2206" s="744"/>
      <c r="F2206" s="744"/>
      <c r="G2206" s="388" t="s">
        <v>110</v>
      </c>
      <c r="H2206" s="389" t="s">
        <v>111</v>
      </c>
      <c r="I2206" s="389" t="s">
        <v>112</v>
      </c>
      <c r="J2206" s="215">
        <v>12</v>
      </c>
      <c r="K2206" s="390">
        <v>45809</v>
      </c>
      <c r="L2206" s="390">
        <v>46660</v>
      </c>
      <c r="M2206" s="380">
        <f t="shared" si="88"/>
        <v>121.57142857142857</v>
      </c>
      <c r="N2206" s="391">
        <v>0</v>
      </c>
      <c r="O2206" s="392" t="s">
        <v>4034</v>
      </c>
      <c r="P2206" s="386">
        <f t="shared" si="89"/>
        <v>0</v>
      </c>
      <c r="Q2206" s="214" t="str">
        <f>IF(ISNUMBER(P2206),IF(P2206=100%,"CUMPLIDA",IF(AND(ISNUMBER(L2206),ISNUMBER([7]OCI!$P$6)), IF(L2206&lt;[7]OCI!$P$6,"INCUMPLIDA","PROCESO"), "VERIFICAR FECHA")),"SIN VALOR AVANCE")</f>
        <v>PROCESO</v>
      </c>
    </row>
    <row r="2207" spans="1:17" ht="60.75" x14ac:dyDescent="0.2">
      <c r="A2207" s="219" t="s">
        <v>20</v>
      </c>
      <c r="B2207" s="372" t="s">
        <v>16</v>
      </c>
      <c r="C2207" s="751"/>
      <c r="D2207" s="751"/>
      <c r="E2207" s="744"/>
      <c r="F2207" s="744"/>
      <c r="G2207" s="388" t="s">
        <v>114</v>
      </c>
      <c r="H2207" s="389" t="s">
        <v>115</v>
      </c>
      <c r="I2207" s="389" t="s">
        <v>116</v>
      </c>
      <c r="J2207" s="215">
        <v>1</v>
      </c>
      <c r="K2207" s="390">
        <v>45809</v>
      </c>
      <c r="L2207" s="390">
        <v>46660</v>
      </c>
      <c r="M2207" s="380">
        <f t="shared" si="88"/>
        <v>121.57142857142857</v>
      </c>
      <c r="N2207" s="391">
        <v>0</v>
      </c>
      <c r="O2207" s="392" t="s">
        <v>4029</v>
      </c>
      <c r="P2207" s="386">
        <f t="shared" si="89"/>
        <v>0</v>
      </c>
      <c r="Q2207" s="214" t="str">
        <f>IF(ISNUMBER(P2207),IF(P2207=100%,"CUMPLIDA",IF(AND(ISNUMBER(L2207),ISNUMBER([7]OCI!$P$6)), IF(L2207&lt;[7]OCI!$P$6,"INCUMPLIDA","PROCESO"), "VERIFICAR FECHA")),"SIN VALOR AVANCE")</f>
        <v>PROCESO</v>
      </c>
    </row>
    <row r="2208" spans="1:17" ht="225.75" x14ac:dyDescent="0.2">
      <c r="A2208" s="219" t="s">
        <v>20</v>
      </c>
      <c r="B2208" s="372" t="s">
        <v>16</v>
      </c>
      <c r="C2208" s="752"/>
      <c r="D2208" s="752"/>
      <c r="E2208" s="745"/>
      <c r="F2208" s="745"/>
      <c r="G2208" s="388" t="s">
        <v>117</v>
      </c>
      <c r="H2208" s="389" t="s">
        <v>118</v>
      </c>
      <c r="I2208" s="389" t="s">
        <v>4035</v>
      </c>
      <c r="J2208" s="215">
        <v>2</v>
      </c>
      <c r="K2208" s="390">
        <v>45809</v>
      </c>
      <c r="L2208" s="390">
        <v>46660</v>
      </c>
      <c r="M2208" s="380">
        <f t="shared" si="88"/>
        <v>121.57142857142857</v>
      </c>
      <c r="N2208" s="391">
        <v>0</v>
      </c>
      <c r="O2208" s="392" t="s">
        <v>4036</v>
      </c>
      <c r="P2208" s="386">
        <f t="shared" si="89"/>
        <v>0</v>
      </c>
      <c r="Q2208" s="214" t="str">
        <f>IF(ISNUMBER(P2208),IF(P2208=100%,"CUMPLIDA",IF(AND(ISNUMBER(L2208),ISNUMBER([7]OCI!$P$6)), IF(L2208&lt;[7]OCI!$P$6,"INCUMPLIDA","PROCESO"), "VERIFICAR FECHA")),"SIN VALOR AVANCE")</f>
        <v>PROCESO</v>
      </c>
    </row>
    <row r="2209" spans="1:17" ht="135.75" x14ac:dyDescent="0.2">
      <c r="A2209" s="219" t="s">
        <v>20</v>
      </c>
      <c r="B2209" s="372" t="s">
        <v>16</v>
      </c>
      <c r="C2209" s="750" t="s">
        <v>4037</v>
      </c>
      <c r="D2209" s="750" t="s">
        <v>4038</v>
      </c>
      <c r="E2209" s="743" t="s">
        <v>4039</v>
      </c>
      <c r="F2209" s="743" t="s">
        <v>4040</v>
      </c>
      <c r="G2209" s="374" t="s">
        <v>4041</v>
      </c>
      <c r="H2209" s="218" t="s">
        <v>4042</v>
      </c>
      <c r="I2209" s="387" t="s">
        <v>4043</v>
      </c>
      <c r="J2209" s="378">
        <v>13</v>
      </c>
      <c r="K2209" s="385">
        <v>44835</v>
      </c>
      <c r="L2209" s="385">
        <v>46022</v>
      </c>
      <c r="M2209" s="380">
        <f t="shared" si="88"/>
        <v>169.57142857142858</v>
      </c>
      <c r="N2209" s="212">
        <v>3</v>
      </c>
      <c r="O2209" s="218" t="s">
        <v>4044</v>
      </c>
      <c r="P2209" s="386">
        <f t="shared" si="89"/>
        <v>0.23076923076923078</v>
      </c>
      <c r="Q2209" s="214" t="str">
        <f>IF(ISNUMBER(P2209),IF(P2209=100%,"CUMPLIDA",IF(AND(ISNUMBER(L2209),ISNUMBER([7]OCI!$P$6)), IF(L2209&lt;[7]OCI!$P$6,"INCUMPLIDA","PROCESO"), "VERIFICAR FECHA")),"SIN VALOR AVANCE")</f>
        <v>PROCESO</v>
      </c>
    </row>
    <row r="2210" spans="1:17" ht="105" x14ac:dyDescent="0.2">
      <c r="A2210" s="219" t="s">
        <v>20</v>
      </c>
      <c r="B2210" s="372" t="s">
        <v>16</v>
      </c>
      <c r="C2210" s="752"/>
      <c r="D2210" s="752"/>
      <c r="E2210" s="745"/>
      <c r="F2210" s="745"/>
      <c r="G2210" s="374" t="s">
        <v>4045</v>
      </c>
      <c r="H2210" s="218" t="s">
        <v>4046</v>
      </c>
      <c r="I2210" s="387" t="s">
        <v>4047</v>
      </c>
      <c r="J2210" s="378">
        <v>34</v>
      </c>
      <c r="K2210" s="385">
        <v>44835</v>
      </c>
      <c r="L2210" s="385">
        <v>46022</v>
      </c>
      <c r="M2210" s="380">
        <f t="shared" si="88"/>
        <v>169.57142857142858</v>
      </c>
      <c r="N2210" s="212">
        <v>19.72</v>
      </c>
      <c r="O2210" s="218" t="s">
        <v>4048</v>
      </c>
      <c r="P2210" s="386">
        <f t="shared" si="89"/>
        <v>0.57999999999999996</v>
      </c>
      <c r="Q2210" s="214" t="str">
        <f>IF(ISNUMBER(P2210),IF(P2210=100%,"CUMPLIDA",IF(AND(ISNUMBER(L2210),ISNUMBER([7]OCI!$P$6)), IF(L2210&lt;[7]OCI!$P$6,"INCUMPLIDA","PROCESO"), "VERIFICAR FECHA")),"SIN VALOR AVANCE")</f>
        <v>PROCESO</v>
      </c>
    </row>
    <row r="2211" spans="1:17" ht="165.75" x14ac:dyDescent="0.2">
      <c r="A2211" s="219" t="s">
        <v>20</v>
      </c>
      <c r="B2211" s="372" t="s">
        <v>16</v>
      </c>
      <c r="C2211" s="750" t="s">
        <v>4049</v>
      </c>
      <c r="D2211" s="750" t="s">
        <v>4050</v>
      </c>
      <c r="E2211" s="737" t="s">
        <v>4051</v>
      </c>
      <c r="F2211" s="737" t="s">
        <v>4052</v>
      </c>
      <c r="G2211" s="374" t="s">
        <v>4028</v>
      </c>
      <c r="H2211" s="218" t="s">
        <v>1679</v>
      </c>
      <c r="I2211" s="218" t="s">
        <v>4053</v>
      </c>
      <c r="J2211" s="378">
        <v>1</v>
      </c>
      <c r="K2211" s="385">
        <v>45323</v>
      </c>
      <c r="L2211" s="385">
        <v>45747</v>
      </c>
      <c r="M2211" s="380">
        <f t="shared" si="88"/>
        <v>60.571428571428569</v>
      </c>
      <c r="N2211" s="212">
        <v>0</v>
      </c>
      <c r="O2211" s="218" t="s">
        <v>4054</v>
      </c>
      <c r="P2211" s="386">
        <f t="shared" si="89"/>
        <v>0</v>
      </c>
      <c r="Q2211" s="214" t="str">
        <f>IF(ISNUMBER(P2211),IF(P2211=100%,"CUMPLIDA",IF(AND(ISNUMBER(L2211),ISNUMBER([7]OCI!$P$6)), IF(L2211&lt;[7]OCI!$P$6,"INCUMPLIDA","PROCESO"), "VERIFICAR FECHA")),"SIN VALOR AVANCE")</f>
        <v>PROCESO</v>
      </c>
    </row>
    <row r="2212" spans="1:17" ht="105.75" x14ac:dyDescent="0.2">
      <c r="A2212" s="219" t="s">
        <v>20</v>
      </c>
      <c r="B2212" s="372" t="s">
        <v>16</v>
      </c>
      <c r="C2212" s="751"/>
      <c r="D2212" s="751"/>
      <c r="E2212" s="738"/>
      <c r="F2212" s="738"/>
      <c r="G2212" s="374" t="s">
        <v>101</v>
      </c>
      <c r="H2212" s="218" t="s">
        <v>101</v>
      </c>
      <c r="I2212" s="218" t="s">
        <v>102</v>
      </c>
      <c r="J2212" s="378">
        <v>1</v>
      </c>
      <c r="K2212" s="385">
        <v>45323</v>
      </c>
      <c r="L2212" s="385">
        <v>45747</v>
      </c>
      <c r="M2212" s="380">
        <f t="shared" si="88"/>
        <v>60.571428571428569</v>
      </c>
      <c r="N2212" s="212">
        <v>0</v>
      </c>
      <c r="O2212" s="218" t="s">
        <v>4055</v>
      </c>
      <c r="P2212" s="386">
        <f t="shared" si="89"/>
        <v>0</v>
      </c>
      <c r="Q2212" s="214" t="str">
        <f>IF(ISNUMBER(P2212),IF(P2212=100%,"CUMPLIDA",IF(AND(ISNUMBER(L2212),ISNUMBER([7]OCI!$P$6)), IF(L2212&lt;[7]OCI!$P$6,"INCUMPLIDA","PROCESO"), "VERIFICAR FECHA")),"SIN VALOR AVANCE")</f>
        <v>PROCESO</v>
      </c>
    </row>
    <row r="2213" spans="1:17" ht="105.75" x14ac:dyDescent="0.2">
      <c r="A2213" s="219" t="s">
        <v>20</v>
      </c>
      <c r="B2213" s="372" t="s">
        <v>16</v>
      </c>
      <c r="C2213" s="751"/>
      <c r="D2213" s="751"/>
      <c r="E2213" s="738"/>
      <c r="F2213" s="738"/>
      <c r="G2213" s="374" t="s">
        <v>238</v>
      </c>
      <c r="H2213" s="218" t="s">
        <v>239</v>
      </c>
      <c r="I2213" s="218" t="s">
        <v>240</v>
      </c>
      <c r="J2213" s="378">
        <v>1</v>
      </c>
      <c r="K2213" s="385">
        <v>45231</v>
      </c>
      <c r="L2213" s="385">
        <v>45747</v>
      </c>
      <c r="M2213" s="380">
        <f t="shared" si="88"/>
        <v>73.714285714285708</v>
      </c>
      <c r="N2213" s="212">
        <v>0</v>
      </c>
      <c r="O2213" s="218" t="s">
        <v>4055</v>
      </c>
      <c r="P2213" s="386">
        <f t="shared" si="89"/>
        <v>0</v>
      </c>
      <c r="Q2213" s="214" t="str">
        <f>IF(ISNUMBER(P2213),IF(P2213=100%,"CUMPLIDA",IF(AND(ISNUMBER(L2213),ISNUMBER([7]OCI!$P$6)), IF(L2213&lt;[7]OCI!$P$6,"INCUMPLIDA","PROCESO"), "VERIFICAR FECHA")),"SIN VALOR AVANCE")</f>
        <v>PROCESO</v>
      </c>
    </row>
    <row r="2214" spans="1:17" ht="150.75" x14ac:dyDescent="0.2">
      <c r="A2214" s="219" t="s">
        <v>20</v>
      </c>
      <c r="B2214" s="372" t="s">
        <v>16</v>
      </c>
      <c r="C2214" s="751"/>
      <c r="D2214" s="751"/>
      <c r="E2214" s="738"/>
      <c r="F2214" s="738"/>
      <c r="G2214" s="374" t="s">
        <v>104</v>
      </c>
      <c r="H2214" s="218" t="s">
        <v>104</v>
      </c>
      <c r="I2214" s="218" t="s">
        <v>4056</v>
      </c>
      <c r="J2214" s="378">
        <v>1</v>
      </c>
      <c r="K2214" s="385">
        <v>45323</v>
      </c>
      <c r="L2214" s="385">
        <v>45747</v>
      </c>
      <c r="M2214" s="380">
        <f t="shared" si="88"/>
        <v>60.571428571428569</v>
      </c>
      <c r="N2214" s="212">
        <v>0</v>
      </c>
      <c r="O2214" s="218" t="s">
        <v>4057</v>
      </c>
      <c r="P2214" s="386">
        <f t="shared" si="89"/>
        <v>0</v>
      </c>
      <c r="Q2214" s="214" t="str">
        <f>IF(ISNUMBER(P2214),IF(P2214=100%,"CUMPLIDA",IF(AND(ISNUMBER(L2214),ISNUMBER([7]OCI!$P$6)), IF(L2214&lt;[7]OCI!$P$6,"INCUMPLIDA","PROCESO"), "VERIFICAR FECHA")),"SIN VALOR AVANCE")</f>
        <v>PROCESO</v>
      </c>
    </row>
    <row r="2215" spans="1:17" ht="60.75" x14ac:dyDescent="0.2">
      <c r="A2215" s="219" t="s">
        <v>20</v>
      </c>
      <c r="B2215" s="372" t="s">
        <v>16</v>
      </c>
      <c r="C2215" s="751"/>
      <c r="D2215" s="751"/>
      <c r="E2215" s="738"/>
      <c r="F2215" s="738"/>
      <c r="G2215" s="374" t="s">
        <v>106</v>
      </c>
      <c r="H2215" s="218" t="s">
        <v>106</v>
      </c>
      <c r="I2215" s="218" t="s">
        <v>107</v>
      </c>
      <c r="J2215" s="378">
        <v>1</v>
      </c>
      <c r="K2215" s="385">
        <v>45231</v>
      </c>
      <c r="L2215" s="385">
        <v>45747</v>
      </c>
      <c r="M2215" s="380">
        <f t="shared" si="88"/>
        <v>73.714285714285708</v>
      </c>
      <c r="N2215" s="212">
        <v>0</v>
      </c>
      <c r="O2215" s="218" t="s">
        <v>4058</v>
      </c>
      <c r="P2215" s="386">
        <f t="shared" si="89"/>
        <v>0</v>
      </c>
      <c r="Q2215" s="214" t="str">
        <f>IF(ISNUMBER(P2215),IF(P2215=100%,"CUMPLIDA",IF(AND(ISNUMBER(L2215),ISNUMBER([7]OCI!$P$6)), IF(L2215&lt;[7]OCI!$P$6,"INCUMPLIDA","PROCESO"), "VERIFICAR FECHA")),"SIN VALOR AVANCE")</f>
        <v>PROCESO</v>
      </c>
    </row>
    <row r="2216" spans="1:17" ht="165.75" x14ac:dyDescent="0.2">
      <c r="A2216" s="219" t="s">
        <v>20</v>
      </c>
      <c r="B2216" s="372" t="s">
        <v>16</v>
      </c>
      <c r="C2216" s="751"/>
      <c r="D2216" s="751"/>
      <c r="E2216" s="738"/>
      <c r="F2216" s="738"/>
      <c r="G2216" s="374" t="s">
        <v>108</v>
      </c>
      <c r="H2216" s="218" t="s">
        <v>108</v>
      </c>
      <c r="I2216" s="218" t="s">
        <v>4059</v>
      </c>
      <c r="J2216" s="378">
        <v>1</v>
      </c>
      <c r="K2216" s="385">
        <v>45232</v>
      </c>
      <c r="L2216" s="385">
        <v>45808</v>
      </c>
      <c r="M2216" s="380">
        <f t="shared" si="88"/>
        <v>82.285714285714292</v>
      </c>
      <c r="N2216" s="212">
        <v>0</v>
      </c>
      <c r="O2216" s="218" t="s">
        <v>4060</v>
      </c>
      <c r="P2216" s="386">
        <f t="shared" si="89"/>
        <v>0</v>
      </c>
      <c r="Q2216" s="214" t="str">
        <f>IF(ISNUMBER(P2216),IF(P2216=100%,"CUMPLIDA",IF(AND(ISNUMBER(L2216),ISNUMBER([7]OCI!$P$6)), IF(L2216&lt;[7]OCI!$P$6,"INCUMPLIDA","PROCESO"), "VERIFICAR FECHA")),"SIN VALOR AVANCE")</f>
        <v>PROCESO</v>
      </c>
    </row>
    <row r="2217" spans="1:17" ht="60.75" x14ac:dyDescent="0.2">
      <c r="A2217" s="219" t="s">
        <v>20</v>
      </c>
      <c r="B2217" s="372" t="s">
        <v>16</v>
      </c>
      <c r="C2217" s="751"/>
      <c r="D2217" s="751"/>
      <c r="E2217" s="738"/>
      <c r="F2217" s="738"/>
      <c r="G2217" s="374" t="s">
        <v>110</v>
      </c>
      <c r="H2217" s="218" t="s">
        <v>111</v>
      </c>
      <c r="I2217" s="218" t="s">
        <v>112</v>
      </c>
      <c r="J2217" s="378">
        <v>7</v>
      </c>
      <c r="K2217" s="385">
        <v>46024</v>
      </c>
      <c r="L2217" s="385">
        <v>46660</v>
      </c>
      <c r="M2217" s="380">
        <f t="shared" si="88"/>
        <v>90.857142857142861</v>
      </c>
      <c r="N2217" s="212">
        <v>0</v>
      </c>
      <c r="O2217" s="218" t="s">
        <v>4058</v>
      </c>
      <c r="P2217" s="386">
        <f t="shared" si="89"/>
        <v>0</v>
      </c>
      <c r="Q2217" s="214" t="str">
        <f>IF(ISNUMBER(P2217),IF(P2217=100%,"CUMPLIDA",IF(AND(ISNUMBER(L2217),ISNUMBER([7]OCI!$P$6)), IF(L2217&lt;[7]OCI!$P$6,"INCUMPLIDA","PROCESO"), "VERIFICAR FECHA")),"SIN VALOR AVANCE")</f>
        <v>PROCESO</v>
      </c>
    </row>
    <row r="2218" spans="1:17" ht="135.75" x14ac:dyDescent="0.2">
      <c r="A2218" s="219" t="s">
        <v>20</v>
      </c>
      <c r="B2218" s="372" t="s">
        <v>16</v>
      </c>
      <c r="C2218" s="751"/>
      <c r="D2218" s="751"/>
      <c r="E2218" s="738"/>
      <c r="F2218" s="738"/>
      <c r="G2218" s="374" t="s">
        <v>114</v>
      </c>
      <c r="H2218" s="218" t="s">
        <v>115</v>
      </c>
      <c r="I2218" s="218" t="s">
        <v>116</v>
      </c>
      <c r="J2218" s="378">
        <v>1</v>
      </c>
      <c r="K2218" s="385">
        <v>46024</v>
      </c>
      <c r="L2218" s="385">
        <v>46660</v>
      </c>
      <c r="M2218" s="380">
        <f t="shared" si="88"/>
        <v>90.857142857142861</v>
      </c>
      <c r="N2218" s="212">
        <v>0</v>
      </c>
      <c r="O2218" s="218" t="s">
        <v>4061</v>
      </c>
      <c r="P2218" s="386">
        <f t="shared" si="89"/>
        <v>0</v>
      </c>
      <c r="Q2218" s="214" t="str">
        <f>IF(ISNUMBER(P2218),IF(P2218=100%,"CUMPLIDA",IF(AND(ISNUMBER(L2218),ISNUMBER([7]OCI!$P$6)), IF(L2218&lt;[7]OCI!$P$6,"INCUMPLIDA","PROCESO"), "VERIFICAR FECHA")),"SIN VALOR AVANCE")</f>
        <v>PROCESO</v>
      </c>
    </row>
    <row r="2219" spans="1:17" ht="165.75" x14ac:dyDescent="0.2">
      <c r="A2219" s="219" t="s">
        <v>20</v>
      </c>
      <c r="B2219" s="372" t="s">
        <v>16</v>
      </c>
      <c r="C2219" s="751"/>
      <c r="D2219" s="751"/>
      <c r="E2219" s="738"/>
      <c r="F2219" s="738"/>
      <c r="G2219" s="374" t="s">
        <v>117</v>
      </c>
      <c r="H2219" s="218" t="s">
        <v>118</v>
      </c>
      <c r="I2219" s="218" t="s">
        <v>119</v>
      </c>
      <c r="J2219" s="378">
        <v>2</v>
      </c>
      <c r="K2219" s="385">
        <v>46024</v>
      </c>
      <c r="L2219" s="385">
        <v>46660</v>
      </c>
      <c r="M2219" s="380">
        <f t="shared" si="88"/>
        <v>90.857142857142861</v>
      </c>
      <c r="N2219" s="212">
        <v>0</v>
      </c>
      <c r="O2219" s="218" t="s">
        <v>4060</v>
      </c>
      <c r="P2219" s="386">
        <f t="shared" si="89"/>
        <v>0</v>
      </c>
      <c r="Q2219" s="214" t="str">
        <f>IF(ISNUMBER(P2219),IF(P2219=100%,"CUMPLIDA",IF(AND(ISNUMBER(L2219),ISNUMBER([7]OCI!$P$6)), IF(L2219&lt;[7]OCI!$P$6,"INCUMPLIDA","PROCESO"), "VERIFICAR FECHA")),"SIN VALOR AVANCE")</f>
        <v>PROCESO</v>
      </c>
    </row>
    <row r="2220" spans="1:17" ht="105.75" x14ac:dyDescent="0.2">
      <c r="A2220" s="219" t="s">
        <v>20</v>
      </c>
      <c r="B2220" s="372" t="s">
        <v>16</v>
      </c>
      <c r="C2220" s="752"/>
      <c r="D2220" s="752"/>
      <c r="E2220" s="739"/>
      <c r="F2220" s="739"/>
      <c r="G2220" s="374" t="s">
        <v>4062</v>
      </c>
      <c r="H2220" s="381" t="s">
        <v>4063</v>
      </c>
      <c r="I2220" s="218" t="s">
        <v>4064</v>
      </c>
      <c r="J2220" s="378">
        <v>1</v>
      </c>
      <c r="K2220" s="385">
        <v>45505</v>
      </c>
      <c r="L2220" s="385">
        <v>46203</v>
      </c>
      <c r="M2220" s="380">
        <f t="shared" si="88"/>
        <v>99.714285714285708</v>
      </c>
      <c r="N2220" s="212">
        <v>0.217</v>
      </c>
      <c r="O2220" s="218" t="s">
        <v>4055</v>
      </c>
      <c r="P2220" s="386">
        <f t="shared" si="89"/>
        <v>0.217</v>
      </c>
      <c r="Q2220" s="214" t="str">
        <f>IF(ISNUMBER(P2220),IF(P2220=100%,"CUMPLIDA",IF(AND(ISNUMBER(L2220),ISNUMBER([7]OCI!$P$6)), IF(L2220&lt;[7]OCI!$P$6,"INCUMPLIDA","PROCESO"), "VERIFICAR FECHA")),"SIN VALOR AVANCE")</f>
        <v>PROCESO</v>
      </c>
    </row>
    <row r="2221" spans="1:17" ht="285.75" x14ac:dyDescent="0.2">
      <c r="A2221" s="219" t="s">
        <v>19</v>
      </c>
      <c r="B2221" s="224" t="s">
        <v>16</v>
      </c>
      <c r="C2221" s="750" t="s">
        <v>4234</v>
      </c>
      <c r="D2221" s="750" t="s">
        <v>4235</v>
      </c>
      <c r="E2221" s="753" t="s">
        <v>4236</v>
      </c>
      <c r="F2221" s="743" t="s">
        <v>4237</v>
      </c>
      <c r="G2221" s="756" t="s">
        <v>4238</v>
      </c>
      <c r="H2221" s="381" t="s">
        <v>675</v>
      </c>
      <c r="I2221" s="218" t="s">
        <v>676</v>
      </c>
      <c r="J2221" s="378">
        <v>1</v>
      </c>
      <c r="K2221" s="385">
        <v>45231</v>
      </c>
      <c r="L2221" s="385">
        <v>45504</v>
      </c>
      <c r="M2221" s="380">
        <f t="shared" ref="M2221:M2232" si="90">(L2221-K2221)/7</f>
        <v>39</v>
      </c>
      <c r="N2221" s="212">
        <v>1</v>
      </c>
      <c r="O2221" s="223" t="s">
        <v>736</v>
      </c>
      <c r="P2221" s="386">
        <f t="shared" ref="P2221:P2232" si="91">N2221/J2221</f>
        <v>1</v>
      </c>
      <c r="Q2221" s="214" t="str">
        <f>IF(ISNUMBER(P2221),IF(P2221=100%,"CUMPLIDA",IF(AND(ISNUMBER(L2221),ISNUMBER([8]OCI!$P$6)), IF(L2221&lt;[8]OCI!$P$6,"INCUMPLIDA","PROCESO"), "VERIFICAR FECHA")),"SIN VALOR AVANCE")</f>
        <v>CUMPLIDA</v>
      </c>
    </row>
    <row r="2222" spans="1:17" ht="270.75" x14ac:dyDescent="0.2">
      <c r="A2222" s="219" t="s">
        <v>19</v>
      </c>
      <c r="B2222" s="224" t="s">
        <v>16</v>
      </c>
      <c r="C2222" s="751"/>
      <c r="D2222" s="751"/>
      <c r="E2222" s="754"/>
      <c r="F2222" s="744"/>
      <c r="G2222" s="757"/>
      <c r="H2222" s="381" t="s">
        <v>678</v>
      </c>
      <c r="I2222" s="218" t="s">
        <v>679</v>
      </c>
      <c r="J2222" s="378">
        <v>1</v>
      </c>
      <c r="K2222" s="385">
        <v>45231</v>
      </c>
      <c r="L2222" s="385">
        <v>45504</v>
      </c>
      <c r="M2222" s="380">
        <f t="shared" si="90"/>
        <v>39</v>
      </c>
      <c r="N2222" s="212">
        <v>1</v>
      </c>
      <c r="O2222" s="223" t="s">
        <v>915</v>
      </c>
      <c r="P2222" s="386">
        <f t="shared" si="91"/>
        <v>1</v>
      </c>
      <c r="Q2222" s="214" t="str">
        <f>IF(ISNUMBER(P2222),IF(P2222=100%,"CUMPLIDA",IF(AND(ISNUMBER(L2222),ISNUMBER([8]OCI!$P$6)), IF(L2222&lt;[8]OCI!$P$6,"INCUMPLIDA","PROCESO"), "VERIFICAR FECHA")),"SIN VALOR AVANCE")</f>
        <v>CUMPLIDA</v>
      </c>
    </row>
    <row r="2223" spans="1:17" ht="150.75" x14ac:dyDescent="0.2">
      <c r="A2223" s="219" t="s">
        <v>19</v>
      </c>
      <c r="B2223" s="224" t="s">
        <v>16</v>
      </c>
      <c r="C2223" s="751"/>
      <c r="D2223" s="751"/>
      <c r="E2223" s="754"/>
      <c r="F2223" s="744"/>
      <c r="G2223" s="374" t="s">
        <v>97</v>
      </c>
      <c r="H2223" s="218" t="s">
        <v>98</v>
      </c>
      <c r="I2223" s="218" t="s">
        <v>99</v>
      </c>
      <c r="J2223" s="215">
        <v>1</v>
      </c>
      <c r="K2223" s="398">
        <v>45323</v>
      </c>
      <c r="L2223" s="398">
        <v>45747</v>
      </c>
      <c r="M2223" s="380">
        <f t="shared" si="90"/>
        <v>60.571428571428569</v>
      </c>
      <c r="N2223" s="212">
        <v>1</v>
      </c>
      <c r="O2223" s="223" t="s">
        <v>741</v>
      </c>
      <c r="P2223" s="386">
        <f t="shared" si="91"/>
        <v>1</v>
      </c>
      <c r="Q2223" s="214" t="str">
        <f>IF(ISNUMBER(P2223),IF(P2223=100%,"CUMPLIDA",IF(AND(ISNUMBER(L2223),ISNUMBER([8]OCI!$P$6)), IF(L2223&lt;[8]OCI!$P$6,"INCUMPLIDA","PROCESO"), "VERIFICAR FECHA")),"SIN VALOR AVANCE")</f>
        <v>CUMPLIDA</v>
      </c>
    </row>
    <row r="2224" spans="1:17" ht="105.75" x14ac:dyDescent="0.2">
      <c r="A2224" s="219" t="s">
        <v>19</v>
      </c>
      <c r="B2224" s="224" t="s">
        <v>16</v>
      </c>
      <c r="C2224" s="751"/>
      <c r="D2224" s="751"/>
      <c r="E2224" s="754"/>
      <c r="F2224" s="744"/>
      <c r="G2224" s="374" t="s">
        <v>101</v>
      </c>
      <c r="H2224" s="218" t="s">
        <v>101</v>
      </c>
      <c r="I2224" s="218" t="s">
        <v>102</v>
      </c>
      <c r="J2224" s="215">
        <v>1</v>
      </c>
      <c r="K2224" s="398">
        <v>45323</v>
      </c>
      <c r="L2224" s="398">
        <v>45747</v>
      </c>
      <c r="M2224" s="380">
        <f t="shared" si="90"/>
        <v>60.571428571428569</v>
      </c>
      <c r="N2224" s="212">
        <v>1</v>
      </c>
      <c r="O2224" s="223" t="s">
        <v>4239</v>
      </c>
      <c r="P2224" s="386">
        <f t="shared" si="91"/>
        <v>1</v>
      </c>
      <c r="Q2224" s="214" t="str">
        <f>IF(ISNUMBER(P2224),IF(P2224=100%,"CUMPLIDA",IF(AND(ISNUMBER(L2224),ISNUMBER([8]OCI!$P$6)), IF(L2224&lt;[8]OCI!$P$6,"INCUMPLIDA","PROCESO"), "VERIFICAR FECHA")),"SIN VALOR AVANCE")</f>
        <v>CUMPLIDA</v>
      </c>
    </row>
    <row r="2225" spans="1:17" ht="105.75" x14ac:dyDescent="0.2">
      <c r="A2225" s="219" t="s">
        <v>19</v>
      </c>
      <c r="B2225" s="224" t="s">
        <v>16</v>
      </c>
      <c r="C2225" s="751"/>
      <c r="D2225" s="751"/>
      <c r="E2225" s="754"/>
      <c r="F2225" s="744"/>
      <c r="G2225" s="374" t="s">
        <v>238</v>
      </c>
      <c r="H2225" s="218" t="s">
        <v>239</v>
      </c>
      <c r="I2225" s="218" t="s">
        <v>240</v>
      </c>
      <c r="J2225" s="215">
        <v>1</v>
      </c>
      <c r="K2225" s="398">
        <v>45231</v>
      </c>
      <c r="L2225" s="398">
        <v>45747</v>
      </c>
      <c r="M2225" s="380">
        <f t="shared" si="90"/>
        <v>73.714285714285708</v>
      </c>
      <c r="N2225" s="212">
        <v>1</v>
      </c>
      <c r="O2225" s="223" t="s">
        <v>4239</v>
      </c>
      <c r="P2225" s="386">
        <f t="shared" si="91"/>
        <v>1</v>
      </c>
      <c r="Q2225" s="214" t="str">
        <f>IF(ISNUMBER(P2225),IF(P2225=100%,"CUMPLIDA",IF(AND(ISNUMBER(L2225),ISNUMBER([8]OCI!$P$6)), IF(L2225&lt;[8]OCI!$P$6,"INCUMPLIDA","PROCESO"), "VERIFICAR FECHA")),"SIN VALOR AVANCE")</f>
        <v>CUMPLIDA</v>
      </c>
    </row>
    <row r="2226" spans="1:17" ht="150.75" x14ac:dyDescent="0.2">
      <c r="A2226" s="219" t="s">
        <v>19</v>
      </c>
      <c r="B2226" s="224" t="s">
        <v>16</v>
      </c>
      <c r="C2226" s="751"/>
      <c r="D2226" s="751"/>
      <c r="E2226" s="754"/>
      <c r="F2226" s="744"/>
      <c r="G2226" s="374" t="s">
        <v>104</v>
      </c>
      <c r="H2226" s="218" t="s">
        <v>104</v>
      </c>
      <c r="I2226" s="218" t="s">
        <v>105</v>
      </c>
      <c r="J2226" s="215">
        <v>1</v>
      </c>
      <c r="K2226" s="398">
        <v>45323</v>
      </c>
      <c r="L2226" s="398">
        <v>45747</v>
      </c>
      <c r="M2226" s="380">
        <f t="shared" si="90"/>
        <v>60.571428571428569</v>
      </c>
      <c r="N2226" s="212">
        <v>1</v>
      </c>
      <c r="O2226" s="223" t="s">
        <v>741</v>
      </c>
      <c r="P2226" s="386">
        <f t="shared" si="91"/>
        <v>1</v>
      </c>
      <c r="Q2226" s="214" t="str">
        <f>IF(ISNUMBER(P2226),IF(P2226=100%,"CUMPLIDA",IF(AND(ISNUMBER(L2226),ISNUMBER([8]OCI!$P$6)), IF(L2226&lt;[8]OCI!$P$6,"INCUMPLIDA","PROCESO"), "VERIFICAR FECHA")),"SIN VALOR AVANCE")</f>
        <v>CUMPLIDA</v>
      </c>
    </row>
    <row r="2227" spans="1:17" ht="105.75" x14ac:dyDescent="0.2">
      <c r="A2227" s="219" t="s">
        <v>19</v>
      </c>
      <c r="B2227" s="224" t="s">
        <v>16</v>
      </c>
      <c r="C2227" s="751"/>
      <c r="D2227" s="751"/>
      <c r="E2227" s="754"/>
      <c r="F2227" s="744"/>
      <c r="G2227" s="374" t="s">
        <v>106</v>
      </c>
      <c r="H2227" s="218" t="s">
        <v>106</v>
      </c>
      <c r="I2227" s="218" t="s">
        <v>107</v>
      </c>
      <c r="J2227" s="215">
        <v>1</v>
      </c>
      <c r="K2227" s="398">
        <v>45231</v>
      </c>
      <c r="L2227" s="398">
        <v>45747</v>
      </c>
      <c r="M2227" s="380">
        <f t="shared" si="90"/>
        <v>73.714285714285708</v>
      </c>
      <c r="N2227" s="212">
        <v>1</v>
      </c>
      <c r="O2227" s="223" t="s">
        <v>4239</v>
      </c>
      <c r="P2227" s="386">
        <f t="shared" si="91"/>
        <v>1</v>
      </c>
      <c r="Q2227" s="214" t="str">
        <f>IF(ISNUMBER(P2227),IF(P2227=100%,"CUMPLIDA",IF(AND(ISNUMBER(L2227),ISNUMBER([8]OCI!$P$6)), IF(L2227&lt;[8]OCI!$P$6,"INCUMPLIDA","PROCESO"), "VERIFICAR FECHA")),"SIN VALOR AVANCE")</f>
        <v>CUMPLIDA</v>
      </c>
    </row>
    <row r="2228" spans="1:17" ht="225.75" x14ac:dyDescent="0.2">
      <c r="A2228" s="219" t="s">
        <v>19</v>
      </c>
      <c r="B2228" s="224" t="s">
        <v>16</v>
      </c>
      <c r="C2228" s="751"/>
      <c r="D2228" s="751"/>
      <c r="E2228" s="754"/>
      <c r="F2228" s="744"/>
      <c r="G2228" s="374" t="s">
        <v>108</v>
      </c>
      <c r="H2228" s="218" t="s">
        <v>108</v>
      </c>
      <c r="I2228" s="218" t="s">
        <v>109</v>
      </c>
      <c r="J2228" s="215">
        <v>1</v>
      </c>
      <c r="K2228" s="398">
        <v>45231</v>
      </c>
      <c r="L2228" s="398">
        <v>45808</v>
      </c>
      <c r="M2228" s="380">
        <f t="shared" si="90"/>
        <v>82.428571428571431</v>
      </c>
      <c r="N2228" s="212">
        <v>1</v>
      </c>
      <c r="O2228" s="223" t="s">
        <v>773</v>
      </c>
      <c r="P2228" s="386">
        <f t="shared" si="91"/>
        <v>1</v>
      </c>
      <c r="Q2228" s="214" t="str">
        <f>IF(ISNUMBER(P2228),IF(P2228=100%,"CUMPLIDA",IF(AND(ISNUMBER(L2228),ISNUMBER([8]OCI!$P$6)), IF(L2228&lt;[8]OCI!$P$6,"INCUMPLIDA","PROCESO"), "VERIFICAR FECHA")),"SIN VALOR AVANCE")</f>
        <v>CUMPLIDA</v>
      </c>
    </row>
    <row r="2229" spans="1:17" ht="180.75" x14ac:dyDescent="0.2">
      <c r="A2229" s="219" t="s">
        <v>19</v>
      </c>
      <c r="B2229" s="224" t="s">
        <v>16</v>
      </c>
      <c r="C2229" s="751"/>
      <c r="D2229" s="751"/>
      <c r="E2229" s="754"/>
      <c r="F2229" s="744"/>
      <c r="G2229" s="374" t="s">
        <v>110</v>
      </c>
      <c r="H2229" s="218" t="s">
        <v>111</v>
      </c>
      <c r="I2229" s="218" t="s">
        <v>112</v>
      </c>
      <c r="J2229" s="215">
        <v>12</v>
      </c>
      <c r="K2229" s="398">
        <v>46024</v>
      </c>
      <c r="L2229" s="398">
        <v>47118</v>
      </c>
      <c r="M2229" s="380">
        <f t="shared" si="90"/>
        <v>156.28571428571428</v>
      </c>
      <c r="N2229" s="212">
        <v>0</v>
      </c>
      <c r="O2229" s="223" t="s">
        <v>917</v>
      </c>
      <c r="P2229" s="386">
        <f t="shared" si="91"/>
        <v>0</v>
      </c>
      <c r="Q2229" s="214" t="str">
        <f>IF(ISNUMBER(P2229),IF(P2229=100%,"CUMPLIDA",IF(AND(ISNUMBER(L2229),ISNUMBER([8]OCI!$P$6)), IF(L2229&lt;[8]OCI!$P$6,"INCUMPLIDA","PROCESO"), "VERIFICAR FECHA")),"SIN VALOR AVANCE")</f>
        <v>PROCESO</v>
      </c>
    </row>
    <row r="2230" spans="1:17" ht="150.75" x14ac:dyDescent="0.2">
      <c r="A2230" s="219" t="s">
        <v>19</v>
      </c>
      <c r="B2230" s="224" t="s">
        <v>16</v>
      </c>
      <c r="C2230" s="751"/>
      <c r="D2230" s="751"/>
      <c r="E2230" s="754"/>
      <c r="F2230" s="744"/>
      <c r="G2230" s="374" t="s">
        <v>114</v>
      </c>
      <c r="H2230" s="218" t="s">
        <v>115</v>
      </c>
      <c r="I2230" s="218" t="s">
        <v>116</v>
      </c>
      <c r="J2230" s="215">
        <v>1</v>
      </c>
      <c r="K2230" s="398">
        <v>46024</v>
      </c>
      <c r="L2230" s="398">
        <v>47118</v>
      </c>
      <c r="M2230" s="380">
        <f t="shared" si="90"/>
        <v>156.28571428571428</v>
      </c>
      <c r="N2230" s="212">
        <v>0</v>
      </c>
      <c r="O2230" s="223" t="s">
        <v>741</v>
      </c>
      <c r="P2230" s="386">
        <f t="shared" si="91"/>
        <v>0</v>
      </c>
      <c r="Q2230" s="214" t="str">
        <f>IF(ISNUMBER(P2230),IF(P2230=100%,"CUMPLIDA",IF(AND(ISNUMBER(L2230),ISNUMBER([8]OCI!$P$6)), IF(L2230&lt;[8]OCI!$P$6,"INCUMPLIDA","PROCESO"), "VERIFICAR FECHA")),"SIN VALOR AVANCE")</f>
        <v>PROCESO</v>
      </c>
    </row>
    <row r="2231" spans="1:17" ht="300.75" x14ac:dyDescent="0.2">
      <c r="A2231" s="219" t="s">
        <v>19</v>
      </c>
      <c r="B2231" s="224" t="s">
        <v>16</v>
      </c>
      <c r="C2231" s="752"/>
      <c r="D2231" s="752"/>
      <c r="E2231" s="755"/>
      <c r="F2231" s="745"/>
      <c r="G2231" s="374" t="s">
        <v>117</v>
      </c>
      <c r="H2231" s="218" t="s">
        <v>118</v>
      </c>
      <c r="I2231" s="218" t="s">
        <v>119</v>
      </c>
      <c r="J2231" s="215">
        <v>2</v>
      </c>
      <c r="K2231" s="398">
        <v>46024</v>
      </c>
      <c r="L2231" s="398">
        <v>47118</v>
      </c>
      <c r="M2231" s="380">
        <f t="shared" si="90"/>
        <v>156.28571428571428</v>
      </c>
      <c r="N2231" s="212">
        <v>0</v>
      </c>
      <c r="O2231" s="223" t="s">
        <v>761</v>
      </c>
      <c r="P2231" s="386">
        <f t="shared" si="91"/>
        <v>0</v>
      </c>
      <c r="Q2231" s="214" t="str">
        <f>IF(ISNUMBER(P2231),IF(P2231=100%,"CUMPLIDA",IF(AND(ISNUMBER(L2231),ISNUMBER([8]OCI!$P$6)), IF(L2231&lt;[8]OCI!$P$6,"INCUMPLIDA","PROCESO"), "VERIFICAR FECHA")),"SIN VALOR AVANCE")</f>
        <v>PROCESO</v>
      </c>
    </row>
    <row r="2232" spans="1:17" ht="285.75" x14ac:dyDescent="0.2">
      <c r="A2232" s="219" t="s">
        <v>19</v>
      </c>
      <c r="B2232" s="224" t="s">
        <v>16</v>
      </c>
      <c r="C2232" s="750" t="s">
        <v>4240</v>
      </c>
      <c r="D2232" s="750" t="s">
        <v>4235</v>
      </c>
      <c r="E2232" s="743" t="s">
        <v>4241</v>
      </c>
      <c r="F2232" s="743" t="s">
        <v>4242</v>
      </c>
      <c r="G2232" s="404" t="s">
        <v>675</v>
      </c>
      <c r="H2232" s="381" t="s">
        <v>675</v>
      </c>
      <c r="I2232" s="218" t="s">
        <v>676</v>
      </c>
      <c r="J2232" s="378">
        <v>1</v>
      </c>
      <c r="K2232" s="385">
        <v>45231</v>
      </c>
      <c r="L2232" s="385">
        <v>45504</v>
      </c>
      <c r="M2232" s="380">
        <f t="shared" si="90"/>
        <v>39</v>
      </c>
      <c r="N2232" s="212">
        <v>1</v>
      </c>
      <c r="O2232" s="223" t="s">
        <v>736</v>
      </c>
      <c r="P2232" s="386">
        <f t="shared" si="91"/>
        <v>1</v>
      </c>
      <c r="Q2232" s="214" t="str">
        <f>IF(ISNUMBER(P2232),IF(P2232=100%,"CUMPLIDA",IF(AND(ISNUMBER(L2232),ISNUMBER([8]OCI!$P$6)), IF(L2232&lt;[8]OCI!$P$6,"INCUMPLIDA","PROCESO"), "VERIFICAR FECHA")),"SIN VALOR AVANCE")</f>
        <v>CUMPLIDA</v>
      </c>
    </row>
    <row r="2233" spans="1:17" ht="274.5" x14ac:dyDescent="0.2">
      <c r="A2233" s="219" t="s">
        <v>19</v>
      </c>
      <c r="B2233" s="224" t="s">
        <v>16</v>
      </c>
      <c r="C2233" s="751"/>
      <c r="D2233" s="751"/>
      <c r="E2233" s="744"/>
      <c r="F2233" s="744"/>
      <c r="G2233" s="404" t="s">
        <v>678</v>
      </c>
      <c r="H2233" s="381" t="s">
        <v>678</v>
      </c>
      <c r="I2233" s="218" t="s">
        <v>679</v>
      </c>
      <c r="J2233" s="378">
        <v>1</v>
      </c>
      <c r="K2233" s="385">
        <v>45231</v>
      </c>
      <c r="L2233" s="385">
        <v>45504</v>
      </c>
      <c r="M2233" s="380">
        <f t="shared" ref="M2233:M2296" si="92">(L2233-K2233)/7</f>
        <v>39</v>
      </c>
      <c r="N2233" s="212">
        <v>1</v>
      </c>
      <c r="O2233" s="223" t="s">
        <v>4243</v>
      </c>
      <c r="P2233" s="386">
        <f t="shared" ref="P2233:P2296" si="93">N2233/J2233</f>
        <v>1</v>
      </c>
      <c r="Q2233" s="214" t="str">
        <f>IF(ISNUMBER(P2233),IF(P2233=100%,"CUMPLIDA",IF(AND(ISNUMBER(L2233),ISNUMBER([8]OCI!$P$6)), IF(L2233&lt;[8]OCI!$P$6,"INCUMPLIDA","PROCESO"), "VERIFICAR FECHA")),"SIN VALOR AVANCE")</f>
        <v>CUMPLIDA</v>
      </c>
    </row>
    <row r="2234" spans="1:17" ht="150" x14ac:dyDescent="0.2">
      <c r="A2234" s="219" t="s">
        <v>19</v>
      </c>
      <c r="B2234" s="224" t="s">
        <v>16</v>
      </c>
      <c r="C2234" s="751"/>
      <c r="D2234" s="751"/>
      <c r="E2234" s="744"/>
      <c r="F2234" s="744"/>
      <c r="G2234" s="374" t="s">
        <v>97</v>
      </c>
      <c r="H2234" s="218" t="s">
        <v>98</v>
      </c>
      <c r="I2234" s="218" t="s">
        <v>99</v>
      </c>
      <c r="J2234" s="215">
        <v>1</v>
      </c>
      <c r="K2234" s="398">
        <v>45323</v>
      </c>
      <c r="L2234" s="398">
        <v>45747</v>
      </c>
      <c r="M2234" s="380">
        <f t="shared" si="92"/>
        <v>60.571428571428569</v>
      </c>
      <c r="N2234" s="212">
        <v>1</v>
      </c>
      <c r="O2234" s="218" t="s">
        <v>4244</v>
      </c>
      <c r="P2234" s="386">
        <f t="shared" si="93"/>
        <v>1</v>
      </c>
      <c r="Q2234" s="214" t="str">
        <f>IF(ISNUMBER(P2234),IF(P2234=100%,"CUMPLIDA",IF(AND(ISNUMBER(L2234),ISNUMBER([8]OCI!$P$6)), IF(L2234&lt;[8]OCI!$P$6,"INCUMPLIDA","PROCESO"), "VERIFICAR FECHA")),"SIN VALOR AVANCE")</f>
        <v>CUMPLIDA</v>
      </c>
    </row>
    <row r="2235" spans="1:17" ht="90.75" x14ac:dyDescent="0.2">
      <c r="A2235" s="219" t="s">
        <v>19</v>
      </c>
      <c r="B2235" s="224" t="s">
        <v>16</v>
      </c>
      <c r="C2235" s="751"/>
      <c r="D2235" s="751"/>
      <c r="E2235" s="744"/>
      <c r="F2235" s="744"/>
      <c r="G2235" s="374" t="s">
        <v>101</v>
      </c>
      <c r="H2235" s="218" t="s">
        <v>101</v>
      </c>
      <c r="I2235" s="218" t="s">
        <v>102</v>
      </c>
      <c r="J2235" s="215">
        <v>1</v>
      </c>
      <c r="K2235" s="398">
        <v>45323</v>
      </c>
      <c r="L2235" s="398">
        <v>45747</v>
      </c>
      <c r="M2235" s="380">
        <f t="shared" si="92"/>
        <v>60.571428571428569</v>
      </c>
      <c r="N2235" s="212">
        <v>1</v>
      </c>
      <c r="O2235" s="223" t="s">
        <v>916</v>
      </c>
      <c r="P2235" s="386">
        <f t="shared" si="93"/>
        <v>1</v>
      </c>
      <c r="Q2235" s="214" t="str">
        <f>IF(ISNUMBER(P2235),IF(P2235=100%,"CUMPLIDA",IF(AND(ISNUMBER(L2235),ISNUMBER([8]OCI!$P$6)), IF(L2235&lt;[8]OCI!$P$6,"INCUMPLIDA","PROCESO"), "VERIFICAR FECHA")),"SIN VALOR AVANCE")</f>
        <v>CUMPLIDA</v>
      </c>
    </row>
    <row r="2236" spans="1:17" ht="90.75" x14ac:dyDescent="0.2">
      <c r="A2236" s="219" t="s">
        <v>19</v>
      </c>
      <c r="B2236" s="224" t="s">
        <v>16</v>
      </c>
      <c r="C2236" s="751"/>
      <c r="D2236" s="751"/>
      <c r="E2236" s="744"/>
      <c r="F2236" s="744"/>
      <c r="G2236" s="374" t="s">
        <v>238</v>
      </c>
      <c r="H2236" s="218" t="s">
        <v>239</v>
      </c>
      <c r="I2236" s="218" t="s">
        <v>240</v>
      </c>
      <c r="J2236" s="215">
        <v>1</v>
      </c>
      <c r="K2236" s="398">
        <v>45231</v>
      </c>
      <c r="L2236" s="398">
        <v>45747</v>
      </c>
      <c r="M2236" s="380">
        <f t="shared" si="92"/>
        <v>73.714285714285708</v>
      </c>
      <c r="N2236" s="212">
        <v>1</v>
      </c>
      <c r="O2236" s="223" t="s">
        <v>916</v>
      </c>
      <c r="P2236" s="386">
        <f t="shared" si="93"/>
        <v>1</v>
      </c>
      <c r="Q2236" s="214" t="str">
        <f>IF(ISNUMBER(P2236),IF(P2236=100%,"CUMPLIDA",IF(AND(ISNUMBER(L2236),ISNUMBER([8]OCI!$P$6)), IF(L2236&lt;[8]OCI!$P$6,"INCUMPLIDA","PROCESO"), "VERIFICAR FECHA")),"SIN VALOR AVANCE")</f>
        <v>CUMPLIDA</v>
      </c>
    </row>
    <row r="2237" spans="1:17" ht="135.75" x14ac:dyDescent="0.2">
      <c r="A2237" s="219" t="s">
        <v>19</v>
      </c>
      <c r="B2237" s="224" t="s">
        <v>16</v>
      </c>
      <c r="C2237" s="751"/>
      <c r="D2237" s="751"/>
      <c r="E2237" s="744"/>
      <c r="F2237" s="744"/>
      <c r="G2237" s="374" t="s">
        <v>104</v>
      </c>
      <c r="H2237" s="218" t="s">
        <v>104</v>
      </c>
      <c r="I2237" s="218" t="s">
        <v>105</v>
      </c>
      <c r="J2237" s="215">
        <v>1</v>
      </c>
      <c r="K2237" s="398">
        <v>45323</v>
      </c>
      <c r="L2237" s="398">
        <v>45747</v>
      </c>
      <c r="M2237" s="380">
        <f t="shared" si="92"/>
        <v>60.571428571428569</v>
      </c>
      <c r="N2237" s="212">
        <v>1</v>
      </c>
      <c r="O2237" s="218" t="s">
        <v>4245</v>
      </c>
      <c r="P2237" s="386">
        <f t="shared" si="93"/>
        <v>1</v>
      </c>
      <c r="Q2237" s="214" t="str">
        <f>IF(ISNUMBER(P2237),IF(P2237=100%,"CUMPLIDA",IF(AND(ISNUMBER(L2237),ISNUMBER([8]OCI!$P$6)), IF(L2237&lt;[8]OCI!$P$6,"INCUMPLIDA","PROCESO"), "VERIFICAR FECHA")),"SIN VALOR AVANCE")</f>
        <v>CUMPLIDA</v>
      </c>
    </row>
    <row r="2238" spans="1:17" ht="90.75" x14ac:dyDescent="0.2">
      <c r="A2238" s="219" t="s">
        <v>19</v>
      </c>
      <c r="B2238" s="224" t="s">
        <v>16</v>
      </c>
      <c r="C2238" s="751"/>
      <c r="D2238" s="751"/>
      <c r="E2238" s="744"/>
      <c r="F2238" s="744"/>
      <c r="G2238" s="374" t="s">
        <v>106</v>
      </c>
      <c r="H2238" s="218" t="s">
        <v>106</v>
      </c>
      <c r="I2238" s="218" t="s">
        <v>107</v>
      </c>
      <c r="J2238" s="215">
        <v>1</v>
      </c>
      <c r="K2238" s="398">
        <v>45231</v>
      </c>
      <c r="L2238" s="398">
        <v>45747</v>
      </c>
      <c r="M2238" s="380">
        <f t="shared" si="92"/>
        <v>73.714285714285708</v>
      </c>
      <c r="N2238" s="212">
        <v>1</v>
      </c>
      <c r="O2238" s="223" t="s">
        <v>916</v>
      </c>
      <c r="P2238" s="386">
        <f t="shared" si="93"/>
        <v>1</v>
      </c>
      <c r="Q2238" s="214" t="str">
        <f>IF(ISNUMBER(P2238),IF(P2238=100%,"CUMPLIDA",IF(AND(ISNUMBER(L2238),ISNUMBER([8]OCI!$P$6)), IF(L2238&lt;[8]OCI!$P$6,"INCUMPLIDA","PROCESO"), "VERIFICAR FECHA")),"SIN VALOR AVANCE")</f>
        <v>CUMPLIDA</v>
      </c>
    </row>
    <row r="2239" spans="1:17" ht="243" x14ac:dyDescent="0.2">
      <c r="A2239" s="219" t="s">
        <v>19</v>
      </c>
      <c r="B2239" s="224" t="s">
        <v>16</v>
      </c>
      <c r="C2239" s="751"/>
      <c r="D2239" s="751"/>
      <c r="E2239" s="744"/>
      <c r="F2239" s="744"/>
      <c r="G2239" s="374" t="s">
        <v>108</v>
      </c>
      <c r="H2239" s="218" t="s">
        <v>108</v>
      </c>
      <c r="I2239" s="218" t="s">
        <v>109</v>
      </c>
      <c r="J2239" s="215">
        <v>1</v>
      </c>
      <c r="K2239" s="398">
        <v>45231</v>
      </c>
      <c r="L2239" s="398">
        <v>45808</v>
      </c>
      <c r="M2239" s="380">
        <f t="shared" si="92"/>
        <v>82.428571428571431</v>
      </c>
      <c r="N2239" s="212">
        <v>1</v>
      </c>
      <c r="O2239" s="223" t="s">
        <v>4246</v>
      </c>
      <c r="P2239" s="386">
        <f t="shared" si="93"/>
        <v>1</v>
      </c>
      <c r="Q2239" s="214" t="str">
        <f>IF(ISNUMBER(P2239),IF(P2239=100%,"CUMPLIDA",IF(AND(ISNUMBER(L2239),ISNUMBER([8]OCI!$P$6)), IF(L2239&lt;[8]OCI!$P$6,"INCUMPLIDA","PROCESO"), "VERIFICAR FECHA")),"SIN VALOR AVANCE")</f>
        <v>CUMPLIDA</v>
      </c>
    </row>
    <row r="2240" spans="1:17" ht="180.75" x14ac:dyDescent="0.2">
      <c r="A2240" s="219" t="s">
        <v>19</v>
      </c>
      <c r="B2240" s="224" t="s">
        <v>16</v>
      </c>
      <c r="C2240" s="751"/>
      <c r="D2240" s="751"/>
      <c r="E2240" s="744"/>
      <c r="F2240" s="744"/>
      <c r="G2240" s="374" t="s">
        <v>110</v>
      </c>
      <c r="H2240" s="218" t="s">
        <v>111</v>
      </c>
      <c r="I2240" s="218" t="s">
        <v>112</v>
      </c>
      <c r="J2240" s="215">
        <v>7</v>
      </c>
      <c r="K2240" s="398">
        <v>46024</v>
      </c>
      <c r="L2240" s="398">
        <v>46660</v>
      </c>
      <c r="M2240" s="380">
        <f t="shared" si="92"/>
        <v>90.857142857142861</v>
      </c>
      <c r="N2240" s="212">
        <v>0</v>
      </c>
      <c r="O2240" s="223" t="s">
        <v>917</v>
      </c>
      <c r="P2240" s="386">
        <f t="shared" si="93"/>
        <v>0</v>
      </c>
      <c r="Q2240" s="214" t="str">
        <f>IF(ISNUMBER(P2240),IF(P2240=100%,"CUMPLIDA",IF(AND(ISNUMBER(L2240),ISNUMBER([8]OCI!$P$6)), IF(L2240&lt;[8]OCI!$P$6,"INCUMPLIDA","PROCESO"), "VERIFICAR FECHA")),"SIN VALOR AVANCE")</f>
        <v>PROCESO</v>
      </c>
    </row>
    <row r="2241" spans="1:17" ht="135.75" x14ac:dyDescent="0.2">
      <c r="A2241" s="219" t="s">
        <v>19</v>
      </c>
      <c r="B2241" s="224" t="s">
        <v>16</v>
      </c>
      <c r="C2241" s="751"/>
      <c r="D2241" s="751"/>
      <c r="E2241" s="744"/>
      <c r="F2241" s="744"/>
      <c r="G2241" s="374" t="s">
        <v>114</v>
      </c>
      <c r="H2241" s="218" t="s">
        <v>115</v>
      </c>
      <c r="I2241" s="218" t="s">
        <v>116</v>
      </c>
      <c r="J2241" s="215">
        <v>1</v>
      </c>
      <c r="K2241" s="398">
        <v>46024</v>
      </c>
      <c r="L2241" s="398">
        <v>46660</v>
      </c>
      <c r="M2241" s="380">
        <f t="shared" si="92"/>
        <v>90.857142857142861</v>
      </c>
      <c r="N2241" s="212">
        <v>0</v>
      </c>
      <c r="O2241" s="218" t="s">
        <v>4245</v>
      </c>
      <c r="P2241" s="386">
        <f t="shared" si="93"/>
        <v>0</v>
      </c>
      <c r="Q2241" s="214" t="str">
        <f>IF(ISNUMBER(P2241),IF(P2241=100%,"CUMPLIDA",IF(AND(ISNUMBER(L2241),ISNUMBER([8]OCI!$P$6)), IF(L2241&lt;[8]OCI!$P$6,"INCUMPLIDA","PROCESO"), "VERIFICAR FECHA")),"SIN VALOR AVANCE")</f>
        <v>PROCESO</v>
      </c>
    </row>
    <row r="2242" spans="1:17" ht="300.75" x14ac:dyDescent="0.2">
      <c r="A2242" s="219" t="s">
        <v>19</v>
      </c>
      <c r="B2242" s="224" t="s">
        <v>16</v>
      </c>
      <c r="C2242" s="752"/>
      <c r="D2242" s="752"/>
      <c r="E2242" s="745"/>
      <c r="F2242" s="745"/>
      <c r="G2242" s="374" t="s">
        <v>117</v>
      </c>
      <c r="H2242" s="218" t="s">
        <v>118</v>
      </c>
      <c r="I2242" s="218" t="s">
        <v>119</v>
      </c>
      <c r="J2242" s="215">
        <v>2</v>
      </c>
      <c r="K2242" s="398">
        <v>46024</v>
      </c>
      <c r="L2242" s="398">
        <v>46660</v>
      </c>
      <c r="M2242" s="380">
        <f t="shared" si="92"/>
        <v>90.857142857142861</v>
      </c>
      <c r="N2242" s="212">
        <v>0</v>
      </c>
      <c r="O2242" s="218" t="s">
        <v>4247</v>
      </c>
      <c r="P2242" s="386">
        <f t="shared" si="93"/>
        <v>0</v>
      </c>
      <c r="Q2242" s="214" t="str">
        <f>IF(ISNUMBER(P2242),IF(P2242=100%,"CUMPLIDA",IF(AND(ISNUMBER(L2242),ISNUMBER([8]OCI!$P$6)), IF(L2242&lt;[8]OCI!$P$6,"INCUMPLIDA","PROCESO"), "VERIFICAR FECHA")),"SIN VALOR AVANCE")</f>
        <v>PROCESO</v>
      </c>
    </row>
    <row r="2243" spans="1:17" ht="285.75" x14ac:dyDescent="0.2">
      <c r="A2243" s="219" t="s">
        <v>19</v>
      </c>
      <c r="B2243" s="224" t="s">
        <v>16</v>
      </c>
      <c r="C2243" s="750" t="s">
        <v>4248</v>
      </c>
      <c r="D2243" s="750" t="s">
        <v>4235</v>
      </c>
      <c r="E2243" s="753" t="s">
        <v>4249</v>
      </c>
      <c r="F2243" s="743" t="s">
        <v>4242</v>
      </c>
      <c r="G2243" s="748" t="s">
        <v>4238</v>
      </c>
      <c r="H2243" s="381" t="s">
        <v>675</v>
      </c>
      <c r="I2243" s="218" t="s">
        <v>676</v>
      </c>
      <c r="J2243" s="378">
        <v>1</v>
      </c>
      <c r="K2243" s="385">
        <v>45231</v>
      </c>
      <c r="L2243" s="385">
        <v>45504</v>
      </c>
      <c r="M2243" s="380">
        <f t="shared" si="92"/>
        <v>39</v>
      </c>
      <c r="N2243" s="212">
        <v>1</v>
      </c>
      <c r="O2243" s="223" t="s">
        <v>736</v>
      </c>
      <c r="P2243" s="386">
        <f t="shared" si="93"/>
        <v>1</v>
      </c>
      <c r="Q2243" s="214" t="str">
        <f>IF(ISNUMBER(P2243),IF(P2243=100%,"CUMPLIDA",IF(AND(ISNUMBER(L2243),ISNUMBER([8]OCI!$P$6)), IF(L2243&lt;[8]OCI!$P$6,"INCUMPLIDA","PROCESO"), "VERIFICAR FECHA")),"SIN VALOR AVANCE")</f>
        <v>CUMPLIDA</v>
      </c>
    </row>
    <row r="2244" spans="1:17" ht="270.75" x14ac:dyDescent="0.2">
      <c r="A2244" s="219" t="s">
        <v>19</v>
      </c>
      <c r="B2244" s="224" t="s">
        <v>16</v>
      </c>
      <c r="C2244" s="751"/>
      <c r="D2244" s="751"/>
      <c r="E2244" s="754"/>
      <c r="F2244" s="744"/>
      <c r="G2244" s="749"/>
      <c r="H2244" s="381" t="s">
        <v>678</v>
      </c>
      <c r="I2244" s="218" t="s">
        <v>679</v>
      </c>
      <c r="J2244" s="378">
        <v>1</v>
      </c>
      <c r="K2244" s="385">
        <v>45231</v>
      </c>
      <c r="L2244" s="385">
        <v>45504</v>
      </c>
      <c r="M2244" s="380">
        <f t="shared" si="92"/>
        <v>39</v>
      </c>
      <c r="N2244" s="212">
        <v>1</v>
      </c>
      <c r="O2244" s="223" t="s">
        <v>915</v>
      </c>
      <c r="P2244" s="386">
        <f t="shared" si="93"/>
        <v>1</v>
      </c>
      <c r="Q2244" s="214" t="str">
        <f>IF(ISNUMBER(P2244),IF(P2244=100%,"CUMPLIDA",IF(AND(ISNUMBER(L2244),ISNUMBER([8]OCI!$P$6)), IF(L2244&lt;[8]OCI!$P$6,"INCUMPLIDA","PROCESO"), "VERIFICAR FECHA")),"SIN VALOR AVANCE")</f>
        <v>CUMPLIDA</v>
      </c>
    </row>
    <row r="2245" spans="1:17" ht="165.75" x14ac:dyDescent="0.2">
      <c r="A2245" s="219" t="s">
        <v>19</v>
      </c>
      <c r="B2245" s="224" t="s">
        <v>16</v>
      </c>
      <c r="C2245" s="751"/>
      <c r="D2245" s="751"/>
      <c r="E2245" s="754"/>
      <c r="F2245" s="744"/>
      <c r="G2245" s="374" t="s">
        <v>97</v>
      </c>
      <c r="H2245" s="218" t="s">
        <v>98</v>
      </c>
      <c r="I2245" s="218" t="s">
        <v>99</v>
      </c>
      <c r="J2245" s="215">
        <v>1</v>
      </c>
      <c r="K2245" s="398">
        <v>45323</v>
      </c>
      <c r="L2245" s="398">
        <v>45747</v>
      </c>
      <c r="M2245" s="380">
        <f t="shared" si="92"/>
        <v>60.571428571428569</v>
      </c>
      <c r="N2245" s="212">
        <v>1</v>
      </c>
      <c r="O2245" s="223" t="s">
        <v>737</v>
      </c>
      <c r="P2245" s="386">
        <f t="shared" si="93"/>
        <v>1</v>
      </c>
      <c r="Q2245" s="214" t="str">
        <f>IF(ISNUMBER(P2245),IF(P2245=100%,"CUMPLIDA",IF(AND(ISNUMBER(L2245),ISNUMBER([8]OCI!$P$6)), IF(L2245&lt;[8]OCI!$P$6,"INCUMPLIDA","PROCESO"), "VERIFICAR FECHA")),"SIN VALOR AVANCE")</f>
        <v>CUMPLIDA</v>
      </c>
    </row>
    <row r="2246" spans="1:17" ht="90.75" x14ac:dyDescent="0.2">
      <c r="A2246" s="219" t="s">
        <v>19</v>
      </c>
      <c r="B2246" s="224" t="s">
        <v>16</v>
      </c>
      <c r="C2246" s="751"/>
      <c r="D2246" s="751"/>
      <c r="E2246" s="754"/>
      <c r="F2246" s="744"/>
      <c r="G2246" s="374" t="s">
        <v>101</v>
      </c>
      <c r="H2246" s="218" t="s">
        <v>101</v>
      </c>
      <c r="I2246" s="218" t="s">
        <v>102</v>
      </c>
      <c r="J2246" s="215">
        <v>1</v>
      </c>
      <c r="K2246" s="398">
        <v>45323</v>
      </c>
      <c r="L2246" s="398">
        <v>45747</v>
      </c>
      <c r="M2246" s="380">
        <f t="shared" si="92"/>
        <v>60.571428571428569</v>
      </c>
      <c r="N2246" s="212">
        <v>1</v>
      </c>
      <c r="O2246" s="223" t="s">
        <v>916</v>
      </c>
      <c r="P2246" s="386">
        <f t="shared" si="93"/>
        <v>1</v>
      </c>
      <c r="Q2246" s="214" t="str">
        <f>IF(ISNUMBER(P2246),IF(P2246=100%,"CUMPLIDA",IF(AND(ISNUMBER(L2246),ISNUMBER([8]OCI!$P$6)), IF(L2246&lt;[8]OCI!$P$6,"INCUMPLIDA","PROCESO"), "VERIFICAR FECHA")),"SIN VALOR AVANCE")</f>
        <v>CUMPLIDA</v>
      </c>
    </row>
    <row r="2247" spans="1:17" ht="90.75" x14ac:dyDescent="0.2">
      <c r="A2247" s="219" t="s">
        <v>19</v>
      </c>
      <c r="B2247" s="224" t="s">
        <v>16</v>
      </c>
      <c r="C2247" s="751"/>
      <c r="D2247" s="751"/>
      <c r="E2247" s="754"/>
      <c r="F2247" s="744"/>
      <c r="G2247" s="374" t="s">
        <v>238</v>
      </c>
      <c r="H2247" s="218" t="s">
        <v>239</v>
      </c>
      <c r="I2247" s="218" t="s">
        <v>240</v>
      </c>
      <c r="J2247" s="215">
        <v>1</v>
      </c>
      <c r="K2247" s="398">
        <v>45231</v>
      </c>
      <c r="L2247" s="398">
        <v>45747</v>
      </c>
      <c r="M2247" s="380">
        <f t="shared" si="92"/>
        <v>73.714285714285708</v>
      </c>
      <c r="N2247" s="212">
        <v>1</v>
      </c>
      <c r="O2247" s="223" t="s">
        <v>916</v>
      </c>
      <c r="P2247" s="386">
        <f t="shared" si="93"/>
        <v>1</v>
      </c>
      <c r="Q2247" s="214" t="str">
        <f>IF(ISNUMBER(P2247),IF(P2247=100%,"CUMPLIDA",IF(AND(ISNUMBER(L2247),ISNUMBER([8]OCI!$P$6)), IF(L2247&lt;[8]OCI!$P$6,"INCUMPLIDA","PROCESO"), "VERIFICAR FECHA")),"SIN VALOR AVANCE")</f>
        <v>CUMPLIDA</v>
      </c>
    </row>
    <row r="2248" spans="1:17" ht="165.75" x14ac:dyDescent="0.2">
      <c r="A2248" s="219" t="s">
        <v>19</v>
      </c>
      <c r="B2248" s="224" t="s">
        <v>16</v>
      </c>
      <c r="C2248" s="751"/>
      <c r="D2248" s="751"/>
      <c r="E2248" s="754"/>
      <c r="F2248" s="744"/>
      <c r="G2248" s="374" t="s">
        <v>104</v>
      </c>
      <c r="H2248" s="218" t="s">
        <v>104</v>
      </c>
      <c r="I2248" s="218" t="s">
        <v>105</v>
      </c>
      <c r="J2248" s="215">
        <v>1</v>
      </c>
      <c r="K2248" s="398">
        <v>45323</v>
      </c>
      <c r="L2248" s="398">
        <v>45747</v>
      </c>
      <c r="M2248" s="380">
        <f t="shared" si="92"/>
        <v>60.571428571428569</v>
      </c>
      <c r="N2248" s="212">
        <v>1</v>
      </c>
      <c r="O2248" s="223" t="s">
        <v>737</v>
      </c>
      <c r="P2248" s="386">
        <f t="shared" si="93"/>
        <v>1</v>
      </c>
      <c r="Q2248" s="214" t="str">
        <f>IF(ISNUMBER(P2248),IF(P2248=100%,"CUMPLIDA",IF(AND(ISNUMBER(L2248),ISNUMBER([8]OCI!$P$6)), IF(L2248&lt;[8]OCI!$P$6,"INCUMPLIDA","PROCESO"), "VERIFICAR FECHA")),"SIN VALOR AVANCE")</f>
        <v>CUMPLIDA</v>
      </c>
    </row>
    <row r="2249" spans="1:17" ht="90.75" x14ac:dyDescent="0.2">
      <c r="A2249" s="219" t="s">
        <v>19</v>
      </c>
      <c r="B2249" s="224" t="s">
        <v>16</v>
      </c>
      <c r="C2249" s="751"/>
      <c r="D2249" s="751"/>
      <c r="E2249" s="754"/>
      <c r="F2249" s="744"/>
      <c r="G2249" s="374" t="s">
        <v>106</v>
      </c>
      <c r="H2249" s="218" t="s">
        <v>106</v>
      </c>
      <c r="I2249" s="218" t="s">
        <v>107</v>
      </c>
      <c r="J2249" s="215">
        <v>1</v>
      </c>
      <c r="K2249" s="398">
        <v>45231</v>
      </c>
      <c r="L2249" s="398">
        <v>45747</v>
      </c>
      <c r="M2249" s="380">
        <f t="shared" si="92"/>
        <v>73.714285714285708</v>
      </c>
      <c r="N2249" s="212">
        <v>1</v>
      </c>
      <c r="O2249" s="223" t="s">
        <v>916</v>
      </c>
      <c r="P2249" s="386">
        <f t="shared" si="93"/>
        <v>1</v>
      </c>
      <c r="Q2249" s="214" t="str">
        <f>IF(ISNUMBER(P2249),IF(P2249=100%,"CUMPLIDA",IF(AND(ISNUMBER(L2249),ISNUMBER([8]OCI!$P$6)), IF(L2249&lt;[8]OCI!$P$6,"INCUMPLIDA","PROCESO"), "VERIFICAR FECHA")),"SIN VALOR AVANCE")</f>
        <v>CUMPLIDA</v>
      </c>
    </row>
    <row r="2250" spans="1:17" ht="240.75" x14ac:dyDescent="0.2">
      <c r="A2250" s="219" t="s">
        <v>19</v>
      </c>
      <c r="B2250" s="224" t="s">
        <v>16</v>
      </c>
      <c r="C2250" s="751"/>
      <c r="D2250" s="751"/>
      <c r="E2250" s="754"/>
      <c r="F2250" s="744"/>
      <c r="G2250" s="374" t="s">
        <v>108</v>
      </c>
      <c r="H2250" s="218" t="s">
        <v>108</v>
      </c>
      <c r="I2250" s="218" t="s">
        <v>109</v>
      </c>
      <c r="J2250" s="215">
        <v>1</v>
      </c>
      <c r="K2250" s="398">
        <v>45231</v>
      </c>
      <c r="L2250" s="398">
        <v>45808</v>
      </c>
      <c r="M2250" s="380">
        <f t="shared" si="92"/>
        <v>82.428571428571431</v>
      </c>
      <c r="N2250" s="212">
        <v>1</v>
      </c>
      <c r="O2250" s="223" t="s">
        <v>753</v>
      </c>
      <c r="P2250" s="386">
        <f t="shared" si="93"/>
        <v>1</v>
      </c>
      <c r="Q2250" s="214" t="str">
        <f>IF(ISNUMBER(P2250),IF(P2250=100%,"CUMPLIDA",IF(AND(ISNUMBER(L2250),ISNUMBER([8]OCI!$P$6)), IF(L2250&lt;[8]OCI!$P$6,"INCUMPLIDA","PROCESO"), "VERIFICAR FECHA")),"SIN VALOR AVANCE")</f>
        <v>CUMPLIDA</v>
      </c>
    </row>
    <row r="2251" spans="1:17" ht="180.75" x14ac:dyDescent="0.2">
      <c r="A2251" s="219" t="s">
        <v>19</v>
      </c>
      <c r="B2251" s="224" t="s">
        <v>16</v>
      </c>
      <c r="C2251" s="751"/>
      <c r="D2251" s="751"/>
      <c r="E2251" s="754"/>
      <c r="F2251" s="744"/>
      <c r="G2251" s="374" t="s">
        <v>110</v>
      </c>
      <c r="H2251" s="218" t="s">
        <v>111</v>
      </c>
      <c r="I2251" s="218" t="s">
        <v>112</v>
      </c>
      <c r="J2251" s="215">
        <v>7</v>
      </c>
      <c r="K2251" s="398">
        <v>46024</v>
      </c>
      <c r="L2251" s="398">
        <v>46660</v>
      </c>
      <c r="M2251" s="380">
        <f t="shared" si="92"/>
        <v>90.857142857142861</v>
      </c>
      <c r="N2251" s="212">
        <v>0</v>
      </c>
      <c r="O2251" s="223" t="s">
        <v>917</v>
      </c>
      <c r="P2251" s="386">
        <f t="shared" si="93"/>
        <v>0</v>
      </c>
      <c r="Q2251" s="214" t="str">
        <f>IF(ISNUMBER(P2251),IF(P2251=100%,"CUMPLIDA",IF(AND(ISNUMBER(L2251),ISNUMBER([8]OCI!$P$6)), IF(L2251&lt;[8]OCI!$P$6,"INCUMPLIDA","PROCESO"), "VERIFICAR FECHA")),"SIN VALOR AVANCE")</f>
        <v>PROCESO</v>
      </c>
    </row>
    <row r="2252" spans="1:17" ht="165.75" x14ac:dyDescent="0.2">
      <c r="A2252" s="219" t="s">
        <v>19</v>
      </c>
      <c r="B2252" s="224" t="s">
        <v>16</v>
      </c>
      <c r="C2252" s="751"/>
      <c r="D2252" s="751"/>
      <c r="E2252" s="754"/>
      <c r="F2252" s="744"/>
      <c r="G2252" s="374" t="s">
        <v>114</v>
      </c>
      <c r="H2252" s="218" t="s">
        <v>115</v>
      </c>
      <c r="I2252" s="218" t="s">
        <v>116</v>
      </c>
      <c r="J2252" s="215">
        <v>1</v>
      </c>
      <c r="K2252" s="398">
        <v>46024</v>
      </c>
      <c r="L2252" s="398">
        <v>46660</v>
      </c>
      <c r="M2252" s="380">
        <f t="shared" si="92"/>
        <v>90.857142857142861</v>
      </c>
      <c r="N2252" s="212">
        <v>0</v>
      </c>
      <c r="O2252" s="223" t="s">
        <v>737</v>
      </c>
      <c r="P2252" s="386">
        <f t="shared" si="93"/>
        <v>0</v>
      </c>
      <c r="Q2252" s="214" t="str">
        <f>IF(ISNUMBER(P2252),IF(P2252=100%,"CUMPLIDA",IF(AND(ISNUMBER(L2252),ISNUMBER([8]OCI!$P$6)), IF(L2252&lt;[8]OCI!$P$6,"INCUMPLIDA","PROCESO"), "VERIFICAR FECHA")),"SIN VALOR AVANCE")</f>
        <v>PROCESO</v>
      </c>
    </row>
    <row r="2253" spans="1:17" ht="300.75" x14ac:dyDescent="0.2">
      <c r="A2253" s="219" t="s">
        <v>19</v>
      </c>
      <c r="B2253" s="224" t="s">
        <v>16</v>
      </c>
      <c r="C2253" s="752"/>
      <c r="D2253" s="752"/>
      <c r="E2253" s="755"/>
      <c r="F2253" s="745"/>
      <c r="G2253" s="374" t="s">
        <v>117</v>
      </c>
      <c r="H2253" s="218" t="s">
        <v>118</v>
      </c>
      <c r="I2253" s="218" t="s">
        <v>119</v>
      </c>
      <c r="J2253" s="215">
        <v>2</v>
      </c>
      <c r="K2253" s="398">
        <v>46024</v>
      </c>
      <c r="L2253" s="398">
        <v>46660</v>
      </c>
      <c r="M2253" s="380">
        <f t="shared" si="92"/>
        <v>90.857142857142861</v>
      </c>
      <c r="N2253" s="212">
        <v>0</v>
      </c>
      <c r="O2253" s="223" t="s">
        <v>761</v>
      </c>
      <c r="P2253" s="386">
        <f t="shared" si="93"/>
        <v>0</v>
      </c>
      <c r="Q2253" s="214" t="str">
        <f>IF(ISNUMBER(P2253),IF(P2253=100%,"CUMPLIDA",IF(AND(ISNUMBER(L2253),ISNUMBER([8]OCI!$P$6)), IF(L2253&lt;[8]OCI!$P$6,"INCUMPLIDA","PROCESO"), "VERIFICAR FECHA")),"SIN VALOR AVANCE")</f>
        <v>PROCESO</v>
      </c>
    </row>
    <row r="2254" spans="1:17" ht="180.75" x14ac:dyDescent="0.2">
      <c r="A2254" s="219" t="s">
        <v>19</v>
      </c>
      <c r="B2254" s="224" t="s">
        <v>16</v>
      </c>
      <c r="C2254" s="750" t="s">
        <v>4250</v>
      </c>
      <c r="D2254" s="750" t="s">
        <v>4235</v>
      </c>
      <c r="E2254" s="743" t="s">
        <v>4251</v>
      </c>
      <c r="F2254" s="743" t="s">
        <v>4237</v>
      </c>
      <c r="G2254" s="393" t="s">
        <v>4252</v>
      </c>
      <c r="H2254" s="394" t="s">
        <v>4252</v>
      </c>
      <c r="I2254" s="218" t="s">
        <v>4253</v>
      </c>
      <c r="J2254" s="378">
        <v>1</v>
      </c>
      <c r="K2254" s="385">
        <v>42979</v>
      </c>
      <c r="L2254" s="385">
        <v>43100</v>
      </c>
      <c r="M2254" s="380">
        <f t="shared" si="92"/>
        <v>17.285714285714285</v>
      </c>
      <c r="N2254" s="212">
        <v>1</v>
      </c>
      <c r="O2254" s="218" t="s">
        <v>4254</v>
      </c>
      <c r="P2254" s="213">
        <f t="shared" si="93"/>
        <v>1</v>
      </c>
      <c r="Q2254" s="214" t="str">
        <f>IF(ISNUMBER(P2254),IF(P2254=100%,"CUMPLIDA",IF(AND(ISNUMBER(L2254),ISNUMBER([8]OCI!$P$6)), IF(L2254&lt;[8]OCI!$P$6,"INCUMPLIDA","PROCESO"), "VERIFICAR FECHA")),"SIN VALOR AVANCE")</f>
        <v>CUMPLIDA</v>
      </c>
    </row>
    <row r="2255" spans="1:17" ht="195" x14ac:dyDescent="0.2">
      <c r="A2255" s="219" t="s">
        <v>19</v>
      </c>
      <c r="B2255" s="224" t="s">
        <v>16</v>
      </c>
      <c r="C2255" s="751"/>
      <c r="D2255" s="751"/>
      <c r="E2255" s="744"/>
      <c r="F2255" s="744"/>
      <c r="G2255" s="393" t="s">
        <v>4255</v>
      </c>
      <c r="H2255" s="394" t="s">
        <v>4255</v>
      </c>
      <c r="I2255" s="218" t="s">
        <v>4253</v>
      </c>
      <c r="J2255" s="378">
        <v>1</v>
      </c>
      <c r="K2255" s="385">
        <v>42979</v>
      </c>
      <c r="L2255" s="385">
        <v>43100</v>
      </c>
      <c r="M2255" s="380">
        <f t="shared" si="92"/>
        <v>17.285714285714285</v>
      </c>
      <c r="N2255" s="212">
        <v>1</v>
      </c>
      <c r="O2255" s="218" t="s">
        <v>4256</v>
      </c>
      <c r="P2255" s="213">
        <f t="shared" si="93"/>
        <v>1</v>
      </c>
      <c r="Q2255" s="214" t="str">
        <f>IF(ISNUMBER(P2255),IF(P2255=100%,"CUMPLIDA",IF(AND(ISNUMBER(L2255),ISNUMBER([8]OCI!$P$6)), IF(L2255&lt;[8]OCI!$P$6,"INCUMPLIDA","PROCESO"), "VERIFICAR FECHA")),"SIN VALOR AVANCE")</f>
        <v>CUMPLIDA</v>
      </c>
    </row>
    <row r="2256" spans="1:17" ht="285.75" x14ac:dyDescent="0.2">
      <c r="A2256" s="219" t="s">
        <v>19</v>
      </c>
      <c r="B2256" s="224" t="s">
        <v>16</v>
      </c>
      <c r="C2256" s="751"/>
      <c r="D2256" s="751"/>
      <c r="E2256" s="744"/>
      <c r="F2256" s="744"/>
      <c r="G2256" s="748" t="s">
        <v>4238</v>
      </c>
      <c r="H2256" s="381" t="s">
        <v>675</v>
      </c>
      <c r="I2256" s="218" t="s">
        <v>676</v>
      </c>
      <c r="J2256" s="378">
        <v>1</v>
      </c>
      <c r="K2256" s="385">
        <v>45231</v>
      </c>
      <c r="L2256" s="385">
        <v>45504</v>
      </c>
      <c r="M2256" s="380">
        <f t="shared" si="92"/>
        <v>39</v>
      </c>
      <c r="N2256" s="212">
        <v>1</v>
      </c>
      <c r="O2256" s="223" t="s">
        <v>736</v>
      </c>
      <c r="P2256" s="386">
        <f t="shared" si="93"/>
        <v>1</v>
      </c>
      <c r="Q2256" s="214" t="str">
        <f>IF(ISNUMBER(P2256),IF(P2256=100%,"CUMPLIDA",IF(AND(ISNUMBER(L2256),ISNUMBER([8]OCI!$P$6)), IF(L2256&lt;[8]OCI!$P$6,"INCUMPLIDA","PROCESO"), "VERIFICAR FECHA")),"SIN VALOR AVANCE")</f>
        <v>CUMPLIDA</v>
      </c>
    </row>
    <row r="2257" spans="1:17" ht="270.75" x14ac:dyDescent="0.2">
      <c r="A2257" s="219" t="s">
        <v>19</v>
      </c>
      <c r="B2257" s="224" t="s">
        <v>16</v>
      </c>
      <c r="C2257" s="751"/>
      <c r="D2257" s="751"/>
      <c r="E2257" s="744"/>
      <c r="F2257" s="744"/>
      <c r="G2257" s="749"/>
      <c r="H2257" s="381" t="s">
        <v>678</v>
      </c>
      <c r="I2257" s="218" t="s">
        <v>679</v>
      </c>
      <c r="J2257" s="378">
        <v>1</v>
      </c>
      <c r="K2257" s="385">
        <v>45231</v>
      </c>
      <c r="L2257" s="385">
        <v>45504</v>
      </c>
      <c r="M2257" s="380">
        <f t="shared" si="92"/>
        <v>39</v>
      </c>
      <c r="N2257" s="212">
        <v>1</v>
      </c>
      <c r="O2257" s="223" t="s">
        <v>915</v>
      </c>
      <c r="P2257" s="386">
        <f t="shared" si="93"/>
        <v>1</v>
      </c>
      <c r="Q2257" s="214" t="str">
        <f>IF(ISNUMBER(P2257),IF(P2257=100%,"CUMPLIDA",IF(AND(ISNUMBER(L2257),ISNUMBER([8]OCI!$P$6)), IF(L2257&lt;[8]OCI!$P$6,"INCUMPLIDA","PROCESO"), "VERIFICAR FECHA")),"SIN VALOR AVANCE")</f>
        <v>CUMPLIDA</v>
      </c>
    </row>
    <row r="2258" spans="1:17" ht="150.75" x14ac:dyDescent="0.2">
      <c r="A2258" s="219" t="s">
        <v>19</v>
      </c>
      <c r="B2258" s="224" t="s">
        <v>16</v>
      </c>
      <c r="C2258" s="751"/>
      <c r="D2258" s="751"/>
      <c r="E2258" s="744"/>
      <c r="F2258" s="744"/>
      <c r="G2258" s="374" t="s">
        <v>97</v>
      </c>
      <c r="H2258" s="218" t="s">
        <v>98</v>
      </c>
      <c r="I2258" s="218" t="s">
        <v>99</v>
      </c>
      <c r="J2258" s="215">
        <v>1</v>
      </c>
      <c r="K2258" s="398">
        <v>45323</v>
      </c>
      <c r="L2258" s="398">
        <v>45747</v>
      </c>
      <c r="M2258" s="380">
        <f t="shared" si="92"/>
        <v>60.571428571428569</v>
      </c>
      <c r="N2258" s="212">
        <v>1</v>
      </c>
      <c r="O2258" s="223" t="s">
        <v>741</v>
      </c>
      <c r="P2258" s="386">
        <f t="shared" si="93"/>
        <v>1</v>
      </c>
      <c r="Q2258" s="214" t="str">
        <f>IF(ISNUMBER(P2258),IF(P2258=100%,"CUMPLIDA",IF(AND(ISNUMBER(L2258),ISNUMBER([8]OCI!$P$6)), IF(L2258&lt;[8]OCI!$P$6,"INCUMPLIDA","PROCESO"), "VERIFICAR FECHA")),"SIN VALOR AVANCE")</f>
        <v>CUMPLIDA</v>
      </c>
    </row>
    <row r="2259" spans="1:17" ht="90.75" x14ac:dyDescent="0.2">
      <c r="A2259" s="219" t="s">
        <v>19</v>
      </c>
      <c r="B2259" s="224" t="s">
        <v>16</v>
      </c>
      <c r="C2259" s="751"/>
      <c r="D2259" s="751"/>
      <c r="E2259" s="744"/>
      <c r="F2259" s="744"/>
      <c r="G2259" s="374" t="s">
        <v>101</v>
      </c>
      <c r="H2259" s="218" t="s">
        <v>101</v>
      </c>
      <c r="I2259" s="218" t="s">
        <v>102</v>
      </c>
      <c r="J2259" s="215">
        <v>1</v>
      </c>
      <c r="K2259" s="398">
        <v>45323</v>
      </c>
      <c r="L2259" s="398">
        <v>45747</v>
      </c>
      <c r="M2259" s="380">
        <f t="shared" si="92"/>
        <v>60.571428571428569</v>
      </c>
      <c r="N2259" s="212">
        <v>1</v>
      </c>
      <c r="O2259" s="223" t="s">
        <v>916</v>
      </c>
      <c r="P2259" s="386">
        <f t="shared" si="93"/>
        <v>1</v>
      </c>
      <c r="Q2259" s="214" t="str">
        <f>IF(ISNUMBER(P2259),IF(P2259=100%,"CUMPLIDA",IF(AND(ISNUMBER(L2259),ISNUMBER([8]OCI!$P$6)), IF(L2259&lt;[8]OCI!$P$6,"INCUMPLIDA","PROCESO"), "VERIFICAR FECHA")),"SIN VALOR AVANCE")</f>
        <v>CUMPLIDA</v>
      </c>
    </row>
    <row r="2260" spans="1:17" ht="90.75" x14ac:dyDescent="0.2">
      <c r="A2260" s="219" t="s">
        <v>19</v>
      </c>
      <c r="B2260" s="224" t="s">
        <v>16</v>
      </c>
      <c r="C2260" s="751"/>
      <c r="D2260" s="751"/>
      <c r="E2260" s="744"/>
      <c r="F2260" s="744"/>
      <c r="G2260" s="374" t="s">
        <v>238</v>
      </c>
      <c r="H2260" s="218" t="s">
        <v>239</v>
      </c>
      <c r="I2260" s="218" t="s">
        <v>240</v>
      </c>
      <c r="J2260" s="215">
        <v>1</v>
      </c>
      <c r="K2260" s="398">
        <v>45231</v>
      </c>
      <c r="L2260" s="398">
        <v>45747</v>
      </c>
      <c r="M2260" s="380">
        <f t="shared" si="92"/>
        <v>73.714285714285708</v>
      </c>
      <c r="N2260" s="212">
        <v>1</v>
      </c>
      <c r="O2260" s="223" t="s">
        <v>916</v>
      </c>
      <c r="P2260" s="386">
        <f t="shared" si="93"/>
        <v>1</v>
      </c>
      <c r="Q2260" s="214" t="str">
        <f>IF(ISNUMBER(P2260),IF(P2260=100%,"CUMPLIDA",IF(AND(ISNUMBER(L2260),ISNUMBER([8]OCI!$P$6)), IF(L2260&lt;[8]OCI!$P$6,"INCUMPLIDA","PROCESO"), "VERIFICAR FECHA")),"SIN VALOR AVANCE")</f>
        <v>CUMPLIDA</v>
      </c>
    </row>
    <row r="2261" spans="1:17" ht="150.75" x14ac:dyDescent="0.2">
      <c r="A2261" s="219" t="s">
        <v>19</v>
      </c>
      <c r="B2261" s="224" t="s">
        <v>16</v>
      </c>
      <c r="C2261" s="751"/>
      <c r="D2261" s="751"/>
      <c r="E2261" s="744"/>
      <c r="F2261" s="744"/>
      <c r="G2261" s="374" t="s">
        <v>104</v>
      </c>
      <c r="H2261" s="218" t="s">
        <v>104</v>
      </c>
      <c r="I2261" s="218" t="s">
        <v>105</v>
      </c>
      <c r="J2261" s="215">
        <v>1</v>
      </c>
      <c r="K2261" s="398">
        <v>45323</v>
      </c>
      <c r="L2261" s="398">
        <v>45747</v>
      </c>
      <c r="M2261" s="380">
        <f t="shared" si="92"/>
        <v>60.571428571428569</v>
      </c>
      <c r="N2261" s="212">
        <v>1</v>
      </c>
      <c r="O2261" s="223" t="s">
        <v>741</v>
      </c>
      <c r="P2261" s="386">
        <f t="shared" si="93"/>
        <v>1</v>
      </c>
      <c r="Q2261" s="214" t="str">
        <f>IF(ISNUMBER(P2261),IF(P2261=100%,"CUMPLIDA",IF(AND(ISNUMBER(L2261),ISNUMBER([8]OCI!$P$6)), IF(L2261&lt;[8]OCI!$P$6,"INCUMPLIDA","PROCESO"), "VERIFICAR FECHA")),"SIN VALOR AVANCE")</f>
        <v>CUMPLIDA</v>
      </c>
    </row>
    <row r="2262" spans="1:17" ht="90.75" x14ac:dyDescent="0.2">
      <c r="A2262" s="219" t="s">
        <v>19</v>
      </c>
      <c r="B2262" s="224" t="s">
        <v>16</v>
      </c>
      <c r="C2262" s="751"/>
      <c r="D2262" s="751"/>
      <c r="E2262" s="744"/>
      <c r="F2262" s="744"/>
      <c r="G2262" s="374" t="s">
        <v>106</v>
      </c>
      <c r="H2262" s="218" t="s">
        <v>106</v>
      </c>
      <c r="I2262" s="218" t="s">
        <v>107</v>
      </c>
      <c r="J2262" s="215">
        <v>1</v>
      </c>
      <c r="K2262" s="398">
        <v>45231</v>
      </c>
      <c r="L2262" s="398">
        <v>45747</v>
      </c>
      <c r="M2262" s="380">
        <f t="shared" si="92"/>
        <v>73.714285714285708</v>
      </c>
      <c r="N2262" s="212">
        <v>1</v>
      </c>
      <c r="O2262" s="223" t="s">
        <v>916</v>
      </c>
      <c r="P2262" s="386">
        <f t="shared" si="93"/>
        <v>1</v>
      </c>
      <c r="Q2262" s="214" t="str">
        <f>IF(ISNUMBER(P2262),IF(P2262=100%,"CUMPLIDA",IF(AND(ISNUMBER(L2262),ISNUMBER([8]OCI!$P$6)), IF(L2262&lt;[8]OCI!$P$6,"INCUMPLIDA","PROCESO"), "VERIFICAR FECHA")),"SIN VALOR AVANCE")</f>
        <v>CUMPLIDA</v>
      </c>
    </row>
    <row r="2263" spans="1:17" ht="225.75" x14ac:dyDescent="0.2">
      <c r="A2263" s="219" t="s">
        <v>19</v>
      </c>
      <c r="B2263" s="224" t="s">
        <v>16</v>
      </c>
      <c r="C2263" s="751"/>
      <c r="D2263" s="751"/>
      <c r="E2263" s="744"/>
      <c r="F2263" s="744"/>
      <c r="G2263" s="374" t="s">
        <v>108</v>
      </c>
      <c r="H2263" s="218" t="s">
        <v>108</v>
      </c>
      <c r="I2263" s="218" t="s">
        <v>109</v>
      </c>
      <c r="J2263" s="215">
        <v>1</v>
      </c>
      <c r="K2263" s="398">
        <v>45231</v>
      </c>
      <c r="L2263" s="398">
        <v>45808</v>
      </c>
      <c r="M2263" s="380">
        <f t="shared" si="92"/>
        <v>82.428571428571431</v>
      </c>
      <c r="N2263" s="212">
        <v>1</v>
      </c>
      <c r="O2263" s="223" t="s">
        <v>773</v>
      </c>
      <c r="P2263" s="386">
        <f t="shared" si="93"/>
        <v>1</v>
      </c>
      <c r="Q2263" s="214" t="str">
        <f>IF(ISNUMBER(P2263),IF(P2263=100%,"CUMPLIDA",IF(AND(ISNUMBER(L2263),ISNUMBER([8]OCI!$P$6)), IF(L2263&lt;[8]OCI!$P$6,"INCUMPLIDA","PROCESO"), "VERIFICAR FECHA")),"SIN VALOR AVANCE")</f>
        <v>CUMPLIDA</v>
      </c>
    </row>
    <row r="2264" spans="1:17" ht="180.75" x14ac:dyDescent="0.2">
      <c r="A2264" s="219" t="s">
        <v>19</v>
      </c>
      <c r="B2264" s="224" t="s">
        <v>16</v>
      </c>
      <c r="C2264" s="751"/>
      <c r="D2264" s="751"/>
      <c r="E2264" s="744"/>
      <c r="F2264" s="744"/>
      <c r="G2264" s="374" t="s">
        <v>110</v>
      </c>
      <c r="H2264" s="218" t="s">
        <v>111</v>
      </c>
      <c r="I2264" s="218" t="s">
        <v>112</v>
      </c>
      <c r="J2264" s="215">
        <v>7</v>
      </c>
      <c r="K2264" s="398">
        <v>46024</v>
      </c>
      <c r="L2264" s="398">
        <v>46660</v>
      </c>
      <c r="M2264" s="380">
        <f t="shared" si="92"/>
        <v>90.857142857142861</v>
      </c>
      <c r="N2264" s="212">
        <v>0</v>
      </c>
      <c r="O2264" s="223" t="s">
        <v>917</v>
      </c>
      <c r="P2264" s="386">
        <f t="shared" si="93"/>
        <v>0</v>
      </c>
      <c r="Q2264" s="214" t="str">
        <f>IF(ISNUMBER(P2264),IF(P2264=100%,"CUMPLIDA",IF(AND(ISNUMBER(L2264),ISNUMBER([8]OCI!$P$6)), IF(L2264&lt;[8]OCI!$P$6,"INCUMPLIDA","PROCESO"), "VERIFICAR FECHA")),"SIN VALOR AVANCE")</f>
        <v>PROCESO</v>
      </c>
    </row>
    <row r="2265" spans="1:17" ht="150.75" x14ac:dyDescent="0.2">
      <c r="A2265" s="219" t="s">
        <v>19</v>
      </c>
      <c r="B2265" s="224" t="s">
        <v>16</v>
      </c>
      <c r="C2265" s="751"/>
      <c r="D2265" s="751"/>
      <c r="E2265" s="744"/>
      <c r="F2265" s="744"/>
      <c r="G2265" s="374" t="s">
        <v>114</v>
      </c>
      <c r="H2265" s="218" t="s">
        <v>115</v>
      </c>
      <c r="I2265" s="218" t="s">
        <v>116</v>
      </c>
      <c r="J2265" s="215">
        <v>1</v>
      </c>
      <c r="K2265" s="398">
        <v>46024</v>
      </c>
      <c r="L2265" s="398">
        <v>46660</v>
      </c>
      <c r="M2265" s="380">
        <f t="shared" si="92"/>
        <v>90.857142857142861</v>
      </c>
      <c r="N2265" s="212">
        <v>0</v>
      </c>
      <c r="O2265" s="223" t="s">
        <v>741</v>
      </c>
      <c r="P2265" s="386">
        <f t="shared" si="93"/>
        <v>0</v>
      </c>
      <c r="Q2265" s="214" t="str">
        <f>IF(ISNUMBER(P2265),IF(P2265=100%,"CUMPLIDA",IF(AND(ISNUMBER(L2265),ISNUMBER([8]OCI!$P$6)), IF(L2265&lt;[8]OCI!$P$6,"INCUMPLIDA","PROCESO"), "VERIFICAR FECHA")),"SIN VALOR AVANCE")</f>
        <v>PROCESO</v>
      </c>
    </row>
    <row r="2266" spans="1:17" ht="300.75" x14ac:dyDescent="0.2">
      <c r="A2266" s="219" t="s">
        <v>19</v>
      </c>
      <c r="B2266" s="224" t="s">
        <v>16</v>
      </c>
      <c r="C2266" s="752"/>
      <c r="D2266" s="752"/>
      <c r="E2266" s="745"/>
      <c r="F2266" s="745"/>
      <c r="G2266" s="374" t="s">
        <v>117</v>
      </c>
      <c r="H2266" s="218" t="s">
        <v>118</v>
      </c>
      <c r="I2266" s="218" t="s">
        <v>119</v>
      </c>
      <c r="J2266" s="215">
        <v>2</v>
      </c>
      <c r="K2266" s="398">
        <v>46024</v>
      </c>
      <c r="L2266" s="398">
        <v>46660</v>
      </c>
      <c r="M2266" s="380">
        <f t="shared" si="92"/>
        <v>90.857142857142861</v>
      </c>
      <c r="N2266" s="212">
        <v>0</v>
      </c>
      <c r="O2266" s="223" t="s">
        <v>761</v>
      </c>
      <c r="P2266" s="386">
        <f t="shared" si="93"/>
        <v>0</v>
      </c>
      <c r="Q2266" s="214" t="str">
        <f>IF(ISNUMBER(P2266),IF(P2266=100%,"CUMPLIDA",IF(AND(ISNUMBER(L2266),ISNUMBER([8]OCI!$P$6)), IF(L2266&lt;[8]OCI!$P$6,"INCUMPLIDA","PROCESO"), "VERIFICAR FECHA")),"SIN VALOR AVANCE")</f>
        <v>PROCESO</v>
      </c>
    </row>
    <row r="2267" spans="1:17" ht="360" x14ac:dyDescent="0.2">
      <c r="A2267" s="219" t="s">
        <v>19</v>
      </c>
      <c r="B2267" s="224" t="s">
        <v>16</v>
      </c>
      <c r="C2267" s="726" t="s">
        <v>4257</v>
      </c>
      <c r="D2267" s="726" t="s">
        <v>4258</v>
      </c>
      <c r="E2267" s="743" t="s">
        <v>4259</v>
      </c>
      <c r="F2267" s="743" t="s">
        <v>4260</v>
      </c>
      <c r="G2267" s="393" t="s">
        <v>4261</v>
      </c>
      <c r="H2267" s="218" t="s">
        <v>4262</v>
      </c>
      <c r="I2267" s="394" t="s">
        <v>4263</v>
      </c>
      <c r="J2267" s="378">
        <v>1</v>
      </c>
      <c r="K2267" s="385">
        <v>42614</v>
      </c>
      <c r="L2267" s="385">
        <v>42825</v>
      </c>
      <c r="M2267" s="380">
        <f t="shared" si="92"/>
        <v>30.142857142857142</v>
      </c>
      <c r="N2267" s="212">
        <v>1</v>
      </c>
      <c r="O2267" s="218" t="s">
        <v>4264</v>
      </c>
      <c r="P2267" s="213">
        <f t="shared" si="93"/>
        <v>1</v>
      </c>
      <c r="Q2267" s="214" t="str">
        <f>IF(ISNUMBER(P2267),IF(P2267=100%,"CUMPLIDA",IF(AND(ISNUMBER(L2267),ISNUMBER([8]OCI!$P$6)), IF(L2267&lt;[8]OCI!$P$6,"INCUMPLIDA","PROCESO"), "VERIFICAR FECHA")),"SIN VALOR AVANCE")</f>
        <v>CUMPLIDA</v>
      </c>
    </row>
    <row r="2268" spans="1:17" ht="285.75" x14ac:dyDescent="0.2">
      <c r="A2268" s="219" t="s">
        <v>19</v>
      </c>
      <c r="B2268" s="224" t="s">
        <v>16</v>
      </c>
      <c r="C2268" s="727"/>
      <c r="D2268" s="727"/>
      <c r="E2268" s="744"/>
      <c r="F2268" s="744"/>
      <c r="G2268" s="746" t="s">
        <v>4265</v>
      </c>
      <c r="H2268" s="381" t="s">
        <v>675</v>
      </c>
      <c r="I2268" s="218" t="s">
        <v>676</v>
      </c>
      <c r="J2268" s="378">
        <v>1</v>
      </c>
      <c r="K2268" s="385">
        <v>45231</v>
      </c>
      <c r="L2268" s="385">
        <v>45504</v>
      </c>
      <c r="M2268" s="380">
        <f t="shared" si="92"/>
        <v>39</v>
      </c>
      <c r="N2268" s="212">
        <v>1</v>
      </c>
      <c r="O2268" s="223" t="s">
        <v>736</v>
      </c>
      <c r="P2268" s="386">
        <f t="shared" si="93"/>
        <v>1</v>
      </c>
      <c r="Q2268" s="214" t="str">
        <f>IF(ISNUMBER(P2268),IF(P2268=100%,"CUMPLIDA",IF(AND(ISNUMBER(L2268),ISNUMBER([8]OCI!$P$6)), IF(L2268&lt;[8]OCI!$P$6,"INCUMPLIDA","PROCESO"), "VERIFICAR FECHA")),"SIN VALOR AVANCE")</f>
        <v>CUMPLIDA</v>
      </c>
    </row>
    <row r="2269" spans="1:17" ht="225.75" x14ac:dyDescent="0.2">
      <c r="A2269" s="219" t="s">
        <v>19</v>
      </c>
      <c r="B2269" s="224" t="s">
        <v>16</v>
      </c>
      <c r="C2269" s="727"/>
      <c r="D2269" s="727"/>
      <c r="E2269" s="744"/>
      <c r="F2269" s="744"/>
      <c r="G2269" s="747"/>
      <c r="H2269" s="381" t="s">
        <v>678</v>
      </c>
      <c r="I2269" s="218" t="s">
        <v>679</v>
      </c>
      <c r="J2269" s="378">
        <v>1</v>
      </c>
      <c r="K2269" s="385">
        <v>45231</v>
      </c>
      <c r="L2269" s="385">
        <v>45504</v>
      </c>
      <c r="M2269" s="380">
        <f t="shared" si="92"/>
        <v>39</v>
      </c>
      <c r="N2269" s="212">
        <v>1</v>
      </c>
      <c r="O2269" s="223" t="s">
        <v>4266</v>
      </c>
      <c r="P2269" s="386">
        <f t="shared" si="93"/>
        <v>1</v>
      </c>
      <c r="Q2269" s="214" t="str">
        <f>IF(ISNUMBER(P2269),IF(P2269=100%,"CUMPLIDA",IF(AND(ISNUMBER(L2269),ISNUMBER([8]OCI!$P$6)), IF(L2269&lt;[8]OCI!$P$6,"INCUMPLIDA","PROCESO"), "VERIFICAR FECHA")),"SIN VALOR AVANCE")</f>
        <v>CUMPLIDA</v>
      </c>
    </row>
    <row r="2270" spans="1:17" ht="180.75" x14ac:dyDescent="0.2">
      <c r="A2270" s="219" t="s">
        <v>19</v>
      </c>
      <c r="B2270" s="224" t="s">
        <v>16</v>
      </c>
      <c r="C2270" s="727"/>
      <c r="D2270" s="727"/>
      <c r="E2270" s="744"/>
      <c r="F2270" s="744"/>
      <c r="G2270" s="374" t="s">
        <v>97</v>
      </c>
      <c r="H2270" s="218" t="s">
        <v>98</v>
      </c>
      <c r="I2270" s="218" t="s">
        <v>99</v>
      </c>
      <c r="J2270" s="215">
        <v>1</v>
      </c>
      <c r="K2270" s="398">
        <v>45323</v>
      </c>
      <c r="L2270" s="398">
        <v>45747</v>
      </c>
      <c r="M2270" s="380">
        <f t="shared" si="92"/>
        <v>60.571428571428569</v>
      </c>
      <c r="N2270" s="212">
        <v>1</v>
      </c>
      <c r="O2270" s="223" t="s">
        <v>4267</v>
      </c>
      <c r="P2270" s="386">
        <f t="shared" si="93"/>
        <v>1</v>
      </c>
      <c r="Q2270" s="214" t="str">
        <f>IF(ISNUMBER(P2270),IF(P2270=100%,"CUMPLIDA",IF(AND(ISNUMBER(L2270),ISNUMBER([8]OCI!$P$6)), IF(L2270&lt;[8]OCI!$P$6,"INCUMPLIDA","PROCESO"), "VERIFICAR FECHA")),"SIN VALOR AVANCE")</f>
        <v>CUMPLIDA</v>
      </c>
    </row>
    <row r="2271" spans="1:17" ht="75.75" x14ac:dyDescent="0.2">
      <c r="A2271" s="219" t="s">
        <v>19</v>
      </c>
      <c r="B2271" s="224" t="s">
        <v>16</v>
      </c>
      <c r="C2271" s="727"/>
      <c r="D2271" s="727"/>
      <c r="E2271" s="744"/>
      <c r="F2271" s="744"/>
      <c r="G2271" s="374" t="s">
        <v>101</v>
      </c>
      <c r="H2271" s="218" t="s">
        <v>101</v>
      </c>
      <c r="I2271" s="218" t="s">
        <v>102</v>
      </c>
      <c r="J2271" s="215">
        <v>1</v>
      </c>
      <c r="K2271" s="398">
        <v>45323</v>
      </c>
      <c r="L2271" s="398">
        <v>45747</v>
      </c>
      <c r="M2271" s="380">
        <f t="shared" si="92"/>
        <v>60.571428571428569</v>
      </c>
      <c r="N2271" s="212">
        <v>1</v>
      </c>
      <c r="O2271" s="223" t="s">
        <v>4268</v>
      </c>
      <c r="P2271" s="386">
        <f t="shared" si="93"/>
        <v>1</v>
      </c>
      <c r="Q2271" s="214" t="str">
        <f>IF(ISNUMBER(P2271),IF(P2271=100%,"CUMPLIDA",IF(AND(ISNUMBER(L2271),ISNUMBER([8]OCI!$P$6)), IF(L2271&lt;[8]OCI!$P$6,"INCUMPLIDA","PROCESO"), "VERIFICAR FECHA")),"SIN VALOR AVANCE")</f>
        <v>CUMPLIDA</v>
      </c>
    </row>
    <row r="2272" spans="1:17" ht="75.75" x14ac:dyDescent="0.2">
      <c r="A2272" s="219" t="s">
        <v>19</v>
      </c>
      <c r="B2272" s="224" t="s">
        <v>16</v>
      </c>
      <c r="C2272" s="727"/>
      <c r="D2272" s="727"/>
      <c r="E2272" s="744"/>
      <c r="F2272" s="744"/>
      <c r="G2272" s="374" t="s">
        <v>238</v>
      </c>
      <c r="H2272" s="218" t="s">
        <v>239</v>
      </c>
      <c r="I2272" s="218" t="s">
        <v>240</v>
      </c>
      <c r="J2272" s="215">
        <v>1</v>
      </c>
      <c r="K2272" s="398">
        <v>45231</v>
      </c>
      <c r="L2272" s="398">
        <v>45747</v>
      </c>
      <c r="M2272" s="380">
        <f t="shared" si="92"/>
        <v>73.714285714285708</v>
      </c>
      <c r="N2272" s="212">
        <v>1</v>
      </c>
      <c r="O2272" s="223" t="s">
        <v>4268</v>
      </c>
      <c r="P2272" s="386">
        <f t="shared" si="93"/>
        <v>1</v>
      </c>
      <c r="Q2272" s="214" t="str">
        <f>IF(ISNUMBER(P2272),IF(P2272=100%,"CUMPLIDA",IF(AND(ISNUMBER(L2272),ISNUMBER([8]OCI!$P$6)), IF(L2272&lt;[8]OCI!$P$6,"INCUMPLIDA","PROCESO"), "VERIFICAR FECHA")),"SIN VALOR AVANCE")</f>
        <v>CUMPLIDA</v>
      </c>
    </row>
    <row r="2273" spans="1:17" ht="180.75" x14ac:dyDescent="0.2">
      <c r="A2273" s="219" t="s">
        <v>19</v>
      </c>
      <c r="B2273" s="224" t="s">
        <v>16</v>
      </c>
      <c r="C2273" s="727"/>
      <c r="D2273" s="727"/>
      <c r="E2273" s="744"/>
      <c r="F2273" s="744"/>
      <c r="G2273" s="374" t="s">
        <v>104</v>
      </c>
      <c r="H2273" s="218" t="s">
        <v>104</v>
      </c>
      <c r="I2273" s="218" t="s">
        <v>105</v>
      </c>
      <c r="J2273" s="215">
        <v>1</v>
      </c>
      <c r="K2273" s="398">
        <v>45323</v>
      </c>
      <c r="L2273" s="398">
        <v>45747</v>
      </c>
      <c r="M2273" s="380">
        <f t="shared" si="92"/>
        <v>60.571428571428569</v>
      </c>
      <c r="N2273" s="212">
        <v>1</v>
      </c>
      <c r="O2273" s="223" t="s">
        <v>4267</v>
      </c>
      <c r="P2273" s="386">
        <f t="shared" si="93"/>
        <v>1</v>
      </c>
      <c r="Q2273" s="214" t="str">
        <f>IF(ISNUMBER(P2273),IF(P2273=100%,"CUMPLIDA",IF(AND(ISNUMBER(L2273),ISNUMBER([8]OCI!$P$6)), IF(L2273&lt;[8]OCI!$P$6,"INCUMPLIDA","PROCESO"), "VERIFICAR FECHA")),"SIN VALOR AVANCE")</f>
        <v>CUMPLIDA</v>
      </c>
    </row>
    <row r="2274" spans="1:17" ht="75.75" x14ac:dyDescent="0.2">
      <c r="A2274" s="219" t="s">
        <v>19</v>
      </c>
      <c r="B2274" s="224" t="s">
        <v>16</v>
      </c>
      <c r="C2274" s="727"/>
      <c r="D2274" s="727"/>
      <c r="E2274" s="744"/>
      <c r="F2274" s="744"/>
      <c r="G2274" s="374" t="s">
        <v>106</v>
      </c>
      <c r="H2274" s="218" t="s">
        <v>106</v>
      </c>
      <c r="I2274" s="218" t="s">
        <v>107</v>
      </c>
      <c r="J2274" s="215">
        <v>1</v>
      </c>
      <c r="K2274" s="398">
        <v>45231</v>
      </c>
      <c r="L2274" s="398">
        <v>45747</v>
      </c>
      <c r="M2274" s="380">
        <f t="shared" si="92"/>
        <v>73.714285714285708</v>
      </c>
      <c r="N2274" s="212">
        <v>1</v>
      </c>
      <c r="O2274" s="223" t="s">
        <v>4268</v>
      </c>
      <c r="P2274" s="386">
        <f t="shared" si="93"/>
        <v>1</v>
      </c>
      <c r="Q2274" s="214" t="str">
        <f>IF(ISNUMBER(P2274),IF(P2274=100%,"CUMPLIDA",IF(AND(ISNUMBER(L2274),ISNUMBER([8]OCI!$P$6)), IF(L2274&lt;[8]OCI!$P$6,"INCUMPLIDA","PROCESO"), "VERIFICAR FECHA")),"SIN VALOR AVANCE")</f>
        <v>CUMPLIDA</v>
      </c>
    </row>
    <row r="2275" spans="1:17" ht="225.75" x14ac:dyDescent="0.2">
      <c r="A2275" s="219" t="s">
        <v>19</v>
      </c>
      <c r="B2275" s="224" t="s">
        <v>16</v>
      </c>
      <c r="C2275" s="727"/>
      <c r="D2275" s="727"/>
      <c r="E2275" s="744"/>
      <c r="F2275" s="744"/>
      <c r="G2275" s="374" t="s">
        <v>108</v>
      </c>
      <c r="H2275" s="218" t="s">
        <v>108</v>
      </c>
      <c r="I2275" s="218" t="s">
        <v>109</v>
      </c>
      <c r="J2275" s="215">
        <v>1</v>
      </c>
      <c r="K2275" s="398">
        <v>45231</v>
      </c>
      <c r="L2275" s="398">
        <v>45808</v>
      </c>
      <c r="M2275" s="380">
        <f t="shared" si="92"/>
        <v>82.428571428571431</v>
      </c>
      <c r="N2275" s="212">
        <v>1</v>
      </c>
      <c r="O2275" s="223" t="s">
        <v>4266</v>
      </c>
      <c r="P2275" s="386">
        <f t="shared" si="93"/>
        <v>1</v>
      </c>
      <c r="Q2275" s="214" t="str">
        <f>IF(ISNUMBER(P2275),IF(P2275=100%,"CUMPLIDA",IF(AND(ISNUMBER(L2275),ISNUMBER([8]OCI!$P$6)), IF(L2275&lt;[8]OCI!$P$6,"INCUMPLIDA","PROCESO"), "VERIFICAR FECHA")),"SIN VALOR AVANCE")</f>
        <v>CUMPLIDA</v>
      </c>
    </row>
    <row r="2276" spans="1:17" ht="75.75" x14ac:dyDescent="0.2">
      <c r="A2276" s="219" t="s">
        <v>19</v>
      </c>
      <c r="B2276" s="224" t="s">
        <v>16</v>
      </c>
      <c r="C2276" s="727"/>
      <c r="D2276" s="727"/>
      <c r="E2276" s="744"/>
      <c r="F2276" s="744"/>
      <c r="G2276" s="374" t="s">
        <v>110</v>
      </c>
      <c r="H2276" s="218" t="s">
        <v>111</v>
      </c>
      <c r="I2276" s="218" t="s">
        <v>112</v>
      </c>
      <c r="J2276" s="215">
        <v>8</v>
      </c>
      <c r="K2276" s="398">
        <v>45809</v>
      </c>
      <c r="L2276" s="398">
        <v>46568</v>
      </c>
      <c r="M2276" s="380">
        <f t="shared" si="92"/>
        <v>108.42857142857143</v>
      </c>
      <c r="N2276" s="212">
        <v>0</v>
      </c>
      <c r="O2276" s="223" t="s">
        <v>4268</v>
      </c>
      <c r="P2276" s="386">
        <f t="shared" si="93"/>
        <v>0</v>
      </c>
      <c r="Q2276" s="214" t="str">
        <f>IF(ISNUMBER(P2276),IF(P2276=100%,"CUMPLIDA",IF(AND(ISNUMBER(L2276),ISNUMBER([8]OCI!$P$6)), IF(L2276&lt;[8]OCI!$P$6,"INCUMPLIDA","PROCESO"), "VERIFICAR FECHA")),"SIN VALOR AVANCE")</f>
        <v>PROCESO</v>
      </c>
    </row>
    <row r="2277" spans="1:17" ht="180.75" x14ac:dyDescent="0.2">
      <c r="A2277" s="219" t="s">
        <v>19</v>
      </c>
      <c r="B2277" s="224" t="s">
        <v>16</v>
      </c>
      <c r="C2277" s="727"/>
      <c r="D2277" s="727"/>
      <c r="E2277" s="744"/>
      <c r="F2277" s="744"/>
      <c r="G2277" s="374" t="s">
        <v>114</v>
      </c>
      <c r="H2277" s="218" t="s">
        <v>115</v>
      </c>
      <c r="I2277" s="218" t="s">
        <v>116</v>
      </c>
      <c r="J2277" s="215">
        <v>1</v>
      </c>
      <c r="K2277" s="398">
        <v>45809</v>
      </c>
      <c r="L2277" s="398">
        <v>46568</v>
      </c>
      <c r="M2277" s="380">
        <f t="shared" si="92"/>
        <v>108.42857142857143</v>
      </c>
      <c r="N2277" s="212">
        <v>0</v>
      </c>
      <c r="O2277" s="223" t="s">
        <v>4267</v>
      </c>
      <c r="P2277" s="386">
        <f t="shared" si="93"/>
        <v>0</v>
      </c>
      <c r="Q2277" s="214" t="str">
        <f>IF(ISNUMBER(P2277),IF(P2277=100%,"CUMPLIDA",IF(AND(ISNUMBER(L2277),ISNUMBER([8]OCI!$P$6)), IF(L2277&lt;[8]OCI!$P$6,"INCUMPLIDA","PROCESO"), "VERIFICAR FECHA")),"SIN VALOR AVANCE")</f>
        <v>PROCESO</v>
      </c>
    </row>
    <row r="2278" spans="1:17" ht="225.75" x14ac:dyDescent="0.2">
      <c r="A2278" s="219" t="s">
        <v>19</v>
      </c>
      <c r="B2278" s="224" t="s">
        <v>16</v>
      </c>
      <c r="C2278" s="727"/>
      <c r="D2278" s="727"/>
      <c r="E2278" s="744"/>
      <c r="F2278" s="744"/>
      <c r="G2278" s="374" t="s">
        <v>117</v>
      </c>
      <c r="H2278" s="218" t="s">
        <v>118</v>
      </c>
      <c r="I2278" s="218" t="s">
        <v>119</v>
      </c>
      <c r="J2278" s="215">
        <v>2</v>
      </c>
      <c r="K2278" s="398">
        <v>45809</v>
      </c>
      <c r="L2278" s="398">
        <v>46568</v>
      </c>
      <c r="M2278" s="380">
        <f t="shared" si="92"/>
        <v>108.42857142857143</v>
      </c>
      <c r="N2278" s="212">
        <v>0</v>
      </c>
      <c r="O2278" s="223" t="s">
        <v>4266</v>
      </c>
      <c r="P2278" s="386">
        <f t="shared" si="93"/>
        <v>0</v>
      </c>
      <c r="Q2278" s="214" t="str">
        <f>IF(ISNUMBER(P2278),IF(P2278=100%,"CUMPLIDA",IF(AND(ISNUMBER(L2278),ISNUMBER([8]OCI!$P$6)), IF(L2278&lt;[8]OCI!$P$6,"INCUMPLIDA","PROCESO"), "VERIFICAR FECHA")),"SIN VALOR AVANCE")</f>
        <v>PROCESO</v>
      </c>
    </row>
    <row r="2279" spans="1:17" ht="105.75" x14ac:dyDescent="0.2">
      <c r="A2279" s="219" t="s">
        <v>19</v>
      </c>
      <c r="B2279" s="224" t="s">
        <v>16</v>
      </c>
      <c r="C2279" s="727"/>
      <c r="D2279" s="727"/>
      <c r="E2279" s="744"/>
      <c r="F2279" s="744"/>
      <c r="G2279" s="393" t="s">
        <v>4269</v>
      </c>
      <c r="H2279" s="394" t="s">
        <v>4269</v>
      </c>
      <c r="I2279" s="394" t="s">
        <v>4270</v>
      </c>
      <c r="J2279" s="378">
        <v>1</v>
      </c>
      <c r="K2279" s="385">
        <v>42795</v>
      </c>
      <c r="L2279" s="385">
        <v>42855</v>
      </c>
      <c r="M2279" s="380">
        <f t="shared" si="92"/>
        <v>8.5714285714285712</v>
      </c>
      <c r="N2279" s="212">
        <v>1</v>
      </c>
      <c r="O2279" s="218" t="s">
        <v>4271</v>
      </c>
      <c r="P2279" s="213">
        <f t="shared" si="93"/>
        <v>1</v>
      </c>
      <c r="Q2279" s="214" t="str">
        <f>IF(ISNUMBER(P2279),IF(P2279=100%,"CUMPLIDA",IF(AND(ISNUMBER(L2279),ISNUMBER([8]OCI!$P$6)), IF(L2279&lt;[8]OCI!$P$6,"INCUMPLIDA","PROCESO"), "VERIFICAR FECHA")),"SIN VALOR AVANCE")</f>
        <v>CUMPLIDA</v>
      </c>
    </row>
    <row r="2280" spans="1:17" ht="120.75" x14ac:dyDescent="0.2">
      <c r="A2280" s="219" t="s">
        <v>19</v>
      </c>
      <c r="B2280" s="224" t="s">
        <v>16</v>
      </c>
      <c r="C2280" s="728"/>
      <c r="D2280" s="728"/>
      <c r="E2280" s="745"/>
      <c r="F2280" s="745"/>
      <c r="G2280" s="393" t="s">
        <v>4272</v>
      </c>
      <c r="H2280" s="394" t="s">
        <v>4272</v>
      </c>
      <c r="I2280" s="394" t="s">
        <v>4273</v>
      </c>
      <c r="J2280" s="378">
        <v>1</v>
      </c>
      <c r="K2280" s="385">
        <v>42855</v>
      </c>
      <c r="L2280" s="385">
        <v>42916</v>
      </c>
      <c r="M2280" s="380">
        <f t="shared" si="92"/>
        <v>8.7142857142857135</v>
      </c>
      <c r="N2280" s="212">
        <v>1</v>
      </c>
      <c r="O2280" s="218" t="s">
        <v>4274</v>
      </c>
      <c r="P2280" s="213">
        <f t="shared" si="93"/>
        <v>1</v>
      </c>
      <c r="Q2280" s="214" t="str">
        <f>IF(ISNUMBER(P2280),IF(P2280=100%,"CUMPLIDA",IF(AND(ISNUMBER(L2280),ISNUMBER([8]OCI!$P$6)), IF(L2280&lt;[8]OCI!$P$6,"INCUMPLIDA","PROCESO"), "VERIFICAR FECHA")),"SIN VALOR AVANCE")</f>
        <v>CUMPLIDA</v>
      </c>
    </row>
    <row r="2281" spans="1:17" ht="285.75" x14ac:dyDescent="0.2">
      <c r="A2281" s="219" t="s">
        <v>19</v>
      </c>
      <c r="B2281" s="224" t="s">
        <v>16</v>
      </c>
      <c r="C2281" s="726" t="s">
        <v>4275</v>
      </c>
      <c r="D2281" s="726" t="s">
        <v>4276</v>
      </c>
      <c r="E2281" s="743" t="s">
        <v>4277</v>
      </c>
      <c r="F2281" s="743" t="s">
        <v>4278</v>
      </c>
      <c r="G2281" s="748" t="s">
        <v>823</v>
      </c>
      <c r="H2281" s="381" t="s">
        <v>675</v>
      </c>
      <c r="I2281" s="218" t="s">
        <v>676</v>
      </c>
      <c r="J2281" s="378">
        <v>1</v>
      </c>
      <c r="K2281" s="385">
        <v>45231</v>
      </c>
      <c r="L2281" s="385">
        <v>45504</v>
      </c>
      <c r="M2281" s="380">
        <f t="shared" si="92"/>
        <v>39</v>
      </c>
      <c r="N2281" s="212">
        <v>1</v>
      </c>
      <c r="O2281" s="223" t="s">
        <v>736</v>
      </c>
      <c r="P2281" s="386">
        <f t="shared" si="93"/>
        <v>1</v>
      </c>
      <c r="Q2281" s="214" t="str">
        <f>IF(ISNUMBER(P2281),IF(P2281=100%,"CUMPLIDA",IF(AND(ISNUMBER(L2281),ISNUMBER([8]OCI!$P$6)), IF(L2281&lt;[8]OCI!$P$6,"INCUMPLIDA","PROCESO"), "VERIFICAR FECHA")),"SIN VALOR AVANCE")</f>
        <v>CUMPLIDA</v>
      </c>
    </row>
    <row r="2282" spans="1:17" ht="240.75" x14ac:dyDescent="0.2">
      <c r="A2282" s="219" t="s">
        <v>19</v>
      </c>
      <c r="B2282" s="224" t="s">
        <v>16</v>
      </c>
      <c r="C2282" s="727"/>
      <c r="D2282" s="727"/>
      <c r="E2282" s="744"/>
      <c r="F2282" s="744"/>
      <c r="G2282" s="749"/>
      <c r="H2282" s="381" t="s">
        <v>678</v>
      </c>
      <c r="I2282" s="218" t="s">
        <v>679</v>
      </c>
      <c r="J2282" s="378">
        <v>1</v>
      </c>
      <c r="K2282" s="385">
        <v>45231</v>
      </c>
      <c r="L2282" s="385">
        <v>45504</v>
      </c>
      <c r="M2282" s="380">
        <f t="shared" si="92"/>
        <v>39</v>
      </c>
      <c r="N2282" s="212">
        <v>1</v>
      </c>
      <c r="O2282" s="223" t="s">
        <v>4279</v>
      </c>
      <c r="P2282" s="386">
        <f t="shared" si="93"/>
        <v>1</v>
      </c>
      <c r="Q2282" s="214" t="str">
        <f>IF(ISNUMBER(P2282),IF(P2282=100%,"CUMPLIDA",IF(AND(ISNUMBER(L2282),ISNUMBER([8]OCI!$P$6)), IF(L2282&lt;[8]OCI!$P$6,"INCUMPLIDA","PROCESO"), "VERIFICAR FECHA")),"SIN VALOR AVANCE")</f>
        <v>CUMPLIDA</v>
      </c>
    </row>
    <row r="2283" spans="1:17" ht="195.75" x14ac:dyDescent="0.2">
      <c r="A2283" s="219" t="s">
        <v>19</v>
      </c>
      <c r="B2283" s="224" t="s">
        <v>16</v>
      </c>
      <c r="C2283" s="727"/>
      <c r="D2283" s="727"/>
      <c r="E2283" s="744"/>
      <c r="F2283" s="744"/>
      <c r="G2283" s="374" t="s">
        <v>97</v>
      </c>
      <c r="H2283" s="218" t="s">
        <v>98</v>
      </c>
      <c r="I2283" s="218" t="s">
        <v>99</v>
      </c>
      <c r="J2283" s="215">
        <v>1</v>
      </c>
      <c r="K2283" s="398">
        <v>45323</v>
      </c>
      <c r="L2283" s="398">
        <v>45747</v>
      </c>
      <c r="M2283" s="380">
        <f t="shared" si="92"/>
        <v>60.571428571428569</v>
      </c>
      <c r="N2283" s="212">
        <v>1</v>
      </c>
      <c r="O2283" s="223" t="s">
        <v>4280</v>
      </c>
      <c r="P2283" s="386">
        <f t="shared" si="93"/>
        <v>1</v>
      </c>
      <c r="Q2283" s="214" t="str">
        <f>IF(ISNUMBER(P2283),IF(P2283=100%,"CUMPLIDA",IF(AND(ISNUMBER(L2283),ISNUMBER([8]OCI!$P$6)), IF(L2283&lt;[8]OCI!$P$6,"INCUMPLIDA","PROCESO"), "VERIFICAR FECHA")),"SIN VALOR AVANCE")</f>
        <v>CUMPLIDA</v>
      </c>
    </row>
    <row r="2284" spans="1:17" ht="75.75" x14ac:dyDescent="0.2">
      <c r="A2284" s="219" t="s">
        <v>19</v>
      </c>
      <c r="B2284" s="224" t="s">
        <v>16</v>
      </c>
      <c r="C2284" s="727"/>
      <c r="D2284" s="727"/>
      <c r="E2284" s="744"/>
      <c r="F2284" s="744"/>
      <c r="G2284" s="374" t="s">
        <v>101</v>
      </c>
      <c r="H2284" s="218" t="s">
        <v>101</v>
      </c>
      <c r="I2284" s="218" t="s">
        <v>102</v>
      </c>
      <c r="J2284" s="215">
        <v>1</v>
      </c>
      <c r="K2284" s="398">
        <v>45323</v>
      </c>
      <c r="L2284" s="398">
        <v>45747</v>
      </c>
      <c r="M2284" s="380">
        <f t="shared" si="92"/>
        <v>60.571428571428569</v>
      </c>
      <c r="N2284" s="212">
        <v>1</v>
      </c>
      <c r="O2284" s="223" t="s">
        <v>4268</v>
      </c>
      <c r="P2284" s="386">
        <f t="shared" si="93"/>
        <v>1</v>
      </c>
      <c r="Q2284" s="214" t="str">
        <f>IF(ISNUMBER(P2284),IF(P2284=100%,"CUMPLIDA",IF(AND(ISNUMBER(L2284),ISNUMBER([8]OCI!$P$6)), IF(L2284&lt;[8]OCI!$P$6,"INCUMPLIDA","PROCESO"), "VERIFICAR FECHA")),"SIN VALOR AVANCE")</f>
        <v>CUMPLIDA</v>
      </c>
    </row>
    <row r="2285" spans="1:17" ht="75.75" x14ac:dyDescent="0.2">
      <c r="A2285" s="219" t="s">
        <v>19</v>
      </c>
      <c r="B2285" s="224" t="s">
        <v>16</v>
      </c>
      <c r="C2285" s="727"/>
      <c r="D2285" s="727"/>
      <c r="E2285" s="744"/>
      <c r="F2285" s="744"/>
      <c r="G2285" s="374" t="s">
        <v>238</v>
      </c>
      <c r="H2285" s="218" t="s">
        <v>239</v>
      </c>
      <c r="I2285" s="218" t="s">
        <v>240</v>
      </c>
      <c r="J2285" s="215">
        <v>1</v>
      </c>
      <c r="K2285" s="398">
        <v>45231</v>
      </c>
      <c r="L2285" s="398">
        <v>45747</v>
      </c>
      <c r="M2285" s="380">
        <f t="shared" si="92"/>
        <v>73.714285714285708</v>
      </c>
      <c r="N2285" s="212">
        <v>1</v>
      </c>
      <c r="O2285" s="223" t="s">
        <v>4268</v>
      </c>
      <c r="P2285" s="386">
        <f t="shared" si="93"/>
        <v>1</v>
      </c>
      <c r="Q2285" s="214" t="str">
        <f>IF(ISNUMBER(P2285),IF(P2285=100%,"CUMPLIDA",IF(AND(ISNUMBER(L2285),ISNUMBER([8]OCI!$P$6)), IF(L2285&lt;[8]OCI!$P$6,"INCUMPLIDA","PROCESO"), "VERIFICAR FECHA")),"SIN VALOR AVANCE")</f>
        <v>CUMPLIDA</v>
      </c>
    </row>
    <row r="2286" spans="1:17" ht="195.75" x14ac:dyDescent="0.2">
      <c r="A2286" s="219" t="s">
        <v>19</v>
      </c>
      <c r="B2286" s="224" t="s">
        <v>16</v>
      </c>
      <c r="C2286" s="727"/>
      <c r="D2286" s="727"/>
      <c r="E2286" s="744"/>
      <c r="F2286" s="744"/>
      <c r="G2286" s="374" t="s">
        <v>104</v>
      </c>
      <c r="H2286" s="218" t="s">
        <v>104</v>
      </c>
      <c r="I2286" s="218" t="s">
        <v>105</v>
      </c>
      <c r="J2286" s="215">
        <v>1</v>
      </c>
      <c r="K2286" s="398">
        <v>45323</v>
      </c>
      <c r="L2286" s="398">
        <v>45747</v>
      </c>
      <c r="M2286" s="380">
        <f t="shared" si="92"/>
        <v>60.571428571428569</v>
      </c>
      <c r="N2286" s="212">
        <v>1</v>
      </c>
      <c r="O2286" s="223" t="s">
        <v>4280</v>
      </c>
      <c r="P2286" s="386">
        <f t="shared" si="93"/>
        <v>1</v>
      </c>
      <c r="Q2286" s="214" t="str">
        <f>IF(ISNUMBER(P2286),IF(P2286=100%,"CUMPLIDA",IF(AND(ISNUMBER(L2286),ISNUMBER([8]OCI!$P$6)), IF(L2286&lt;[8]OCI!$P$6,"INCUMPLIDA","PROCESO"), "VERIFICAR FECHA")),"SIN VALOR AVANCE")</f>
        <v>CUMPLIDA</v>
      </c>
    </row>
    <row r="2287" spans="1:17" ht="75.75" x14ac:dyDescent="0.2">
      <c r="A2287" s="219" t="s">
        <v>19</v>
      </c>
      <c r="B2287" s="224" t="s">
        <v>16</v>
      </c>
      <c r="C2287" s="727"/>
      <c r="D2287" s="727"/>
      <c r="E2287" s="744"/>
      <c r="F2287" s="744"/>
      <c r="G2287" s="374" t="s">
        <v>106</v>
      </c>
      <c r="H2287" s="218" t="s">
        <v>106</v>
      </c>
      <c r="I2287" s="218" t="s">
        <v>107</v>
      </c>
      <c r="J2287" s="215">
        <v>1</v>
      </c>
      <c r="K2287" s="398">
        <v>45231</v>
      </c>
      <c r="L2287" s="398">
        <v>45747</v>
      </c>
      <c r="M2287" s="380">
        <f t="shared" si="92"/>
        <v>73.714285714285708</v>
      </c>
      <c r="N2287" s="212">
        <v>1</v>
      </c>
      <c r="O2287" s="223" t="s">
        <v>4268</v>
      </c>
      <c r="P2287" s="386">
        <f t="shared" si="93"/>
        <v>1</v>
      </c>
      <c r="Q2287" s="214" t="str">
        <f>IF(ISNUMBER(P2287),IF(P2287=100%,"CUMPLIDA",IF(AND(ISNUMBER(L2287),ISNUMBER([8]OCI!$P$6)), IF(L2287&lt;[8]OCI!$P$6,"INCUMPLIDA","PROCESO"), "VERIFICAR FECHA")),"SIN VALOR AVANCE")</f>
        <v>CUMPLIDA</v>
      </c>
    </row>
    <row r="2288" spans="1:17" ht="240.75" x14ac:dyDescent="0.2">
      <c r="A2288" s="219" t="s">
        <v>19</v>
      </c>
      <c r="B2288" s="224" t="s">
        <v>16</v>
      </c>
      <c r="C2288" s="727"/>
      <c r="D2288" s="727"/>
      <c r="E2288" s="744"/>
      <c r="F2288" s="744"/>
      <c r="G2288" s="374" t="s">
        <v>108</v>
      </c>
      <c r="H2288" s="218" t="s">
        <v>108</v>
      </c>
      <c r="I2288" s="218" t="s">
        <v>109</v>
      </c>
      <c r="J2288" s="215">
        <v>1</v>
      </c>
      <c r="K2288" s="398">
        <v>45231</v>
      </c>
      <c r="L2288" s="398">
        <v>45808</v>
      </c>
      <c r="M2288" s="380">
        <f t="shared" si="92"/>
        <v>82.428571428571431</v>
      </c>
      <c r="N2288" s="212">
        <v>1</v>
      </c>
      <c r="O2288" s="223" t="s">
        <v>4279</v>
      </c>
      <c r="P2288" s="386">
        <f t="shared" si="93"/>
        <v>1</v>
      </c>
      <c r="Q2288" s="214" t="str">
        <f>IF(ISNUMBER(P2288),IF(P2288=100%,"CUMPLIDA",IF(AND(ISNUMBER(L2288),ISNUMBER([8]OCI!$P$6)), IF(L2288&lt;[8]OCI!$P$6,"INCUMPLIDA","PROCESO"), "VERIFICAR FECHA")),"SIN VALOR AVANCE")</f>
        <v>CUMPLIDA</v>
      </c>
    </row>
    <row r="2289" spans="1:17" ht="75.75" x14ac:dyDescent="0.2">
      <c r="A2289" s="219" t="s">
        <v>19</v>
      </c>
      <c r="B2289" s="224" t="s">
        <v>16</v>
      </c>
      <c r="C2289" s="727"/>
      <c r="D2289" s="727"/>
      <c r="E2289" s="744"/>
      <c r="F2289" s="744"/>
      <c r="G2289" s="374" t="s">
        <v>110</v>
      </c>
      <c r="H2289" s="218" t="s">
        <v>111</v>
      </c>
      <c r="I2289" s="218" t="s">
        <v>112</v>
      </c>
      <c r="J2289" s="215">
        <v>8</v>
      </c>
      <c r="K2289" s="398">
        <v>45809</v>
      </c>
      <c r="L2289" s="398">
        <v>46568</v>
      </c>
      <c r="M2289" s="380">
        <f t="shared" si="92"/>
        <v>108.42857142857143</v>
      </c>
      <c r="N2289" s="212">
        <v>0</v>
      </c>
      <c r="O2289" s="223" t="s">
        <v>4268</v>
      </c>
      <c r="P2289" s="386">
        <f t="shared" si="93"/>
        <v>0</v>
      </c>
      <c r="Q2289" s="214" t="str">
        <f>IF(ISNUMBER(P2289),IF(P2289=100%,"CUMPLIDA",IF(AND(ISNUMBER(L2289),ISNUMBER([8]OCI!$P$6)), IF(L2289&lt;[8]OCI!$P$6,"INCUMPLIDA","PROCESO"), "VERIFICAR FECHA")),"SIN VALOR AVANCE")</f>
        <v>PROCESO</v>
      </c>
    </row>
    <row r="2290" spans="1:17" ht="195.75" x14ac:dyDescent="0.2">
      <c r="A2290" s="219" t="s">
        <v>19</v>
      </c>
      <c r="B2290" s="224" t="s">
        <v>16</v>
      </c>
      <c r="C2290" s="727"/>
      <c r="D2290" s="727"/>
      <c r="E2290" s="744"/>
      <c r="F2290" s="744"/>
      <c r="G2290" s="374" t="s">
        <v>114</v>
      </c>
      <c r="H2290" s="218" t="s">
        <v>115</v>
      </c>
      <c r="I2290" s="218" t="s">
        <v>116</v>
      </c>
      <c r="J2290" s="215">
        <v>1</v>
      </c>
      <c r="K2290" s="398">
        <v>45809</v>
      </c>
      <c r="L2290" s="398">
        <v>46568</v>
      </c>
      <c r="M2290" s="380">
        <f t="shared" si="92"/>
        <v>108.42857142857143</v>
      </c>
      <c r="N2290" s="212">
        <v>0</v>
      </c>
      <c r="O2290" s="223" t="s">
        <v>4280</v>
      </c>
      <c r="P2290" s="386">
        <f t="shared" si="93"/>
        <v>0</v>
      </c>
      <c r="Q2290" s="214" t="str">
        <f>IF(ISNUMBER(P2290),IF(P2290=100%,"CUMPLIDA",IF(AND(ISNUMBER(L2290),ISNUMBER([8]OCI!$P$6)), IF(L2290&lt;[8]OCI!$P$6,"INCUMPLIDA","PROCESO"), "VERIFICAR FECHA")),"SIN VALOR AVANCE")</f>
        <v>PROCESO</v>
      </c>
    </row>
    <row r="2291" spans="1:17" ht="240.75" x14ac:dyDescent="0.2">
      <c r="A2291" s="219" t="s">
        <v>19</v>
      </c>
      <c r="B2291" s="224" t="s">
        <v>16</v>
      </c>
      <c r="C2291" s="728"/>
      <c r="D2291" s="728"/>
      <c r="E2291" s="745"/>
      <c r="F2291" s="745"/>
      <c r="G2291" s="374" t="s">
        <v>117</v>
      </c>
      <c r="H2291" s="218" t="s">
        <v>118</v>
      </c>
      <c r="I2291" s="218" t="s">
        <v>119</v>
      </c>
      <c r="J2291" s="215">
        <v>2</v>
      </c>
      <c r="K2291" s="398">
        <v>45809</v>
      </c>
      <c r="L2291" s="398">
        <v>46568</v>
      </c>
      <c r="M2291" s="380">
        <f t="shared" si="92"/>
        <v>108.42857142857143</v>
      </c>
      <c r="N2291" s="212">
        <v>0</v>
      </c>
      <c r="O2291" s="223" t="s">
        <v>4279</v>
      </c>
      <c r="P2291" s="386">
        <f t="shared" si="93"/>
        <v>0</v>
      </c>
      <c r="Q2291" s="214" t="str">
        <f>IF(ISNUMBER(P2291),IF(P2291=100%,"CUMPLIDA",IF(AND(ISNUMBER(L2291),ISNUMBER([8]OCI!$P$6)), IF(L2291&lt;[8]OCI!$P$6,"INCUMPLIDA","PROCESO"), "VERIFICAR FECHA")),"SIN VALOR AVANCE")</f>
        <v>PROCESO</v>
      </c>
    </row>
    <row r="2292" spans="1:17" ht="316.5" x14ac:dyDescent="0.2">
      <c r="A2292" s="219" t="s">
        <v>19</v>
      </c>
      <c r="B2292" s="224" t="s">
        <v>16</v>
      </c>
      <c r="C2292" s="726" t="s">
        <v>4281</v>
      </c>
      <c r="D2292" s="726" t="s">
        <v>4282</v>
      </c>
      <c r="E2292" s="743" t="s">
        <v>4283</v>
      </c>
      <c r="F2292" s="743" t="s">
        <v>4284</v>
      </c>
      <c r="G2292" s="373" t="s">
        <v>4285</v>
      </c>
      <c r="H2292" s="220" t="s">
        <v>4285</v>
      </c>
      <c r="I2292" s="387" t="s">
        <v>4286</v>
      </c>
      <c r="J2292" s="378">
        <v>1</v>
      </c>
      <c r="K2292" s="385">
        <v>45139</v>
      </c>
      <c r="L2292" s="385">
        <v>45716</v>
      </c>
      <c r="M2292" s="380">
        <f t="shared" si="92"/>
        <v>82.428571428571431</v>
      </c>
      <c r="N2292" s="212">
        <v>1</v>
      </c>
      <c r="O2292" s="220" t="s">
        <v>4287</v>
      </c>
      <c r="P2292" s="213">
        <f t="shared" si="93"/>
        <v>1</v>
      </c>
      <c r="Q2292" s="214" t="str">
        <f>IF(ISNUMBER(P2292),IF(P2292=100%,"CUMPLIDA",IF(AND(ISNUMBER(L2292),ISNUMBER([8]OCI!$P$6)), IF(L2292&lt;[8]OCI!$P$6,"INCUMPLIDA","PROCESO"), "VERIFICAR FECHA")),"SIN VALOR AVANCE")</f>
        <v>CUMPLIDA</v>
      </c>
    </row>
    <row r="2293" spans="1:17" ht="135.75" x14ac:dyDescent="0.2">
      <c r="A2293" s="219" t="s">
        <v>19</v>
      </c>
      <c r="B2293" s="224" t="s">
        <v>16</v>
      </c>
      <c r="C2293" s="727"/>
      <c r="D2293" s="727"/>
      <c r="E2293" s="744"/>
      <c r="F2293" s="744"/>
      <c r="G2293" s="373" t="s">
        <v>4288</v>
      </c>
      <c r="H2293" s="220" t="s">
        <v>4288</v>
      </c>
      <c r="I2293" s="220" t="s">
        <v>4289</v>
      </c>
      <c r="J2293" s="378">
        <v>1</v>
      </c>
      <c r="K2293" s="385">
        <v>45139</v>
      </c>
      <c r="L2293" s="385">
        <v>45351</v>
      </c>
      <c r="M2293" s="380">
        <f t="shared" si="92"/>
        <v>30.285714285714285</v>
      </c>
      <c r="N2293" s="212">
        <v>1</v>
      </c>
      <c r="O2293" s="220" t="s">
        <v>4290</v>
      </c>
      <c r="P2293" s="213">
        <f t="shared" si="93"/>
        <v>1</v>
      </c>
      <c r="Q2293" s="214" t="str">
        <f>IF(ISNUMBER(P2293),IF(P2293=100%,"CUMPLIDA",IF(AND(ISNUMBER(L2293),ISNUMBER([8]OCI!$P$6)), IF(L2293&lt;[8]OCI!$P$6,"INCUMPLIDA","PROCESO"), "VERIFICAR FECHA")),"SIN VALOR AVANCE")</f>
        <v>CUMPLIDA</v>
      </c>
    </row>
    <row r="2294" spans="1:17" ht="135.75" x14ac:dyDescent="0.2">
      <c r="A2294" s="219" t="s">
        <v>19</v>
      </c>
      <c r="B2294" s="224" t="s">
        <v>16</v>
      </c>
      <c r="C2294" s="727"/>
      <c r="D2294" s="727"/>
      <c r="E2294" s="744"/>
      <c r="F2294" s="744"/>
      <c r="G2294" s="373" t="s">
        <v>4291</v>
      </c>
      <c r="H2294" s="220" t="s">
        <v>4291</v>
      </c>
      <c r="I2294" s="220" t="s">
        <v>4292</v>
      </c>
      <c r="J2294" s="378">
        <v>6</v>
      </c>
      <c r="K2294" s="385">
        <v>45139</v>
      </c>
      <c r="L2294" s="385">
        <v>45351</v>
      </c>
      <c r="M2294" s="380">
        <f t="shared" si="92"/>
        <v>30.285714285714285</v>
      </c>
      <c r="N2294" s="212">
        <v>6</v>
      </c>
      <c r="O2294" s="220" t="s">
        <v>4290</v>
      </c>
      <c r="P2294" s="213">
        <f t="shared" si="93"/>
        <v>1</v>
      </c>
      <c r="Q2294" s="214" t="str">
        <f>IF(ISNUMBER(P2294),IF(P2294=100%,"CUMPLIDA",IF(AND(ISNUMBER(L2294),ISNUMBER([8]OCI!$P$6)), IF(L2294&lt;[8]OCI!$P$6,"INCUMPLIDA","PROCESO"), "VERIFICAR FECHA")),"SIN VALOR AVANCE")</f>
        <v>CUMPLIDA</v>
      </c>
    </row>
    <row r="2295" spans="1:17" ht="270.75" x14ac:dyDescent="0.2">
      <c r="A2295" s="219" t="s">
        <v>19</v>
      </c>
      <c r="B2295" s="224" t="s">
        <v>16</v>
      </c>
      <c r="C2295" s="727"/>
      <c r="D2295" s="727"/>
      <c r="E2295" s="744"/>
      <c r="F2295" s="744"/>
      <c r="G2295" s="373" t="s">
        <v>4293</v>
      </c>
      <c r="H2295" s="220" t="s">
        <v>4293</v>
      </c>
      <c r="I2295" s="220" t="s">
        <v>4294</v>
      </c>
      <c r="J2295" s="213">
        <v>1</v>
      </c>
      <c r="K2295" s="385">
        <v>45139</v>
      </c>
      <c r="L2295" s="385">
        <v>45351</v>
      </c>
      <c r="M2295" s="380">
        <f t="shared" si="92"/>
        <v>30.285714285714285</v>
      </c>
      <c r="N2295" s="383">
        <v>1</v>
      </c>
      <c r="O2295" s="220" t="s">
        <v>4295</v>
      </c>
      <c r="P2295" s="213">
        <f t="shared" si="93"/>
        <v>1</v>
      </c>
      <c r="Q2295" s="214" t="str">
        <f>IF(ISNUMBER(P2295),IF(P2295=100%,"CUMPLIDA",IF(AND(ISNUMBER(L2295),ISNUMBER([8]OCI!$P$6)), IF(L2295&lt;[8]OCI!$P$6,"INCUMPLIDA","PROCESO"), "VERIFICAR FECHA")),"SIN VALOR AVANCE")</f>
        <v>CUMPLIDA</v>
      </c>
    </row>
    <row r="2296" spans="1:17" ht="285.75" x14ac:dyDescent="0.2">
      <c r="A2296" s="219" t="s">
        <v>19</v>
      </c>
      <c r="B2296" s="224" t="s">
        <v>16</v>
      </c>
      <c r="C2296" s="727"/>
      <c r="D2296" s="727"/>
      <c r="E2296" s="744"/>
      <c r="F2296" s="744"/>
      <c r="G2296" s="373" t="s">
        <v>1255</v>
      </c>
      <c r="H2296" s="220" t="s">
        <v>1255</v>
      </c>
      <c r="I2296" s="220" t="s">
        <v>1070</v>
      </c>
      <c r="J2296" s="378">
        <v>1</v>
      </c>
      <c r="K2296" s="385">
        <v>45306</v>
      </c>
      <c r="L2296" s="385">
        <v>45504</v>
      </c>
      <c r="M2296" s="380">
        <f t="shared" si="92"/>
        <v>28.285714285714285</v>
      </c>
      <c r="N2296" s="212">
        <v>1</v>
      </c>
      <c r="O2296" s="220" t="s">
        <v>4296</v>
      </c>
      <c r="P2296" s="213">
        <f t="shared" si="93"/>
        <v>1</v>
      </c>
      <c r="Q2296" s="214" t="str">
        <f>IF(ISNUMBER(P2296),IF(P2296=100%,"CUMPLIDA",IF(AND(ISNUMBER(L2296),ISNUMBER([8]OCI!$P$6)), IF(L2296&lt;[8]OCI!$P$6,"INCUMPLIDA","PROCESO"), "VERIFICAR FECHA")),"SIN VALOR AVANCE")</f>
        <v>CUMPLIDA</v>
      </c>
    </row>
    <row r="2297" spans="1:17" ht="210.75" x14ac:dyDescent="0.2">
      <c r="A2297" s="219" t="s">
        <v>19</v>
      </c>
      <c r="B2297" s="224" t="s">
        <v>16</v>
      </c>
      <c r="C2297" s="727"/>
      <c r="D2297" s="727"/>
      <c r="E2297" s="744"/>
      <c r="F2297" s="744"/>
      <c r="G2297" s="373" t="s">
        <v>4297</v>
      </c>
      <c r="H2297" s="220" t="s">
        <v>4297</v>
      </c>
      <c r="I2297" s="220" t="s">
        <v>1258</v>
      </c>
      <c r="J2297" s="378">
        <v>1</v>
      </c>
      <c r="K2297" s="385">
        <v>45505</v>
      </c>
      <c r="L2297" s="385">
        <v>45596</v>
      </c>
      <c r="M2297" s="380">
        <f t="shared" ref="M2297:M2360" si="94">(L2297-K2297)/7</f>
        <v>13</v>
      </c>
      <c r="N2297" s="212">
        <v>1</v>
      </c>
      <c r="O2297" s="220" t="s">
        <v>4298</v>
      </c>
      <c r="P2297" s="213">
        <f t="shared" ref="P2297:P2360" si="95">N2297/J2297</f>
        <v>1</v>
      </c>
      <c r="Q2297" s="214" t="str">
        <f>IF(ISNUMBER(P2297),IF(P2297=100%,"CUMPLIDA",IF(AND(ISNUMBER(L2297),ISNUMBER([8]OCI!$P$6)), IF(L2297&lt;[8]OCI!$P$6,"INCUMPLIDA","PROCESO"), "VERIFICAR FECHA")),"SIN VALOR AVANCE")</f>
        <v>CUMPLIDA</v>
      </c>
    </row>
    <row r="2298" spans="1:17" ht="210.75" x14ac:dyDescent="0.2">
      <c r="A2298" s="219" t="s">
        <v>19</v>
      </c>
      <c r="B2298" s="224" t="s">
        <v>16</v>
      </c>
      <c r="C2298" s="727"/>
      <c r="D2298" s="727"/>
      <c r="E2298" s="744"/>
      <c r="F2298" s="744"/>
      <c r="G2298" s="373" t="s">
        <v>1259</v>
      </c>
      <c r="H2298" s="220" t="s">
        <v>1259</v>
      </c>
      <c r="I2298" s="220" t="s">
        <v>1260</v>
      </c>
      <c r="J2298" s="378">
        <v>1</v>
      </c>
      <c r="K2298" s="385">
        <v>45597</v>
      </c>
      <c r="L2298" s="385">
        <v>45869</v>
      </c>
      <c r="M2298" s="380">
        <f t="shared" si="94"/>
        <v>38.857142857142854</v>
      </c>
      <c r="N2298" s="212">
        <v>0</v>
      </c>
      <c r="O2298" s="220" t="s">
        <v>4299</v>
      </c>
      <c r="P2298" s="213">
        <f t="shared" si="95"/>
        <v>0</v>
      </c>
      <c r="Q2298" s="214" t="str">
        <f>IF(ISNUMBER(P2298),IF(P2298=100%,"CUMPLIDA",IF(AND(ISNUMBER(L2298),ISNUMBER([8]OCI!$P$6)), IF(L2298&lt;[8]OCI!$P$6,"INCUMPLIDA","PROCESO"), "VERIFICAR FECHA")),"SIN VALOR AVANCE")</f>
        <v>PROCESO</v>
      </c>
    </row>
    <row r="2299" spans="1:17" ht="210.75" x14ac:dyDescent="0.2">
      <c r="A2299" s="219" t="s">
        <v>19</v>
      </c>
      <c r="B2299" s="224" t="s">
        <v>16</v>
      </c>
      <c r="C2299" s="727"/>
      <c r="D2299" s="727"/>
      <c r="E2299" s="744"/>
      <c r="F2299" s="744"/>
      <c r="G2299" s="373" t="s">
        <v>1261</v>
      </c>
      <c r="H2299" s="220" t="s">
        <v>1261</v>
      </c>
      <c r="I2299" s="220" t="s">
        <v>1262</v>
      </c>
      <c r="J2299" s="213">
        <v>1</v>
      </c>
      <c r="K2299" s="385">
        <v>45870</v>
      </c>
      <c r="L2299" s="385">
        <v>46112</v>
      </c>
      <c r="M2299" s="380">
        <f t="shared" si="94"/>
        <v>34.571428571428569</v>
      </c>
      <c r="N2299" s="383">
        <v>0</v>
      </c>
      <c r="O2299" s="220" t="s">
        <v>4300</v>
      </c>
      <c r="P2299" s="213">
        <f t="shared" si="95"/>
        <v>0</v>
      </c>
      <c r="Q2299" s="214" t="str">
        <f>IF(ISNUMBER(P2299),IF(P2299=100%,"CUMPLIDA",IF(AND(ISNUMBER(L2299),ISNUMBER([8]OCI!$P$6)), IF(L2299&lt;[8]OCI!$P$6,"INCUMPLIDA","PROCESO"), "VERIFICAR FECHA")),"SIN VALOR AVANCE")</f>
        <v>PROCESO</v>
      </c>
    </row>
    <row r="2300" spans="1:17" ht="300.75" x14ac:dyDescent="0.2">
      <c r="A2300" s="219" t="s">
        <v>19</v>
      </c>
      <c r="B2300" s="224" t="s">
        <v>16</v>
      </c>
      <c r="C2300" s="727"/>
      <c r="D2300" s="727"/>
      <c r="E2300" s="744"/>
      <c r="F2300" s="744"/>
      <c r="G2300" s="374" t="s">
        <v>823</v>
      </c>
      <c r="H2300" s="381" t="s">
        <v>675</v>
      </c>
      <c r="I2300" s="218" t="s">
        <v>676</v>
      </c>
      <c r="J2300" s="378">
        <v>1</v>
      </c>
      <c r="K2300" s="385">
        <v>45231</v>
      </c>
      <c r="L2300" s="385">
        <v>45504</v>
      </c>
      <c r="M2300" s="380">
        <f t="shared" si="94"/>
        <v>39</v>
      </c>
      <c r="N2300" s="212">
        <v>1</v>
      </c>
      <c r="O2300" s="223" t="s">
        <v>4301</v>
      </c>
      <c r="P2300" s="386">
        <f t="shared" si="95"/>
        <v>1</v>
      </c>
      <c r="Q2300" s="214" t="str">
        <f>IF(ISNUMBER(P2300),IF(P2300=100%,"CUMPLIDA",IF(AND(ISNUMBER(L2300),ISNUMBER([8]OCI!$P$6)), IF(L2300&lt;[8]OCI!$P$6,"INCUMPLIDA","PROCESO"), "VERIFICAR FECHA")),"SIN VALOR AVANCE")</f>
        <v>CUMPLIDA</v>
      </c>
    </row>
    <row r="2301" spans="1:17" ht="240.75" x14ac:dyDescent="0.2">
      <c r="A2301" s="219" t="s">
        <v>19</v>
      </c>
      <c r="B2301" s="224" t="s">
        <v>16</v>
      </c>
      <c r="C2301" s="727"/>
      <c r="D2301" s="727"/>
      <c r="E2301" s="744"/>
      <c r="F2301" s="744"/>
      <c r="G2301" s="374" t="s">
        <v>823</v>
      </c>
      <c r="H2301" s="381" t="s">
        <v>678</v>
      </c>
      <c r="I2301" s="218" t="s">
        <v>679</v>
      </c>
      <c r="J2301" s="378">
        <v>1</v>
      </c>
      <c r="K2301" s="385">
        <v>45231</v>
      </c>
      <c r="L2301" s="385">
        <v>45504</v>
      </c>
      <c r="M2301" s="380">
        <f t="shared" si="94"/>
        <v>39</v>
      </c>
      <c r="N2301" s="212">
        <v>1</v>
      </c>
      <c r="O2301" s="223" t="s">
        <v>4279</v>
      </c>
      <c r="P2301" s="386">
        <f t="shared" si="95"/>
        <v>1</v>
      </c>
      <c r="Q2301" s="214" t="str">
        <f>IF(ISNUMBER(P2301),IF(P2301=100%,"CUMPLIDA",IF(AND(ISNUMBER(L2301),ISNUMBER([8]OCI!$P$6)), IF(L2301&lt;[8]OCI!$P$6,"INCUMPLIDA","PROCESO"), "VERIFICAR FECHA")),"SIN VALOR AVANCE")</f>
        <v>CUMPLIDA</v>
      </c>
    </row>
    <row r="2302" spans="1:17" ht="195.75" x14ac:dyDescent="0.2">
      <c r="A2302" s="219" t="s">
        <v>19</v>
      </c>
      <c r="B2302" s="224" t="s">
        <v>16</v>
      </c>
      <c r="C2302" s="727"/>
      <c r="D2302" s="727"/>
      <c r="E2302" s="744"/>
      <c r="F2302" s="744"/>
      <c r="G2302" s="374" t="s">
        <v>97</v>
      </c>
      <c r="H2302" s="218" t="s">
        <v>98</v>
      </c>
      <c r="I2302" s="218" t="s">
        <v>99</v>
      </c>
      <c r="J2302" s="215">
        <v>1</v>
      </c>
      <c r="K2302" s="398">
        <v>45323</v>
      </c>
      <c r="L2302" s="398">
        <v>45747</v>
      </c>
      <c r="M2302" s="380">
        <f t="shared" si="94"/>
        <v>60.571428571428569</v>
      </c>
      <c r="N2302" s="212">
        <v>1</v>
      </c>
      <c r="O2302" s="223" t="s">
        <v>4280</v>
      </c>
      <c r="P2302" s="386">
        <f t="shared" si="95"/>
        <v>1</v>
      </c>
      <c r="Q2302" s="214" t="str">
        <f>IF(ISNUMBER(P2302),IF(P2302=100%,"CUMPLIDA",IF(AND(ISNUMBER(L2302),ISNUMBER([8]OCI!$P$6)), IF(L2302&lt;[8]OCI!$P$6,"INCUMPLIDA","PROCESO"), "VERIFICAR FECHA")),"SIN VALOR AVANCE")</f>
        <v>CUMPLIDA</v>
      </c>
    </row>
    <row r="2303" spans="1:17" ht="75.75" x14ac:dyDescent="0.2">
      <c r="A2303" s="219" t="s">
        <v>19</v>
      </c>
      <c r="B2303" s="224" t="s">
        <v>16</v>
      </c>
      <c r="C2303" s="727"/>
      <c r="D2303" s="727"/>
      <c r="E2303" s="744"/>
      <c r="F2303" s="744"/>
      <c r="G2303" s="374" t="s">
        <v>101</v>
      </c>
      <c r="H2303" s="218" t="s">
        <v>101</v>
      </c>
      <c r="I2303" s="218" t="s">
        <v>102</v>
      </c>
      <c r="J2303" s="215">
        <v>1</v>
      </c>
      <c r="K2303" s="398">
        <v>45323</v>
      </c>
      <c r="L2303" s="398">
        <v>45747</v>
      </c>
      <c r="M2303" s="380">
        <f t="shared" si="94"/>
        <v>60.571428571428569</v>
      </c>
      <c r="N2303" s="212">
        <v>1</v>
      </c>
      <c r="O2303" s="223" t="s">
        <v>4268</v>
      </c>
      <c r="P2303" s="386">
        <f t="shared" si="95"/>
        <v>1</v>
      </c>
      <c r="Q2303" s="214" t="str">
        <f>IF(ISNUMBER(P2303),IF(P2303=100%,"CUMPLIDA",IF(AND(ISNUMBER(L2303),ISNUMBER([8]OCI!$P$6)), IF(L2303&lt;[8]OCI!$P$6,"INCUMPLIDA","PROCESO"), "VERIFICAR FECHA")),"SIN VALOR AVANCE")</f>
        <v>CUMPLIDA</v>
      </c>
    </row>
    <row r="2304" spans="1:17" ht="75.75" x14ac:dyDescent="0.2">
      <c r="A2304" s="219" t="s">
        <v>19</v>
      </c>
      <c r="B2304" s="224" t="s">
        <v>16</v>
      </c>
      <c r="C2304" s="727"/>
      <c r="D2304" s="727"/>
      <c r="E2304" s="744"/>
      <c r="F2304" s="744"/>
      <c r="G2304" s="374" t="s">
        <v>238</v>
      </c>
      <c r="H2304" s="218" t="s">
        <v>239</v>
      </c>
      <c r="I2304" s="218" t="s">
        <v>240</v>
      </c>
      <c r="J2304" s="215">
        <v>1</v>
      </c>
      <c r="K2304" s="398">
        <v>45231</v>
      </c>
      <c r="L2304" s="398">
        <v>45747</v>
      </c>
      <c r="M2304" s="380">
        <f t="shared" si="94"/>
        <v>73.714285714285708</v>
      </c>
      <c r="N2304" s="212">
        <v>1</v>
      </c>
      <c r="O2304" s="223" t="s">
        <v>4268</v>
      </c>
      <c r="P2304" s="386">
        <f t="shared" si="95"/>
        <v>1</v>
      </c>
      <c r="Q2304" s="214" t="str">
        <f>IF(ISNUMBER(P2304),IF(P2304=100%,"CUMPLIDA",IF(AND(ISNUMBER(L2304),ISNUMBER([8]OCI!$P$6)), IF(L2304&lt;[8]OCI!$P$6,"INCUMPLIDA","PROCESO"), "VERIFICAR FECHA")),"SIN VALOR AVANCE")</f>
        <v>CUMPLIDA</v>
      </c>
    </row>
    <row r="2305" spans="1:17" ht="195.75" x14ac:dyDescent="0.2">
      <c r="A2305" s="219" t="s">
        <v>19</v>
      </c>
      <c r="B2305" s="224" t="s">
        <v>16</v>
      </c>
      <c r="C2305" s="727"/>
      <c r="D2305" s="727"/>
      <c r="E2305" s="744"/>
      <c r="F2305" s="744"/>
      <c r="G2305" s="374" t="s">
        <v>104</v>
      </c>
      <c r="H2305" s="218" t="s">
        <v>104</v>
      </c>
      <c r="I2305" s="218" t="s">
        <v>105</v>
      </c>
      <c r="J2305" s="215">
        <v>1</v>
      </c>
      <c r="K2305" s="398">
        <v>45323</v>
      </c>
      <c r="L2305" s="398">
        <v>45747</v>
      </c>
      <c r="M2305" s="380">
        <f t="shared" si="94"/>
        <v>60.571428571428569</v>
      </c>
      <c r="N2305" s="212">
        <v>1</v>
      </c>
      <c r="O2305" s="223" t="s">
        <v>4280</v>
      </c>
      <c r="P2305" s="386">
        <f t="shared" si="95"/>
        <v>1</v>
      </c>
      <c r="Q2305" s="214" t="str">
        <f>IF(ISNUMBER(P2305),IF(P2305=100%,"CUMPLIDA",IF(AND(ISNUMBER(L2305),ISNUMBER([8]OCI!$P$6)), IF(L2305&lt;[8]OCI!$P$6,"INCUMPLIDA","PROCESO"), "VERIFICAR FECHA")),"SIN VALOR AVANCE")</f>
        <v>CUMPLIDA</v>
      </c>
    </row>
    <row r="2306" spans="1:17" ht="75.75" x14ac:dyDescent="0.2">
      <c r="A2306" s="219" t="s">
        <v>19</v>
      </c>
      <c r="B2306" s="224" t="s">
        <v>16</v>
      </c>
      <c r="C2306" s="727"/>
      <c r="D2306" s="727"/>
      <c r="E2306" s="744"/>
      <c r="F2306" s="744"/>
      <c r="G2306" s="374" t="s">
        <v>106</v>
      </c>
      <c r="H2306" s="218" t="s">
        <v>106</v>
      </c>
      <c r="I2306" s="218" t="s">
        <v>107</v>
      </c>
      <c r="J2306" s="215">
        <v>1</v>
      </c>
      <c r="K2306" s="398">
        <v>45231</v>
      </c>
      <c r="L2306" s="398">
        <v>45747</v>
      </c>
      <c r="M2306" s="380">
        <f t="shared" si="94"/>
        <v>73.714285714285708</v>
      </c>
      <c r="N2306" s="212">
        <v>1</v>
      </c>
      <c r="O2306" s="223" t="s">
        <v>4268</v>
      </c>
      <c r="P2306" s="386">
        <f t="shared" si="95"/>
        <v>1</v>
      </c>
      <c r="Q2306" s="214" t="str">
        <f>IF(ISNUMBER(P2306),IF(P2306=100%,"CUMPLIDA",IF(AND(ISNUMBER(L2306),ISNUMBER([8]OCI!$P$6)), IF(L2306&lt;[8]OCI!$P$6,"INCUMPLIDA","PROCESO"), "VERIFICAR FECHA")),"SIN VALOR AVANCE")</f>
        <v>CUMPLIDA</v>
      </c>
    </row>
    <row r="2307" spans="1:17" ht="240.75" x14ac:dyDescent="0.2">
      <c r="A2307" s="219" t="s">
        <v>19</v>
      </c>
      <c r="B2307" s="224" t="s">
        <v>16</v>
      </c>
      <c r="C2307" s="727"/>
      <c r="D2307" s="727"/>
      <c r="E2307" s="744"/>
      <c r="F2307" s="744"/>
      <c r="G2307" s="374" t="s">
        <v>108</v>
      </c>
      <c r="H2307" s="218" t="s">
        <v>108</v>
      </c>
      <c r="I2307" s="218" t="s">
        <v>109</v>
      </c>
      <c r="J2307" s="215">
        <v>1</v>
      </c>
      <c r="K2307" s="398">
        <v>45231</v>
      </c>
      <c r="L2307" s="398">
        <v>45808</v>
      </c>
      <c r="M2307" s="380">
        <f t="shared" si="94"/>
        <v>82.428571428571431</v>
      </c>
      <c r="N2307" s="212">
        <v>1</v>
      </c>
      <c r="O2307" s="223" t="s">
        <v>4279</v>
      </c>
      <c r="P2307" s="386">
        <f t="shared" si="95"/>
        <v>1</v>
      </c>
      <c r="Q2307" s="214" t="str">
        <f>IF(ISNUMBER(P2307),IF(P2307=100%,"CUMPLIDA",IF(AND(ISNUMBER(L2307),ISNUMBER([8]OCI!$P$6)), IF(L2307&lt;[8]OCI!$P$6,"INCUMPLIDA","PROCESO"), "VERIFICAR FECHA")),"SIN VALOR AVANCE")</f>
        <v>CUMPLIDA</v>
      </c>
    </row>
    <row r="2308" spans="1:17" ht="75.75" x14ac:dyDescent="0.2">
      <c r="A2308" s="219" t="s">
        <v>19</v>
      </c>
      <c r="B2308" s="224" t="s">
        <v>16</v>
      </c>
      <c r="C2308" s="727"/>
      <c r="D2308" s="727"/>
      <c r="E2308" s="744"/>
      <c r="F2308" s="744"/>
      <c r="G2308" s="374" t="s">
        <v>110</v>
      </c>
      <c r="H2308" s="218" t="s">
        <v>111</v>
      </c>
      <c r="I2308" s="218" t="s">
        <v>112</v>
      </c>
      <c r="J2308" s="215">
        <v>7</v>
      </c>
      <c r="K2308" s="398">
        <v>46024</v>
      </c>
      <c r="L2308" s="398">
        <v>46660</v>
      </c>
      <c r="M2308" s="380">
        <f t="shared" si="94"/>
        <v>90.857142857142861</v>
      </c>
      <c r="N2308" s="212">
        <v>0</v>
      </c>
      <c r="O2308" s="223" t="s">
        <v>4268</v>
      </c>
      <c r="P2308" s="386">
        <f t="shared" si="95"/>
        <v>0</v>
      </c>
      <c r="Q2308" s="214" t="str">
        <f>IF(ISNUMBER(P2308),IF(P2308=100%,"CUMPLIDA",IF(AND(ISNUMBER(L2308),ISNUMBER([8]OCI!$P$6)), IF(L2308&lt;[8]OCI!$P$6,"INCUMPLIDA","PROCESO"), "VERIFICAR FECHA")),"SIN VALOR AVANCE")</f>
        <v>PROCESO</v>
      </c>
    </row>
    <row r="2309" spans="1:17" ht="195.75" x14ac:dyDescent="0.2">
      <c r="A2309" s="219" t="s">
        <v>19</v>
      </c>
      <c r="B2309" s="224" t="s">
        <v>16</v>
      </c>
      <c r="C2309" s="727"/>
      <c r="D2309" s="727"/>
      <c r="E2309" s="744"/>
      <c r="F2309" s="744"/>
      <c r="G2309" s="374" t="s">
        <v>114</v>
      </c>
      <c r="H2309" s="218" t="s">
        <v>115</v>
      </c>
      <c r="I2309" s="218" t="s">
        <v>116</v>
      </c>
      <c r="J2309" s="215">
        <v>1</v>
      </c>
      <c r="K2309" s="398">
        <v>46024</v>
      </c>
      <c r="L2309" s="398">
        <v>46660</v>
      </c>
      <c r="M2309" s="380">
        <f t="shared" si="94"/>
        <v>90.857142857142861</v>
      </c>
      <c r="N2309" s="212">
        <v>0</v>
      </c>
      <c r="O2309" s="223" t="s">
        <v>4280</v>
      </c>
      <c r="P2309" s="386">
        <f t="shared" si="95"/>
        <v>0</v>
      </c>
      <c r="Q2309" s="214" t="str">
        <f>IF(ISNUMBER(P2309),IF(P2309=100%,"CUMPLIDA",IF(AND(ISNUMBER(L2309),ISNUMBER([8]OCI!$P$6)), IF(L2309&lt;[8]OCI!$P$6,"INCUMPLIDA","PROCESO"), "VERIFICAR FECHA")),"SIN VALOR AVANCE")</f>
        <v>PROCESO</v>
      </c>
    </row>
    <row r="2310" spans="1:17" ht="240.75" x14ac:dyDescent="0.2">
      <c r="A2310" s="219" t="s">
        <v>19</v>
      </c>
      <c r="B2310" s="224" t="s">
        <v>16</v>
      </c>
      <c r="C2310" s="728"/>
      <c r="D2310" s="728"/>
      <c r="E2310" s="745"/>
      <c r="F2310" s="745"/>
      <c r="G2310" s="374" t="s">
        <v>117</v>
      </c>
      <c r="H2310" s="218" t="s">
        <v>118</v>
      </c>
      <c r="I2310" s="218" t="s">
        <v>119</v>
      </c>
      <c r="J2310" s="215">
        <v>2</v>
      </c>
      <c r="K2310" s="398">
        <v>46024</v>
      </c>
      <c r="L2310" s="398">
        <v>46660</v>
      </c>
      <c r="M2310" s="380">
        <f t="shared" si="94"/>
        <v>90.857142857142861</v>
      </c>
      <c r="N2310" s="212">
        <v>0</v>
      </c>
      <c r="O2310" s="223" t="s">
        <v>4279</v>
      </c>
      <c r="P2310" s="386">
        <f t="shared" si="95"/>
        <v>0</v>
      </c>
      <c r="Q2310" s="214" t="str">
        <f>IF(ISNUMBER(P2310),IF(P2310=100%,"CUMPLIDA",IF(AND(ISNUMBER(L2310),ISNUMBER([8]OCI!$P$6)), IF(L2310&lt;[8]OCI!$P$6,"INCUMPLIDA","PROCESO"), "VERIFICAR FECHA")),"SIN VALOR AVANCE")</f>
        <v>PROCESO</v>
      </c>
    </row>
    <row r="2311" spans="1:17" ht="270.75" x14ac:dyDescent="0.2">
      <c r="A2311" s="219" t="s">
        <v>19</v>
      </c>
      <c r="B2311" s="224" t="s">
        <v>16</v>
      </c>
      <c r="C2311" s="726" t="s">
        <v>4302</v>
      </c>
      <c r="D2311" s="726" t="s">
        <v>4282</v>
      </c>
      <c r="E2311" s="743" t="s">
        <v>4303</v>
      </c>
      <c r="F2311" s="743" t="s">
        <v>4304</v>
      </c>
      <c r="G2311" s="373" t="s">
        <v>4305</v>
      </c>
      <c r="H2311" s="220" t="s">
        <v>4305</v>
      </c>
      <c r="I2311" s="220" t="s">
        <v>4306</v>
      </c>
      <c r="J2311" s="213">
        <v>1</v>
      </c>
      <c r="K2311" s="385">
        <v>45139</v>
      </c>
      <c r="L2311" s="385">
        <v>46081</v>
      </c>
      <c r="M2311" s="380">
        <f t="shared" si="94"/>
        <v>134.57142857142858</v>
      </c>
      <c r="N2311" s="383">
        <v>0.4</v>
      </c>
      <c r="O2311" s="223" t="s">
        <v>4307</v>
      </c>
      <c r="P2311" s="213">
        <f t="shared" si="95"/>
        <v>0.4</v>
      </c>
      <c r="Q2311" s="214" t="str">
        <f>IF(ISNUMBER(P2311),IF(P2311=100%,"CUMPLIDA",IF(AND(ISNUMBER(L2311),ISNUMBER([8]OCI!$P$6)), IF(L2311&lt;[8]OCI!$P$6,"INCUMPLIDA","PROCESO"), "VERIFICAR FECHA")),"SIN VALOR AVANCE")</f>
        <v>PROCESO</v>
      </c>
    </row>
    <row r="2312" spans="1:17" ht="135" x14ac:dyDescent="0.2">
      <c r="A2312" s="219" t="s">
        <v>19</v>
      </c>
      <c r="B2312" s="224" t="s">
        <v>16</v>
      </c>
      <c r="C2312" s="727"/>
      <c r="D2312" s="727"/>
      <c r="E2312" s="744"/>
      <c r="F2312" s="744"/>
      <c r="G2312" s="373" t="s">
        <v>4308</v>
      </c>
      <c r="H2312" s="220" t="s">
        <v>4308</v>
      </c>
      <c r="I2312" s="220" t="s">
        <v>4309</v>
      </c>
      <c r="J2312" s="378">
        <v>1</v>
      </c>
      <c r="K2312" s="385">
        <v>45139</v>
      </c>
      <c r="L2312" s="385">
        <v>45230</v>
      </c>
      <c r="M2312" s="380">
        <f t="shared" si="94"/>
        <v>13</v>
      </c>
      <c r="N2312" s="212">
        <v>1</v>
      </c>
      <c r="O2312" s="220" t="s">
        <v>4310</v>
      </c>
      <c r="P2312" s="213">
        <f t="shared" si="95"/>
        <v>1</v>
      </c>
      <c r="Q2312" s="214" t="str">
        <f>IF(ISNUMBER(P2312),IF(P2312=100%,"CUMPLIDA",IF(AND(ISNUMBER(L2312),ISNUMBER([8]OCI!$P$6)), IF(L2312&lt;[8]OCI!$P$6,"INCUMPLIDA","PROCESO"), "VERIFICAR FECHA")),"SIN VALOR AVANCE")</f>
        <v>CUMPLIDA</v>
      </c>
    </row>
    <row r="2313" spans="1:17" ht="150.75" x14ac:dyDescent="0.2">
      <c r="A2313" s="219" t="s">
        <v>19</v>
      </c>
      <c r="B2313" s="224" t="s">
        <v>16</v>
      </c>
      <c r="C2313" s="727"/>
      <c r="D2313" s="727"/>
      <c r="E2313" s="744"/>
      <c r="F2313" s="744"/>
      <c r="G2313" s="373" t="s">
        <v>4311</v>
      </c>
      <c r="H2313" s="220" t="s">
        <v>4311</v>
      </c>
      <c r="I2313" s="220" t="s">
        <v>4312</v>
      </c>
      <c r="J2313" s="378">
        <v>2</v>
      </c>
      <c r="K2313" s="385">
        <v>45139</v>
      </c>
      <c r="L2313" s="385">
        <v>45230</v>
      </c>
      <c r="M2313" s="380">
        <f t="shared" si="94"/>
        <v>13</v>
      </c>
      <c r="N2313" s="212">
        <v>2</v>
      </c>
      <c r="O2313" s="218" t="s">
        <v>4313</v>
      </c>
      <c r="P2313" s="213">
        <f t="shared" si="95"/>
        <v>1</v>
      </c>
      <c r="Q2313" s="214" t="str">
        <f>IF(ISNUMBER(P2313),IF(P2313=100%,"CUMPLIDA",IF(AND(ISNUMBER(L2313),ISNUMBER([8]OCI!$P$6)), IF(L2313&lt;[8]OCI!$P$6,"INCUMPLIDA","PROCESO"), "VERIFICAR FECHA")),"SIN VALOR AVANCE")</f>
        <v>CUMPLIDA</v>
      </c>
    </row>
    <row r="2314" spans="1:17" ht="150.75" x14ac:dyDescent="0.2">
      <c r="A2314" s="219" t="s">
        <v>19</v>
      </c>
      <c r="B2314" s="224" t="s">
        <v>16</v>
      </c>
      <c r="C2314" s="728"/>
      <c r="D2314" s="728"/>
      <c r="E2314" s="745"/>
      <c r="F2314" s="745"/>
      <c r="G2314" s="373" t="s">
        <v>4314</v>
      </c>
      <c r="H2314" s="220" t="s">
        <v>4314</v>
      </c>
      <c r="I2314" s="220" t="s">
        <v>4315</v>
      </c>
      <c r="J2314" s="213">
        <v>1</v>
      </c>
      <c r="K2314" s="385">
        <v>45139</v>
      </c>
      <c r="L2314" s="385">
        <v>45230</v>
      </c>
      <c r="M2314" s="380">
        <f t="shared" si="94"/>
        <v>13</v>
      </c>
      <c r="N2314" s="383">
        <v>1</v>
      </c>
      <c r="O2314" s="218" t="s">
        <v>4313</v>
      </c>
      <c r="P2314" s="213">
        <f t="shared" si="95"/>
        <v>1</v>
      </c>
      <c r="Q2314" s="214" t="str">
        <f>IF(ISNUMBER(P2314),IF(P2314=100%,"CUMPLIDA",IF(AND(ISNUMBER(L2314),ISNUMBER([8]OCI!$P$6)), IF(L2314&lt;[8]OCI!$P$6,"INCUMPLIDA","PROCESO"), "VERIFICAR FECHA")),"SIN VALOR AVANCE")</f>
        <v>CUMPLIDA</v>
      </c>
    </row>
    <row r="2315" spans="1:17" ht="270.75" x14ac:dyDescent="0.2">
      <c r="A2315" s="219" t="s">
        <v>19</v>
      </c>
      <c r="B2315" s="224" t="s">
        <v>16</v>
      </c>
      <c r="C2315" s="726" t="s">
        <v>4316</v>
      </c>
      <c r="D2315" s="726" t="s">
        <v>4282</v>
      </c>
      <c r="E2315" s="743" t="s">
        <v>4317</v>
      </c>
      <c r="F2315" s="737" t="s">
        <v>4318</v>
      </c>
      <c r="G2315" s="373" t="s">
        <v>4305</v>
      </c>
      <c r="H2315" s="220" t="s">
        <v>4305</v>
      </c>
      <c r="I2315" s="220" t="s">
        <v>4306</v>
      </c>
      <c r="J2315" s="213">
        <v>1</v>
      </c>
      <c r="K2315" s="385">
        <v>45139</v>
      </c>
      <c r="L2315" s="385">
        <v>46081</v>
      </c>
      <c r="M2315" s="380">
        <f t="shared" si="94"/>
        <v>134.57142857142858</v>
      </c>
      <c r="N2315" s="383">
        <v>0.4</v>
      </c>
      <c r="O2315" s="220" t="s">
        <v>4319</v>
      </c>
      <c r="P2315" s="213">
        <f t="shared" si="95"/>
        <v>0.4</v>
      </c>
      <c r="Q2315" s="214" t="str">
        <f>IF(ISNUMBER(P2315),IF(P2315=100%,"CUMPLIDA",IF(AND(ISNUMBER(L2315),ISNUMBER([8]OCI!$P$6)), IF(L2315&lt;[8]OCI!$P$6,"INCUMPLIDA","PROCESO"), "VERIFICAR FECHA")),"SIN VALOR AVANCE")</f>
        <v>PROCESO</v>
      </c>
    </row>
    <row r="2316" spans="1:17" ht="285.75" x14ac:dyDescent="0.2">
      <c r="A2316" s="219" t="s">
        <v>19</v>
      </c>
      <c r="B2316" s="224" t="s">
        <v>16</v>
      </c>
      <c r="C2316" s="727"/>
      <c r="D2316" s="727"/>
      <c r="E2316" s="744"/>
      <c r="F2316" s="738"/>
      <c r="G2316" s="373" t="s">
        <v>1255</v>
      </c>
      <c r="H2316" s="220" t="s">
        <v>1255</v>
      </c>
      <c r="I2316" s="220" t="s">
        <v>1070</v>
      </c>
      <c r="J2316" s="378">
        <v>1</v>
      </c>
      <c r="K2316" s="385">
        <v>45306</v>
      </c>
      <c r="L2316" s="385">
        <v>45504</v>
      </c>
      <c r="M2316" s="380">
        <f t="shared" si="94"/>
        <v>28.285714285714285</v>
      </c>
      <c r="N2316" s="212">
        <v>1</v>
      </c>
      <c r="O2316" s="220" t="s">
        <v>4320</v>
      </c>
      <c r="P2316" s="213">
        <f t="shared" si="95"/>
        <v>1</v>
      </c>
      <c r="Q2316" s="214" t="str">
        <f>IF(ISNUMBER(P2316),IF(P2316=100%,"CUMPLIDA",IF(AND(ISNUMBER(L2316),ISNUMBER([8]OCI!$P$6)), IF(L2316&lt;[8]OCI!$P$6,"INCUMPLIDA","PROCESO"), "VERIFICAR FECHA")),"SIN VALOR AVANCE")</f>
        <v>CUMPLIDA</v>
      </c>
    </row>
    <row r="2317" spans="1:17" ht="210.75" x14ac:dyDescent="0.2">
      <c r="A2317" s="219" t="s">
        <v>19</v>
      </c>
      <c r="B2317" s="224" t="s">
        <v>16</v>
      </c>
      <c r="C2317" s="727"/>
      <c r="D2317" s="727"/>
      <c r="E2317" s="744"/>
      <c r="F2317" s="738"/>
      <c r="G2317" s="373" t="s">
        <v>4321</v>
      </c>
      <c r="H2317" s="220" t="s">
        <v>4321</v>
      </c>
      <c r="I2317" s="220" t="s">
        <v>1258</v>
      </c>
      <c r="J2317" s="378">
        <v>1</v>
      </c>
      <c r="K2317" s="385">
        <v>45505</v>
      </c>
      <c r="L2317" s="385">
        <v>45596</v>
      </c>
      <c r="M2317" s="380">
        <f t="shared" si="94"/>
        <v>13</v>
      </c>
      <c r="N2317" s="212">
        <v>1</v>
      </c>
      <c r="O2317" s="220" t="s">
        <v>4322</v>
      </c>
      <c r="P2317" s="213">
        <f t="shared" si="95"/>
        <v>1</v>
      </c>
      <c r="Q2317" s="214" t="str">
        <f>IF(ISNUMBER(P2317),IF(P2317=100%,"CUMPLIDA",IF(AND(ISNUMBER(L2317),ISNUMBER([8]OCI!$P$6)), IF(L2317&lt;[8]OCI!$P$6,"INCUMPLIDA","PROCESO"), "VERIFICAR FECHA")),"SIN VALOR AVANCE")</f>
        <v>CUMPLIDA</v>
      </c>
    </row>
    <row r="2318" spans="1:17" ht="225.75" x14ac:dyDescent="0.2">
      <c r="A2318" s="219" t="s">
        <v>19</v>
      </c>
      <c r="B2318" s="224" t="s">
        <v>16</v>
      </c>
      <c r="C2318" s="727"/>
      <c r="D2318" s="727"/>
      <c r="E2318" s="744"/>
      <c r="F2318" s="738"/>
      <c r="G2318" s="373" t="s">
        <v>1259</v>
      </c>
      <c r="H2318" s="220" t="s">
        <v>1259</v>
      </c>
      <c r="I2318" s="220" t="s">
        <v>1260</v>
      </c>
      <c r="J2318" s="378">
        <v>1</v>
      </c>
      <c r="K2318" s="385">
        <v>45597</v>
      </c>
      <c r="L2318" s="385">
        <v>45869</v>
      </c>
      <c r="M2318" s="380">
        <f t="shared" si="94"/>
        <v>38.857142857142854</v>
      </c>
      <c r="N2318" s="212">
        <v>0</v>
      </c>
      <c r="O2318" s="220" t="s">
        <v>4323</v>
      </c>
      <c r="P2318" s="213">
        <f t="shared" si="95"/>
        <v>0</v>
      </c>
      <c r="Q2318" s="214" t="str">
        <f>IF(ISNUMBER(P2318),IF(P2318=100%,"CUMPLIDA",IF(AND(ISNUMBER(L2318),ISNUMBER([8]OCI!$P$6)), IF(L2318&lt;[8]OCI!$P$6,"INCUMPLIDA","PROCESO"), "VERIFICAR FECHA")),"SIN VALOR AVANCE")</f>
        <v>PROCESO</v>
      </c>
    </row>
    <row r="2319" spans="1:17" ht="210.75" x14ac:dyDescent="0.2">
      <c r="A2319" s="219" t="s">
        <v>19</v>
      </c>
      <c r="B2319" s="224" t="s">
        <v>16</v>
      </c>
      <c r="C2319" s="727"/>
      <c r="D2319" s="727"/>
      <c r="E2319" s="744"/>
      <c r="F2319" s="738"/>
      <c r="G2319" s="373" t="s">
        <v>1261</v>
      </c>
      <c r="H2319" s="220" t="s">
        <v>1261</v>
      </c>
      <c r="I2319" s="220" t="s">
        <v>1262</v>
      </c>
      <c r="J2319" s="213">
        <v>1</v>
      </c>
      <c r="K2319" s="385">
        <v>45870</v>
      </c>
      <c r="L2319" s="385">
        <v>46112</v>
      </c>
      <c r="M2319" s="380">
        <f t="shared" si="94"/>
        <v>34.571428571428569</v>
      </c>
      <c r="N2319" s="383">
        <v>0</v>
      </c>
      <c r="O2319" s="220" t="s">
        <v>4324</v>
      </c>
      <c r="P2319" s="213">
        <f t="shared" si="95"/>
        <v>0</v>
      </c>
      <c r="Q2319" s="214" t="str">
        <f>IF(ISNUMBER(P2319),IF(P2319=100%,"CUMPLIDA",IF(AND(ISNUMBER(L2319),ISNUMBER([8]OCI!$P$6)), IF(L2319&lt;[8]OCI!$P$6,"INCUMPLIDA","PROCESO"), "VERIFICAR FECHA")),"SIN VALOR AVANCE")</f>
        <v>PROCESO</v>
      </c>
    </row>
    <row r="2320" spans="1:17" ht="300.75" x14ac:dyDescent="0.2">
      <c r="A2320" s="219" t="s">
        <v>19</v>
      </c>
      <c r="B2320" s="224" t="s">
        <v>16</v>
      </c>
      <c r="C2320" s="727"/>
      <c r="D2320" s="727"/>
      <c r="E2320" s="744"/>
      <c r="F2320" s="738"/>
      <c r="G2320" s="737" t="s">
        <v>823</v>
      </c>
      <c r="H2320" s="381" t="s">
        <v>675</v>
      </c>
      <c r="I2320" s="218" t="s">
        <v>676</v>
      </c>
      <c r="J2320" s="378">
        <v>1</v>
      </c>
      <c r="K2320" s="385">
        <v>45231</v>
      </c>
      <c r="L2320" s="385">
        <v>45504</v>
      </c>
      <c r="M2320" s="380">
        <f t="shared" si="94"/>
        <v>39</v>
      </c>
      <c r="N2320" s="212">
        <v>1</v>
      </c>
      <c r="O2320" s="223" t="s">
        <v>4301</v>
      </c>
      <c r="P2320" s="386">
        <f t="shared" si="95"/>
        <v>1</v>
      </c>
      <c r="Q2320" s="214" t="str">
        <f>IF(ISNUMBER(P2320),IF(P2320=100%,"CUMPLIDA",IF(AND(ISNUMBER(L2320),ISNUMBER([8]OCI!$P$6)), IF(L2320&lt;[8]OCI!$P$6,"INCUMPLIDA","PROCESO"), "VERIFICAR FECHA")),"SIN VALOR AVANCE")</f>
        <v>CUMPLIDA</v>
      </c>
    </row>
    <row r="2321" spans="1:17" ht="240.75" x14ac:dyDescent="0.2">
      <c r="A2321" s="219" t="s">
        <v>19</v>
      </c>
      <c r="B2321" s="224" t="s">
        <v>16</v>
      </c>
      <c r="C2321" s="727"/>
      <c r="D2321" s="727"/>
      <c r="E2321" s="744"/>
      <c r="F2321" s="738"/>
      <c r="G2321" s="739"/>
      <c r="H2321" s="381" t="s">
        <v>678</v>
      </c>
      <c r="I2321" s="218" t="s">
        <v>679</v>
      </c>
      <c r="J2321" s="378">
        <v>1</v>
      </c>
      <c r="K2321" s="385">
        <v>45231</v>
      </c>
      <c r="L2321" s="385">
        <v>45504</v>
      </c>
      <c r="M2321" s="380">
        <f t="shared" si="94"/>
        <v>39</v>
      </c>
      <c r="N2321" s="212">
        <v>1</v>
      </c>
      <c r="O2321" s="223" t="s">
        <v>4279</v>
      </c>
      <c r="P2321" s="386">
        <f t="shared" si="95"/>
        <v>1</v>
      </c>
      <c r="Q2321" s="214" t="str">
        <f>IF(ISNUMBER(P2321),IF(P2321=100%,"CUMPLIDA",IF(AND(ISNUMBER(L2321),ISNUMBER([8]OCI!$P$6)), IF(L2321&lt;[8]OCI!$P$6,"INCUMPLIDA","PROCESO"), "VERIFICAR FECHA")),"SIN VALOR AVANCE")</f>
        <v>CUMPLIDA</v>
      </c>
    </row>
    <row r="2322" spans="1:17" ht="195.75" x14ac:dyDescent="0.2">
      <c r="A2322" s="219" t="s">
        <v>19</v>
      </c>
      <c r="B2322" s="224" t="s">
        <v>16</v>
      </c>
      <c r="C2322" s="727"/>
      <c r="D2322" s="727"/>
      <c r="E2322" s="744"/>
      <c r="F2322" s="738"/>
      <c r="G2322" s="374" t="s">
        <v>97</v>
      </c>
      <c r="H2322" s="218" t="s">
        <v>98</v>
      </c>
      <c r="I2322" s="218" t="s">
        <v>99</v>
      </c>
      <c r="J2322" s="215">
        <v>1</v>
      </c>
      <c r="K2322" s="398">
        <v>45323</v>
      </c>
      <c r="L2322" s="398">
        <v>45747</v>
      </c>
      <c r="M2322" s="380">
        <f t="shared" si="94"/>
        <v>60.571428571428569</v>
      </c>
      <c r="N2322" s="212">
        <v>1</v>
      </c>
      <c r="O2322" s="223" t="s">
        <v>4280</v>
      </c>
      <c r="P2322" s="386">
        <f t="shared" si="95"/>
        <v>1</v>
      </c>
      <c r="Q2322" s="214" t="str">
        <f>IF(ISNUMBER(P2322),IF(P2322=100%,"CUMPLIDA",IF(AND(ISNUMBER(L2322),ISNUMBER([8]OCI!$P$6)), IF(L2322&lt;[8]OCI!$P$6,"INCUMPLIDA","PROCESO"), "VERIFICAR FECHA")),"SIN VALOR AVANCE")</f>
        <v>CUMPLIDA</v>
      </c>
    </row>
    <row r="2323" spans="1:17" ht="75.75" x14ac:dyDescent="0.2">
      <c r="A2323" s="219" t="s">
        <v>19</v>
      </c>
      <c r="B2323" s="224" t="s">
        <v>16</v>
      </c>
      <c r="C2323" s="727"/>
      <c r="D2323" s="727"/>
      <c r="E2323" s="744"/>
      <c r="F2323" s="738"/>
      <c r="G2323" s="374" t="s">
        <v>101</v>
      </c>
      <c r="H2323" s="218" t="s">
        <v>101</v>
      </c>
      <c r="I2323" s="218" t="s">
        <v>102</v>
      </c>
      <c r="J2323" s="215">
        <v>1</v>
      </c>
      <c r="K2323" s="398">
        <v>45323</v>
      </c>
      <c r="L2323" s="398">
        <v>45747</v>
      </c>
      <c r="M2323" s="380">
        <f t="shared" si="94"/>
        <v>60.571428571428569</v>
      </c>
      <c r="N2323" s="212">
        <v>1</v>
      </c>
      <c r="O2323" s="223" t="s">
        <v>4268</v>
      </c>
      <c r="P2323" s="386">
        <f t="shared" si="95"/>
        <v>1</v>
      </c>
      <c r="Q2323" s="214" t="str">
        <f>IF(ISNUMBER(P2323),IF(P2323=100%,"CUMPLIDA",IF(AND(ISNUMBER(L2323),ISNUMBER([8]OCI!$P$6)), IF(L2323&lt;[8]OCI!$P$6,"INCUMPLIDA","PROCESO"), "VERIFICAR FECHA")),"SIN VALOR AVANCE")</f>
        <v>CUMPLIDA</v>
      </c>
    </row>
    <row r="2324" spans="1:17" ht="75.75" x14ac:dyDescent="0.2">
      <c r="A2324" s="219" t="s">
        <v>19</v>
      </c>
      <c r="B2324" s="224" t="s">
        <v>16</v>
      </c>
      <c r="C2324" s="727"/>
      <c r="D2324" s="727"/>
      <c r="E2324" s="744"/>
      <c r="F2324" s="738"/>
      <c r="G2324" s="374" t="s">
        <v>238</v>
      </c>
      <c r="H2324" s="218" t="s">
        <v>239</v>
      </c>
      <c r="I2324" s="218" t="s">
        <v>240</v>
      </c>
      <c r="J2324" s="215">
        <v>1</v>
      </c>
      <c r="K2324" s="398">
        <v>45231</v>
      </c>
      <c r="L2324" s="398">
        <v>45747</v>
      </c>
      <c r="M2324" s="380">
        <f t="shared" si="94"/>
        <v>73.714285714285708</v>
      </c>
      <c r="N2324" s="212">
        <v>1</v>
      </c>
      <c r="O2324" s="223" t="s">
        <v>4268</v>
      </c>
      <c r="P2324" s="386">
        <f t="shared" si="95"/>
        <v>1</v>
      </c>
      <c r="Q2324" s="214" t="str">
        <f>IF(ISNUMBER(P2324),IF(P2324=100%,"CUMPLIDA",IF(AND(ISNUMBER(L2324),ISNUMBER([8]OCI!$P$6)), IF(L2324&lt;[8]OCI!$P$6,"INCUMPLIDA","PROCESO"), "VERIFICAR FECHA")),"SIN VALOR AVANCE")</f>
        <v>CUMPLIDA</v>
      </c>
    </row>
    <row r="2325" spans="1:17" ht="195.75" x14ac:dyDescent="0.2">
      <c r="A2325" s="219" t="s">
        <v>19</v>
      </c>
      <c r="B2325" s="224" t="s">
        <v>16</v>
      </c>
      <c r="C2325" s="727"/>
      <c r="D2325" s="727"/>
      <c r="E2325" s="744"/>
      <c r="F2325" s="738"/>
      <c r="G2325" s="374" t="s">
        <v>104</v>
      </c>
      <c r="H2325" s="218" t="s">
        <v>104</v>
      </c>
      <c r="I2325" s="218" t="s">
        <v>105</v>
      </c>
      <c r="J2325" s="215">
        <v>1</v>
      </c>
      <c r="K2325" s="398">
        <v>45323</v>
      </c>
      <c r="L2325" s="398">
        <v>45747</v>
      </c>
      <c r="M2325" s="380">
        <f t="shared" si="94"/>
        <v>60.571428571428569</v>
      </c>
      <c r="N2325" s="212">
        <v>1</v>
      </c>
      <c r="O2325" s="223" t="s">
        <v>4280</v>
      </c>
      <c r="P2325" s="386">
        <f t="shared" si="95"/>
        <v>1</v>
      </c>
      <c r="Q2325" s="214" t="str">
        <f>IF(ISNUMBER(P2325),IF(P2325=100%,"CUMPLIDA",IF(AND(ISNUMBER(L2325),ISNUMBER([8]OCI!$P$6)), IF(L2325&lt;[8]OCI!$P$6,"INCUMPLIDA","PROCESO"), "VERIFICAR FECHA")),"SIN VALOR AVANCE")</f>
        <v>CUMPLIDA</v>
      </c>
    </row>
    <row r="2326" spans="1:17" ht="75.75" x14ac:dyDescent="0.2">
      <c r="A2326" s="219" t="s">
        <v>19</v>
      </c>
      <c r="B2326" s="224" t="s">
        <v>16</v>
      </c>
      <c r="C2326" s="727"/>
      <c r="D2326" s="727"/>
      <c r="E2326" s="744"/>
      <c r="F2326" s="738"/>
      <c r="G2326" s="374" t="s">
        <v>106</v>
      </c>
      <c r="H2326" s="218" t="s">
        <v>106</v>
      </c>
      <c r="I2326" s="218" t="s">
        <v>107</v>
      </c>
      <c r="J2326" s="215">
        <v>1</v>
      </c>
      <c r="K2326" s="398">
        <v>45231</v>
      </c>
      <c r="L2326" s="398">
        <v>45747</v>
      </c>
      <c r="M2326" s="380">
        <f t="shared" si="94"/>
        <v>73.714285714285708</v>
      </c>
      <c r="N2326" s="212">
        <v>1</v>
      </c>
      <c r="O2326" s="223" t="s">
        <v>4268</v>
      </c>
      <c r="P2326" s="386">
        <f t="shared" si="95"/>
        <v>1</v>
      </c>
      <c r="Q2326" s="214" t="str">
        <f>IF(ISNUMBER(P2326),IF(P2326=100%,"CUMPLIDA",IF(AND(ISNUMBER(L2326),ISNUMBER([8]OCI!$P$6)), IF(L2326&lt;[8]OCI!$P$6,"INCUMPLIDA","PROCESO"), "VERIFICAR FECHA")),"SIN VALOR AVANCE")</f>
        <v>CUMPLIDA</v>
      </c>
    </row>
    <row r="2327" spans="1:17" ht="240.75" x14ac:dyDescent="0.2">
      <c r="A2327" s="219" t="s">
        <v>19</v>
      </c>
      <c r="B2327" s="224" t="s">
        <v>16</v>
      </c>
      <c r="C2327" s="727"/>
      <c r="D2327" s="727"/>
      <c r="E2327" s="744"/>
      <c r="F2327" s="738"/>
      <c r="G2327" s="374" t="s">
        <v>108</v>
      </c>
      <c r="H2327" s="218" t="s">
        <v>108</v>
      </c>
      <c r="I2327" s="218" t="s">
        <v>109</v>
      </c>
      <c r="J2327" s="215">
        <v>1</v>
      </c>
      <c r="K2327" s="398">
        <v>45231</v>
      </c>
      <c r="L2327" s="398">
        <v>45808</v>
      </c>
      <c r="M2327" s="380">
        <f t="shared" si="94"/>
        <v>82.428571428571431</v>
      </c>
      <c r="N2327" s="212">
        <v>1</v>
      </c>
      <c r="O2327" s="223" t="s">
        <v>4279</v>
      </c>
      <c r="P2327" s="386">
        <f t="shared" si="95"/>
        <v>1</v>
      </c>
      <c r="Q2327" s="214" t="str">
        <f>IF(ISNUMBER(P2327),IF(P2327=100%,"CUMPLIDA",IF(AND(ISNUMBER(L2327),ISNUMBER([8]OCI!$P$6)), IF(L2327&lt;[8]OCI!$P$6,"INCUMPLIDA","PROCESO"), "VERIFICAR FECHA")),"SIN VALOR AVANCE")</f>
        <v>CUMPLIDA</v>
      </c>
    </row>
    <row r="2328" spans="1:17" ht="75.75" x14ac:dyDescent="0.2">
      <c r="A2328" s="219" t="s">
        <v>19</v>
      </c>
      <c r="B2328" s="224" t="s">
        <v>16</v>
      </c>
      <c r="C2328" s="727"/>
      <c r="D2328" s="727"/>
      <c r="E2328" s="744"/>
      <c r="F2328" s="738"/>
      <c r="G2328" s="374" t="s">
        <v>110</v>
      </c>
      <c r="H2328" s="218" t="s">
        <v>111</v>
      </c>
      <c r="I2328" s="218" t="s">
        <v>112</v>
      </c>
      <c r="J2328" s="215">
        <v>8</v>
      </c>
      <c r="K2328" s="398">
        <v>45809</v>
      </c>
      <c r="L2328" s="398">
        <v>46568</v>
      </c>
      <c r="M2328" s="380">
        <f t="shared" si="94"/>
        <v>108.42857142857143</v>
      </c>
      <c r="N2328" s="212">
        <v>0</v>
      </c>
      <c r="O2328" s="223" t="s">
        <v>4268</v>
      </c>
      <c r="P2328" s="386">
        <f t="shared" si="95"/>
        <v>0</v>
      </c>
      <c r="Q2328" s="214" t="str">
        <f>IF(ISNUMBER(P2328),IF(P2328=100%,"CUMPLIDA",IF(AND(ISNUMBER(L2328),ISNUMBER([8]OCI!$P$6)), IF(L2328&lt;[8]OCI!$P$6,"INCUMPLIDA","PROCESO"), "VERIFICAR FECHA")),"SIN VALOR AVANCE")</f>
        <v>PROCESO</v>
      </c>
    </row>
    <row r="2329" spans="1:17" ht="195.75" x14ac:dyDescent="0.2">
      <c r="A2329" s="219" t="s">
        <v>19</v>
      </c>
      <c r="B2329" s="224" t="s">
        <v>16</v>
      </c>
      <c r="C2329" s="727"/>
      <c r="D2329" s="727"/>
      <c r="E2329" s="744"/>
      <c r="F2329" s="738"/>
      <c r="G2329" s="374" t="s">
        <v>114</v>
      </c>
      <c r="H2329" s="218" t="s">
        <v>115</v>
      </c>
      <c r="I2329" s="218" t="s">
        <v>116</v>
      </c>
      <c r="J2329" s="215">
        <v>1</v>
      </c>
      <c r="K2329" s="398">
        <v>45809</v>
      </c>
      <c r="L2329" s="398">
        <v>46568</v>
      </c>
      <c r="M2329" s="380">
        <f t="shared" si="94"/>
        <v>108.42857142857143</v>
      </c>
      <c r="N2329" s="212">
        <v>0</v>
      </c>
      <c r="O2329" s="223" t="s">
        <v>4280</v>
      </c>
      <c r="P2329" s="386">
        <f t="shared" si="95"/>
        <v>0</v>
      </c>
      <c r="Q2329" s="214" t="str">
        <f>IF(ISNUMBER(P2329),IF(P2329=100%,"CUMPLIDA",IF(AND(ISNUMBER(L2329),ISNUMBER([8]OCI!$P$6)), IF(L2329&lt;[8]OCI!$P$6,"INCUMPLIDA","PROCESO"), "VERIFICAR FECHA")),"SIN VALOR AVANCE")</f>
        <v>PROCESO</v>
      </c>
    </row>
    <row r="2330" spans="1:17" ht="240.75" x14ac:dyDescent="0.2">
      <c r="A2330" s="219" t="s">
        <v>19</v>
      </c>
      <c r="B2330" s="224" t="s">
        <v>16</v>
      </c>
      <c r="C2330" s="728"/>
      <c r="D2330" s="728"/>
      <c r="E2330" s="745"/>
      <c r="F2330" s="739"/>
      <c r="G2330" s="374" t="s">
        <v>117</v>
      </c>
      <c r="H2330" s="218" t="s">
        <v>118</v>
      </c>
      <c r="I2330" s="218" t="s">
        <v>119</v>
      </c>
      <c r="J2330" s="215">
        <v>2</v>
      </c>
      <c r="K2330" s="398">
        <v>45809</v>
      </c>
      <c r="L2330" s="398">
        <v>46568</v>
      </c>
      <c r="M2330" s="380">
        <f t="shared" si="94"/>
        <v>108.42857142857143</v>
      </c>
      <c r="N2330" s="212">
        <v>0</v>
      </c>
      <c r="O2330" s="223" t="s">
        <v>4279</v>
      </c>
      <c r="P2330" s="386">
        <f t="shared" si="95"/>
        <v>0</v>
      </c>
      <c r="Q2330" s="214" t="str">
        <f>IF(ISNUMBER(P2330),IF(P2330=100%,"CUMPLIDA",IF(AND(ISNUMBER(L2330),ISNUMBER([8]OCI!$P$6)), IF(L2330&lt;[8]OCI!$P$6,"INCUMPLIDA","PROCESO"), "VERIFICAR FECHA")),"SIN VALOR AVANCE")</f>
        <v>PROCESO</v>
      </c>
    </row>
    <row r="2331" spans="1:17" ht="270.75" x14ac:dyDescent="0.2">
      <c r="A2331" s="219" t="s">
        <v>19</v>
      </c>
      <c r="B2331" s="224" t="s">
        <v>16</v>
      </c>
      <c r="C2331" s="726" t="s">
        <v>4325</v>
      </c>
      <c r="D2331" s="726" t="s">
        <v>4282</v>
      </c>
      <c r="E2331" s="743" t="s">
        <v>4326</v>
      </c>
      <c r="F2331" s="737" t="s">
        <v>4327</v>
      </c>
      <c r="G2331" s="373" t="s">
        <v>4328</v>
      </c>
      <c r="H2331" s="220" t="s">
        <v>4328</v>
      </c>
      <c r="I2331" s="220" t="s">
        <v>4329</v>
      </c>
      <c r="J2331" s="213">
        <v>1</v>
      </c>
      <c r="K2331" s="385">
        <v>45139</v>
      </c>
      <c r="L2331" s="385">
        <v>46081</v>
      </c>
      <c r="M2331" s="380">
        <f t="shared" si="94"/>
        <v>134.57142857142858</v>
      </c>
      <c r="N2331" s="383">
        <v>0.4</v>
      </c>
      <c r="O2331" s="223" t="s">
        <v>4330</v>
      </c>
      <c r="P2331" s="213">
        <f t="shared" si="95"/>
        <v>0.4</v>
      </c>
      <c r="Q2331" s="214" t="str">
        <f>IF(ISNUMBER(P2331),IF(P2331=100%,"CUMPLIDA",IF(AND(ISNUMBER(L2331),ISNUMBER([8]OCI!$P$6)), IF(L2331&lt;[8]OCI!$P$6,"INCUMPLIDA","PROCESO"), "VERIFICAR FECHA")),"SIN VALOR AVANCE")</f>
        <v>PROCESO</v>
      </c>
    </row>
    <row r="2332" spans="1:17" ht="150.75" x14ac:dyDescent="0.2">
      <c r="A2332" s="219" t="s">
        <v>19</v>
      </c>
      <c r="B2332" s="224" t="s">
        <v>16</v>
      </c>
      <c r="C2332" s="727"/>
      <c r="D2332" s="727"/>
      <c r="E2332" s="744"/>
      <c r="F2332" s="738"/>
      <c r="G2332" s="373" t="s">
        <v>4331</v>
      </c>
      <c r="H2332" s="220" t="s">
        <v>4331</v>
      </c>
      <c r="I2332" s="220" t="s">
        <v>4332</v>
      </c>
      <c r="J2332" s="213">
        <v>1</v>
      </c>
      <c r="K2332" s="385">
        <v>45139</v>
      </c>
      <c r="L2332" s="385">
        <v>45230</v>
      </c>
      <c r="M2332" s="380">
        <f t="shared" si="94"/>
        <v>13</v>
      </c>
      <c r="N2332" s="383">
        <v>1</v>
      </c>
      <c r="O2332" s="220" t="s">
        <v>4313</v>
      </c>
      <c r="P2332" s="213">
        <f t="shared" si="95"/>
        <v>1</v>
      </c>
      <c r="Q2332" s="214" t="str">
        <f>IF(ISNUMBER(P2332),IF(P2332=100%,"CUMPLIDA",IF(AND(ISNUMBER(L2332),ISNUMBER([8]OCI!$P$6)), IF(L2332&lt;[8]OCI!$P$6,"INCUMPLIDA","PROCESO"), "VERIFICAR FECHA")),"SIN VALOR AVANCE")</f>
        <v>CUMPLIDA</v>
      </c>
    </row>
    <row r="2333" spans="1:17" ht="409.5" x14ac:dyDescent="0.2">
      <c r="A2333" s="219" t="s">
        <v>19</v>
      </c>
      <c r="B2333" s="224" t="s">
        <v>16</v>
      </c>
      <c r="C2333" s="727"/>
      <c r="D2333" s="727"/>
      <c r="E2333" s="744"/>
      <c r="F2333" s="738"/>
      <c r="G2333" s="373" t="s">
        <v>4333</v>
      </c>
      <c r="H2333" s="220" t="s">
        <v>4334</v>
      </c>
      <c r="I2333" s="218" t="s">
        <v>4335</v>
      </c>
      <c r="J2333" s="213">
        <v>1</v>
      </c>
      <c r="K2333" s="385">
        <v>45664</v>
      </c>
      <c r="L2333" s="385">
        <v>46081</v>
      </c>
      <c r="M2333" s="380">
        <f t="shared" si="94"/>
        <v>59.571428571428569</v>
      </c>
      <c r="N2333" s="383">
        <v>0</v>
      </c>
      <c r="O2333" s="220" t="s">
        <v>4336</v>
      </c>
      <c r="P2333" s="213">
        <f t="shared" si="95"/>
        <v>0</v>
      </c>
      <c r="Q2333" s="214" t="str">
        <f>IF(ISNUMBER(P2333),IF(P2333=100%,"CUMPLIDA",IF(AND(ISNUMBER(L2333),ISNUMBER([8]OCI!$P$6)), IF(L2333&lt;[8]OCI!$P$6,"INCUMPLIDA","PROCESO"), "VERIFICAR FECHA")),"SIN VALOR AVANCE")</f>
        <v>PROCESO</v>
      </c>
    </row>
    <row r="2334" spans="1:17" ht="330.75" x14ac:dyDescent="0.2">
      <c r="A2334" s="219" t="s">
        <v>19</v>
      </c>
      <c r="B2334" s="224" t="s">
        <v>16</v>
      </c>
      <c r="C2334" s="728"/>
      <c r="D2334" s="728"/>
      <c r="E2334" s="745"/>
      <c r="F2334" s="739"/>
      <c r="G2334" s="373" t="s">
        <v>1068</v>
      </c>
      <c r="H2334" s="220" t="s">
        <v>1068</v>
      </c>
      <c r="I2334" s="220" t="s">
        <v>1073</v>
      </c>
      <c r="J2334" s="213">
        <v>1</v>
      </c>
      <c r="K2334" s="385">
        <v>45139</v>
      </c>
      <c r="L2334" s="385">
        <v>46081</v>
      </c>
      <c r="M2334" s="380">
        <f t="shared" si="94"/>
        <v>134.57142857142858</v>
      </c>
      <c r="N2334" s="383">
        <v>0.6</v>
      </c>
      <c r="O2334" s="220" t="s">
        <v>4337</v>
      </c>
      <c r="P2334" s="213">
        <f t="shared" si="95"/>
        <v>0.6</v>
      </c>
      <c r="Q2334" s="214" t="str">
        <f>IF(ISNUMBER(P2334),IF(P2334=100%,"CUMPLIDA",IF(AND(ISNUMBER(L2334),ISNUMBER([8]OCI!$P$6)), IF(L2334&lt;[8]OCI!$P$6,"INCUMPLIDA","PROCESO"), "VERIFICAR FECHA")),"SIN VALOR AVANCE")</f>
        <v>PROCESO</v>
      </c>
    </row>
    <row r="2335" spans="1:17" ht="285.75" x14ac:dyDescent="0.2">
      <c r="A2335" s="219" t="s">
        <v>19</v>
      </c>
      <c r="B2335" s="224" t="s">
        <v>16</v>
      </c>
      <c r="C2335" s="726" t="s">
        <v>4338</v>
      </c>
      <c r="D2335" s="726" t="s">
        <v>4282</v>
      </c>
      <c r="E2335" s="743" t="s">
        <v>4339</v>
      </c>
      <c r="F2335" s="737" t="s">
        <v>4340</v>
      </c>
      <c r="G2335" s="373" t="s">
        <v>1255</v>
      </c>
      <c r="H2335" s="220" t="s">
        <v>1255</v>
      </c>
      <c r="I2335" s="220" t="s">
        <v>1070</v>
      </c>
      <c r="J2335" s="378">
        <v>1</v>
      </c>
      <c r="K2335" s="385">
        <v>45306</v>
      </c>
      <c r="L2335" s="385">
        <v>45504</v>
      </c>
      <c r="M2335" s="380">
        <f t="shared" si="94"/>
        <v>28.285714285714285</v>
      </c>
      <c r="N2335" s="212">
        <v>1</v>
      </c>
      <c r="O2335" s="220" t="s">
        <v>4320</v>
      </c>
      <c r="P2335" s="213">
        <f t="shared" si="95"/>
        <v>1</v>
      </c>
      <c r="Q2335" s="214" t="str">
        <f>IF(ISNUMBER(P2335),IF(P2335=100%,"CUMPLIDA",IF(AND(ISNUMBER(L2335),ISNUMBER([8]OCI!$P$6)), IF(L2335&lt;[8]OCI!$P$6,"INCUMPLIDA","PROCESO"), "VERIFICAR FECHA")),"SIN VALOR AVANCE")</f>
        <v>CUMPLIDA</v>
      </c>
    </row>
    <row r="2336" spans="1:17" ht="210.75" x14ac:dyDescent="0.2">
      <c r="A2336" s="219" t="s">
        <v>19</v>
      </c>
      <c r="B2336" s="224" t="s">
        <v>16</v>
      </c>
      <c r="C2336" s="727"/>
      <c r="D2336" s="727"/>
      <c r="E2336" s="744"/>
      <c r="F2336" s="738"/>
      <c r="G2336" s="373" t="s">
        <v>4297</v>
      </c>
      <c r="H2336" s="220" t="s">
        <v>4297</v>
      </c>
      <c r="I2336" s="220" t="s">
        <v>1258</v>
      </c>
      <c r="J2336" s="378">
        <v>1</v>
      </c>
      <c r="K2336" s="385">
        <v>45505</v>
      </c>
      <c r="L2336" s="385">
        <v>45596</v>
      </c>
      <c r="M2336" s="380">
        <f t="shared" si="94"/>
        <v>13</v>
      </c>
      <c r="N2336" s="212">
        <v>1</v>
      </c>
      <c r="O2336" s="220" t="s">
        <v>4341</v>
      </c>
      <c r="P2336" s="213">
        <f t="shared" si="95"/>
        <v>1</v>
      </c>
      <c r="Q2336" s="214" t="str">
        <f>IF(ISNUMBER(P2336),IF(P2336=100%,"CUMPLIDA",IF(AND(ISNUMBER(L2336),ISNUMBER([8]OCI!$P$6)), IF(L2336&lt;[8]OCI!$P$6,"INCUMPLIDA","PROCESO"), "VERIFICAR FECHA")),"SIN VALOR AVANCE")</f>
        <v>CUMPLIDA</v>
      </c>
    </row>
    <row r="2337" spans="1:17" ht="210.75" x14ac:dyDescent="0.2">
      <c r="A2337" s="219" t="s">
        <v>19</v>
      </c>
      <c r="B2337" s="224" t="s">
        <v>16</v>
      </c>
      <c r="C2337" s="727"/>
      <c r="D2337" s="727"/>
      <c r="E2337" s="744"/>
      <c r="F2337" s="738"/>
      <c r="G2337" s="373" t="s">
        <v>1259</v>
      </c>
      <c r="H2337" s="220" t="s">
        <v>1259</v>
      </c>
      <c r="I2337" s="220" t="s">
        <v>1260</v>
      </c>
      <c r="J2337" s="378">
        <v>1</v>
      </c>
      <c r="K2337" s="385">
        <v>45597</v>
      </c>
      <c r="L2337" s="385">
        <v>45869</v>
      </c>
      <c r="M2337" s="380">
        <f t="shared" si="94"/>
        <v>38.857142857142854</v>
      </c>
      <c r="N2337" s="212">
        <v>0</v>
      </c>
      <c r="O2337" s="220" t="s">
        <v>4342</v>
      </c>
      <c r="P2337" s="213">
        <f t="shared" si="95"/>
        <v>0</v>
      </c>
      <c r="Q2337" s="214" t="str">
        <f>IF(ISNUMBER(P2337),IF(P2337=100%,"CUMPLIDA",IF(AND(ISNUMBER(L2337),ISNUMBER([8]OCI!$P$6)), IF(L2337&lt;[8]OCI!$P$6,"INCUMPLIDA","PROCESO"), "VERIFICAR FECHA")),"SIN VALOR AVANCE")</f>
        <v>PROCESO</v>
      </c>
    </row>
    <row r="2338" spans="1:17" ht="210.75" x14ac:dyDescent="0.2">
      <c r="A2338" s="219" t="s">
        <v>19</v>
      </c>
      <c r="B2338" s="224" t="s">
        <v>16</v>
      </c>
      <c r="C2338" s="727"/>
      <c r="D2338" s="727"/>
      <c r="E2338" s="744"/>
      <c r="F2338" s="738"/>
      <c r="G2338" s="373" t="s">
        <v>1261</v>
      </c>
      <c r="H2338" s="220" t="s">
        <v>1261</v>
      </c>
      <c r="I2338" s="220" t="s">
        <v>1262</v>
      </c>
      <c r="J2338" s="213">
        <v>1</v>
      </c>
      <c r="K2338" s="385">
        <v>45870</v>
      </c>
      <c r="L2338" s="385">
        <v>46112</v>
      </c>
      <c r="M2338" s="380">
        <f t="shared" si="94"/>
        <v>34.571428571428569</v>
      </c>
      <c r="N2338" s="383">
        <v>0</v>
      </c>
      <c r="O2338" s="220" t="s">
        <v>4343</v>
      </c>
      <c r="P2338" s="213">
        <f t="shared" si="95"/>
        <v>0</v>
      </c>
      <c r="Q2338" s="214" t="str">
        <f>IF(ISNUMBER(P2338),IF(P2338=100%,"CUMPLIDA",IF(AND(ISNUMBER(L2338),ISNUMBER([8]OCI!$P$6)), IF(L2338&lt;[8]OCI!$P$6,"INCUMPLIDA","PROCESO"), "VERIFICAR FECHA")),"SIN VALOR AVANCE")</f>
        <v>PROCESO</v>
      </c>
    </row>
    <row r="2339" spans="1:17" ht="300.75" x14ac:dyDescent="0.2">
      <c r="A2339" s="219" t="s">
        <v>19</v>
      </c>
      <c r="B2339" s="224" t="s">
        <v>16</v>
      </c>
      <c r="C2339" s="727"/>
      <c r="D2339" s="727"/>
      <c r="E2339" s="744"/>
      <c r="F2339" s="738"/>
      <c r="G2339" s="737" t="s">
        <v>823</v>
      </c>
      <c r="H2339" s="381" t="s">
        <v>675</v>
      </c>
      <c r="I2339" s="218" t="s">
        <v>676</v>
      </c>
      <c r="J2339" s="378">
        <v>1</v>
      </c>
      <c r="K2339" s="385">
        <v>45231</v>
      </c>
      <c r="L2339" s="385">
        <v>45504</v>
      </c>
      <c r="M2339" s="380">
        <f t="shared" si="94"/>
        <v>39</v>
      </c>
      <c r="N2339" s="212">
        <v>1</v>
      </c>
      <c r="O2339" s="223" t="s">
        <v>4301</v>
      </c>
      <c r="P2339" s="386">
        <f t="shared" si="95"/>
        <v>1</v>
      </c>
      <c r="Q2339" s="214" t="str">
        <f>IF(ISNUMBER(P2339),IF(P2339=100%,"CUMPLIDA",IF(AND(ISNUMBER(L2339),ISNUMBER([8]OCI!$P$6)), IF(L2339&lt;[8]OCI!$P$6,"INCUMPLIDA","PROCESO"), "VERIFICAR FECHA")),"SIN VALOR AVANCE")</f>
        <v>CUMPLIDA</v>
      </c>
    </row>
    <row r="2340" spans="1:17" ht="240.75" x14ac:dyDescent="0.2">
      <c r="A2340" s="219" t="s">
        <v>19</v>
      </c>
      <c r="B2340" s="224" t="s">
        <v>16</v>
      </c>
      <c r="C2340" s="727"/>
      <c r="D2340" s="727"/>
      <c r="E2340" s="744"/>
      <c r="F2340" s="738"/>
      <c r="G2340" s="739"/>
      <c r="H2340" s="381" t="s">
        <v>678</v>
      </c>
      <c r="I2340" s="218" t="s">
        <v>679</v>
      </c>
      <c r="J2340" s="378">
        <v>1</v>
      </c>
      <c r="K2340" s="385">
        <v>45231</v>
      </c>
      <c r="L2340" s="385">
        <v>45504</v>
      </c>
      <c r="M2340" s="380">
        <f t="shared" si="94"/>
        <v>39</v>
      </c>
      <c r="N2340" s="212">
        <v>1</v>
      </c>
      <c r="O2340" s="223" t="s">
        <v>4279</v>
      </c>
      <c r="P2340" s="386">
        <f t="shared" si="95"/>
        <v>1</v>
      </c>
      <c r="Q2340" s="214" t="str">
        <f>IF(ISNUMBER(P2340),IF(P2340=100%,"CUMPLIDA",IF(AND(ISNUMBER(L2340),ISNUMBER([8]OCI!$P$6)), IF(L2340&lt;[8]OCI!$P$6,"INCUMPLIDA","PROCESO"), "VERIFICAR FECHA")),"SIN VALOR AVANCE")</f>
        <v>CUMPLIDA</v>
      </c>
    </row>
    <row r="2341" spans="1:17" ht="195.75" x14ac:dyDescent="0.2">
      <c r="A2341" s="219" t="s">
        <v>19</v>
      </c>
      <c r="B2341" s="224" t="s">
        <v>16</v>
      </c>
      <c r="C2341" s="727"/>
      <c r="D2341" s="727"/>
      <c r="E2341" s="744"/>
      <c r="F2341" s="738"/>
      <c r="G2341" s="374" t="s">
        <v>97</v>
      </c>
      <c r="H2341" s="218" t="s">
        <v>98</v>
      </c>
      <c r="I2341" s="218" t="s">
        <v>99</v>
      </c>
      <c r="J2341" s="215">
        <v>1</v>
      </c>
      <c r="K2341" s="398">
        <v>45323</v>
      </c>
      <c r="L2341" s="398">
        <v>45747</v>
      </c>
      <c r="M2341" s="380">
        <f t="shared" si="94"/>
        <v>60.571428571428569</v>
      </c>
      <c r="N2341" s="212">
        <v>1</v>
      </c>
      <c r="O2341" s="223" t="s">
        <v>4280</v>
      </c>
      <c r="P2341" s="386">
        <f t="shared" si="95"/>
        <v>1</v>
      </c>
      <c r="Q2341" s="214" t="str">
        <f>IF(ISNUMBER(P2341),IF(P2341=100%,"CUMPLIDA",IF(AND(ISNUMBER(L2341),ISNUMBER([8]OCI!$P$6)), IF(L2341&lt;[8]OCI!$P$6,"INCUMPLIDA","PROCESO"), "VERIFICAR FECHA")),"SIN VALOR AVANCE")</f>
        <v>CUMPLIDA</v>
      </c>
    </row>
    <row r="2342" spans="1:17" ht="75.75" x14ac:dyDescent="0.2">
      <c r="A2342" s="219" t="s">
        <v>19</v>
      </c>
      <c r="B2342" s="224" t="s">
        <v>16</v>
      </c>
      <c r="C2342" s="727"/>
      <c r="D2342" s="727"/>
      <c r="E2342" s="744"/>
      <c r="F2342" s="738"/>
      <c r="G2342" s="374" t="s">
        <v>101</v>
      </c>
      <c r="H2342" s="218" t="s">
        <v>101</v>
      </c>
      <c r="I2342" s="218" t="s">
        <v>102</v>
      </c>
      <c r="J2342" s="215">
        <v>1</v>
      </c>
      <c r="K2342" s="398">
        <v>45323</v>
      </c>
      <c r="L2342" s="398">
        <v>45747</v>
      </c>
      <c r="M2342" s="380">
        <f t="shared" si="94"/>
        <v>60.571428571428569</v>
      </c>
      <c r="N2342" s="212">
        <v>1</v>
      </c>
      <c r="O2342" s="223" t="s">
        <v>4268</v>
      </c>
      <c r="P2342" s="386">
        <f t="shared" si="95"/>
        <v>1</v>
      </c>
      <c r="Q2342" s="214" t="str">
        <f>IF(ISNUMBER(P2342),IF(P2342=100%,"CUMPLIDA",IF(AND(ISNUMBER(L2342),ISNUMBER([8]OCI!$P$6)), IF(L2342&lt;[8]OCI!$P$6,"INCUMPLIDA","PROCESO"), "VERIFICAR FECHA")),"SIN VALOR AVANCE")</f>
        <v>CUMPLIDA</v>
      </c>
    </row>
    <row r="2343" spans="1:17" ht="75.75" x14ac:dyDescent="0.2">
      <c r="A2343" s="219" t="s">
        <v>19</v>
      </c>
      <c r="B2343" s="224" t="s">
        <v>16</v>
      </c>
      <c r="C2343" s="727"/>
      <c r="D2343" s="727"/>
      <c r="E2343" s="744"/>
      <c r="F2343" s="738"/>
      <c r="G2343" s="374" t="s">
        <v>238</v>
      </c>
      <c r="H2343" s="218" t="s">
        <v>239</v>
      </c>
      <c r="I2343" s="218" t="s">
        <v>240</v>
      </c>
      <c r="J2343" s="215">
        <v>1</v>
      </c>
      <c r="K2343" s="398">
        <v>45231</v>
      </c>
      <c r="L2343" s="398">
        <v>45747</v>
      </c>
      <c r="M2343" s="380">
        <f t="shared" si="94"/>
        <v>73.714285714285708</v>
      </c>
      <c r="N2343" s="212">
        <v>1</v>
      </c>
      <c r="O2343" s="223" t="s">
        <v>4268</v>
      </c>
      <c r="P2343" s="386">
        <f t="shared" si="95"/>
        <v>1</v>
      </c>
      <c r="Q2343" s="214" t="str">
        <f>IF(ISNUMBER(P2343),IF(P2343=100%,"CUMPLIDA",IF(AND(ISNUMBER(L2343),ISNUMBER([8]OCI!$P$6)), IF(L2343&lt;[8]OCI!$P$6,"INCUMPLIDA","PROCESO"), "VERIFICAR FECHA")),"SIN VALOR AVANCE")</f>
        <v>CUMPLIDA</v>
      </c>
    </row>
    <row r="2344" spans="1:17" ht="195.75" x14ac:dyDescent="0.2">
      <c r="A2344" s="219" t="s">
        <v>19</v>
      </c>
      <c r="B2344" s="224" t="s">
        <v>16</v>
      </c>
      <c r="C2344" s="727"/>
      <c r="D2344" s="727"/>
      <c r="E2344" s="744"/>
      <c r="F2344" s="738"/>
      <c r="G2344" s="374" t="s">
        <v>104</v>
      </c>
      <c r="H2344" s="218" t="s">
        <v>104</v>
      </c>
      <c r="I2344" s="218" t="s">
        <v>105</v>
      </c>
      <c r="J2344" s="215">
        <v>1</v>
      </c>
      <c r="K2344" s="398">
        <v>45323</v>
      </c>
      <c r="L2344" s="398">
        <v>45747</v>
      </c>
      <c r="M2344" s="380">
        <f t="shared" si="94"/>
        <v>60.571428571428569</v>
      </c>
      <c r="N2344" s="212">
        <v>1</v>
      </c>
      <c r="O2344" s="223" t="s">
        <v>4280</v>
      </c>
      <c r="P2344" s="386">
        <f t="shared" si="95"/>
        <v>1</v>
      </c>
      <c r="Q2344" s="214" t="str">
        <f>IF(ISNUMBER(P2344),IF(P2344=100%,"CUMPLIDA",IF(AND(ISNUMBER(L2344),ISNUMBER([8]OCI!$P$6)), IF(L2344&lt;[8]OCI!$P$6,"INCUMPLIDA","PROCESO"), "VERIFICAR FECHA")),"SIN VALOR AVANCE")</f>
        <v>CUMPLIDA</v>
      </c>
    </row>
    <row r="2345" spans="1:17" ht="75.75" x14ac:dyDescent="0.2">
      <c r="A2345" s="219" t="s">
        <v>19</v>
      </c>
      <c r="B2345" s="224" t="s">
        <v>16</v>
      </c>
      <c r="C2345" s="727"/>
      <c r="D2345" s="727"/>
      <c r="E2345" s="744"/>
      <c r="F2345" s="738"/>
      <c r="G2345" s="374" t="s">
        <v>106</v>
      </c>
      <c r="H2345" s="218" t="s">
        <v>106</v>
      </c>
      <c r="I2345" s="218" t="s">
        <v>107</v>
      </c>
      <c r="J2345" s="215">
        <v>1</v>
      </c>
      <c r="K2345" s="398">
        <v>45231</v>
      </c>
      <c r="L2345" s="398">
        <v>45747</v>
      </c>
      <c r="M2345" s="380">
        <f t="shared" si="94"/>
        <v>73.714285714285708</v>
      </c>
      <c r="N2345" s="212">
        <v>1</v>
      </c>
      <c r="O2345" s="223" t="s">
        <v>4268</v>
      </c>
      <c r="P2345" s="386">
        <f t="shared" si="95"/>
        <v>1</v>
      </c>
      <c r="Q2345" s="214" t="str">
        <f>IF(ISNUMBER(P2345),IF(P2345=100%,"CUMPLIDA",IF(AND(ISNUMBER(L2345),ISNUMBER([8]OCI!$P$6)), IF(L2345&lt;[8]OCI!$P$6,"INCUMPLIDA","PROCESO"), "VERIFICAR FECHA")),"SIN VALOR AVANCE")</f>
        <v>CUMPLIDA</v>
      </c>
    </row>
    <row r="2346" spans="1:17" ht="240.75" x14ac:dyDescent="0.2">
      <c r="A2346" s="219" t="s">
        <v>19</v>
      </c>
      <c r="B2346" s="224" t="s">
        <v>16</v>
      </c>
      <c r="C2346" s="727"/>
      <c r="D2346" s="727"/>
      <c r="E2346" s="744"/>
      <c r="F2346" s="738"/>
      <c r="G2346" s="374" t="s">
        <v>108</v>
      </c>
      <c r="H2346" s="218" t="s">
        <v>108</v>
      </c>
      <c r="I2346" s="218" t="s">
        <v>524</v>
      </c>
      <c r="J2346" s="215">
        <v>1</v>
      </c>
      <c r="K2346" s="398">
        <v>45231</v>
      </c>
      <c r="L2346" s="398">
        <v>45808</v>
      </c>
      <c r="M2346" s="380">
        <f t="shared" si="94"/>
        <v>82.428571428571431</v>
      </c>
      <c r="N2346" s="212">
        <v>1</v>
      </c>
      <c r="O2346" s="223" t="s">
        <v>4279</v>
      </c>
      <c r="P2346" s="386">
        <f t="shared" si="95"/>
        <v>1</v>
      </c>
      <c r="Q2346" s="214" t="str">
        <f>IF(ISNUMBER(P2346),IF(P2346=100%,"CUMPLIDA",IF(AND(ISNUMBER(L2346),ISNUMBER([8]OCI!$P$6)), IF(L2346&lt;[8]OCI!$P$6,"INCUMPLIDA","PROCESO"), "VERIFICAR FECHA")),"SIN VALOR AVANCE")</f>
        <v>CUMPLIDA</v>
      </c>
    </row>
    <row r="2347" spans="1:17" ht="75.75" x14ac:dyDescent="0.2">
      <c r="A2347" s="219" t="s">
        <v>19</v>
      </c>
      <c r="B2347" s="224" t="s">
        <v>16</v>
      </c>
      <c r="C2347" s="727"/>
      <c r="D2347" s="727"/>
      <c r="E2347" s="744"/>
      <c r="F2347" s="738"/>
      <c r="G2347" s="374" t="s">
        <v>110</v>
      </c>
      <c r="H2347" s="218" t="s">
        <v>111</v>
      </c>
      <c r="I2347" s="218" t="s">
        <v>112</v>
      </c>
      <c r="J2347" s="215">
        <v>8</v>
      </c>
      <c r="K2347" s="398">
        <v>45809</v>
      </c>
      <c r="L2347" s="398">
        <v>46568</v>
      </c>
      <c r="M2347" s="380">
        <f t="shared" si="94"/>
        <v>108.42857142857143</v>
      </c>
      <c r="N2347" s="212">
        <v>0</v>
      </c>
      <c r="O2347" s="223" t="s">
        <v>4268</v>
      </c>
      <c r="P2347" s="386">
        <f t="shared" si="95"/>
        <v>0</v>
      </c>
      <c r="Q2347" s="214" t="str">
        <f>IF(ISNUMBER(P2347),IF(P2347=100%,"CUMPLIDA",IF(AND(ISNUMBER(L2347),ISNUMBER([8]OCI!$P$6)), IF(L2347&lt;[8]OCI!$P$6,"INCUMPLIDA","PROCESO"), "VERIFICAR FECHA")),"SIN VALOR AVANCE")</f>
        <v>PROCESO</v>
      </c>
    </row>
    <row r="2348" spans="1:17" ht="180.75" x14ac:dyDescent="0.2">
      <c r="A2348" s="219" t="s">
        <v>19</v>
      </c>
      <c r="B2348" s="224" t="s">
        <v>16</v>
      </c>
      <c r="C2348" s="727"/>
      <c r="D2348" s="727"/>
      <c r="E2348" s="744"/>
      <c r="F2348" s="738"/>
      <c r="G2348" s="374" t="s">
        <v>114</v>
      </c>
      <c r="H2348" s="218" t="s">
        <v>115</v>
      </c>
      <c r="I2348" s="218" t="s">
        <v>116</v>
      </c>
      <c r="J2348" s="215">
        <v>1</v>
      </c>
      <c r="K2348" s="398">
        <v>45809</v>
      </c>
      <c r="L2348" s="398">
        <v>46568</v>
      </c>
      <c r="M2348" s="380">
        <f t="shared" si="94"/>
        <v>108.42857142857143</v>
      </c>
      <c r="N2348" s="212">
        <v>0</v>
      </c>
      <c r="O2348" s="223" t="s">
        <v>4344</v>
      </c>
      <c r="P2348" s="386">
        <f t="shared" si="95"/>
        <v>0</v>
      </c>
      <c r="Q2348" s="214" t="str">
        <f>IF(ISNUMBER(P2348),IF(P2348=100%,"CUMPLIDA",IF(AND(ISNUMBER(L2348),ISNUMBER([8]OCI!$P$6)), IF(L2348&lt;[8]OCI!$P$6,"INCUMPLIDA","PROCESO"), "VERIFICAR FECHA")),"SIN VALOR AVANCE")</f>
        <v>PROCESO</v>
      </c>
    </row>
    <row r="2349" spans="1:17" ht="240.75" x14ac:dyDescent="0.2">
      <c r="A2349" s="219" t="s">
        <v>19</v>
      </c>
      <c r="B2349" s="224" t="s">
        <v>16</v>
      </c>
      <c r="C2349" s="727"/>
      <c r="D2349" s="727"/>
      <c r="E2349" s="744"/>
      <c r="F2349" s="738"/>
      <c r="G2349" s="374" t="s">
        <v>117</v>
      </c>
      <c r="H2349" s="218" t="s">
        <v>118</v>
      </c>
      <c r="I2349" s="218" t="s">
        <v>119</v>
      </c>
      <c r="J2349" s="215">
        <v>2</v>
      </c>
      <c r="K2349" s="398">
        <v>45809</v>
      </c>
      <c r="L2349" s="398">
        <v>46568</v>
      </c>
      <c r="M2349" s="380">
        <f t="shared" si="94"/>
        <v>108.42857142857143</v>
      </c>
      <c r="N2349" s="212">
        <v>0</v>
      </c>
      <c r="O2349" s="223" t="s">
        <v>4279</v>
      </c>
      <c r="P2349" s="386">
        <f t="shared" si="95"/>
        <v>0</v>
      </c>
      <c r="Q2349" s="214" t="str">
        <f>IF(ISNUMBER(P2349),IF(P2349=100%,"CUMPLIDA",IF(AND(ISNUMBER(L2349),ISNUMBER([8]OCI!$P$6)), IF(L2349&lt;[8]OCI!$P$6,"INCUMPLIDA","PROCESO"), "VERIFICAR FECHA")),"SIN VALOR AVANCE")</f>
        <v>PROCESO</v>
      </c>
    </row>
    <row r="2350" spans="1:17" ht="315.75" x14ac:dyDescent="0.2">
      <c r="A2350" s="219" t="s">
        <v>19</v>
      </c>
      <c r="B2350" s="224" t="s">
        <v>16</v>
      </c>
      <c r="C2350" s="728"/>
      <c r="D2350" s="728"/>
      <c r="E2350" s="745"/>
      <c r="F2350" s="739"/>
      <c r="G2350" s="373" t="s">
        <v>4305</v>
      </c>
      <c r="H2350" s="220" t="s">
        <v>4305</v>
      </c>
      <c r="I2350" s="220" t="s">
        <v>4306</v>
      </c>
      <c r="J2350" s="213">
        <v>1</v>
      </c>
      <c r="K2350" s="385">
        <v>45139</v>
      </c>
      <c r="L2350" s="385">
        <v>46081</v>
      </c>
      <c r="M2350" s="380">
        <f t="shared" si="94"/>
        <v>134.57142857142858</v>
      </c>
      <c r="N2350" s="383">
        <v>0.4</v>
      </c>
      <c r="O2350" s="220" t="s">
        <v>4345</v>
      </c>
      <c r="P2350" s="213">
        <f t="shared" si="95"/>
        <v>0.4</v>
      </c>
      <c r="Q2350" s="214" t="str">
        <f>IF(ISNUMBER(P2350),IF(P2350=100%,"CUMPLIDA",IF(AND(ISNUMBER(L2350),ISNUMBER([8]OCI!$P$6)), IF(L2350&lt;[8]OCI!$P$6,"INCUMPLIDA","PROCESO"), "VERIFICAR FECHA")),"SIN VALOR AVANCE")</f>
        <v>PROCESO</v>
      </c>
    </row>
    <row r="2351" spans="1:17" ht="120.75" x14ac:dyDescent="0.2">
      <c r="A2351" s="219" t="s">
        <v>19</v>
      </c>
      <c r="B2351" s="224" t="s">
        <v>16</v>
      </c>
      <c r="C2351" s="726" t="s">
        <v>4346</v>
      </c>
      <c r="D2351" s="726" t="s">
        <v>4282</v>
      </c>
      <c r="E2351" s="743" t="s">
        <v>4347</v>
      </c>
      <c r="F2351" s="743" t="s">
        <v>4348</v>
      </c>
      <c r="G2351" s="373" t="s">
        <v>4349</v>
      </c>
      <c r="H2351" s="220" t="s">
        <v>4350</v>
      </c>
      <c r="I2351" s="220" t="s">
        <v>4351</v>
      </c>
      <c r="J2351" s="378">
        <v>1</v>
      </c>
      <c r="K2351" s="385">
        <v>45444</v>
      </c>
      <c r="L2351" s="385">
        <v>45504</v>
      </c>
      <c r="M2351" s="380">
        <f t="shared" si="94"/>
        <v>8.5714285714285712</v>
      </c>
      <c r="N2351" s="212">
        <v>1</v>
      </c>
      <c r="O2351" s="220" t="s">
        <v>4352</v>
      </c>
      <c r="P2351" s="213">
        <f t="shared" si="95"/>
        <v>1</v>
      </c>
      <c r="Q2351" s="214" t="str">
        <f>IF(ISNUMBER(P2351),IF(P2351=100%,"CUMPLIDA",IF(AND(ISNUMBER(L2351),ISNUMBER([8]OCI!$P$6)), IF(L2351&lt;[8]OCI!$P$6,"INCUMPLIDA","PROCESO"), "VERIFICAR FECHA")),"SIN VALOR AVANCE")</f>
        <v>CUMPLIDA</v>
      </c>
    </row>
    <row r="2352" spans="1:17" ht="120" x14ac:dyDescent="0.2">
      <c r="A2352" s="219" t="s">
        <v>19</v>
      </c>
      <c r="B2352" s="224" t="s">
        <v>16</v>
      </c>
      <c r="C2352" s="727"/>
      <c r="D2352" s="727"/>
      <c r="E2352" s="744"/>
      <c r="F2352" s="744"/>
      <c r="G2352" s="373" t="s">
        <v>4353</v>
      </c>
      <c r="H2352" s="220" t="s">
        <v>4353</v>
      </c>
      <c r="I2352" s="220" t="s">
        <v>4354</v>
      </c>
      <c r="J2352" s="378">
        <v>6</v>
      </c>
      <c r="K2352" s="385">
        <v>45504</v>
      </c>
      <c r="L2352" s="385">
        <v>45869</v>
      </c>
      <c r="M2352" s="380">
        <f t="shared" si="94"/>
        <v>52.142857142857146</v>
      </c>
      <c r="N2352" s="212">
        <v>5</v>
      </c>
      <c r="O2352" s="220" t="s">
        <v>4355</v>
      </c>
      <c r="P2352" s="213">
        <f t="shared" si="95"/>
        <v>0.83333333333333337</v>
      </c>
      <c r="Q2352" s="214" t="str">
        <f>IF(ISNUMBER(P2352),IF(P2352=100%,"CUMPLIDA",IF(AND(ISNUMBER(L2352),ISNUMBER([8]OCI!$P$6)), IF(L2352&lt;[8]OCI!$P$6,"INCUMPLIDA","PROCESO"), "VERIFICAR FECHA")),"SIN VALOR AVANCE")</f>
        <v>PROCESO</v>
      </c>
    </row>
    <row r="2353" spans="1:17" ht="195.75" x14ac:dyDescent="0.2">
      <c r="A2353" s="219" t="s">
        <v>19</v>
      </c>
      <c r="B2353" s="224" t="s">
        <v>16</v>
      </c>
      <c r="C2353" s="727"/>
      <c r="D2353" s="727"/>
      <c r="E2353" s="744"/>
      <c r="F2353" s="744"/>
      <c r="G2353" s="373" t="s">
        <v>4356</v>
      </c>
      <c r="H2353" s="220" t="s">
        <v>4357</v>
      </c>
      <c r="I2353" s="220" t="s">
        <v>4358</v>
      </c>
      <c r="J2353" s="378">
        <v>12</v>
      </c>
      <c r="K2353" s="385">
        <v>45474</v>
      </c>
      <c r="L2353" s="385">
        <v>45869</v>
      </c>
      <c r="M2353" s="380">
        <f t="shared" si="94"/>
        <v>56.428571428571431</v>
      </c>
      <c r="N2353" s="212">
        <v>11</v>
      </c>
      <c r="O2353" s="220" t="s">
        <v>4359</v>
      </c>
      <c r="P2353" s="213">
        <f t="shared" si="95"/>
        <v>0.91666666666666663</v>
      </c>
      <c r="Q2353" s="214" t="str">
        <f>IF(ISNUMBER(P2353),IF(P2353=100%,"CUMPLIDA",IF(AND(ISNUMBER(L2353),ISNUMBER([8]OCI!$P$6)), IF(L2353&lt;[8]OCI!$P$6,"INCUMPLIDA","PROCESO"), "VERIFICAR FECHA")),"SIN VALOR AVANCE")</f>
        <v>PROCESO</v>
      </c>
    </row>
    <row r="2354" spans="1:17" ht="240" x14ac:dyDescent="0.2">
      <c r="A2354" s="219" t="s">
        <v>19</v>
      </c>
      <c r="B2354" s="224" t="s">
        <v>16</v>
      </c>
      <c r="C2354" s="728"/>
      <c r="D2354" s="728"/>
      <c r="E2354" s="745"/>
      <c r="F2354" s="745"/>
      <c r="G2354" s="373" t="s">
        <v>4360</v>
      </c>
      <c r="H2354" s="220" t="s">
        <v>4360</v>
      </c>
      <c r="I2354" s="220" t="s">
        <v>4361</v>
      </c>
      <c r="J2354" s="378">
        <v>12</v>
      </c>
      <c r="K2354" s="385">
        <v>45474</v>
      </c>
      <c r="L2354" s="385">
        <v>45869</v>
      </c>
      <c r="M2354" s="380">
        <f t="shared" si="94"/>
        <v>56.428571428571431</v>
      </c>
      <c r="N2354" s="212">
        <v>10</v>
      </c>
      <c r="O2354" s="220" t="s">
        <v>4362</v>
      </c>
      <c r="P2354" s="213">
        <f t="shared" si="95"/>
        <v>0.83333333333333337</v>
      </c>
      <c r="Q2354" s="214" t="str">
        <f>IF(ISNUMBER(P2354),IF(P2354=100%,"CUMPLIDA",IF(AND(ISNUMBER(L2354),ISNUMBER([8]OCI!$P$6)), IF(L2354&lt;[8]OCI!$P$6,"INCUMPLIDA","PROCESO"), "VERIFICAR FECHA")),"SIN VALOR AVANCE")</f>
        <v>PROCESO</v>
      </c>
    </row>
    <row r="2355" spans="1:17" ht="120.75" x14ac:dyDescent="0.2">
      <c r="A2355" s="219" t="s">
        <v>19</v>
      </c>
      <c r="B2355" s="224" t="s">
        <v>16</v>
      </c>
      <c r="C2355" s="726" t="s">
        <v>4363</v>
      </c>
      <c r="D2355" s="726" t="s">
        <v>4364</v>
      </c>
      <c r="E2355" s="743" t="s">
        <v>4365</v>
      </c>
      <c r="F2355" s="743" t="s">
        <v>4366</v>
      </c>
      <c r="G2355" s="375" t="s">
        <v>4367</v>
      </c>
      <c r="H2355" s="376" t="s">
        <v>4368</v>
      </c>
      <c r="I2355" s="376" t="s">
        <v>4369</v>
      </c>
      <c r="J2355" s="378">
        <v>1</v>
      </c>
      <c r="K2355" s="385">
        <v>45518</v>
      </c>
      <c r="L2355" s="385">
        <v>45565</v>
      </c>
      <c r="M2355" s="380">
        <f t="shared" si="94"/>
        <v>6.7142857142857144</v>
      </c>
      <c r="N2355" s="212">
        <v>1</v>
      </c>
      <c r="O2355" s="394" t="s">
        <v>4370</v>
      </c>
      <c r="P2355" s="213">
        <f t="shared" si="95"/>
        <v>1</v>
      </c>
      <c r="Q2355" s="214" t="str">
        <f>IF(ISNUMBER(P2355),IF(P2355=100%,"CUMPLIDA",IF(AND(ISNUMBER(L2355),ISNUMBER([8]OCI!$P$6)), IF(L2355&lt;[8]OCI!$P$6,"INCUMPLIDA","PROCESO"), "VERIFICAR FECHA")),"SIN VALOR AVANCE")</f>
        <v>CUMPLIDA</v>
      </c>
    </row>
    <row r="2356" spans="1:17" ht="120.75" x14ac:dyDescent="0.2">
      <c r="A2356" s="219" t="s">
        <v>19</v>
      </c>
      <c r="B2356" s="224" t="s">
        <v>16</v>
      </c>
      <c r="C2356" s="727"/>
      <c r="D2356" s="727"/>
      <c r="E2356" s="744"/>
      <c r="F2356" s="744"/>
      <c r="G2356" s="393" t="s">
        <v>4371</v>
      </c>
      <c r="H2356" s="218" t="s">
        <v>4372</v>
      </c>
      <c r="I2356" s="394" t="s">
        <v>4373</v>
      </c>
      <c r="J2356" s="378">
        <v>1</v>
      </c>
      <c r="K2356" s="385">
        <v>45519</v>
      </c>
      <c r="L2356" s="385">
        <v>46021</v>
      </c>
      <c r="M2356" s="380">
        <f t="shared" si="94"/>
        <v>71.714285714285708</v>
      </c>
      <c r="N2356" s="212">
        <v>0.5</v>
      </c>
      <c r="O2356" s="394" t="s">
        <v>4370</v>
      </c>
      <c r="P2356" s="213">
        <f t="shared" si="95"/>
        <v>0.5</v>
      </c>
      <c r="Q2356" s="214" t="str">
        <f>IF(ISNUMBER(P2356),IF(P2356=100%,"CUMPLIDA",IF(AND(ISNUMBER(L2356),ISNUMBER([8]OCI!$P$6)), IF(L2356&lt;[8]OCI!$P$6,"INCUMPLIDA","PROCESO"), "VERIFICAR FECHA")),"SIN VALOR AVANCE")</f>
        <v>PROCESO</v>
      </c>
    </row>
    <row r="2357" spans="1:17" ht="120.75" x14ac:dyDescent="0.2">
      <c r="A2357" s="219" t="s">
        <v>19</v>
      </c>
      <c r="B2357" s="224" t="s">
        <v>16</v>
      </c>
      <c r="C2357" s="727"/>
      <c r="D2357" s="727"/>
      <c r="E2357" s="744"/>
      <c r="F2357" s="744"/>
      <c r="G2357" s="375" t="s">
        <v>4374</v>
      </c>
      <c r="H2357" s="376" t="s">
        <v>4375</v>
      </c>
      <c r="I2357" s="376" t="s">
        <v>4369</v>
      </c>
      <c r="J2357" s="378">
        <v>1</v>
      </c>
      <c r="K2357" s="385">
        <v>45518</v>
      </c>
      <c r="L2357" s="385">
        <v>45565</v>
      </c>
      <c r="M2357" s="380">
        <f t="shared" si="94"/>
        <v>6.7142857142857144</v>
      </c>
      <c r="N2357" s="212">
        <v>1</v>
      </c>
      <c r="O2357" s="394" t="s">
        <v>4370</v>
      </c>
      <c r="P2357" s="213">
        <f t="shared" si="95"/>
        <v>1</v>
      </c>
      <c r="Q2357" s="214" t="str">
        <f>IF(ISNUMBER(P2357),IF(P2357=100%,"CUMPLIDA",IF(AND(ISNUMBER(L2357),ISNUMBER([8]OCI!$P$6)), IF(L2357&lt;[8]OCI!$P$6,"INCUMPLIDA","PROCESO"), "VERIFICAR FECHA")),"SIN VALOR AVANCE")</f>
        <v>CUMPLIDA</v>
      </c>
    </row>
    <row r="2358" spans="1:17" ht="120.75" x14ac:dyDescent="0.2">
      <c r="A2358" s="219" t="s">
        <v>19</v>
      </c>
      <c r="B2358" s="224" t="s">
        <v>16</v>
      </c>
      <c r="C2358" s="727"/>
      <c r="D2358" s="727"/>
      <c r="E2358" s="744"/>
      <c r="F2358" s="744"/>
      <c r="G2358" s="393" t="s">
        <v>4376</v>
      </c>
      <c r="H2358" s="218" t="s">
        <v>4377</v>
      </c>
      <c r="I2358" s="394" t="s">
        <v>4378</v>
      </c>
      <c r="J2358" s="378">
        <v>1</v>
      </c>
      <c r="K2358" s="385">
        <v>45520</v>
      </c>
      <c r="L2358" s="385">
        <v>46021</v>
      </c>
      <c r="M2358" s="380">
        <f t="shared" si="94"/>
        <v>71.571428571428569</v>
      </c>
      <c r="N2358" s="212">
        <v>0.5</v>
      </c>
      <c r="O2358" s="394" t="s">
        <v>4370</v>
      </c>
      <c r="P2358" s="213">
        <f t="shared" si="95"/>
        <v>0.5</v>
      </c>
      <c r="Q2358" s="214" t="str">
        <f>IF(ISNUMBER(P2358),IF(P2358=100%,"CUMPLIDA",IF(AND(ISNUMBER(L2358),ISNUMBER([8]OCI!$P$6)), IF(L2358&lt;[8]OCI!$P$6,"INCUMPLIDA","PROCESO"), "VERIFICAR FECHA")),"SIN VALOR AVANCE")</f>
        <v>PROCESO</v>
      </c>
    </row>
    <row r="2359" spans="1:17" ht="120.75" x14ac:dyDescent="0.2">
      <c r="A2359" s="219" t="s">
        <v>19</v>
      </c>
      <c r="B2359" s="224" t="s">
        <v>16</v>
      </c>
      <c r="C2359" s="727"/>
      <c r="D2359" s="727"/>
      <c r="E2359" s="744"/>
      <c r="F2359" s="744"/>
      <c r="G2359" s="375" t="s">
        <v>4374</v>
      </c>
      <c r="H2359" s="376" t="s">
        <v>4375</v>
      </c>
      <c r="I2359" s="376" t="s">
        <v>4369</v>
      </c>
      <c r="J2359" s="378">
        <v>1</v>
      </c>
      <c r="K2359" s="385">
        <v>45518</v>
      </c>
      <c r="L2359" s="385">
        <v>45565</v>
      </c>
      <c r="M2359" s="380">
        <f t="shared" si="94"/>
        <v>6.7142857142857144</v>
      </c>
      <c r="N2359" s="212">
        <v>1</v>
      </c>
      <c r="O2359" s="394" t="s">
        <v>4370</v>
      </c>
      <c r="P2359" s="213">
        <f t="shared" si="95"/>
        <v>1</v>
      </c>
      <c r="Q2359" s="214" t="str">
        <f>IF(ISNUMBER(P2359),IF(P2359=100%,"CUMPLIDA",IF(AND(ISNUMBER(L2359),ISNUMBER([8]OCI!$P$6)), IF(L2359&lt;[8]OCI!$P$6,"INCUMPLIDA","PROCESO"), "VERIFICAR FECHA")),"SIN VALOR AVANCE")</f>
        <v>CUMPLIDA</v>
      </c>
    </row>
    <row r="2360" spans="1:17" ht="120.75" x14ac:dyDescent="0.2">
      <c r="A2360" s="219" t="s">
        <v>19</v>
      </c>
      <c r="B2360" s="224" t="s">
        <v>16</v>
      </c>
      <c r="C2360" s="727"/>
      <c r="D2360" s="727"/>
      <c r="E2360" s="744"/>
      <c r="F2360" s="744"/>
      <c r="G2360" s="393" t="s">
        <v>4379</v>
      </c>
      <c r="H2360" s="394" t="s">
        <v>4380</v>
      </c>
      <c r="I2360" s="394" t="s">
        <v>4378</v>
      </c>
      <c r="J2360" s="378">
        <v>1</v>
      </c>
      <c r="K2360" s="385">
        <v>45519</v>
      </c>
      <c r="L2360" s="385">
        <v>46021</v>
      </c>
      <c r="M2360" s="380">
        <f t="shared" si="94"/>
        <v>71.714285714285708</v>
      </c>
      <c r="N2360" s="212">
        <v>0.5</v>
      </c>
      <c r="O2360" s="394" t="s">
        <v>4370</v>
      </c>
      <c r="P2360" s="213">
        <f t="shared" si="95"/>
        <v>0.5</v>
      </c>
      <c r="Q2360" s="214" t="str">
        <f>IF(ISNUMBER(P2360),IF(P2360=100%,"CUMPLIDA",IF(AND(ISNUMBER(L2360),ISNUMBER([8]OCI!$P$6)), IF(L2360&lt;[8]OCI!$P$6,"INCUMPLIDA","PROCESO"), "VERIFICAR FECHA")),"SIN VALOR AVANCE")</f>
        <v>PROCESO</v>
      </c>
    </row>
    <row r="2361" spans="1:17" ht="105.75" x14ac:dyDescent="0.2">
      <c r="A2361" s="219" t="s">
        <v>19</v>
      </c>
      <c r="B2361" s="224" t="s">
        <v>16</v>
      </c>
      <c r="C2361" s="727"/>
      <c r="D2361" s="727"/>
      <c r="E2361" s="744"/>
      <c r="F2361" s="744"/>
      <c r="G2361" s="375" t="s">
        <v>4374</v>
      </c>
      <c r="H2361" s="376" t="s">
        <v>4375</v>
      </c>
      <c r="I2361" s="376" t="s">
        <v>4369</v>
      </c>
      <c r="J2361" s="378">
        <v>1</v>
      </c>
      <c r="K2361" s="385">
        <v>45518</v>
      </c>
      <c r="L2361" s="385">
        <v>45565</v>
      </c>
      <c r="M2361" s="380">
        <f t="shared" ref="M2361:M2424" si="96">(L2361-K2361)/7</f>
        <v>6.7142857142857144</v>
      </c>
      <c r="N2361" s="212">
        <v>1</v>
      </c>
      <c r="O2361" s="394" t="s">
        <v>4381</v>
      </c>
      <c r="P2361" s="213">
        <f t="shared" ref="P2361:P2424" si="97">N2361/J2361</f>
        <v>1</v>
      </c>
      <c r="Q2361" s="214" t="str">
        <f>IF(ISNUMBER(P2361),IF(P2361=100%,"CUMPLIDA",IF(AND(ISNUMBER(L2361),ISNUMBER([8]OCI!$P$6)), IF(L2361&lt;[8]OCI!$P$6,"INCUMPLIDA","PROCESO"), "VERIFICAR FECHA")),"SIN VALOR AVANCE")</f>
        <v>CUMPLIDA</v>
      </c>
    </row>
    <row r="2362" spans="1:17" ht="120.75" x14ac:dyDescent="0.2">
      <c r="A2362" s="219" t="s">
        <v>19</v>
      </c>
      <c r="B2362" s="224" t="s">
        <v>16</v>
      </c>
      <c r="C2362" s="727"/>
      <c r="D2362" s="727"/>
      <c r="E2362" s="744"/>
      <c r="F2362" s="744"/>
      <c r="G2362" s="393" t="s">
        <v>4382</v>
      </c>
      <c r="H2362" s="218" t="s">
        <v>4383</v>
      </c>
      <c r="I2362" s="394" t="s">
        <v>4378</v>
      </c>
      <c r="J2362" s="378">
        <v>1</v>
      </c>
      <c r="K2362" s="385">
        <v>45519</v>
      </c>
      <c r="L2362" s="385">
        <v>46021</v>
      </c>
      <c r="M2362" s="380">
        <f t="shared" si="96"/>
        <v>71.714285714285708</v>
      </c>
      <c r="N2362" s="212">
        <v>0.5</v>
      </c>
      <c r="O2362" s="394" t="s">
        <v>4370</v>
      </c>
      <c r="P2362" s="213">
        <f t="shared" si="97"/>
        <v>0.5</v>
      </c>
      <c r="Q2362" s="214" t="str">
        <f>IF(ISNUMBER(P2362),IF(P2362=100%,"CUMPLIDA",IF(AND(ISNUMBER(L2362),ISNUMBER([8]OCI!$P$6)), IF(L2362&lt;[8]OCI!$P$6,"INCUMPLIDA","PROCESO"), "VERIFICAR FECHA")),"SIN VALOR AVANCE")</f>
        <v>PROCESO</v>
      </c>
    </row>
    <row r="2363" spans="1:17" ht="135.75" x14ac:dyDescent="0.2">
      <c r="A2363" s="219" t="s">
        <v>19</v>
      </c>
      <c r="B2363" s="224" t="s">
        <v>16</v>
      </c>
      <c r="C2363" s="727"/>
      <c r="D2363" s="727"/>
      <c r="E2363" s="744"/>
      <c r="F2363" s="744"/>
      <c r="G2363" s="393" t="s">
        <v>4384</v>
      </c>
      <c r="H2363" s="218" t="s">
        <v>4385</v>
      </c>
      <c r="I2363" s="394" t="s">
        <v>4386</v>
      </c>
      <c r="J2363" s="378">
        <v>1</v>
      </c>
      <c r="K2363" s="385">
        <v>45519</v>
      </c>
      <c r="L2363" s="385">
        <v>45657</v>
      </c>
      <c r="M2363" s="380">
        <f t="shared" si="96"/>
        <v>19.714285714285715</v>
      </c>
      <c r="N2363" s="212">
        <v>1</v>
      </c>
      <c r="O2363" s="394" t="s">
        <v>4387</v>
      </c>
      <c r="P2363" s="213">
        <f t="shared" si="97"/>
        <v>1</v>
      </c>
      <c r="Q2363" s="214" t="str">
        <f>IF(ISNUMBER(P2363),IF(P2363=100%,"CUMPLIDA",IF(AND(ISNUMBER(L2363),ISNUMBER([8]OCI!$P$6)), IF(L2363&lt;[8]OCI!$P$6,"INCUMPLIDA","PROCESO"), "VERIFICAR FECHA")),"SIN VALOR AVANCE")</f>
        <v>CUMPLIDA</v>
      </c>
    </row>
    <row r="2364" spans="1:17" ht="135" x14ac:dyDescent="0.2">
      <c r="A2364" s="219" t="s">
        <v>19</v>
      </c>
      <c r="B2364" s="224" t="s">
        <v>16</v>
      </c>
      <c r="C2364" s="727"/>
      <c r="D2364" s="727"/>
      <c r="E2364" s="744"/>
      <c r="F2364" s="744"/>
      <c r="G2364" s="393" t="s">
        <v>4388</v>
      </c>
      <c r="H2364" s="394" t="s">
        <v>4388</v>
      </c>
      <c r="I2364" s="394" t="s">
        <v>4389</v>
      </c>
      <c r="J2364" s="378">
        <v>1</v>
      </c>
      <c r="K2364" s="385">
        <v>45519</v>
      </c>
      <c r="L2364" s="385">
        <v>45657</v>
      </c>
      <c r="M2364" s="380">
        <f t="shared" si="96"/>
        <v>19.714285714285715</v>
      </c>
      <c r="N2364" s="212">
        <v>1</v>
      </c>
      <c r="O2364" s="394" t="s">
        <v>4390</v>
      </c>
      <c r="P2364" s="213">
        <f t="shared" si="97"/>
        <v>1</v>
      </c>
      <c r="Q2364" s="214" t="str">
        <f>IF(ISNUMBER(P2364),IF(P2364=100%,"CUMPLIDA",IF(AND(ISNUMBER(L2364),ISNUMBER([8]OCI!$P$6)), IF(L2364&lt;[8]OCI!$P$6,"INCUMPLIDA","PROCESO"), "VERIFICAR FECHA")),"SIN VALOR AVANCE")</f>
        <v>CUMPLIDA</v>
      </c>
    </row>
    <row r="2365" spans="1:17" ht="135" x14ac:dyDescent="0.2">
      <c r="A2365" s="219" t="s">
        <v>19</v>
      </c>
      <c r="B2365" s="224" t="s">
        <v>16</v>
      </c>
      <c r="C2365" s="727"/>
      <c r="D2365" s="727"/>
      <c r="E2365" s="744"/>
      <c r="F2365" s="744"/>
      <c r="G2365" s="393" t="s">
        <v>4388</v>
      </c>
      <c r="H2365" s="394" t="s">
        <v>4388</v>
      </c>
      <c r="I2365" s="394" t="s">
        <v>4389</v>
      </c>
      <c r="J2365" s="378">
        <v>1</v>
      </c>
      <c r="K2365" s="385">
        <v>45519</v>
      </c>
      <c r="L2365" s="385">
        <v>45657</v>
      </c>
      <c r="M2365" s="380">
        <f t="shared" si="96"/>
        <v>19.714285714285715</v>
      </c>
      <c r="N2365" s="212">
        <v>1</v>
      </c>
      <c r="O2365" s="394" t="s">
        <v>4390</v>
      </c>
      <c r="P2365" s="213">
        <f t="shared" si="97"/>
        <v>1</v>
      </c>
      <c r="Q2365" s="214" t="str">
        <f>IF(ISNUMBER(P2365),IF(P2365=100%,"CUMPLIDA",IF(AND(ISNUMBER(L2365),ISNUMBER([8]OCI!$P$6)), IF(L2365&lt;[8]OCI!$P$6,"INCUMPLIDA","PROCESO"), "VERIFICAR FECHA")),"SIN VALOR AVANCE")</f>
        <v>CUMPLIDA</v>
      </c>
    </row>
    <row r="2366" spans="1:17" ht="135" x14ac:dyDescent="0.2">
      <c r="A2366" s="219" t="s">
        <v>19</v>
      </c>
      <c r="B2366" s="224" t="s">
        <v>16</v>
      </c>
      <c r="C2366" s="727"/>
      <c r="D2366" s="727"/>
      <c r="E2366" s="744"/>
      <c r="F2366" s="744"/>
      <c r="G2366" s="393" t="s">
        <v>4388</v>
      </c>
      <c r="H2366" s="394" t="s">
        <v>4388</v>
      </c>
      <c r="I2366" s="394" t="s">
        <v>4389</v>
      </c>
      <c r="J2366" s="378">
        <v>1</v>
      </c>
      <c r="K2366" s="385">
        <v>45519</v>
      </c>
      <c r="L2366" s="385">
        <v>45657</v>
      </c>
      <c r="M2366" s="380">
        <f t="shared" si="96"/>
        <v>19.714285714285715</v>
      </c>
      <c r="N2366" s="212">
        <v>1</v>
      </c>
      <c r="O2366" s="394" t="s">
        <v>4390</v>
      </c>
      <c r="P2366" s="213">
        <f t="shared" si="97"/>
        <v>1</v>
      </c>
      <c r="Q2366" s="214" t="str">
        <f>IF(ISNUMBER(P2366),IF(P2366=100%,"CUMPLIDA",IF(AND(ISNUMBER(L2366),ISNUMBER([8]OCI!$P$6)), IF(L2366&lt;[8]OCI!$P$6,"INCUMPLIDA","PROCESO"), "VERIFICAR FECHA")),"SIN VALOR AVANCE")</f>
        <v>CUMPLIDA</v>
      </c>
    </row>
    <row r="2367" spans="1:17" ht="135" x14ac:dyDescent="0.2">
      <c r="A2367" s="219" t="s">
        <v>19</v>
      </c>
      <c r="B2367" s="224" t="s">
        <v>16</v>
      </c>
      <c r="C2367" s="727"/>
      <c r="D2367" s="727"/>
      <c r="E2367" s="744"/>
      <c r="F2367" s="744"/>
      <c r="G2367" s="393" t="s">
        <v>4388</v>
      </c>
      <c r="H2367" s="394" t="s">
        <v>4388</v>
      </c>
      <c r="I2367" s="394" t="s">
        <v>4389</v>
      </c>
      <c r="J2367" s="378">
        <v>1</v>
      </c>
      <c r="K2367" s="385">
        <v>45520</v>
      </c>
      <c r="L2367" s="385">
        <v>45658</v>
      </c>
      <c r="M2367" s="380">
        <f t="shared" si="96"/>
        <v>19.714285714285715</v>
      </c>
      <c r="N2367" s="212">
        <v>1</v>
      </c>
      <c r="O2367" s="394" t="s">
        <v>4390</v>
      </c>
      <c r="P2367" s="213">
        <f t="shared" si="97"/>
        <v>1</v>
      </c>
      <c r="Q2367" s="214" t="str">
        <f>IF(ISNUMBER(P2367),IF(P2367=100%,"CUMPLIDA",IF(AND(ISNUMBER(L2367),ISNUMBER([8]OCI!$P$6)), IF(L2367&lt;[8]OCI!$P$6,"INCUMPLIDA","PROCESO"), "VERIFICAR FECHA")),"SIN VALOR AVANCE")</f>
        <v>CUMPLIDA</v>
      </c>
    </row>
    <row r="2368" spans="1:17" ht="150.75" x14ac:dyDescent="0.2">
      <c r="A2368" s="219" t="s">
        <v>19</v>
      </c>
      <c r="B2368" s="224" t="s">
        <v>16</v>
      </c>
      <c r="C2368" s="727"/>
      <c r="D2368" s="727"/>
      <c r="E2368" s="744"/>
      <c r="F2368" s="744"/>
      <c r="G2368" s="393" t="s">
        <v>4384</v>
      </c>
      <c r="H2368" s="218" t="s">
        <v>4385</v>
      </c>
      <c r="I2368" s="394" t="s">
        <v>4386</v>
      </c>
      <c r="J2368" s="378">
        <v>1</v>
      </c>
      <c r="K2368" s="385">
        <v>45519</v>
      </c>
      <c r="L2368" s="385">
        <v>45657</v>
      </c>
      <c r="M2368" s="380">
        <f t="shared" si="96"/>
        <v>19.714285714285715</v>
      </c>
      <c r="N2368" s="212">
        <v>1</v>
      </c>
      <c r="O2368" s="394" t="s">
        <v>4391</v>
      </c>
      <c r="P2368" s="213">
        <f t="shared" si="97"/>
        <v>1</v>
      </c>
      <c r="Q2368" s="214" t="str">
        <f>IF(ISNUMBER(P2368),IF(P2368=100%,"CUMPLIDA",IF(AND(ISNUMBER(L2368),ISNUMBER([8]OCI!$P$6)), IF(L2368&lt;[8]OCI!$P$6,"INCUMPLIDA","PROCESO"), "VERIFICAR FECHA")),"SIN VALOR AVANCE")</f>
        <v>CUMPLIDA</v>
      </c>
    </row>
    <row r="2369" spans="1:17" ht="120.75" x14ac:dyDescent="0.2">
      <c r="A2369" s="219" t="s">
        <v>19</v>
      </c>
      <c r="B2369" s="224" t="s">
        <v>16</v>
      </c>
      <c r="C2369" s="727"/>
      <c r="D2369" s="727"/>
      <c r="E2369" s="744"/>
      <c r="F2369" s="744"/>
      <c r="G2369" s="393" t="s">
        <v>4392</v>
      </c>
      <c r="H2369" s="218" t="s">
        <v>4375</v>
      </c>
      <c r="I2369" s="376" t="s">
        <v>4369</v>
      </c>
      <c r="J2369" s="215">
        <v>1</v>
      </c>
      <c r="K2369" s="398">
        <v>45518</v>
      </c>
      <c r="L2369" s="398">
        <v>45565</v>
      </c>
      <c r="M2369" s="380">
        <f t="shared" si="96"/>
        <v>6.7142857142857144</v>
      </c>
      <c r="N2369" s="212">
        <v>1</v>
      </c>
      <c r="O2369" s="394" t="s">
        <v>4370</v>
      </c>
      <c r="P2369" s="213">
        <f t="shared" si="97"/>
        <v>1</v>
      </c>
      <c r="Q2369" s="214" t="str">
        <f>IF(ISNUMBER(P2369),IF(P2369=100%,"CUMPLIDA",IF(AND(ISNUMBER(L2369),ISNUMBER([8]OCI!$P$6)), IF(L2369&lt;[8]OCI!$P$6,"INCUMPLIDA","PROCESO"), "VERIFICAR FECHA")),"SIN VALOR AVANCE")</f>
        <v>CUMPLIDA</v>
      </c>
    </row>
    <row r="2370" spans="1:17" ht="150.75" x14ac:dyDescent="0.2">
      <c r="A2370" s="219" t="s">
        <v>19</v>
      </c>
      <c r="B2370" s="224" t="s">
        <v>16</v>
      </c>
      <c r="C2370" s="728"/>
      <c r="D2370" s="728"/>
      <c r="E2370" s="745"/>
      <c r="F2370" s="745"/>
      <c r="G2370" s="393" t="s">
        <v>4376</v>
      </c>
      <c r="H2370" s="218" t="s">
        <v>4393</v>
      </c>
      <c r="I2370" s="394" t="s">
        <v>4378</v>
      </c>
      <c r="J2370" s="378">
        <v>1</v>
      </c>
      <c r="K2370" s="385">
        <v>45519</v>
      </c>
      <c r="L2370" s="385">
        <v>46021</v>
      </c>
      <c r="M2370" s="380">
        <f t="shared" si="96"/>
        <v>71.714285714285708</v>
      </c>
      <c r="N2370" s="212">
        <v>0.5</v>
      </c>
      <c r="O2370" s="394" t="s">
        <v>4394</v>
      </c>
      <c r="P2370" s="213">
        <f t="shared" si="97"/>
        <v>0.5</v>
      </c>
      <c r="Q2370" s="214" t="str">
        <f>IF(ISNUMBER(P2370),IF(P2370=100%,"CUMPLIDA",IF(AND(ISNUMBER(L2370),ISNUMBER([8]OCI!$P$6)), IF(L2370&lt;[8]OCI!$P$6,"INCUMPLIDA","PROCESO"), "VERIFICAR FECHA")),"SIN VALOR AVANCE")</f>
        <v>PROCESO</v>
      </c>
    </row>
    <row r="2371" spans="1:17" ht="120.75" x14ac:dyDescent="0.2">
      <c r="A2371" s="219" t="s">
        <v>19</v>
      </c>
      <c r="B2371" s="224" t="s">
        <v>16</v>
      </c>
      <c r="C2371" s="726" t="s">
        <v>4363</v>
      </c>
      <c r="D2371" s="726" t="s">
        <v>4395</v>
      </c>
      <c r="E2371" s="743" t="s">
        <v>4396</v>
      </c>
      <c r="F2371" s="743" t="s">
        <v>4397</v>
      </c>
      <c r="G2371" s="393" t="s">
        <v>4374</v>
      </c>
      <c r="H2371" s="218" t="s">
        <v>4375</v>
      </c>
      <c r="I2371" s="376" t="s">
        <v>4369</v>
      </c>
      <c r="J2371" s="215">
        <v>1</v>
      </c>
      <c r="K2371" s="398">
        <v>45518</v>
      </c>
      <c r="L2371" s="398">
        <v>45565</v>
      </c>
      <c r="M2371" s="380">
        <f t="shared" si="96"/>
        <v>6.7142857142857144</v>
      </c>
      <c r="N2371" s="212">
        <v>1</v>
      </c>
      <c r="O2371" s="394" t="s">
        <v>4370</v>
      </c>
      <c r="P2371" s="213">
        <f t="shared" si="97"/>
        <v>1</v>
      </c>
      <c r="Q2371" s="214" t="str">
        <f>IF(ISNUMBER(P2371),IF(P2371=100%,"CUMPLIDA",IF(AND(ISNUMBER(L2371),ISNUMBER([8]OCI!$P$6)), IF(L2371&lt;[8]OCI!$P$6,"INCUMPLIDA","PROCESO"), "VERIFICAR FECHA")),"SIN VALOR AVANCE")</f>
        <v>CUMPLIDA</v>
      </c>
    </row>
    <row r="2372" spans="1:17" ht="150" x14ac:dyDescent="0.2">
      <c r="A2372" s="219" t="s">
        <v>19</v>
      </c>
      <c r="B2372" s="224" t="s">
        <v>16</v>
      </c>
      <c r="C2372" s="727"/>
      <c r="D2372" s="727"/>
      <c r="E2372" s="744"/>
      <c r="F2372" s="744"/>
      <c r="G2372" s="393" t="s">
        <v>4376</v>
      </c>
      <c r="H2372" s="218" t="s">
        <v>4398</v>
      </c>
      <c r="I2372" s="394" t="s">
        <v>4378</v>
      </c>
      <c r="J2372" s="215">
        <v>1</v>
      </c>
      <c r="K2372" s="398">
        <v>45519</v>
      </c>
      <c r="L2372" s="385">
        <v>46021</v>
      </c>
      <c r="M2372" s="380">
        <f t="shared" si="96"/>
        <v>71.714285714285708</v>
      </c>
      <c r="N2372" s="212">
        <v>0.5</v>
      </c>
      <c r="O2372" s="394" t="s">
        <v>4370</v>
      </c>
      <c r="P2372" s="213">
        <f t="shared" si="97"/>
        <v>0.5</v>
      </c>
      <c r="Q2372" s="214" t="str">
        <f>IF(ISNUMBER(P2372),IF(P2372=100%,"CUMPLIDA",IF(AND(ISNUMBER(L2372),ISNUMBER([8]OCI!$P$6)), IF(L2372&lt;[8]OCI!$P$6,"INCUMPLIDA","PROCESO"), "VERIFICAR FECHA")),"SIN VALOR AVANCE")</f>
        <v>PROCESO</v>
      </c>
    </row>
    <row r="2373" spans="1:17" ht="60.75" x14ac:dyDescent="0.2">
      <c r="A2373" s="219" t="s">
        <v>19</v>
      </c>
      <c r="B2373" s="224" t="s">
        <v>16</v>
      </c>
      <c r="C2373" s="727"/>
      <c r="D2373" s="727"/>
      <c r="E2373" s="744"/>
      <c r="F2373" s="744"/>
      <c r="G2373" s="393" t="s">
        <v>4399</v>
      </c>
      <c r="H2373" s="218" t="s">
        <v>4400</v>
      </c>
      <c r="I2373" s="394" t="s">
        <v>4401</v>
      </c>
      <c r="J2373" s="215">
        <v>1</v>
      </c>
      <c r="K2373" s="398">
        <v>45505</v>
      </c>
      <c r="L2373" s="398">
        <v>45870</v>
      </c>
      <c r="M2373" s="380">
        <f t="shared" si="96"/>
        <v>52.142857142857146</v>
      </c>
      <c r="N2373" s="212">
        <v>0.5</v>
      </c>
      <c r="O2373" s="394" t="s">
        <v>4402</v>
      </c>
      <c r="P2373" s="213">
        <f t="shared" si="97"/>
        <v>0.5</v>
      </c>
      <c r="Q2373" s="214" t="str">
        <f>IF(ISNUMBER(P2373),IF(P2373=100%,"CUMPLIDA",IF(AND(ISNUMBER(L2373),ISNUMBER([8]OCI!$P$6)), IF(L2373&lt;[8]OCI!$P$6,"INCUMPLIDA","PROCESO"), "VERIFICAR FECHA")),"SIN VALOR AVANCE")</f>
        <v>PROCESO</v>
      </c>
    </row>
    <row r="2374" spans="1:17" ht="135.75" x14ac:dyDescent="0.2">
      <c r="A2374" s="219" t="s">
        <v>19</v>
      </c>
      <c r="B2374" s="224" t="s">
        <v>16</v>
      </c>
      <c r="C2374" s="727"/>
      <c r="D2374" s="727"/>
      <c r="E2374" s="744"/>
      <c r="F2374" s="744"/>
      <c r="G2374" s="393" t="s">
        <v>4403</v>
      </c>
      <c r="H2374" s="218" t="s">
        <v>4404</v>
      </c>
      <c r="I2374" s="218" t="s">
        <v>4405</v>
      </c>
      <c r="J2374" s="215">
        <v>1</v>
      </c>
      <c r="K2374" s="398">
        <v>45519</v>
      </c>
      <c r="L2374" s="398">
        <v>45885</v>
      </c>
      <c r="M2374" s="380">
        <f t="shared" si="96"/>
        <v>52.285714285714285</v>
      </c>
      <c r="N2374" s="212">
        <v>0.8</v>
      </c>
      <c r="O2374" s="394" t="s">
        <v>4406</v>
      </c>
      <c r="P2374" s="213">
        <f t="shared" si="97"/>
        <v>0.8</v>
      </c>
      <c r="Q2374" s="214" t="str">
        <f>IF(ISNUMBER(P2374),IF(P2374=100%,"CUMPLIDA",IF(AND(ISNUMBER(L2374),ISNUMBER([8]OCI!$P$6)), IF(L2374&lt;[8]OCI!$P$6,"INCUMPLIDA","PROCESO"), "VERIFICAR FECHA")),"SIN VALOR AVANCE")</f>
        <v>PROCESO</v>
      </c>
    </row>
    <row r="2375" spans="1:17" ht="120.75" x14ac:dyDescent="0.2">
      <c r="A2375" s="219" t="s">
        <v>19</v>
      </c>
      <c r="B2375" s="224" t="s">
        <v>16</v>
      </c>
      <c r="C2375" s="727"/>
      <c r="D2375" s="727"/>
      <c r="E2375" s="744"/>
      <c r="F2375" s="744"/>
      <c r="G2375" s="393" t="s">
        <v>4374</v>
      </c>
      <c r="H2375" s="218" t="s">
        <v>4375</v>
      </c>
      <c r="I2375" s="376" t="s">
        <v>4369</v>
      </c>
      <c r="J2375" s="215">
        <v>1</v>
      </c>
      <c r="K2375" s="398">
        <v>45518</v>
      </c>
      <c r="L2375" s="398">
        <v>45565</v>
      </c>
      <c r="M2375" s="380">
        <f t="shared" si="96"/>
        <v>6.7142857142857144</v>
      </c>
      <c r="N2375" s="212">
        <v>1</v>
      </c>
      <c r="O2375" s="394" t="s">
        <v>4370</v>
      </c>
      <c r="P2375" s="213">
        <f t="shared" si="97"/>
        <v>1</v>
      </c>
      <c r="Q2375" s="214" t="str">
        <f>IF(ISNUMBER(P2375),IF(P2375=100%,"CUMPLIDA",IF(AND(ISNUMBER(L2375),ISNUMBER([8]OCI!$P$6)), IF(L2375&lt;[8]OCI!$P$6,"INCUMPLIDA","PROCESO"), "VERIFICAR FECHA")),"SIN VALOR AVANCE")</f>
        <v>CUMPLIDA</v>
      </c>
    </row>
    <row r="2376" spans="1:17" ht="120.75" x14ac:dyDescent="0.2">
      <c r="A2376" s="219" t="s">
        <v>19</v>
      </c>
      <c r="B2376" s="224" t="s">
        <v>16</v>
      </c>
      <c r="C2376" s="727"/>
      <c r="D2376" s="727"/>
      <c r="E2376" s="744"/>
      <c r="F2376" s="744"/>
      <c r="G2376" s="393" t="s">
        <v>4407</v>
      </c>
      <c r="H2376" s="218" t="s">
        <v>4408</v>
      </c>
      <c r="I2376" s="394" t="s">
        <v>4378</v>
      </c>
      <c r="J2376" s="215">
        <v>1</v>
      </c>
      <c r="K2376" s="398">
        <v>45519</v>
      </c>
      <c r="L2376" s="385">
        <v>46021</v>
      </c>
      <c r="M2376" s="380">
        <f t="shared" si="96"/>
        <v>71.714285714285708</v>
      </c>
      <c r="N2376" s="212">
        <v>0.5</v>
      </c>
      <c r="O2376" s="394" t="s">
        <v>4370</v>
      </c>
      <c r="P2376" s="213">
        <f t="shared" si="97"/>
        <v>0.5</v>
      </c>
      <c r="Q2376" s="214" t="str">
        <f>IF(ISNUMBER(P2376),IF(P2376=100%,"CUMPLIDA",IF(AND(ISNUMBER(L2376),ISNUMBER([8]OCI!$P$6)), IF(L2376&lt;[8]OCI!$P$6,"INCUMPLIDA","PROCESO"), "VERIFICAR FECHA")),"SIN VALOR AVANCE")</f>
        <v>PROCESO</v>
      </c>
    </row>
    <row r="2377" spans="1:17" ht="135.75" x14ac:dyDescent="0.2">
      <c r="A2377" s="219" t="s">
        <v>19</v>
      </c>
      <c r="B2377" s="224" t="s">
        <v>16</v>
      </c>
      <c r="C2377" s="727"/>
      <c r="D2377" s="727"/>
      <c r="E2377" s="744"/>
      <c r="F2377" s="744"/>
      <c r="G2377" s="393" t="s">
        <v>4403</v>
      </c>
      <c r="H2377" s="218" t="s">
        <v>4409</v>
      </c>
      <c r="I2377" s="218" t="s">
        <v>4405</v>
      </c>
      <c r="J2377" s="215">
        <v>1</v>
      </c>
      <c r="K2377" s="398">
        <v>45519</v>
      </c>
      <c r="L2377" s="398">
        <v>45885</v>
      </c>
      <c r="M2377" s="380">
        <f t="shared" si="96"/>
        <v>52.285714285714285</v>
      </c>
      <c r="N2377" s="212">
        <v>0.8</v>
      </c>
      <c r="O2377" s="394" t="s">
        <v>4406</v>
      </c>
      <c r="P2377" s="213">
        <f t="shared" si="97"/>
        <v>0.8</v>
      </c>
      <c r="Q2377" s="214" t="str">
        <f>IF(ISNUMBER(P2377),IF(P2377=100%,"CUMPLIDA",IF(AND(ISNUMBER(L2377),ISNUMBER([8]OCI!$P$6)), IF(L2377&lt;[8]OCI!$P$6,"INCUMPLIDA","PROCESO"), "VERIFICAR FECHA")),"SIN VALOR AVANCE")</f>
        <v>PROCESO</v>
      </c>
    </row>
    <row r="2378" spans="1:17" ht="75.75" x14ac:dyDescent="0.2">
      <c r="A2378" s="219" t="s">
        <v>19</v>
      </c>
      <c r="B2378" s="224" t="s">
        <v>16</v>
      </c>
      <c r="C2378" s="727"/>
      <c r="D2378" s="727"/>
      <c r="E2378" s="744"/>
      <c r="F2378" s="744"/>
      <c r="G2378" s="393" t="s">
        <v>4399</v>
      </c>
      <c r="H2378" s="218" t="s">
        <v>4410</v>
      </c>
      <c r="I2378" s="394" t="s">
        <v>4401</v>
      </c>
      <c r="J2378" s="215">
        <v>1</v>
      </c>
      <c r="K2378" s="398">
        <v>45505</v>
      </c>
      <c r="L2378" s="398">
        <v>45870</v>
      </c>
      <c r="M2378" s="380">
        <f t="shared" si="96"/>
        <v>52.142857142857146</v>
      </c>
      <c r="N2378" s="212">
        <v>0.5</v>
      </c>
      <c r="O2378" s="394" t="s">
        <v>4411</v>
      </c>
      <c r="P2378" s="213">
        <f t="shared" si="97"/>
        <v>0.5</v>
      </c>
      <c r="Q2378" s="214" t="str">
        <f>IF(ISNUMBER(P2378),IF(P2378=100%,"CUMPLIDA",IF(AND(ISNUMBER(L2378),ISNUMBER([8]OCI!$P$6)), IF(L2378&lt;[8]OCI!$P$6,"INCUMPLIDA","PROCESO"), "VERIFICAR FECHA")),"SIN VALOR AVANCE")</f>
        <v>PROCESO</v>
      </c>
    </row>
    <row r="2379" spans="1:17" ht="45.75" x14ac:dyDescent="0.2">
      <c r="A2379" s="219" t="s">
        <v>19</v>
      </c>
      <c r="B2379" s="224" t="s">
        <v>16</v>
      </c>
      <c r="C2379" s="727"/>
      <c r="D2379" s="727"/>
      <c r="E2379" s="744"/>
      <c r="F2379" s="744"/>
      <c r="G2379" s="393" t="s">
        <v>4399</v>
      </c>
      <c r="H2379" s="218" t="s">
        <v>4412</v>
      </c>
      <c r="I2379" s="394" t="s">
        <v>4401</v>
      </c>
      <c r="J2379" s="215">
        <v>1</v>
      </c>
      <c r="K2379" s="398">
        <v>45505</v>
      </c>
      <c r="L2379" s="398">
        <v>45870</v>
      </c>
      <c r="M2379" s="380">
        <f t="shared" si="96"/>
        <v>52.142857142857146</v>
      </c>
      <c r="N2379" s="212">
        <v>0.5</v>
      </c>
      <c r="O2379" s="394" t="s">
        <v>4413</v>
      </c>
      <c r="P2379" s="213">
        <f t="shared" si="97"/>
        <v>0.5</v>
      </c>
      <c r="Q2379" s="214" t="str">
        <f>IF(ISNUMBER(P2379),IF(P2379=100%,"CUMPLIDA",IF(AND(ISNUMBER(L2379),ISNUMBER([8]OCI!$P$6)), IF(L2379&lt;[8]OCI!$P$6,"INCUMPLIDA","PROCESO"), "VERIFICAR FECHA")),"SIN VALOR AVANCE")</f>
        <v>PROCESO</v>
      </c>
    </row>
    <row r="2380" spans="1:17" ht="120.75" x14ac:dyDescent="0.2">
      <c r="A2380" s="219" t="s">
        <v>19</v>
      </c>
      <c r="B2380" s="224" t="s">
        <v>16</v>
      </c>
      <c r="C2380" s="727"/>
      <c r="D2380" s="727"/>
      <c r="E2380" s="744"/>
      <c r="F2380" s="744"/>
      <c r="G2380" s="393" t="s">
        <v>4414</v>
      </c>
      <c r="H2380" s="218" t="s">
        <v>4415</v>
      </c>
      <c r="I2380" s="218" t="s">
        <v>4416</v>
      </c>
      <c r="J2380" s="215">
        <v>1</v>
      </c>
      <c r="K2380" s="398">
        <v>45519</v>
      </c>
      <c r="L2380" s="398">
        <v>45657</v>
      </c>
      <c r="M2380" s="380">
        <f t="shared" si="96"/>
        <v>19.714285714285715</v>
      </c>
      <c r="N2380" s="212">
        <v>1</v>
      </c>
      <c r="O2380" s="394" t="s">
        <v>4417</v>
      </c>
      <c r="P2380" s="213">
        <f t="shared" si="97"/>
        <v>1</v>
      </c>
      <c r="Q2380" s="214" t="str">
        <f>IF(ISNUMBER(P2380),IF(P2380=100%,"CUMPLIDA",IF(AND(ISNUMBER(L2380),ISNUMBER([8]OCI!$P$6)), IF(L2380&lt;[8]OCI!$P$6,"INCUMPLIDA","PROCESO"), "VERIFICAR FECHA")),"SIN VALOR AVANCE")</f>
        <v>CUMPLIDA</v>
      </c>
    </row>
    <row r="2381" spans="1:17" ht="166.5" x14ac:dyDescent="0.2">
      <c r="A2381" s="219" t="s">
        <v>19</v>
      </c>
      <c r="B2381" s="224" t="s">
        <v>16</v>
      </c>
      <c r="C2381" s="727"/>
      <c r="D2381" s="727"/>
      <c r="E2381" s="744"/>
      <c r="F2381" s="744"/>
      <c r="G2381" s="393" t="s">
        <v>4418</v>
      </c>
      <c r="H2381" s="218" t="s">
        <v>4419</v>
      </c>
      <c r="I2381" s="394" t="s">
        <v>4420</v>
      </c>
      <c r="J2381" s="215">
        <v>1</v>
      </c>
      <c r="K2381" s="398">
        <v>45536</v>
      </c>
      <c r="L2381" s="398">
        <v>45747</v>
      </c>
      <c r="M2381" s="380">
        <f t="shared" si="96"/>
        <v>30.142857142857142</v>
      </c>
      <c r="N2381" s="212">
        <v>1</v>
      </c>
      <c r="O2381" s="394" t="s">
        <v>4421</v>
      </c>
      <c r="P2381" s="213">
        <f t="shared" si="97"/>
        <v>1</v>
      </c>
      <c r="Q2381" s="214" t="str">
        <f>IF(ISNUMBER(P2381),IF(P2381=100%,"CUMPLIDA",IF(AND(ISNUMBER(L2381),ISNUMBER([8]OCI!$P$6)), IF(L2381&lt;[8]OCI!$P$6,"INCUMPLIDA","PROCESO"), "VERIFICAR FECHA")),"SIN VALOR AVANCE")</f>
        <v>CUMPLIDA</v>
      </c>
    </row>
    <row r="2382" spans="1:17" ht="166.5" x14ac:dyDescent="0.2">
      <c r="A2382" s="219" t="s">
        <v>19</v>
      </c>
      <c r="B2382" s="224" t="s">
        <v>16</v>
      </c>
      <c r="C2382" s="727"/>
      <c r="D2382" s="727"/>
      <c r="E2382" s="744"/>
      <c r="F2382" s="744"/>
      <c r="G2382" s="393" t="s">
        <v>4422</v>
      </c>
      <c r="H2382" s="218" t="s">
        <v>4423</v>
      </c>
      <c r="I2382" s="394" t="s">
        <v>4424</v>
      </c>
      <c r="J2382" s="215">
        <v>3</v>
      </c>
      <c r="K2382" s="398">
        <v>45748</v>
      </c>
      <c r="L2382" s="398">
        <v>46022</v>
      </c>
      <c r="M2382" s="380">
        <f t="shared" si="96"/>
        <v>39.142857142857146</v>
      </c>
      <c r="N2382" s="212">
        <v>0.44</v>
      </c>
      <c r="O2382" s="394" t="s">
        <v>4421</v>
      </c>
      <c r="P2382" s="213">
        <f t="shared" si="97"/>
        <v>0.14666666666666667</v>
      </c>
      <c r="Q2382" s="214" t="str">
        <f>IF(ISNUMBER(P2382),IF(P2382=100%,"CUMPLIDA",IF(AND(ISNUMBER(L2382),ISNUMBER([8]OCI!$P$6)), IF(L2382&lt;[8]OCI!$P$6,"INCUMPLIDA","PROCESO"), "VERIFICAR FECHA")),"SIN VALOR AVANCE")</f>
        <v>PROCESO</v>
      </c>
    </row>
    <row r="2383" spans="1:17" ht="105.75" x14ac:dyDescent="0.2">
      <c r="A2383" s="219" t="s">
        <v>19</v>
      </c>
      <c r="B2383" s="224" t="s">
        <v>16</v>
      </c>
      <c r="C2383" s="727"/>
      <c r="D2383" s="727"/>
      <c r="E2383" s="744"/>
      <c r="F2383" s="744"/>
      <c r="G2383" s="393" t="s">
        <v>4374</v>
      </c>
      <c r="H2383" s="218" t="s">
        <v>4375</v>
      </c>
      <c r="I2383" s="376" t="s">
        <v>4369</v>
      </c>
      <c r="J2383" s="215">
        <v>1</v>
      </c>
      <c r="K2383" s="398">
        <v>45518</v>
      </c>
      <c r="L2383" s="398">
        <v>45565</v>
      </c>
      <c r="M2383" s="380">
        <f t="shared" si="96"/>
        <v>6.7142857142857144</v>
      </c>
      <c r="N2383" s="212">
        <v>1</v>
      </c>
      <c r="O2383" s="394" t="s">
        <v>4381</v>
      </c>
      <c r="P2383" s="213">
        <f t="shared" si="97"/>
        <v>1</v>
      </c>
      <c r="Q2383" s="214" t="str">
        <f>IF(ISNUMBER(P2383),IF(P2383=100%,"CUMPLIDA",IF(AND(ISNUMBER(L2383),ISNUMBER([8]OCI!$P$6)), IF(L2383&lt;[8]OCI!$P$6,"INCUMPLIDA","PROCESO"), "VERIFICAR FECHA")),"SIN VALOR AVANCE")</f>
        <v>CUMPLIDA</v>
      </c>
    </row>
    <row r="2384" spans="1:17" ht="135.75" x14ac:dyDescent="0.2">
      <c r="A2384" s="219" t="s">
        <v>19</v>
      </c>
      <c r="B2384" s="224" t="s">
        <v>16</v>
      </c>
      <c r="C2384" s="727"/>
      <c r="D2384" s="727"/>
      <c r="E2384" s="744"/>
      <c r="F2384" s="744"/>
      <c r="G2384" s="393" t="s">
        <v>4425</v>
      </c>
      <c r="H2384" s="218" t="s">
        <v>4426</v>
      </c>
      <c r="I2384" s="394" t="s">
        <v>4373</v>
      </c>
      <c r="J2384" s="215">
        <v>1</v>
      </c>
      <c r="K2384" s="398">
        <v>45519</v>
      </c>
      <c r="L2384" s="385">
        <v>46021</v>
      </c>
      <c r="M2384" s="380">
        <f t="shared" si="96"/>
        <v>71.714285714285708</v>
      </c>
      <c r="N2384" s="212">
        <v>0.5</v>
      </c>
      <c r="O2384" s="394" t="s">
        <v>4406</v>
      </c>
      <c r="P2384" s="213">
        <f t="shared" si="97"/>
        <v>0.5</v>
      </c>
      <c r="Q2384" s="214" t="str">
        <f>IF(ISNUMBER(P2384),IF(P2384=100%,"CUMPLIDA",IF(AND(ISNUMBER(L2384),ISNUMBER([8]OCI!$P$6)), IF(L2384&lt;[8]OCI!$P$6,"INCUMPLIDA","PROCESO"), "VERIFICAR FECHA")),"SIN VALOR AVANCE")</f>
        <v>PROCESO</v>
      </c>
    </row>
    <row r="2385" spans="1:17" ht="195.75" x14ac:dyDescent="0.2">
      <c r="A2385" s="219" t="s">
        <v>19</v>
      </c>
      <c r="B2385" s="224" t="s">
        <v>16</v>
      </c>
      <c r="C2385" s="727"/>
      <c r="D2385" s="727"/>
      <c r="E2385" s="744"/>
      <c r="F2385" s="744"/>
      <c r="G2385" s="393" t="s">
        <v>4427</v>
      </c>
      <c r="H2385" s="218" t="s">
        <v>4428</v>
      </c>
      <c r="I2385" s="394" t="s">
        <v>4429</v>
      </c>
      <c r="J2385" s="215">
        <v>1</v>
      </c>
      <c r="K2385" s="398">
        <v>45519</v>
      </c>
      <c r="L2385" s="398">
        <v>45657</v>
      </c>
      <c r="M2385" s="380">
        <f t="shared" si="96"/>
        <v>19.714285714285715</v>
      </c>
      <c r="N2385" s="212">
        <v>1</v>
      </c>
      <c r="O2385" s="394" t="s">
        <v>4430</v>
      </c>
      <c r="P2385" s="213">
        <f t="shared" si="97"/>
        <v>1</v>
      </c>
      <c r="Q2385" s="214" t="str">
        <f>IF(ISNUMBER(P2385),IF(P2385=100%,"CUMPLIDA",IF(AND(ISNUMBER(L2385),ISNUMBER([8]OCI!$P$6)), IF(L2385&lt;[8]OCI!$P$6,"INCUMPLIDA","PROCESO"), "VERIFICAR FECHA")),"SIN VALOR AVANCE")</f>
        <v>CUMPLIDA</v>
      </c>
    </row>
    <row r="2386" spans="1:17" ht="150.75" x14ac:dyDescent="0.2">
      <c r="A2386" s="219" t="s">
        <v>19</v>
      </c>
      <c r="B2386" s="224" t="s">
        <v>16</v>
      </c>
      <c r="C2386" s="727"/>
      <c r="D2386" s="727"/>
      <c r="E2386" s="744"/>
      <c r="F2386" s="744"/>
      <c r="G2386" s="393" t="s">
        <v>4431</v>
      </c>
      <c r="H2386" s="394" t="s">
        <v>4432</v>
      </c>
      <c r="I2386" s="218" t="s">
        <v>546</v>
      </c>
      <c r="J2386" s="215">
        <v>1</v>
      </c>
      <c r="K2386" s="398">
        <v>45505</v>
      </c>
      <c r="L2386" s="398">
        <v>45565</v>
      </c>
      <c r="M2386" s="380">
        <f t="shared" si="96"/>
        <v>8.5714285714285712</v>
      </c>
      <c r="N2386" s="212">
        <v>1</v>
      </c>
      <c r="O2386" s="394" t="s">
        <v>4433</v>
      </c>
      <c r="P2386" s="213">
        <f t="shared" si="97"/>
        <v>1</v>
      </c>
      <c r="Q2386" s="214" t="str">
        <f>IF(ISNUMBER(P2386),IF(P2386=100%,"CUMPLIDA",IF(AND(ISNUMBER(L2386),ISNUMBER([8]OCI!$P$6)), IF(L2386&lt;[8]OCI!$P$6,"INCUMPLIDA","PROCESO"), "VERIFICAR FECHA")),"SIN VALOR AVANCE")</f>
        <v>CUMPLIDA</v>
      </c>
    </row>
    <row r="2387" spans="1:17" ht="165.75" x14ac:dyDescent="0.2">
      <c r="A2387" s="219" t="s">
        <v>19</v>
      </c>
      <c r="B2387" s="224" t="s">
        <v>16</v>
      </c>
      <c r="C2387" s="727"/>
      <c r="D2387" s="727"/>
      <c r="E2387" s="744"/>
      <c r="F2387" s="744"/>
      <c r="G2387" s="393" t="s">
        <v>4434</v>
      </c>
      <c r="H2387" s="394" t="s">
        <v>4434</v>
      </c>
      <c r="I2387" s="218" t="s">
        <v>4435</v>
      </c>
      <c r="J2387" s="215">
        <v>1</v>
      </c>
      <c r="K2387" s="398">
        <v>45566</v>
      </c>
      <c r="L2387" s="398">
        <v>45747</v>
      </c>
      <c r="M2387" s="380">
        <f t="shared" si="96"/>
        <v>25.857142857142858</v>
      </c>
      <c r="N2387" s="212">
        <v>1</v>
      </c>
      <c r="O2387" s="394" t="s">
        <v>4436</v>
      </c>
      <c r="P2387" s="213">
        <f t="shared" si="97"/>
        <v>1</v>
      </c>
      <c r="Q2387" s="214" t="str">
        <f>IF(ISNUMBER(P2387),IF(P2387=100%,"CUMPLIDA",IF(AND(ISNUMBER(L2387),ISNUMBER([8]OCI!$P$6)), IF(L2387&lt;[8]OCI!$P$6,"INCUMPLIDA","PROCESO"), "VERIFICAR FECHA")),"SIN VALOR AVANCE")</f>
        <v>CUMPLIDA</v>
      </c>
    </row>
    <row r="2388" spans="1:17" ht="60.75" x14ac:dyDescent="0.2">
      <c r="A2388" s="219" t="s">
        <v>19</v>
      </c>
      <c r="B2388" s="224" t="s">
        <v>16</v>
      </c>
      <c r="C2388" s="727"/>
      <c r="D2388" s="727"/>
      <c r="E2388" s="744"/>
      <c r="F2388" s="744"/>
      <c r="G2388" s="393" t="s">
        <v>4399</v>
      </c>
      <c r="H2388" s="218" t="s">
        <v>4437</v>
      </c>
      <c r="I2388" s="394" t="s">
        <v>4401</v>
      </c>
      <c r="J2388" s="215">
        <v>1</v>
      </c>
      <c r="K2388" s="398">
        <v>45505</v>
      </c>
      <c r="L2388" s="398">
        <v>45870</v>
      </c>
      <c r="M2388" s="380">
        <f t="shared" si="96"/>
        <v>52.142857142857146</v>
      </c>
      <c r="N2388" s="212">
        <v>0.5</v>
      </c>
      <c r="O2388" s="394" t="s">
        <v>4402</v>
      </c>
      <c r="P2388" s="213">
        <f t="shared" si="97"/>
        <v>0.5</v>
      </c>
      <c r="Q2388" s="214" t="str">
        <f>IF(ISNUMBER(P2388),IF(P2388=100%,"CUMPLIDA",IF(AND(ISNUMBER(L2388),ISNUMBER([8]OCI!$P$6)), IF(L2388&lt;[8]OCI!$P$6,"INCUMPLIDA","PROCESO"), "VERIFICAR FECHA")),"SIN VALOR AVANCE")</f>
        <v>PROCESO</v>
      </c>
    </row>
    <row r="2389" spans="1:17" ht="120.75" x14ac:dyDescent="0.2">
      <c r="A2389" s="219" t="s">
        <v>19</v>
      </c>
      <c r="B2389" s="224" t="s">
        <v>16</v>
      </c>
      <c r="C2389" s="728"/>
      <c r="D2389" s="728"/>
      <c r="E2389" s="745"/>
      <c r="F2389" s="745"/>
      <c r="G2389" s="393" t="s">
        <v>4438</v>
      </c>
      <c r="H2389" s="218" t="s">
        <v>4439</v>
      </c>
      <c r="I2389" s="218" t="s">
        <v>4405</v>
      </c>
      <c r="J2389" s="215">
        <v>1</v>
      </c>
      <c r="K2389" s="398">
        <v>45519</v>
      </c>
      <c r="L2389" s="398">
        <v>45885</v>
      </c>
      <c r="M2389" s="380">
        <f t="shared" si="96"/>
        <v>52.285714285714285</v>
      </c>
      <c r="N2389" s="212">
        <v>0.8</v>
      </c>
      <c r="O2389" s="394" t="s">
        <v>4370</v>
      </c>
      <c r="P2389" s="213">
        <f t="shared" si="97"/>
        <v>0.8</v>
      </c>
      <c r="Q2389" s="214" t="str">
        <f>IF(ISNUMBER(P2389),IF(P2389=100%,"CUMPLIDA",IF(AND(ISNUMBER(L2389),ISNUMBER([8]OCI!$P$6)), IF(L2389&lt;[8]OCI!$P$6,"INCUMPLIDA","PROCESO"), "VERIFICAR FECHA")),"SIN VALOR AVANCE")</f>
        <v>PROCESO</v>
      </c>
    </row>
    <row r="2390" spans="1:17" ht="135.75" x14ac:dyDescent="0.2">
      <c r="A2390" s="219" t="s">
        <v>19</v>
      </c>
      <c r="B2390" s="224" t="s">
        <v>16</v>
      </c>
      <c r="C2390" s="726" t="s">
        <v>4363</v>
      </c>
      <c r="D2390" s="726" t="s">
        <v>4440</v>
      </c>
      <c r="E2390" s="743" t="s">
        <v>4441</v>
      </c>
      <c r="F2390" s="743" t="s">
        <v>4442</v>
      </c>
      <c r="G2390" s="393" t="s">
        <v>4443</v>
      </c>
      <c r="H2390" s="218" t="s">
        <v>4444</v>
      </c>
      <c r="I2390" s="218" t="s">
        <v>4445</v>
      </c>
      <c r="J2390" s="215">
        <v>1</v>
      </c>
      <c r="K2390" s="398">
        <v>45536</v>
      </c>
      <c r="L2390" s="398">
        <v>45657</v>
      </c>
      <c r="M2390" s="380">
        <f t="shared" si="96"/>
        <v>17.285714285714285</v>
      </c>
      <c r="N2390" s="212">
        <v>1</v>
      </c>
      <c r="O2390" s="394" t="s">
        <v>4406</v>
      </c>
      <c r="P2390" s="213">
        <f t="shared" si="97"/>
        <v>1</v>
      </c>
      <c r="Q2390" s="214" t="str">
        <f>IF(ISNUMBER(P2390),IF(P2390=100%,"CUMPLIDA",IF(AND(ISNUMBER(L2390),ISNUMBER([8]OCI!$P$6)), IF(L2390&lt;[8]OCI!$P$6,"INCUMPLIDA","PROCESO"), "VERIFICAR FECHA")),"SIN VALOR AVANCE")</f>
        <v>CUMPLIDA</v>
      </c>
    </row>
    <row r="2391" spans="1:17" ht="105.75" x14ac:dyDescent="0.2">
      <c r="A2391" s="219" t="s">
        <v>19</v>
      </c>
      <c r="B2391" s="224" t="s">
        <v>16</v>
      </c>
      <c r="C2391" s="727"/>
      <c r="D2391" s="727"/>
      <c r="E2391" s="744"/>
      <c r="F2391" s="744"/>
      <c r="G2391" s="393" t="s">
        <v>4446</v>
      </c>
      <c r="H2391" s="218" t="s">
        <v>4447</v>
      </c>
      <c r="I2391" s="394" t="s">
        <v>4448</v>
      </c>
      <c r="J2391" s="215">
        <v>1</v>
      </c>
      <c r="K2391" s="398">
        <v>45505</v>
      </c>
      <c r="L2391" s="398">
        <v>45566</v>
      </c>
      <c r="M2391" s="380">
        <f t="shared" si="96"/>
        <v>8.7142857142857135</v>
      </c>
      <c r="N2391" s="212">
        <v>1</v>
      </c>
      <c r="O2391" s="394" t="s">
        <v>4381</v>
      </c>
      <c r="P2391" s="213">
        <f t="shared" si="97"/>
        <v>1</v>
      </c>
      <c r="Q2391" s="214" t="str">
        <f>IF(ISNUMBER(P2391),IF(P2391=100%,"CUMPLIDA",IF(AND(ISNUMBER(L2391),ISNUMBER([8]OCI!$P$6)), IF(L2391&lt;[8]OCI!$P$6,"INCUMPLIDA","PROCESO"), "VERIFICAR FECHA")),"SIN VALOR AVANCE")</f>
        <v>CUMPLIDA</v>
      </c>
    </row>
    <row r="2392" spans="1:17" ht="135.75" x14ac:dyDescent="0.2">
      <c r="A2392" s="219" t="s">
        <v>19</v>
      </c>
      <c r="B2392" s="224" t="s">
        <v>16</v>
      </c>
      <c r="C2392" s="727"/>
      <c r="D2392" s="727"/>
      <c r="E2392" s="744"/>
      <c r="F2392" s="744"/>
      <c r="G2392" s="393" t="s">
        <v>4443</v>
      </c>
      <c r="H2392" s="218" t="s">
        <v>4444</v>
      </c>
      <c r="I2392" s="218" t="s">
        <v>4445</v>
      </c>
      <c r="J2392" s="215">
        <v>1</v>
      </c>
      <c r="K2392" s="398">
        <v>45566</v>
      </c>
      <c r="L2392" s="398">
        <v>45657</v>
      </c>
      <c r="M2392" s="380">
        <f t="shared" si="96"/>
        <v>13</v>
      </c>
      <c r="N2392" s="212">
        <v>1</v>
      </c>
      <c r="O2392" s="394" t="s">
        <v>4406</v>
      </c>
      <c r="P2392" s="213">
        <f t="shared" si="97"/>
        <v>1</v>
      </c>
      <c r="Q2392" s="214" t="str">
        <f>IF(ISNUMBER(P2392),IF(P2392=100%,"CUMPLIDA",IF(AND(ISNUMBER(L2392),ISNUMBER([8]OCI!$P$6)), IF(L2392&lt;[8]OCI!$P$6,"INCUMPLIDA","PROCESO"), "VERIFICAR FECHA")),"SIN VALOR AVANCE")</f>
        <v>CUMPLIDA</v>
      </c>
    </row>
    <row r="2393" spans="1:17" ht="105.75" x14ac:dyDescent="0.2">
      <c r="A2393" s="219" t="s">
        <v>19</v>
      </c>
      <c r="B2393" s="224" t="s">
        <v>16</v>
      </c>
      <c r="C2393" s="727"/>
      <c r="D2393" s="727"/>
      <c r="E2393" s="744"/>
      <c r="F2393" s="744"/>
      <c r="G2393" s="393" t="s">
        <v>4449</v>
      </c>
      <c r="H2393" s="218" t="s">
        <v>4450</v>
      </c>
      <c r="I2393" s="394" t="s">
        <v>4451</v>
      </c>
      <c r="J2393" s="215">
        <v>1</v>
      </c>
      <c r="K2393" s="398">
        <v>45519</v>
      </c>
      <c r="L2393" s="398">
        <v>45883</v>
      </c>
      <c r="M2393" s="380">
        <f t="shared" si="96"/>
        <v>52</v>
      </c>
      <c r="N2393" s="212">
        <v>0.3</v>
      </c>
      <c r="O2393" s="394" t="s">
        <v>4381</v>
      </c>
      <c r="P2393" s="213">
        <f t="shared" si="97"/>
        <v>0.3</v>
      </c>
      <c r="Q2393" s="214" t="str">
        <f>IF(ISNUMBER(P2393),IF(P2393=100%,"CUMPLIDA",IF(AND(ISNUMBER(L2393),ISNUMBER([8]OCI!$P$6)), IF(L2393&lt;[8]OCI!$P$6,"INCUMPLIDA","PROCESO"), "VERIFICAR FECHA")),"SIN VALOR AVANCE")</f>
        <v>PROCESO</v>
      </c>
    </row>
    <row r="2394" spans="1:17" ht="135.75" x14ac:dyDescent="0.2">
      <c r="A2394" s="219" t="s">
        <v>19</v>
      </c>
      <c r="B2394" s="224" t="s">
        <v>16</v>
      </c>
      <c r="C2394" s="727"/>
      <c r="D2394" s="727"/>
      <c r="E2394" s="744"/>
      <c r="F2394" s="744"/>
      <c r="G2394" s="393" t="s">
        <v>4443</v>
      </c>
      <c r="H2394" s="218" t="s">
        <v>4444</v>
      </c>
      <c r="I2394" s="218" t="s">
        <v>4445</v>
      </c>
      <c r="J2394" s="215">
        <v>1</v>
      </c>
      <c r="K2394" s="398">
        <v>45566</v>
      </c>
      <c r="L2394" s="398">
        <v>45657</v>
      </c>
      <c r="M2394" s="380">
        <f t="shared" si="96"/>
        <v>13</v>
      </c>
      <c r="N2394" s="212">
        <v>1</v>
      </c>
      <c r="O2394" s="394" t="s">
        <v>4406</v>
      </c>
      <c r="P2394" s="213">
        <f t="shared" si="97"/>
        <v>1</v>
      </c>
      <c r="Q2394" s="214" t="str">
        <f>IF(ISNUMBER(P2394),IF(P2394=100%,"CUMPLIDA",IF(AND(ISNUMBER(L2394),ISNUMBER([8]OCI!$P$6)), IF(L2394&lt;[8]OCI!$P$6,"INCUMPLIDA","PROCESO"), "VERIFICAR FECHA")),"SIN VALOR AVANCE")</f>
        <v>CUMPLIDA</v>
      </c>
    </row>
    <row r="2395" spans="1:17" ht="120.75" x14ac:dyDescent="0.2">
      <c r="A2395" s="219" t="s">
        <v>19</v>
      </c>
      <c r="B2395" s="224" t="s">
        <v>16</v>
      </c>
      <c r="C2395" s="727"/>
      <c r="D2395" s="727"/>
      <c r="E2395" s="744"/>
      <c r="F2395" s="744"/>
      <c r="G2395" s="393" t="s">
        <v>4374</v>
      </c>
      <c r="H2395" s="218" t="s">
        <v>4375</v>
      </c>
      <c r="I2395" s="376" t="s">
        <v>4369</v>
      </c>
      <c r="J2395" s="215">
        <v>1</v>
      </c>
      <c r="K2395" s="398">
        <v>45518</v>
      </c>
      <c r="L2395" s="398">
        <v>45565</v>
      </c>
      <c r="M2395" s="380">
        <f t="shared" si="96"/>
        <v>6.7142857142857144</v>
      </c>
      <c r="N2395" s="212">
        <v>1</v>
      </c>
      <c r="O2395" s="394" t="s">
        <v>4370</v>
      </c>
      <c r="P2395" s="213">
        <f t="shared" si="97"/>
        <v>1</v>
      </c>
      <c r="Q2395" s="214" t="str">
        <f>IF(ISNUMBER(P2395),IF(P2395=100%,"CUMPLIDA",IF(AND(ISNUMBER(L2395),ISNUMBER([8]OCI!$P$6)), IF(L2395&lt;[8]OCI!$P$6,"INCUMPLIDA","PROCESO"), "VERIFICAR FECHA")),"SIN VALOR AVANCE")</f>
        <v>CUMPLIDA</v>
      </c>
    </row>
    <row r="2396" spans="1:17" ht="120.75" x14ac:dyDescent="0.2">
      <c r="A2396" s="219" t="s">
        <v>19</v>
      </c>
      <c r="B2396" s="224" t="s">
        <v>16</v>
      </c>
      <c r="C2396" s="728"/>
      <c r="D2396" s="728"/>
      <c r="E2396" s="745"/>
      <c r="F2396" s="745"/>
      <c r="G2396" s="393" t="s">
        <v>4452</v>
      </c>
      <c r="H2396" s="218" t="s">
        <v>4453</v>
      </c>
      <c r="I2396" s="394" t="s">
        <v>4378</v>
      </c>
      <c r="J2396" s="215">
        <v>1</v>
      </c>
      <c r="K2396" s="398">
        <v>45519</v>
      </c>
      <c r="L2396" s="385">
        <v>46021</v>
      </c>
      <c r="M2396" s="380">
        <f t="shared" si="96"/>
        <v>71.714285714285708</v>
      </c>
      <c r="N2396" s="212">
        <v>0.5</v>
      </c>
      <c r="O2396" s="394" t="s">
        <v>4370</v>
      </c>
      <c r="P2396" s="213">
        <f t="shared" si="97"/>
        <v>0.5</v>
      </c>
      <c r="Q2396" s="214" t="str">
        <f>IF(ISNUMBER(P2396),IF(P2396=100%,"CUMPLIDA",IF(AND(ISNUMBER(L2396),ISNUMBER([8]OCI!$P$6)), IF(L2396&lt;[8]OCI!$P$6,"INCUMPLIDA","PROCESO"), "VERIFICAR FECHA")),"SIN VALOR AVANCE")</f>
        <v>PROCESO</v>
      </c>
    </row>
    <row r="2397" spans="1:17" ht="165.75" x14ac:dyDescent="0.2">
      <c r="A2397" s="219" t="s">
        <v>19</v>
      </c>
      <c r="B2397" s="224" t="s">
        <v>16</v>
      </c>
      <c r="C2397" s="726" t="s">
        <v>4363</v>
      </c>
      <c r="D2397" s="726" t="s">
        <v>4454</v>
      </c>
      <c r="E2397" s="743" t="s">
        <v>4455</v>
      </c>
      <c r="F2397" s="743" t="s">
        <v>4456</v>
      </c>
      <c r="G2397" s="393" t="s">
        <v>4418</v>
      </c>
      <c r="H2397" s="218" t="s">
        <v>4423</v>
      </c>
      <c r="I2397" s="394" t="s">
        <v>4420</v>
      </c>
      <c r="J2397" s="215">
        <v>1</v>
      </c>
      <c r="K2397" s="398">
        <v>45536</v>
      </c>
      <c r="L2397" s="398">
        <v>45747</v>
      </c>
      <c r="M2397" s="380">
        <f t="shared" si="96"/>
        <v>30.142857142857142</v>
      </c>
      <c r="N2397" s="212">
        <v>1</v>
      </c>
      <c r="O2397" s="394" t="s">
        <v>4457</v>
      </c>
      <c r="P2397" s="213">
        <f t="shared" si="97"/>
        <v>1</v>
      </c>
      <c r="Q2397" s="214" t="str">
        <f>IF(ISNUMBER(P2397),IF(P2397=100%,"CUMPLIDA",IF(AND(ISNUMBER(L2397),ISNUMBER([8]OCI!$P$6)), IF(L2397&lt;[8]OCI!$P$6,"INCUMPLIDA","PROCESO"), "VERIFICAR FECHA")),"SIN VALOR AVANCE")</f>
        <v>CUMPLIDA</v>
      </c>
    </row>
    <row r="2398" spans="1:17" ht="165.75" x14ac:dyDescent="0.2">
      <c r="A2398" s="219" t="s">
        <v>19</v>
      </c>
      <c r="B2398" s="224" t="s">
        <v>16</v>
      </c>
      <c r="C2398" s="727"/>
      <c r="D2398" s="727"/>
      <c r="E2398" s="744"/>
      <c r="F2398" s="744"/>
      <c r="G2398" s="393" t="s">
        <v>4422</v>
      </c>
      <c r="H2398" s="218" t="s">
        <v>4423</v>
      </c>
      <c r="I2398" s="394" t="s">
        <v>4424</v>
      </c>
      <c r="J2398" s="215">
        <v>3</v>
      </c>
      <c r="K2398" s="398">
        <v>45748</v>
      </c>
      <c r="L2398" s="398">
        <v>46022</v>
      </c>
      <c r="M2398" s="380">
        <f t="shared" si="96"/>
        <v>39.142857142857146</v>
      </c>
      <c r="N2398" s="212">
        <v>0.44</v>
      </c>
      <c r="O2398" s="394" t="s">
        <v>4457</v>
      </c>
      <c r="P2398" s="213">
        <f t="shared" si="97"/>
        <v>0.14666666666666667</v>
      </c>
      <c r="Q2398" s="214" t="str">
        <f>IF(ISNUMBER(P2398),IF(P2398=100%,"CUMPLIDA",IF(AND(ISNUMBER(L2398),ISNUMBER([8]OCI!$P$6)), IF(L2398&lt;[8]OCI!$P$6,"INCUMPLIDA","PROCESO"), "VERIFICAR FECHA")),"SIN VALOR AVANCE")</f>
        <v>PROCESO</v>
      </c>
    </row>
    <row r="2399" spans="1:17" ht="165.75" x14ac:dyDescent="0.2">
      <c r="A2399" s="219" t="s">
        <v>19</v>
      </c>
      <c r="B2399" s="224" t="s">
        <v>16</v>
      </c>
      <c r="C2399" s="727"/>
      <c r="D2399" s="727"/>
      <c r="E2399" s="744"/>
      <c r="F2399" s="744"/>
      <c r="G2399" s="393" t="s">
        <v>4458</v>
      </c>
      <c r="H2399" s="218" t="s">
        <v>4459</v>
      </c>
      <c r="I2399" s="394" t="s">
        <v>4460</v>
      </c>
      <c r="J2399" s="215">
        <v>1</v>
      </c>
      <c r="K2399" s="398">
        <v>45523</v>
      </c>
      <c r="L2399" s="398">
        <v>45688</v>
      </c>
      <c r="M2399" s="380">
        <f t="shared" si="96"/>
        <v>23.571428571428573</v>
      </c>
      <c r="N2399" s="212">
        <v>1</v>
      </c>
      <c r="O2399" s="394" t="s">
        <v>4457</v>
      </c>
      <c r="P2399" s="213">
        <f t="shared" si="97"/>
        <v>1</v>
      </c>
      <c r="Q2399" s="214" t="str">
        <f>IF(ISNUMBER(P2399),IF(P2399=100%,"CUMPLIDA",IF(AND(ISNUMBER(L2399),ISNUMBER([8]OCI!$P$6)), IF(L2399&lt;[8]OCI!$P$6,"INCUMPLIDA","PROCESO"), "VERIFICAR FECHA")),"SIN VALOR AVANCE")</f>
        <v>CUMPLIDA</v>
      </c>
    </row>
    <row r="2400" spans="1:17" ht="165.75" x14ac:dyDescent="0.2">
      <c r="A2400" s="219" t="s">
        <v>19</v>
      </c>
      <c r="B2400" s="224" t="s">
        <v>16</v>
      </c>
      <c r="C2400" s="727"/>
      <c r="D2400" s="727"/>
      <c r="E2400" s="744"/>
      <c r="F2400" s="744"/>
      <c r="G2400" s="374" t="s">
        <v>4461</v>
      </c>
      <c r="H2400" s="218" t="s">
        <v>4462</v>
      </c>
      <c r="I2400" s="394" t="s">
        <v>4460</v>
      </c>
      <c r="J2400" s="215">
        <v>1</v>
      </c>
      <c r="K2400" s="398">
        <v>45505</v>
      </c>
      <c r="L2400" s="398">
        <v>45547</v>
      </c>
      <c r="M2400" s="380">
        <f t="shared" si="96"/>
        <v>6</v>
      </c>
      <c r="N2400" s="212">
        <v>1</v>
      </c>
      <c r="O2400" s="394" t="s">
        <v>4463</v>
      </c>
      <c r="P2400" s="213">
        <f t="shared" si="97"/>
        <v>1</v>
      </c>
      <c r="Q2400" s="214" t="str">
        <f>IF(ISNUMBER(P2400),IF(P2400=100%,"CUMPLIDA",IF(AND(ISNUMBER(L2400),ISNUMBER([8]OCI!$P$6)), IF(L2400&lt;[8]OCI!$P$6,"INCUMPLIDA","PROCESO"), "VERIFICAR FECHA")),"SIN VALOR AVANCE")</f>
        <v>CUMPLIDA</v>
      </c>
    </row>
    <row r="2401" spans="1:17" ht="165.75" x14ac:dyDescent="0.2">
      <c r="A2401" s="219" t="s">
        <v>19</v>
      </c>
      <c r="B2401" s="224" t="s">
        <v>16</v>
      </c>
      <c r="C2401" s="727"/>
      <c r="D2401" s="727"/>
      <c r="E2401" s="744"/>
      <c r="F2401" s="744"/>
      <c r="G2401" s="374" t="s">
        <v>4464</v>
      </c>
      <c r="H2401" s="218" t="s">
        <v>4465</v>
      </c>
      <c r="I2401" s="394" t="s">
        <v>4460</v>
      </c>
      <c r="J2401" s="215">
        <v>1</v>
      </c>
      <c r="K2401" s="398">
        <v>45505</v>
      </c>
      <c r="L2401" s="398">
        <v>45547</v>
      </c>
      <c r="M2401" s="380">
        <f t="shared" si="96"/>
        <v>6</v>
      </c>
      <c r="N2401" s="212">
        <v>1</v>
      </c>
      <c r="O2401" s="394" t="s">
        <v>4463</v>
      </c>
      <c r="P2401" s="213">
        <f t="shared" si="97"/>
        <v>1</v>
      </c>
      <c r="Q2401" s="214" t="str">
        <f>IF(ISNUMBER(P2401),IF(P2401=100%,"CUMPLIDA",IF(AND(ISNUMBER(L2401),ISNUMBER([8]OCI!$P$6)), IF(L2401&lt;[8]OCI!$P$6,"INCUMPLIDA","PROCESO"), "VERIFICAR FECHA")),"SIN VALOR AVANCE")</f>
        <v>CUMPLIDA</v>
      </c>
    </row>
    <row r="2402" spans="1:17" ht="165.75" x14ac:dyDescent="0.2">
      <c r="A2402" s="219" t="s">
        <v>19</v>
      </c>
      <c r="B2402" s="224" t="s">
        <v>16</v>
      </c>
      <c r="C2402" s="727"/>
      <c r="D2402" s="727"/>
      <c r="E2402" s="744"/>
      <c r="F2402" s="744"/>
      <c r="G2402" s="393" t="s">
        <v>4466</v>
      </c>
      <c r="H2402" s="218" t="s">
        <v>4467</v>
      </c>
      <c r="I2402" s="394" t="s">
        <v>4460</v>
      </c>
      <c r="J2402" s="215">
        <v>1</v>
      </c>
      <c r="K2402" s="398">
        <v>45523</v>
      </c>
      <c r="L2402" s="398">
        <v>45688</v>
      </c>
      <c r="M2402" s="380">
        <f t="shared" si="96"/>
        <v>23.571428571428573</v>
      </c>
      <c r="N2402" s="212">
        <v>1</v>
      </c>
      <c r="O2402" s="394" t="s">
        <v>4457</v>
      </c>
      <c r="P2402" s="213">
        <f t="shared" si="97"/>
        <v>1</v>
      </c>
      <c r="Q2402" s="214" t="str">
        <f>IF(ISNUMBER(P2402),IF(P2402=100%,"CUMPLIDA",IF(AND(ISNUMBER(L2402),ISNUMBER([8]OCI!$P$6)), IF(L2402&lt;[8]OCI!$P$6,"INCUMPLIDA","PROCESO"), "VERIFICAR FECHA")),"SIN VALOR AVANCE")</f>
        <v>CUMPLIDA</v>
      </c>
    </row>
    <row r="2403" spans="1:17" ht="165.75" x14ac:dyDescent="0.2">
      <c r="A2403" s="219" t="s">
        <v>19</v>
      </c>
      <c r="B2403" s="224" t="s">
        <v>16</v>
      </c>
      <c r="C2403" s="728"/>
      <c r="D2403" s="728"/>
      <c r="E2403" s="745"/>
      <c r="F2403" s="745"/>
      <c r="G2403" s="393" t="s">
        <v>4468</v>
      </c>
      <c r="H2403" s="218" t="s">
        <v>4469</v>
      </c>
      <c r="I2403" s="394" t="s">
        <v>4470</v>
      </c>
      <c r="J2403" s="215">
        <v>3</v>
      </c>
      <c r="K2403" s="398">
        <v>45516</v>
      </c>
      <c r="L2403" s="398">
        <v>45747</v>
      </c>
      <c r="M2403" s="380">
        <f t="shared" si="96"/>
        <v>33</v>
      </c>
      <c r="N2403" s="212">
        <v>3</v>
      </c>
      <c r="O2403" s="394" t="s">
        <v>4457</v>
      </c>
      <c r="P2403" s="213">
        <f t="shared" si="97"/>
        <v>1</v>
      </c>
      <c r="Q2403" s="214" t="str">
        <f>IF(ISNUMBER(P2403),IF(P2403=100%,"CUMPLIDA",IF(AND(ISNUMBER(L2403),ISNUMBER([8]OCI!$P$6)), IF(L2403&lt;[8]OCI!$P$6,"INCUMPLIDA","PROCESO"), "VERIFICAR FECHA")),"SIN VALOR AVANCE")</f>
        <v>CUMPLIDA</v>
      </c>
    </row>
    <row r="2404" spans="1:17" ht="120.75" x14ac:dyDescent="0.2">
      <c r="A2404" s="219" t="s">
        <v>19</v>
      </c>
      <c r="B2404" s="224" t="s">
        <v>16</v>
      </c>
      <c r="C2404" s="726" t="s">
        <v>4363</v>
      </c>
      <c r="D2404" s="726" t="s">
        <v>4471</v>
      </c>
      <c r="E2404" s="743" t="s">
        <v>4472</v>
      </c>
      <c r="F2404" s="743" t="s">
        <v>4473</v>
      </c>
      <c r="G2404" s="393" t="s">
        <v>4474</v>
      </c>
      <c r="H2404" s="218" t="s">
        <v>4475</v>
      </c>
      <c r="I2404" s="394" t="s">
        <v>4429</v>
      </c>
      <c r="J2404" s="215">
        <v>1</v>
      </c>
      <c r="K2404" s="398">
        <v>45519</v>
      </c>
      <c r="L2404" s="398">
        <v>45657</v>
      </c>
      <c r="M2404" s="380">
        <f t="shared" si="96"/>
        <v>19.714285714285715</v>
      </c>
      <c r="N2404" s="212">
        <v>1</v>
      </c>
      <c r="O2404" s="394" t="s">
        <v>4476</v>
      </c>
      <c r="P2404" s="213">
        <f t="shared" si="97"/>
        <v>1</v>
      </c>
      <c r="Q2404" s="214" t="str">
        <f>IF(ISNUMBER(P2404),IF(P2404=100%,"CUMPLIDA",IF(AND(ISNUMBER(L2404),ISNUMBER([8]OCI!$P$6)), IF(L2404&lt;[8]OCI!$P$6,"INCUMPLIDA","PROCESO"), "VERIFICAR FECHA")),"SIN VALOR AVANCE")</f>
        <v>CUMPLIDA</v>
      </c>
    </row>
    <row r="2405" spans="1:17" ht="60.75" x14ac:dyDescent="0.2">
      <c r="A2405" s="219" t="s">
        <v>19</v>
      </c>
      <c r="B2405" s="224" t="s">
        <v>16</v>
      </c>
      <c r="C2405" s="727"/>
      <c r="D2405" s="727"/>
      <c r="E2405" s="744"/>
      <c r="F2405" s="744"/>
      <c r="G2405" s="393" t="s">
        <v>4431</v>
      </c>
      <c r="H2405" s="394" t="s">
        <v>4477</v>
      </c>
      <c r="I2405" s="218" t="s">
        <v>546</v>
      </c>
      <c r="J2405" s="215">
        <v>1</v>
      </c>
      <c r="K2405" s="398">
        <v>45505</v>
      </c>
      <c r="L2405" s="398">
        <v>45565</v>
      </c>
      <c r="M2405" s="380">
        <f t="shared" si="96"/>
        <v>8.5714285714285712</v>
      </c>
      <c r="N2405" s="212">
        <v>1</v>
      </c>
      <c r="O2405" s="394" t="s">
        <v>4478</v>
      </c>
      <c r="P2405" s="213">
        <f t="shared" si="97"/>
        <v>1</v>
      </c>
      <c r="Q2405" s="214" t="str">
        <f>IF(ISNUMBER(P2405),IF(P2405=100%,"CUMPLIDA",IF(AND(ISNUMBER(L2405),ISNUMBER([8]OCI!$P$6)), IF(L2405&lt;[8]OCI!$P$6,"INCUMPLIDA","PROCESO"), "VERIFICAR FECHA")),"SIN VALOR AVANCE")</f>
        <v>CUMPLIDA</v>
      </c>
    </row>
    <row r="2406" spans="1:17" ht="135.75" x14ac:dyDescent="0.2">
      <c r="A2406" s="219" t="s">
        <v>19</v>
      </c>
      <c r="B2406" s="224" t="s">
        <v>16</v>
      </c>
      <c r="C2406" s="728"/>
      <c r="D2406" s="728"/>
      <c r="E2406" s="745"/>
      <c r="F2406" s="745"/>
      <c r="G2406" s="393" t="s">
        <v>4434</v>
      </c>
      <c r="H2406" s="394" t="s">
        <v>4434</v>
      </c>
      <c r="I2406" s="218" t="s">
        <v>4479</v>
      </c>
      <c r="J2406" s="215">
        <v>1</v>
      </c>
      <c r="K2406" s="398">
        <v>45566</v>
      </c>
      <c r="L2406" s="398">
        <v>45747</v>
      </c>
      <c r="M2406" s="380">
        <f t="shared" si="96"/>
        <v>25.857142857142858</v>
      </c>
      <c r="N2406" s="212">
        <v>1</v>
      </c>
      <c r="O2406" s="394" t="s">
        <v>4480</v>
      </c>
      <c r="P2406" s="213">
        <f t="shared" si="97"/>
        <v>1</v>
      </c>
      <c r="Q2406" s="214" t="str">
        <f>IF(ISNUMBER(P2406),IF(P2406=100%,"CUMPLIDA",IF(AND(ISNUMBER(L2406),ISNUMBER([8]OCI!$P$6)), IF(L2406&lt;[8]OCI!$P$6,"INCUMPLIDA","PROCESO"), "VERIFICAR FECHA")),"SIN VALOR AVANCE")</f>
        <v>CUMPLIDA</v>
      </c>
    </row>
    <row r="2407" spans="1:17" ht="135.75" x14ac:dyDescent="0.2">
      <c r="A2407" s="219" t="s">
        <v>19</v>
      </c>
      <c r="B2407" s="224" t="s">
        <v>16</v>
      </c>
      <c r="C2407" s="726" t="s">
        <v>4481</v>
      </c>
      <c r="D2407" s="726" t="s">
        <v>4482</v>
      </c>
      <c r="E2407" s="743" t="s">
        <v>4483</v>
      </c>
      <c r="F2407" s="743" t="s">
        <v>4484</v>
      </c>
      <c r="G2407" s="393" t="s">
        <v>4485</v>
      </c>
      <c r="H2407" s="218" t="s">
        <v>4486</v>
      </c>
      <c r="I2407" s="394" t="s">
        <v>4487</v>
      </c>
      <c r="J2407" s="215">
        <v>1</v>
      </c>
      <c r="K2407" s="398">
        <v>45505</v>
      </c>
      <c r="L2407" s="398">
        <v>45535</v>
      </c>
      <c r="M2407" s="380">
        <f t="shared" si="96"/>
        <v>4.2857142857142856</v>
      </c>
      <c r="N2407" s="212">
        <v>1</v>
      </c>
      <c r="O2407" s="405" t="s">
        <v>4488</v>
      </c>
      <c r="P2407" s="213">
        <f t="shared" si="97"/>
        <v>1</v>
      </c>
      <c r="Q2407" s="214" t="str">
        <f>IF(ISNUMBER(P2407),IF(P2407=100%,"CUMPLIDA",IF(AND(ISNUMBER(L2407),ISNUMBER([8]OCI!$P$6)), IF(L2407&lt;[8]OCI!$P$6,"INCUMPLIDA","PROCESO"), "VERIFICAR FECHA")),"SIN VALOR AVANCE")</f>
        <v>CUMPLIDA</v>
      </c>
    </row>
    <row r="2408" spans="1:17" ht="150.75" x14ac:dyDescent="0.2">
      <c r="A2408" s="219" t="s">
        <v>19</v>
      </c>
      <c r="B2408" s="224" t="s">
        <v>16</v>
      </c>
      <c r="C2408" s="727"/>
      <c r="D2408" s="727"/>
      <c r="E2408" s="744"/>
      <c r="F2408" s="744"/>
      <c r="G2408" s="393" t="s">
        <v>4489</v>
      </c>
      <c r="H2408" s="218" t="s">
        <v>4490</v>
      </c>
      <c r="I2408" s="394" t="s">
        <v>4491</v>
      </c>
      <c r="J2408" s="215">
        <v>1</v>
      </c>
      <c r="K2408" s="398">
        <v>45505</v>
      </c>
      <c r="L2408" s="398">
        <v>45535</v>
      </c>
      <c r="M2408" s="380">
        <f t="shared" si="96"/>
        <v>4.2857142857142856</v>
      </c>
      <c r="N2408" s="212">
        <v>1</v>
      </c>
      <c r="O2408" s="405" t="s">
        <v>4492</v>
      </c>
      <c r="P2408" s="213">
        <f t="shared" si="97"/>
        <v>1</v>
      </c>
      <c r="Q2408" s="214" t="str">
        <f>IF(ISNUMBER(P2408),IF(P2408=100%,"CUMPLIDA",IF(AND(ISNUMBER(L2408),ISNUMBER([8]OCI!$P$6)), IF(L2408&lt;[8]OCI!$P$6,"INCUMPLIDA","PROCESO"), "VERIFICAR FECHA")),"SIN VALOR AVANCE")</f>
        <v>CUMPLIDA</v>
      </c>
    </row>
    <row r="2409" spans="1:17" ht="60.75" x14ac:dyDescent="0.2">
      <c r="A2409" s="219" t="s">
        <v>19</v>
      </c>
      <c r="B2409" s="224" t="s">
        <v>16</v>
      </c>
      <c r="C2409" s="727"/>
      <c r="D2409" s="727"/>
      <c r="E2409" s="744"/>
      <c r="F2409" s="744"/>
      <c r="G2409" s="393" t="s">
        <v>4399</v>
      </c>
      <c r="H2409" s="218" t="s">
        <v>4493</v>
      </c>
      <c r="I2409" s="394" t="s">
        <v>4401</v>
      </c>
      <c r="J2409" s="215">
        <v>1</v>
      </c>
      <c r="K2409" s="398">
        <v>45505</v>
      </c>
      <c r="L2409" s="398">
        <v>45870</v>
      </c>
      <c r="M2409" s="380">
        <f t="shared" si="96"/>
        <v>52.142857142857146</v>
      </c>
      <c r="N2409" s="212">
        <v>0.5</v>
      </c>
      <c r="O2409" s="394" t="s">
        <v>4494</v>
      </c>
      <c r="P2409" s="213">
        <f t="shared" si="97"/>
        <v>0.5</v>
      </c>
      <c r="Q2409" s="214" t="str">
        <f>IF(ISNUMBER(P2409),IF(P2409=100%,"CUMPLIDA",IF(AND(ISNUMBER(L2409),ISNUMBER([8]OCI!$P$6)), IF(L2409&lt;[8]OCI!$P$6,"INCUMPLIDA","PROCESO"), "VERIFICAR FECHA")),"SIN VALOR AVANCE")</f>
        <v>PROCESO</v>
      </c>
    </row>
    <row r="2410" spans="1:17" ht="165.75" x14ac:dyDescent="0.2">
      <c r="A2410" s="219" t="s">
        <v>19</v>
      </c>
      <c r="B2410" s="224" t="s">
        <v>16</v>
      </c>
      <c r="C2410" s="728"/>
      <c r="D2410" s="728"/>
      <c r="E2410" s="745"/>
      <c r="F2410" s="745"/>
      <c r="G2410" s="393" t="s">
        <v>4495</v>
      </c>
      <c r="H2410" s="218" t="s">
        <v>4496</v>
      </c>
      <c r="I2410" s="218" t="s">
        <v>3830</v>
      </c>
      <c r="J2410" s="215">
        <v>1</v>
      </c>
      <c r="K2410" s="398">
        <v>45519</v>
      </c>
      <c r="L2410" s="398">
        <v>45657</v>
      </c>
      <c r="M2410" s="380">
        <f t="shared" si="96"/>
        <v>19.714285714285715</v>
      </c>
      <c r="N2410" s="212">
        <v>1</v>
      </c>
      <c r="O2410" s="394" t="s">
        <v>4497</v>
      </c>
      <c r="P2410" s="213">
        <f t="shared" si="97"/>
        <v>1</v>
      </c>
      <c r="Q2410" s="214" t="str">
        <f>IF(ISNUMBER(P2410),IF(P2410=100%,"CUMPLIDA",IF(AND(ISNUMBER(L2410),ISNUMBER([8]OCI!$P$6)), IF(L2410&lt;[8]OCI!$P$6,"INCUMPLIDA","PROCESO"), "VERIFICAR FECHA")),"SIN VALOR AVANCE")</f>
        <v>CUMPLIDA</v>
      </c>
    </row>
    <row r="2411" spans="1:17" ht="165.75" x14ac:dyDescent="0.2">
      <c r="A2411" s="219" t="s">
        <v>19</v>
      </c>
      <c r="B2411" s="224" t="s">
        <v>16</v>
      </c>
      <c r="C2411" s="726" t="s">
        <v>4049</v>
      </c>
      <c r="D2411" s="726" t="s">
        <v>4498</v>
      </c>
      <c r="E2411" s="743" t="s">
        <v>4499</v>
      </c>
      <c r="F2411" s="743" t="s">
        <v>4500</v>
      </c>
      <c r="G2411" s="375" t="s">
        <v>4501</v>
      </c>
      <c r="H2411" s="376" t="s">
        <v>4502</v>
      </c>
      <c r="I2411" s="218" t="s">
        <v>4503</v>
      </c>
      <c r="J2411" s="215">
        <v>6</v>
      </c>
      <c r="K2411" s="216">
        <v>45611</v>
      </c>
      <c r="L2411" s="216">
        <v>45807</v>
      </c>
      <c r="M2411" s="380">
        <f t="shared" si="96"/>
        <v>28</v>
      </c>
      <c r="N2411" s="212">
        <v>6</v>
      </c>
      <c r="O2411" s="218" t="s">
        <v>4504</v>
      </c>
      <c r="P2411" s="213">
        <f t="shared" si="97"/>
        <v>1</v>
      </c>
      <c r="Q2411" s="214" t="str">
        <f>IF(ISNUMBER(P2411),IF(P2411=100%,"CUMPLIDA",IF(AND(ISNUMBER(L2411),ISNUMBER([8]OCI!$P$6)), IF(L2411&lt;[8]OCI!$P$6,"INCUMPLIDA","PROCESO"), "VERIFICAR FECHA")),"SIN VALOR AVANCE")</f>
        <v>CUMPLIDA</v>
      </c>
    </row>
    <row r="2412" spans="1:17" ht="90.75" x14ac:dyDescent="0.2">
      <c r="A2412" s="219" t="s">
        <v>19</v>
      </c>
      <c r="B2412" s="224" t="s">
        <v>16</v>
      </c>
      <c r="C2412" s="727"/>
      <c r="D2412" s="727"/>
      <c r="E2412" s="744"/>
      <c r="F2412" s="744"/>
      <c r="G2412" s="375" t="s">
        <v>4505</v>
      </c>
      <c r="H2412" s="376" t="s">
        <v>4506</v>
      </c>
      <c r="I2412" s="218" t="s">
        <v>4507</v>
      </c>
      <c r="J2412" s="215">
        <v>3</v>
      </c>
      <c r="K2412" s="216">
        <v>45611</v>
      </c>
      <c r="L2412" s="216">
        <v>45703</v>
      </c>
      <c r="M2412" s="380">
        <f t="shared" si="96"/>
        <v>13.142857142857142</v>
      </c>
      <c r="N2412" s="212">
        <v>3</v>
      </c>
      <c r="O2412" s="394" t="s">
        <v>4508</v>
      </c>
      <c r="P2412" s="213">
        <f t="shared" si="97"/>
        <v>1</v>
      </c>
      <c r="Q2412" s="214" t="str">
        <f>IF(ISNUMBER(P2412),IF(P2412=100%,"CUMPLIDA",IF(AND(ISNUMBER(L2412),ISNUMBER([8]OCI!$P$6)), IF(L2412&lt;[8]OCI!$P$6,"INCUMPLIDA","PROCESO"), "VERIFICAR FECHA")),"SIN VALOR AVANCE")</f>
        <v>CUMPLIDA</v>
      </c>
    </row>
    <row r="2413" spans="1:17" ht="165" x14ac:dyDescent="0.2">
      <c r="A2413" s="219" t="s">
        <v>19</v>
      </c>
      <c r="B2413" s="224" t="s">
        <v>16</v>
      </c>
      <c r="C2413" s="727"/>
      <c r="D2413" s="727"/>
      <c r="E2413" s="744"/>
      <c r="F2413" s="744"/>
      <c r="G2413" s="374" t="s">
        <v>4509</v>
      </c>
      <c r="H2413" s="218" t="s">
        <v>4510</v>
      </c>
      <c r="I2413" s="218" t="s">
        <v>4511</v>
      </c>
      <c r="J2413" s="215">
        <v>36</v>
      </c>
      <c r="K2413" s="385">
        <v>45597</v>
      </c>
      <c r="L2413" s="385">
        <v>45961</v>
      </c>
      <c r="M2413" s="380">
        <f t="shared" si="96"/>
        <v>52</v>
      </c>
      <c r="N2413" s="212">
        <v>24</v>
      </c>
      <c r="O2413" s="394" t="s">
        <v>4508</v>
      </c>
      <c r="P2413" s="213">
        <f t="shared" si="97"/>
        <v>0.66666666666666663</v>
      </c>
      <c r="Q2413" s="214" t="str">
        <f>IF(ISNUMBER(P2413),IF(P2413=100%,"CUMPLIDA",IF(AND(ISNUMBER(L2413),ISNUMBER([8]OCI!$P$6)), IF(L2413&lt;[8]OCI!$P$6,"INCUMPLIDA","PROCESO"), "VERIFICAR FECHA")),"SIN VALOR AVANCE")</f>
        <v>PROCESO</v>
      </c>
    </row>
    <row r="2414" spans="1:17" ht="75.75" x14ac:dyDescent="0.2">
      <c r="A2414" s="219" t="s">
        <v>19</v>
      </c>
      <c r="B2414" s="224" t="s">
        <v>16</v>
      </c>
      <c r="C2414" s="727"/>
      <c r="D2414" s="728"/>
      <c r="E2414" s="745"/>
      <c r="F2414" s="745"/>
      <c r="G2414" s="374" t="s">
        <v>4512</v>
      </c>
      <c r="H2414" s="218" t="s">
        <v>4513</v>
      </c>
      <c r="I2414" s="218" t="s">
        <v>4514</v>
      </c>
      <c r="J2414" s="215">
        <v>12</v>
      </c>
      <c r="K2414" s="385">
        <v>45641</v>
      </c>
      <c r="L2414" s="385">
        <v>46006</v>
      </c>
      <c r="M2414" s="380">
        <f t="shared" si="96"/>
        <v>52.142857142857146</v>
      </c>
      <c r="N2414" s="212">
        <v>6</v>
      </c>
      <c r="O2414" s="394" t="s">
        <v>4515</v>
      </c>
      <c r="P2414" s="213">
        <f t="shared" si="97"/>
        <v>0.5</v>
      </c>
      <c r="Q2414" s="214" t="str">
        <f>IF(ISNUMBER(P2414),IF(P2414=100%,"CUMPLIDA",IF(AND(ISNUMBER(L2414),ISNUMBER([8]OCI!$P$6)), IF(L2414&lt;[8]OCI!$P$6,"INCUMPLIDA","PROCESO"), "VERIFICAR FECHA")),"SIN VALOR AVANCE")</f>
        <v>PROCESO</v>
      </c>
    </row>
    <row r="2415" spans="1:17" ht="165.75" x14ac:dyDescent="0.2">
      <c r="A2415" s="219" t="s">
        <v>19</v>
      </c>
      <c r="B2415" s="224" t="s">
        <v>16</v>
      </c>
      <c r="C2415" s="727"/>
      <c r="D2415" s="726" t="s">
        <v>4516</v>
      </c>
      <c r="E2415" s="743" t="s">
        <v>4517</v>
      </c>
      <c r="F2415" s="743" t="s">
        <v>4518</v>
      </c>
      <c r="G2415" s="375" t="s">
        <v>4519</v>
      </c>
      <c r="H2415" s="376" t="s">
        <v>4520</v>
      </c>
      <c r="I2415" s="218" t="s">
        <v>4503</v>
      </c>
      <c r="J2415" s="215">
        <v>6</v>
      </c>
      <c r="K2415" s="385">
        <v>45597</v>
      </c>
      <c r="L2415" s="385">
        <v>45777</v>
      </c>
      <c r="M2415" s="380">
        <f t="shared" si="96"/>
        <v>25.714285714285715</v>
      </c>
      <c r="N2415" s="212">
        <v>6</v>
      </c>
      <c r="O2415" s="218" t="s">
        <v>4504</v>
      </c>
      <c r="P2415" s="213">
        <f t="shared" si="97"/>
        <v>1</v>
      </c>
      <c r="Q2415" s="214" t="str">
        <f>IF(ISNUMBER(P2415),IF(P2415=100%,"CUMPLIDA",IF(AND(ISNUMBER(L2415),ISNUMBER([8]OCI!$P$6)), IF(L2415&lt;[8]OCI!$P$6,"INCUMPLIDA","PROCESO"), "VERIFICAR FECHA")),"SIN VALOR AVANCE")</f>
        <v>CUMPLIDA</v>
      </c>
    </row>
    <row r="2416" spans="1:17" ht="90.75" x14ac:dyDescent="0.2">
      <c r="A2416" s="219" t="s">
        <v>19</v>
      </c>
      <c r="B2416" s="224" t="s">
        <v>16</v>
      </c>
      <c r="C2416" s="727"/>
      <c r="D2416" s="727"/>
      <c r="E2416" s="744"/>
      <c r="F2416" s="744"/>
      <c r="G2416" s="375" t="s">
        <v>4505</v>
      </c>
      <c r="H2416" s="376" t="s">
        <v>4506</v>
      </c>
      <c r="I2416" s="218" t="s">
        <v>4507</v>
      </c>
      <c r="J2416" s="215">
        <v>3</v>
      </c>
      <c r="K2416" s="385">
        <v>45611</v>
      </c>
      <c r="L2416" s="385">
        <v>45703</v>
      </c>
      <c r="M2416" s="380">
        <f t="shared" si="96"/>
        <v>13.142857142857142</v>
      </c>
      <c r="N2416" s="212">
        <v>3</v>
      </c>
      <c r="O2416" s="394" t="s">
        <v>4508</v>
      </c>
      <c r="P2416" s="213">
        <f t="shared" si="97"/>
        <v>1</v>
      </c>
      <c r="Q2416" s="214" t="str">
        <f>IF(ISNUMBER(P2416),IF(P2416=100%,"CUMPLIDA",IF(AND(ISNUMBER(L2416),ISNUMBER([8]OCI!$P$6)), IF(L2416&lt;[8]OCI!$P$6,"INCUMPLIDA","PROCESO"), "VERIFICAR FECHA")),"SIN VALOR AVANCE")</f>
        <v>CUMPLIDA</v>
      </c>
    </row>
    <row r="2417" spans="1:17" ht="75.75" x14ac:dyDescent="0.2">
      <c r="A2417" s="219" t="s">
        <v>19</v>
      </c>
      <c r="B2417" s="224" t="s">
        <v>16</v>
      </c>
      <c r="C2417" s="727"/>
      <c r="D2417" s="727"/>
      <c r="E2417" s="744"/>
      <c r="F2417" s="744"/>
      <c r="G2417" s="374" t="s">
        <v>4521</v>
      </c>
      <c r="H2417" s="218" t="s">
        <v>4522</v>
      </c>
      <c r="I2417" s="218" t="s">
        <v>4523</v>
      </c>
      <c r="J2417" s="215">
        <v>36</v>
      </c>
      <c r="K2417" s="385">
        <v>45597</v>
      </c>
      <c r="L2417" s="385">
        <v>45961</v>
      </c>
      <c r="M2417" s="380">
        <f t="shared" si="96"/>
        <v>52</v>
      </c>
      <c r="N2417" s="212">
        <v>24</v>
      </c>
      <c r="O2417" s="220" t="s">
        <v>4524</v>
      </c>
      <c r="P2417" s="213">
        <f t="shared" si="97"/>
        <v>0.66666666666666663</v>
      </c>
      <c r="Q2417" s="214" t="str">
        <f>IF(ISNUMBER(P2417),IF(P2417=100%,"CUMPLIDA",IF(AND(ISNUMBER(L2417),ISNUMBER([8]OCI!$P$6)), IF(L2417&lt;[8]OCI!$P$6,"INCUMPLIDA","PROCESO"), "VERIFICAR FECHA")),"SIN VALOR AVANCE")</f>
        <v>PROCESO</v>
      </c>
    </row>
    <row r="2418" spans="1:17" ht="105" x14ac:dyDescent="0.2">
      <c r="A2418" s="219" t="s">
        <v>19</v>
      </c>
      <c r="B2418" s="224" t="s">
        <v>16</v>
      </c>
      <c r="C2418" s="727"/>
      <c r="D2418" s="728"/>
      <c r="E2418" s="745"/>
      <c r="F2418" s="745"/>
      <c r="G2418" s="374" t="s">
        <v>4525</v>
      </c>
      <c r="H2418" s="218" t="s">
        <v>4526</v>
      </c>
      <c r="I2418" s="218" t="s">
        <v>4527</v>
      </c>
      <c r="J2418" s="215">
        <v>12</v>
      </c>
      <c r="K2418" s="385">
        <v>45641</v>
      </c>
      <c r="L2418" s="385">
        <v>46006</v>
      </c>
      <c r="M2418" s="380">
        <f t="shared" si="96"/>
        <v>52.142857142857146</v>
      </c>
      <c r="N2418" s="212">
        <v>6</v>
      </c>
      <c r="O2418" s="220" t="s">
        <v>4528</v>
      </c>
      <c r="P2418" s="213">
        <f t="shared" si="97"/>
        <v>0.5</v>
      </c>
      <c r="Q2418" s="214" t="str">
        <f>IF(ISNUMBER(P2418),IF(P2418=100%,"CUMPLIDA",IF(AND(ISNUMBER(L2418),ISNUMBER([8]OCI!$P$6)), IF(L2418&lt;[8]OCI!$P$6,"INCUMPLIDA","PROCESO"), "VERIFICAR FECHA")),"SIN VALOR AVANCE")</f>
        <v>PROCESO</v>
      </c>
    </row>
    <row r="2419" spans="1:17" ht="90" x14ac:dyDescent="0.2">
      <c r="A2419" s="219" t="s">
        <v>19</v>
      </c>
      <c r="B2419" s="224" t="s">
        <v>16</v>
      </c>
      <c r="C2419" s="727"/>
      <c r="D2419" s="726" t="s">
        <v>4529</v>
      </c>
      <c r="E2419" s="737" t="s">
        <v>4530</v>
      </c>
      <c r="F2419" s="737" t="s">
        <v>4531</v>
      </c>
      <c r="G2419" s="406" t="s">
        <v>4532</v>
      </c>
      <c r="H2419" s="407" t="s">
        <v>4533</v>
      </c>
      <c r="I2419" s="218" t="s">
        <v>4534</v>
      </c>
      <c r="J2419" s="408">
        <v>1</v>
      </c>
      <c r="K2419" s="385">
        <v>45606</v>
      </c>
      <c r="L2419" s="385">
        <v>45884</v>
      </c>
      <c r="M2419" s="380">
        <f t="shared" si="96"/>
        <v>39.714285714285715</v>
      </c>
      <c r="N2419" s="409">
        <v>1</v>
      </c>
      <c r="O2419" s="220" t="s">
        <v>4524</v>
      </c>
      <c r="P2419" s="213">
        <f t="shared" si="97"/>
        <v>1</v>
      </c>
      <c r="Q2419" s="214" t="str">
        <f>IF(ISNUMBER(P2419),IF(P2419=100%,"CUMPLIDA",IF(AND(ISNUMBER(L2419),ISNUMBER([8]OCI!$P$6)), IF(L2419&lt;[8]OCI!$P$6,"INCUMPLIDA","PROCESO"), "VERIFICAR FECHA")),"SIN VALOR AVANCE")</f>
        <v>CUMPLIDA</v>
      </c>
    </row>
    <row r="2420" spans="1:17" ht="90.75" x14ac:dyDescent="0.2">
      <c r="A2420" s="219" t="s">
        <v>19</v>
      </c>
      <c r="B2420" s="224" t="s">
        <v>16</v>
      </c>
      <c r="C2420" s="727"/>
      <c r="D2420" s="727"/>
      <c r="E2420" s="738"/>
      <c r="F2420" s="738"/>
      <c r="G2420" s="374" t="s">
        <v>4535</v>
      </c>
      <c r="H2420" s="218" t="s">
        <v>4536</v>
      </c>
      <c r="I2420" s="218" t="s">
        <v>4537</v>
      </c>
      <c r="J2420" s="215">
        <v>36</v>
      </c>
      <c r="K2420" s="385">
        <v>45597</v>
      </c>
      <c r="L2420" s="385">
        <v>45991</v>
      </c>
      <c r="M2420" s="380">
        <f t="shared" si="96"/>
        <v>56.285714285714285</v>
      </c>
      <c r="N2420" s="212">
        <v>24</v>
      </c>
      <c r="O2420" s="220" t="s">
        <v>4528</v>
      </c>
      <c r="P2420" s="213">
        <f t="shared" si="97"/>
        <v>0.66666666666666663</v>
      </c>
      <c r="Q2420" s="214" t="str">
        <f>IF(ISNUMBER(P2420),IF(P2420=100%,"CUMPLIDA",IF(AND(ISNUMBER(L2420),ISNUMBER([8]OCI!$P$6)), IF(L2420&lt;[8]OCI!$P$6,"INCUMPLIDA","PROCESO"), "VERIFICAR FECHA")),"SIN VALOR AVANCE")</f>
        <v>PROCESO</v>
      </c>
    </row>
    <row r="2421" spans="1:17" ht="105" x14ac:dyDescent="0.2">
      <c r="A2421" s="219" t="s">
        <v>19</v>
      </c>
      <c r="B2421" s="224" t="s">
        <v>16</v>
      </c>
      <c r="C2421" s="727"/>
      <c r="D2421" s="728"/>
      <c r="E2421" s="739"/>
      <c r="F2421" s="739" t="s">
        <v>4531</v>
      </c>
      <c r="G2421" s="374" t="s">
        <v>4538</v>
      </c>
      <c r="H2421" s="218" t="s">
        <v>4539</v>
      </c>
      <c r="I2421" s="218" t="s">
        <v>4540</v>
      </c>
      <c r="J2421" s="215">
        <v>12</v>
      </c>
      <c r="K2421" s="385">
        <v>45641</v>
      </c>
      <c r="L2421" s="385">
        <v>46006</v>
      </c>
      <c r="M2421" s="380">
        <f t="shared" si="96"/>
        <v>52.142857142857146</v>
      </c>
      <c r="N2421" s="212">
        <v>6</v>
      </c>
      <c r="O2421" s="220" t="s">
        <v>4524</v>
      </c>
      <c r="P2421" s="213">
        <f t="shared" si="97"/>
        <v>0.5</v>
      </c>
      <c r="Q2421" s="214" t="str">
        <f>IF(ISNUMBER(P2421),IF(P2421=100%,"CUMPLIDA",IF(AND(ISNUMBER(L2421),ISNUMBER([8]OCI!$P$6)), IF(L2421&lt;[8]OCI!$P$6,"INCUMPLIDA","PROCESO"), "VERIFICAR FECHA")),"SIN VALOR AVANCE")</f>
        <v>PROCESO</v>
      </c>
    </row>
    <row r="2422" spans="1:17" ht="90.75" x14ac:dyDescent="0.2">
      <c r="A2422" s="219" t="s">
        <v>19</v>
      </c>
      <c r="B2422" s="224" t="s">
        <v>16</v>
      </c>
      <c r="C2422" s="727"/>
      <c r="D2422" s="726" t="s">
        <v>4541</v>
      </c>
      <c r="E2422" s="737" t="s">
        <v>4542</v>
      </c>
      <c r="F2422" s="737" t="s">
        <v>4543</v>
      </c>
      <c r="G2422" s="375" t="s">
        <v>4505</v>
      </c>
      <c r="H2422" s="376" t="s">
        <v>4506</v>
      </c>
      <c r="I2422" s="218" t="s">
        <v>4507</v>
      </c>
      <c r="J2422" s="215">
        <v>3</v>
      </c>
      <c r="K2422" s="216">
        <v>45611</v>
      </c>
      <c r="L2422" s="216">
        <v>45731</v>
      </c>
      <c r="M2422" s="410">
        <f t="shared" si="96"/>
        <v>17.142857142857142</v>
      </c>
      <c r="N2422" s="411">
        <v>3</v>
      </c>
      <c r="O2422" s="394" t="s">
        <v>4508</v>
      </c>
      <c r="P2422" s="213">
        <f t="shared" si="97"/>
        <v>1</v>
      </c>
      <c r="Q2422" s="214" t="str">
        <f>IF(ISNUMBER(P2422),IF(P2422=100%,"CUMPLIDA",IF(AND(ISNUMBER(L2422),ISNUMBER([8]OCI!$P$6)), IF(L2422&lt;[8]OCI!$P$6,"INCUMPLIDA","PROCESO"), "VERIFICAR FECHA")),"SIN VALOR AVANCE")</f>
        <v>CUMPLIDA</v>
      </c>
    </row>
    <row r="2423" spans="1:17" ht="105.75" x14ac:dyDescent="0.2">
      <c r="A2423" s="219" t="s">
        <v>19</v>
      </c>
      <c r="B2423" s="224" t="s">
        <v>16</v>
      </c>
      <c r="C2423" s="727"/>
      <c r="D2423" s="727"/>
      <c r="E2423" s="738"/>
      <c r="F2423" s="738"/>
      <c r="G2423" s="374" t="s">
        <v>4544</v>
      </c>
      <c r="H2423" s="376" t="s">
        <v>4545</v>
      </c>
      <c r="I2423" s="376" t="s">
        <v>4546</v>
      </c>
      <c r="J2423" s="215">
        <v>12</v>
      </c>
      <c r="K2423" s="216">
        <v>45611</v>
      </c>
      <c r="L2423" s="216">
        <v>45975</v>
      </c>
      <c r="M2423" s="380">
        <f t="shared" si="96"/>
        <v>52</v>
      </c>
      <c r="N2423" s="212">
        <v>6</v>
      </c>
      <c r="O2423" s="220" t="s">
        <v>4547</v>
      </c>
      <c r="P2423" s="213">
        <f t="shared" si="97"/>
        <v>0.5</v>
      </c>
      <c r="Q2423" s="214" t="str">
        <f>IF(ISNUMBER(P2423),IF(P2423=100%,"CUMPLIDA",IF(AND(ISNUMBER(L2423),ISNUMBER([8]OCI!$P$6)), IF(L2423&lt;[8]OCI!$P$6,"INCUMPLIDA","PROCESO"), "VERIFICAR FECHA")),"SIN VALOR AVANCE")</f>
        <v>PROCESO</v>
      </c>
    </row>
    <row r="2424" spans="1:17" ht="120" x14ac:dyDescent="0.2">
      <c r="A2424" s="219" t="s">
        <v>19</v>
      </c>
      <c r="B2424" s="224" t="s">
        <v>16</v>
      </c>
      <c r="C2424" s="727"/>
      <c r="D2424" s="727"/>
      <c r="E2424" s="738"/>
      <c r="F2424" s="738"/>
      <c r="G2424" s="375" t="s">
        <v>4548</v>
      </c>
      <c r="H2424" s="376" t="s">
        <v>4549</v>
      </c>
      <c r="I2424" s="218" t="s">
        <v>4550</v>
      </c>
      <c r="J2424" s="215">
        <v>12</v>
      </c>
      <c r="K2424" s="216">
        <v>45611</v>
      </c>
      <c r="L2424" s="216">
        <v>45975</v>
      </c>
      <c r="M2424" s="380">
        <f t="shared" si="96"/>
        <v>52</v>
      </c>
      <c r="N2424" s="212">
        <v>6</v>
      </c>
      <c r="O2424" s="220" t="s">
        <v>4551</v>
      </c>
      <c r="P2424" s="213">
        <f t="shared" si="97"/>
        <v>0.5</v>
      </c>
      <c r="Q2424" s="214" t="str">
        <f>IF(ISNUMBER(P2424),IF(P2424=100%,"CUMPLIDA",IF(AND(ISNUMBER(L2424),ISNUMBER([8]OCI!$P$6)), IF(L2424&lt;[8]OCI!$P$6,"INCUMPLIDA","PROCESO"), "VERIFICAR FECHA")),"SIN VALOR AVANCE")</f>
        <v>PROCESO</v>
      </c>
    </row>
    <row r="2425" spans="1:17" ht="135" x14ac:dyDescent="0.2">
      <c r="A2425" s="219" t="s">
        <v>19</v>
      </c>
      <c r="B2425" s="224" t="s">
        <v>16</v>
      </c>
      <c r="C2425" s="727"/>
      <c r="D2425" s="727"/>
      <c r="E2425" s="738"/>
      <c r="F2425" s="738"/>
      <c r="G2425" s="375" t="s">
        <v>4552</v>
      </c>
      <c r="H2425" s="376" t="s">
        <v>4553</v>
      </c>
      <c r="I2425" s="218" t="s">
        <v>4554</v>
      </c>
      <c r="J2425" s="215">
        <v>12</v>
      </c>
      <c r="K2425" s="216">
        <v>45611</v>
      </c>
      <c r="L2425" s="216">
        <v>45975</v>
      </c>
      <c r="M2425" s="380">
        <f t="shared" ref="M2425:M2488" si="98">(L2425-K2425)/7</f>
        <v>52</v>
      </c>
      <c r="N2425" s="212">
        <v>6</v>
      </c>
      <c r="O2425" s="220" t="s">
        <v>4555</v>
      </c>
      <c r="P2425" s="213">
        <f t="shared" ref="P2425:P2488" si="99">N2425/J2425</f>
        <v>0.5</v>
      </c>
      <c r="Q2425" s="214" t="str">
        <f>IF(ISNUMBER(P2425),IF(P2425=100%,"CUMPLIDA",IF(AND(ISNUMBER(L2425),ISNUMBER([8]OCI!$P$6)), IF(L2425&lt;[8]OCI!$P$6,"INCUMPLIDA","PROCESO"), "VERIFICAR FECHA")),"SIN VALOR AVANCE")</f>
        <v>PROCESO</v>
      </c>
    </row>
    <row r="2426" spans="1:17" ht="105" x14ac:dyDescent="0.2">
      <c r="A2426" s="219" t="s">
        <v>19</v>
      </c>
      <c r="B2426" s="224" t="s">
        <v>16</v>
      </c>
      <c r="C2426" s="727"/>
      <c r="D2426" s="728"/>
      <c r="E2426" s="739"/>
      <c r="F2426" s="739"/>
      <c r="G2426" s="375" t="s">
        <v>4556</v>
      </c>
      <c r="H2426" s="376" t="s">
        <v>4557</v>
      </c>
      <c r="I2426" s="218" t="s">
        <v>4558</v>
      </c>
      <c r="J2426" s="215">
        <v>12</v>
      </c>
      <c r="K2426" s="216">
        <v>45611</v>
      </c>
      <c r="L2426" s="216">
        <v>45975</v>
      </c>
      <c r="M2426" s="380">
        <f t="shared" si="98"/>
        <v>52</v>
      </c>
      <c r="N2426" s="212">
        <v>6</v>
      </c>
      <c r="O2426" s="220" t="s">
        <v>4559</v>
      </c>
      <c r="P2426" s="213">
        <f t="shared" si="99"/>
        <v>0.5</v>
      </c>
      <c r="Q2426" s="214" t="str">
        <f>IF(ISNUMBER(P2426),IF(P2426=100%,"CUMPLIDA",IF(AND(ISNUMBER(L2426),ISNUMBER([8]OCI!$P$6)), IF(L2426&lt;[8]OCI!$P$6,"INCUMPLIDA","PROCESO"), "VERIFICAR FECHA")),"SIN VALOR AVANCE")</f>
        <v>PROCESO</v>
      </c>
    </row>
    <row r="2427" spans="1:17" ht="75.75" x14ac:dyDescent="0.2">
      <c r="A2427" s="219" t="s">
        <v>19</v>
      </c>
      <c r="B2427" s="224" t="s">
        <v>16</v>
      </c>
      <c r="C2427" s="727"/>
      <c r="D2427" s="726" t="s">
        <v>4560</v>
      </c>
      <c r="E2427" s="737" t="s">
        <v>4561</v>
      </c>
      <c r="F2427" s="737" t="s">
        <v>4562</v>
      </c>
      <c r="G2427" s="375" t="s">
        <v>4563</v>
      </c>
      <c r="H2427" s="376" t="s">
        <v>4564</v>
      </c>
      <c r="I2427" s="218" t="s">
        <v>4565</v>
      </c>
      <c r="J2427" s="215">
        <v>3</v>
      </c>
      <c r="K2427" s="216">
        <v>45611</v>
      </c>
      <c r="L2427" s="216">
        <v>46006</v>
      </c>
      <c r="M2427" s="380">
        <f t="shared" si="98"/>
        <v>56.428571428571431</v>
      </c>
      <c r="N2427" s="212">
        <v>0</v>
      </c>
      <c r="O2427" s="220" t="s">
        <v>4524</v>
      </c>
      <c r="P2427" s="213">
        <f t="shared" si="99"/>
        <v>0</v>
      </c>
      <c r="Q2427" s="214" t="str">
        <f>IF(ISNUMBER(P2427),IF(P2427=100%,"CUMPLIDA",IF(AND(ISNUMBER(L2427),ISNUMBER([8]OCI!$P$6)), IF(L2427&lt;[8]OCI!$P$6,"INCUMPLIDA","PROCESO"), "VERIFICAR FECHA")),"SIN VALOR AVANCE")</f>
        <v>PROCESO</v>
      </c>
    </row>
    <row r="2428" spans="1:17" ht="180.75" x14ac:dyDescent="0.2">
      <c r="A2428" s="219" t="s">
        <v>19</v>
      </c>
      <c r="B2428" s="224" t="s">
        <v>16</v>
      </c>
      <c r="C2428" s="727"/>
      <c r="D2428" s="727"/>
      <c r="E2428" s="738"/>
      <c r="F2428" s="738"/>
      <c r="G2428" s="374" t="s">
        <v>4566</v>
      </c>
      <c r="H2428" s="218" t="s">
        <v>4567</v>
      </c>
      <c r="I2428" s="218" t="s">
        <v>4568</v>
      </c>
      <c r="J2428" s="215">
        <v>2</v>
      </c>
      <c r="K2428" s="216">
        <v>45611</v>
      </c>
      <c r="L2428" s="216">
        <v>45762</v>
      </c>
      <c r="M2428" s="380">
        <f t="shared" si="98"/>
        <v>21.571428571428573</v>
      </c>
      <c r="N2428" s="212">
        <v>2</v>
      </c>
      <c r="O2428" s="218" t="s">
        <v>4569</v>
      </c>
      <c r="P2428" s="213">
        <f t="shared" si="99"/>
        <v>1</v>
      </c>
      <c r="Q2428" s="214" t="str">
        <f>IF(ISNUMBER(P2428),IF(P2428=100%,"CUMPLIDA",IF(AND(ISNUMBER(L2428),ISNUMBER([8]OCI!$P$6)), IF(L2428&lt;[8]OCI!$P$6,"INCUMPLIDA","PROCESO"), "VERIFICAR FECHA")),"SIN VALOR AVANCE")</f>
        <v>CUMPLIDA</v>
      </c>
    </row>
    <row r="2429" spans="1:17" ht="165.75" x14ac:dyDescent="0.2">
      <c r="A2429" s="219" t="s">
        <v>19</v>
      </c>
      <c r="B2429" s="224" t="s">
        <v>16</v>
      </c>
      <c r="C2429" s="727"/>
      <c r="D2429" s="728"/>
      <c r="E2429" s="739"/>
      <c r="F2429" s="739"/>
      <c r="G2429" s="374" t="s">
        <v>4570</v>
      </c>
      <c r="H2429" s="218" t="s">
        <v>4571</v>
      </c>
      <c r="I2429" s="218" t="s">
        <v>4572</v>
      </c>
      <c r="J2429" s="215">
        <v>1</v>
      </c>
      <c r="K2429" s="216">
        <v>45762</v>
      </c>
      <c r="L2429" s="216">
        <v>45900</v>
      </c>
      <c r="M2429" s="380">
        <f t="shared" si="98"/>
        <v>19.714285714285715</v>
      </c>
      <c r="N2429" s="212">
        <v>0.5</v>
      </c>
      <c r="O2429" s="218" t="s">
        <v>4573</v>
      </c>
      <c r="P2429" s="213">
        <f t="shared" si="99"/>
        <v>0.5</v>
      </c>
      <c r="Q2429" s="214" t="str">
        <f>IF(ISNUMBER(P2429),IF(P2429=100%,"CUMPLIDA",IF(AND(ISNUMBER(L2429),ISNUMBER([8]OCI!$P$6)), IF(L2429&lt;[8]OCI!$P$6,"INCUMPLIDA","PROCESO"), "VERIFICAR FECHA")),"SIN VALOR AVANCE")</f>
        <v>PROCESO</v>
      </c>
    </row>
    <row r="2430" spans="1:17" ht="150.75" x14ac:dyDescent="0.2">
      <c r="A2430" s="219" t="s">
        <v>19</v>
      </c>
      <c r="B2430" s="224" t="s">
        <v>16</v>
      </c>
      <c r="C2430" s="727"/>
      <c r="D2430" s="726" t="s">
        <v>4574</v>
      </c>
      <c r="E2430" s="737" t="s">
        <v>4575</v>
      </c>
      <c r="F2430" s="737" t="s">
        <v>4576</v>
      </c>
      <c r="G2430" s="374" t="s">
        <v>4577</v>
      </c>
      <c r="H2430" s="381" t="s">
        <v>4578</v>
      </c>
      <c r="I2430" s="218" t="s">
        <v>4579</v>
      </c>
      <c r="J2430" s="378">
        <v>1</v>
      </c>
      <c r="K2430" s="216">
        <v>45611</v>
      </c>
      <c r="L2430" s="216">
        <v>45731</v>
      </c>
      <c r="M2430" s="380">
        <f t="shared" si="98"/>
        <v>17.142857142857142</v>
      </c>
      <c r="N2430" s="212">
        <v>1</v>
      </c>
      <c r="O2430" s="218" t="s">
        <v>4580</v>
      </c>
      <c r="P2430" s="213">
        <f t="shared" si="99"/>
        <v>1</v>
      </c>
      <c r="Q2430" s="214" t="str">
        <f>IF(ISNUMBER(P2430),IF(P2430=100%,"CUMPLIDA",IF(AND(ISNUMBER(L2430),ISNUMBER([8]OCI!$P$6)), IF(L2430&lt;[8]OCI!$P$6,"INCUMPLIDA","PROCESO"), "VERIFICAR FECHA")),"SIN VALOR AVANCE")</f>
        <v>CUMPLIDA</v>
      </c>
    </row>
    <row r="2431" spans="1:17" ht="150.75" x14ac:dyDescent="0.2">
      <c r="A2431" s="219" t="s">
        <v>19</v>
      </c>
      <c r="B2431" s="224" t="s">
        <v>16</v>
      </c>
      <c r="C2431" s="727"/>
      <c r="D2431" s="728"/>
      <c r="E2431" s="739"/>
      <c r="F2431" s="739"/>
      <c r="G2431" s="374" t="s">
        <v>4581</v>
      </c>
      <c r="H2431" s="381" t="s">
        <v>4582</v>
      </c>
      <c r="I2431" s="218" t="s">
        <v>4583</v>
      </c>
      <c r="J2431" s="215">
        <v>1</v>
      </c>
      <c r="K2431" s="216">
        <v>45731</v>
      </c>
      <c r="L2431" s="216">
        <v>45853</v>
      </c>
      <c r="M2431" s="211">
        <f t="shared" si="98"/>
        <v>17.428571428571427</v>
      </c>
      <c r="N2431" s="412">
        <v>0</v>
      </c>
      <c r="O2431" s="218" t="s">
        <v>4580</v>
      </c>
      <c r="P2431" s="213">
        <f t="shared" si="99"/>
        <v>0</v>
      </c>
      <c r="Q2431" s="214" t="str">
        <f>IF(ISNUMBER(P2431),IF(P2431=100%,"CUMPLIDA",IF(AND(ISNUMBER(L2431),ISNUMBER([8]OCI!$P$6)), IF(L2431&lt;[8]OCI!$P$6,"INCUMPLIDA","PROCESO"), "VERIFICAR FECHA")),"SIN VALOR AVANCE")</f>
        <v>PROCESO</v>
      </c>
    </row>
    <row r="2432" spans="1:17" ht="165.75" x14ac:dyDescent="0.2">
      <c r="A2432" s="219" t="s">
        <v>19</v>
      </c>
      <c r="B2432" s="224" t="s">
        <v>16</v>
      </c>
      <c r="C2432" s="727"/>
      <c r="D2432" s="726" t="s">
        <v>4584</v>
      </c>
      <c r="E2432" s="737" t="s">
        <v>4585</v>
      </c>
      <c r="F2432" s="737" t="s">
        <v>4586</v>
      </c>
      <c r="G2432" s="374" t="s">
        <v>4028</v>
      </c>
      <c r="H2432" s="218" t="s">
        <v>1679</v>
      </c>
      <c r="I2432" s="218" t="s">
        <v>4053</v>
      </c>
      <c r="J2432" s="215">
        <v>1</v>
      </c>
      <c r="K2432" s="216">
        <v>45323</v>
      </c>
      <c r="L2432" s="216">
        <v>45747</v>
      </c>
      <c r="M2432" s="211">
        <f t="shared" si="98"/>
        <v>60.571428571428569</v>
      </c>
      <c r="N2432" s="212">
        <v>1</v>
      </c>
      <c r="O2432" s="218" t="s">
        <v>4587</v>
      </c>
      <c r="P2432" s="213">
        <f t="shared" si="99"/>
        <v>1</v>
      </c>
      <c r="Q2432" s="214" t="str">
        <f>IF(ISNUMBER(P2432),IF(P2432=100%,"CUMPLIDA",IF(AND(ISNUMBER(L2432),ISNUMBER([8]OCI!$P$6)), IF(L2432&lt;[8]OCI!$P$6,"INCUMPLIDA","PROCESO"), "VERIFICAR FECHA")),"SIN VALOR AVANCE")</f>
        <v>CUMPLIDA</v>
      </c>
    </row>
    <row r="2433" spans="1:17" ht="105.75" x14ac:dyDescent="0.2">
      <c r="A2433" s="219" t="s">
        <v>19</v>
      </c>
      <c r="B2433" s="224" t="s">
        <v>16</v>
      </c>
      <c r="C2433" s="727"/>
      <c r="D2433" s="727"/>
      <c r="E2433" s="738"/>
      <c r="F2433" s="738"/>
      <c r="G2433" s="374" t="s">
        <v>101</v>
      </c>
      <c r="H2433" s="218" t="s">
        <v>101</v>
      </c>
      <c r="I2433" s="218" t="s">
        <v>102</v>
      </c>
      <c r="J2433" s="215">
        <v>1</v>
      </c>
      <c r="K2433" s="216">
        <v>45323</v>
      </c>
      <c r="L2433" s="216">
        <v>45747</v>
      </c>
      <c r="M2433" s="211">
        <f t="shared" si="98"/>
        <v>60.571428571428569</v>
      </c>
      <c r="N2433" s="212">
        <v>1</v>
      </c>
      <c r="O2433" s="218" t="s">
        <v>4588</v>
      </c>
      <c r="P2433" s="213">
        <f t="shared" si="99"/>
        <v>1</v>
      </c>
      <c r="Q2433" s="214" t="str">
        <f>IF(ISNUMBER(P2433),IF(P2433=100%,"CUMPLIDA",IF(AND(ISNUMBER(L2433),ISNUMBER([8]OCI!$P$6)), IF(L2433&lt;[8]OCI!$P$6,"INCUMPLIDA","PROCESO"), "VERIFICAR FECHA")),"SIN VALOR AVANCE")</f>
        <v>CUMPLIDA</v>
      </c>
    </row>
    <row r="2434" spans="1:17" ht="105.75" x14ac:dyDescent="0.2">
      <c r="A2434" s="219" t="s">
        <v>19</v>
      </c>
      <c r="B2434" s="224" t="s">
        <v>16</v>
      </c>
      <c r="C2434" s="727"/>
      <c r="D2434" s="727"/>
      <c r="E2434" s="738"/>
      <c r="F2434" s="738"/>
      <c r="G2434" s="374" t="s">
        <v>238</v>
      </c>
      <c r="H2434" s="218" t="s">
        <v>239</v>
      </c>
      <c r="I2434" s="218" t="s">
        <v>240</v>
      </c>
      <c r="J2434" s="215">
        <v>1</v>
      </c>
      <c r="K2434" s="216">
        <v>45231</v>
      </c>
      <c r="L2434" s="216">
        <v>45747</v>
      </c>
      <c r="M2434" s="211">
        <f t="shared" si="98"/>
        <v>73.714285714285708</v>
      </c>
      <c r="N2434" s="212">
        <v>1</v>
      </c>
      <c r="O2434" s="218" t="s">
        <v>4588</v>
      </c>
      <c r="P2434" s="213">
        <f t="shared" si="99"/>
        <v>1</v>
      </c>
      <c r="Q2434" s="214" t="str">
        <f>IF(ISNUMBER(P2434),IF(P2434=100%,"CUMPLIDA",IF(AND(ISNUMBER(L2434),ISNUMBER([8]OCI!$P$6)), IF(L2434&lt;[8]OCI!$P$6,"INCUMPLIDA","PROCESO"), "VERIFICAR FECHA")),"SIN VALOR AVANCE")</f>
        <v>CUMPLIDA</v>
      </c>
    </row>
    <row r="2435" spans="1:17" ht="150.75" x14ac:dyDescent="0.2">
      <c r="A2435" s="219" t="s">
        <v>19</v>
      </c>
      <c r="B2435" s="224" t="s">
        <v>16</v>
      </c>
      <c r="C2435" s="727"/>
      <c r="D2435" s="727"/>
      <c r="E2435" s="738"/>
      <c r="F2435" s="738"/>
      <c r="G2435" s="374" t="s">
        <v>104</v>
      </c>
      <c r="H2435" s="218" t="s">
        <v>104</v>
      </c>
      <c r="I2435" s="218" t="s">
        <v>4056</v>
      </c>
      <c r="J2435" s="215">
        <v>1</v>
      </c>
      <c r="K2435" s="216">
        <v>45323</v>
      </c>
      <c r="L2435" s="216">
        <v>45747</v>
      </c>
      <c r="M2435" s="211">
        <f t="shared" si="98"/>
        <v>60.571428571428569</v>
      </c>
      <c r="N2435" s="212">
        <v>1</v>
      </c>
      <c r="O2435" s="218" t="s">
        <v>4589</v>
      </c>
      <c r="P2435" s="213">
        <f t="shared" si="99"/>
        <v>1</v>
      </c>
      <c r="Q2435" s="214" t="str">
        <f>IF(ISNUMBER(P2435),IF(P2435=100%,"CUMPLIDA",IF(AND(ISNUMBER(L2435),ISNUMBER([8]OCI!$P$6)), IF(L2435&lt;[8]OCI!$P$6,"INCUMPLIDA","PROCESO"), "VERIFICAR FECHA")),"SIN VALOR AVANCE")</f>
        <v>CUMPLIDA</v>
      </c>
    </row>
    <row r="2436" spans="1:17" ht="60.75" x14ac:dyDescent="0.2">
      <c r="A2436" s="219" t="s">
        <v>19</v>
      </c>
      <c r="B2436" s="224" t="s">
        <v>16</v>
      </c>
      <c r="C2436" s="727"/>
      <c r="D2436" s="727"/>
      <c r="E2436" s="738"/>
      <c r="F2436" s="738"/>
      <c r="G2436" s="374" t="s">
        <v>106</v>
      </c>
      <c r="H2436" s="218" t="s">
        <v>106</v>
      </c>
      <c r="I2436" s="218" t="s">
        <v>168</v>
      </c>
      <c r="J2436" s="215">
        <v>1</v>
      </c>
      <c r="K2436" s="216">
        <v>45231</v>
      </c>
      <c r="L2436" s="216">
        <v>45747</v>
      </c>
      <c r="M2436" s="211">
        <f t="shared" si="98"/>
        <v>73.714285714285708</v>
      </c>
      <c r="N2436" s="212">
        <v>1</v>
      </c>
      <c r="O2436" s="218" t="s">
        <v>4590</v>
      </c>
      <c r="P2436" s="213">
        <f t="shared" si="99"/>
        <v>1</v>
      </c>
      <c r="Q2436" s="214" t="str">
        <f>IF(ISNUMBER(P2436),IF(P2436=100%,"CUMPLIDA",IF(AND(ISNUMBER(L2436),ISNUMBER([8]OCI!$P$6)), IF(L2436&lt;[8]OCI!$P$6,"INCUMPLIDA","PROCESO"), "VERIFICAR FECHA")),"SIN VALOR AVANCE")</f>
        <v>CUMPLIDA</v>
      </c>
    </row>
    <row r="2437" spans="1:17" ht="165.75" x14ac:dyDescent="0.2">
      <c r="A2437" s="219" t="s">
        <v>19</v>
      </c>
      <c r="B2437" s="224" t="s">
        <v>16</v>
      </c>
      <c r="C2437" s="727"/>
      <c r="D2437" s="727"/>
      <c r="E2437" s="738"/>
      <c r="F2437" s="738"/>
      <c r="G2437" s="374" t="s">
        <v>108</v>
      </c>
      <c r="H2437" s="218" t="s">
        <v>108</v>
      </c>
      <c r="I2437" s="218" t="s">
        <v>4591</v>
      </c>
      <c r="J2437" s="215">
        <v>1</v>
      </c>
      <c r="K2437" s="216">
        <v>45231</v>
      </c>
      <c r="L2437" s="216">
        <v>45808</v>
      </c>
      <c r="M2437" s="211">
        <f t="shared" si="98"/>
        <v>82.428571428571431</v>
      </c>
      <c r="N2437" s="212">
        <v>1</v>
      </c>
      <c r="O2437" s="218" t="s">
        <v>4592</v>
      </c>
      <c r="P2437" s="213">
        <f t="shared" si="99"/>
        <v>1</v>
      </c>
      <c r="Q2437" s="214" t="str">
        <f>IF(ISNUMBER(P2437),IF(P2437=100%,"CUMPLIDA",IF(AND(ISNUMBER(L2437),ISNUMBER([8]OCI!$P$6)), IF(L2437&lt;[8]OCI!$P$6,"INCUMPLIDA","PROCESO"), "VERIFICAR FECHA")),"SIN VALOR AVANCE")</f>
        <v>CUMPLIDA</v>
      </c>
    </row>
    <row r="2438" spans="1:17" ht="60.75" x14ac:dyDescent="0.2">
      <c r="A2438" s="219" t="s">
        <v>19</v>
      </c>
      <c r="B2438" s="224" t="s">
        <v>16</v>
      </c>
      <c r="C2438" s="727"/>
      <c r="D2438" s="727"/>
      <c r="E2438" s="738"/>
      <c r="F2438" s="738"/>
      <c r="G2438" s="374" t="s">
        <v>110</v>
      </c>
      <c r="H2438" s="218" t="s">
        <v>111</v>
      </c>
      <c r="I2438" s="218" t="s">
        <v>112</v>
      </c>
      <c r="J2438" s="215">
        <v>7</v>
      </c>
      <c r="K2438" s="216">
        <v>46024</v>
      </c>
      <c r="L2438" s="216">
        <v>46660</v>
      </c>
      <c r="M2438" s="211">
        <f t="shared" si="98"/>
        <v>90.857142857142861</v>
      </c>
      <c r="N2438" s="212">
        <v>0</v>
      </c>
      <c r="O2438" s="218" t="s">
        <v>4590</v>
      </c>
      <c r="P2438" s="213">
        <f t="shared" si="99"/>
        <v>0</v>
      </c>
      <c r="Q2438" s="214" t="str">
        <f>IF(ISNUMBER(P2438),IF(P2438=100%,"CUMPLIDA",IF(AND(ISNUMBER(L2438),ISNUMBER([8]OCI!$P$6)), IF(L2438&lt;[8]OCI!$P$6,"INCUMPLIDA","PROCESO"), "VERIFICAR FECHA")),"SIN VALOR AVANCE")</f>
        <v>PROCESO</v>
      </c>
    </row>
    <row r="2439" spans="1:17" ht="135.75" x14ac:dyDescent="0.2">
      <c r="A2439" s="219" t="s">
        <v>19</v>
      </c>
      <c r="B2439" s="224" t="s">
        <v>16</v>
      </c>
      <c r="C2439" s="727"/>
      <c r="D2439" s="727"/>
      <c r="E2439" s="738"/>
      <c r="F2439" s="738"/>
      <c r="G2439" s="374" t="s">
        <v>114</v>
      </c>
      <c r="H2439" s="218" t="s">
        <v>115</v>
      </c>
      <c r="I2439" s="218" t="s">
        <v>116</v>
      </c>
      <c r="J2439" s="215">
        <v>1</v>
      </c>
      <c r="K2439" s="216">
        <v>46024</v>
      </c>
      <c r="L2439" s="216">
        <v>46660</v>
      </c>
      <c r="M2439" s="211">
        <f t="shared" si="98"/>
        <v>90.857142857142861</v>
      </c>
      <c r="N2439" s="212">
        <v>0</v>
      </c>
      <c r="O2439" s="218" t="s">
        <v>4593</v>
      </c>
      <c r="P2439" s="213">
        <f t="shared" si="99"/>
        <v>0</v>
      </c>
      <c r="Q2439" s="214" t="str">
        <f>IF(ISNUMBER(P2439),IF(P2439=100%,"CUMPLIDA",IF(AND(ISNUMBER(L2439),ISNUMBER([8]OCI!$P$6)), IF(L2439&lt;[8]OCI!$P$6,"INCUMPLIDA","PROCESO"), "VERIFICAR FECHA")),"SIN VALOR AVANCE")</f>
        <v>PROCESO</v>
      </c>
    </row>
    <row r="2440" spans="1:17" ht="165.75" x14ac:dyDescent="0.2">
      <c r="A2440" s="219" t="s">
        <v>19</v>
      </c>
      <c r="B2440" s="224" t="s">
        <v>16</v>
      </c>
      <c r="C2440" s="728"/>
      <c r="D2440" s="728"/>
      <c r="E2440" s="739"/>
      <c r="F2440" s="739"/>
      <c r="G2440" s="374" t="s">
        <v>117</v>
      </c>
      <c r="H2440" s="218" t="s">
        <v>118</v>
      </c>
      <c r="I2440" s="218" t="s">
        <v>119</v>
      </c>
      <c r="J2440" s="215">
        <v>2</v>
      </c>
      <c r="K2440" s="216">
        <v>46024</v>
      </c>
      <c r="L2440" s="216">
        <v>46660</v>
      </c>
      <c r="M2440" s="211">
        <f t="shared" si="98"/>
        <v>90.857142857142861</v>
      </c>
      <c r="N2440" s="212">
        <v>0</v>
      </c>
      <c r="O2440" s="218" t="s">
        <v>4592</v>
      </c>
      <c r="P2440" s="213">
        <f t="shared" si="99"/>
        <v>0</v>
      </c>
      <c r="Q2440" s="214" t="str">
        <f>IF(ISNUMBER(P2440),IF(P2440=100%,"CUMPLIDA",IF(AND(ISNUMBER(L2440),ISNUMBER([8]OCI!$P$6)), IF(L2440&lt;[8]OCI!$P$6,"INCUMPLIDA","PROCESO"), "VERIFICAR FECHA")),"SIN VALOR AVANCE")</f>
        <v>PROCESO</v>
      </c>
    </row>
    <row r="2441" spans="1:17" ht="60" x14ac:dyDescent="0.2">
      <c r="A2441" s="219" t="s">
        <v>19</v>
      </c>
      <c r="B2441" s="224" t="s">
        <v>16</v>
      </c>
      <c r="C2441" s="726" t="s">
        <v>4594</v>
      </c>
      <c r="D2441" s="726" t="s">
        <v>4595</v>
      </c>
      <c r="E2441" s="737" t="s">
        <v>4596</v>
      </c>
      <c r="F2441" s="737" t="s">
        <v>4597</v>
      </c>
      <c r="G2441" s="374" t="s">
        <v>4598</v>
      </c>
      <c r="H2441" s="218" t="s">
        <v>4599</v>
      </c>
      <c r="I2441" s="218" t="s">
        <v>4599</v>
      </c>
      <c r="J2441" s="215">
        <v>1</v>
      </c>
      <c r="K2441" s="216">
        <v>45628</v>
      </c>
      <c r="L2441" s="216">
        <v>45838</v>
      </c>
      <c r="M2441" s="211">
        <f t="shared" si="98"/>
        <v>30</v>
      </c>
      <c r="N2441" s="212">
        <v>1</v>
      </c>
      <c r="O2441" s="218" t="s">
        <v>4600</v>
      </c>
      <c r="P2441" s="213">
        <f t="shared" si="99"/>
        <v>1</v>
      </c>
      <c r="Q2441" s="214" t="str">
        <f>IF(ISNUMBER(P2441),IF(P2441=100%,"CUMPLIDA",IF(AND(ISNUMBER(L2441),ISNUMBER([8]OCI!$P$6)), IF(L2441&lt;[8]OCI!$P$6,"INCUMPLIDA","PROCESO"), "VERIFICAR FECHA")),"SIN VALOR AVANCE")</f>
        <v>CUMPLIDA</v>
      </c>
    </row>
    <row r="2442" spans="1:17" ht="120" x14ac:dyDescent="0.2">
      <c r="A2442" s="219" t="s">
        <v>19</v>
      </c>
      <c r="B2442" s="224" t="s">
        <v>16</v>
      </c>
      <c r="C2442" s="727"/>
      <c r="D2442" s="727"/>
      <c r="E2442" s="738"/>
      <c r="F2442" s="738"/>
      <c r="G2442" s="374" t="s">
        <v>4601</v>
      </c>
      <c r="H2442" s="218" t="s">
        <v>4602</v>
      </c>
      <c r="I2442" s="218" t="s">
        <v>4602</v>
      </c>
      <c r="J2442" s="215">
        <v>1</v>
      </c>
      <c r="K2442" s="216">
        <v>45628</v>
      </c>
      <c r="L2442" s="216">
        <v>45838</v>
      </c>
      <c r="M2442" s="211">
        <f t="shared" si="98"/>
        <v>30</v>
      </c>
      <c r="N2442" s="212">
        <v>1</v>
      </c>
      <c r="O2442" s="218" t="s">
        <v>4600</v>
      </c>
      <c r="P2442" s="213">
        <f t="shared" si="99"/>
        <v>1</v>
      </c>
      <c r="Q2442" s="214" t="str">
        <f>IF(ISNUMBER(P2442),IF(P2442=100%,"CUMPLIDA",IF(AND(ISNUMBER(L2442),ISNUMBER([8]OCI!$P$6)), IF(L2442&lt;[8]OCI!$P$6,"INCUMPLIDA","PROCESO"), "VERIFICAR FECHA")),"SIN VALOR AVANCE")</f>
        <v>CUMPLIDA</v>
      </c>
    </row>
    <row r="2443" spans="1:17" ht="105" x14ac:dyDescent="0.2">
      <c r="A2443" s="219" t="s">
        <v>19</v>
      </c>
      <c r="B2443" s="224" t="s">
        <v>16</v>
      </c>
      <c r="C2443" s="727"/>
      <c r="D2443" s="728"/>
      <c r="E2443" s="739"/>
      <c r="F2443" s="739"/>
      <c r="G2443" s="374" t="s">
        <v>4603</v>
      </c>
      <c r="H2443" s="218" t="s">
        <v>4602</v>
      </c>
      <c r="I2443" s="218" t="s">
        <v>4602</v>
      </c>
      <c r="J2443" s="215">
        <v>1</v>
      </c>
      <c r="K2443" s="216">
        <v>45628</v>
      </c>
      <c r="L2443" s="216">
        <v>45838</v>
      </c>
      <c r="M2443" s="211">
        <f t="shared" si="98"/>
        <v>30</v>
      </c>
      <c r="N2443" s="212">
        <v>1</v>
      </c>
      <c r="O2443" s="218" t="s">
        <v>4600</v>
      </c>
      <c r="P2443" s="213">
        <f t="shared" si="99"/>
        <v>1</v>
      </c>
      <c r="Q2443" s="214" t="str">
        <f>IF(ISNUMBER(P2443),IF(P2443=100%,"CUMPLIDA",IF(AND(ISNUMBER(L2443),ISNUMBER([8]OCI!$P$6)), IF(L2443&lt;[8]OCI!$P$6,"INCUMPLIDA","PROCESO"), "VERIFICAR FECHA")),"SIN VALOR AVANCE")</f>
        <v>CUMPLIDA</v>
      </c>
    </row>
    <row r="2444" spans="1:17" ht="240" x14ac:dyDescent="0.2">
      <c r="A2444" s="219" t="s">
        <v>19</v>
      </c>
      <c r="B2444" s="224" t="s">
        <v>16</v>
      </c>
      <c r="C2444" s="727"/>
      <c r="D2444" s="726" t="s">
        <v>4595</v>
      </c>
      <c r="E2444" s="737" t="s">
        <v>4604</v>
      </c>
      <c r="F2444" s="737" t="s">
        <v>4605</v>
      </c>
      <c r="G2444" s="374" t="s">
        <v>4606</v>
      </c>
      <c r="H2444" s="218" t="s">
        <v>4607</v>
      </c>
      <c r="I2444" s="218" t="s">
        <v>4607</v>
      </c>
      <c r="J2444" s="215">
        <v>1</v>
      </c>
      <c r="K2444" s="216">
        <v>45689</v>
      </c>
      <c r="L2444" s="216">
        <v>45747</v>
      </c>
      <c r="M2444" s="211">
        <f t="shared" si="98"/>
        <v>8.2857142857142865</v>
      </c>
      <c r="N2444" s="212">
        <v>1</v>
      </c>
      <c r="O2444" s="218" t="s">
        <v>4600</v>
      </c>
      <c r="P2444" s="213">
        <f t="shared" si="99"/>
        <v>1</v>
      </c>
      <c r="Q2444" s="214" t="str">
        <f>IF(ISNUMBER(P2444),IF(P2444=100%,"CUMPLIDA",IF(AND(ISNUMBER(L2444),ISNUMBER([8]OCI!$P$6)), IF(L2444&lt;[8]OCI!$P$6,"INCUMPLIDA","PROCESO"), "VERIFICAR FECHA")),"SIN VALOR AVANCE")</f>
        <v>CUMPLIDA</v>
      </c>
    </row>
    <row r="2445" spans="1:17" ht="165" x14ac:dyDescent="0.2">
      <c r="A2445" s="219" t="s">
        <v>19</v>
      </c>
      <c r="B2445" s="224" t="s">
        <v>16</v>
      </c>
      <c r="C2445" s="727"/>
      <c r="D2445" s="727"/>
      <c r="E2445" s="738"/>
      <c r="F2445" s="738"/>
      <c r="G2445" s="374" t="s">
        <v>4608</v>
      </c>
      <c r="H2445" s="218" t="s">
        <v>4609</v>
      </c>
      <c r="I2445" s="218" t="s">
        <v>4609</v>
      </c>
      <c r="J2445" s="215">
        <v>1</v>
      </c>
      <c r="K2445" s="216">
        <v>45658</v>
      </c>
      <c r="L2445" s="216">
        <v>45716</v>
      </c>
      <c r="M2445" s="211">
        <f t="shared" si="98"/>
        <v>8.2857142857142865</v>
      </c>
      <c r="N2445" s="212">
        <v>1</v>
      </c>
      <c r="O2445" s="218" t="s">
        <v>4600</v>
      </c>
      <c r="P2445" s="213">
        <f t="shared" si="99"/>
        <v>1</v>
      </c>
      <c r="Q2445" s="214" t="str">
        <f>IF(ISNUMBER(P2445),IF(P2445=100%,"CUMPLIDA",IF(AND(ISNUMBER(L2445),ISNUMBER([8]OCI!$P$6)), IF(L2445&lt;[8]OCI!$P$6,"INCUMPLIDA","PROCESO"), "VERIFICAR FECHA")),"SIN VALOR AVANCE")</f>
        <v>CUMPLIDA</v>
      </c>
    </row>
    <row r="2446" spans="1:17" ht="300" x14ac:dyDescent="0.2">
      <c r="A2446" s="219" t="s">
        <v>19</v>
      </c>
      <c r="B2446" s="224" t="s">
        <v>16</v>
      </c>
      <c r="C2446" s="727"/>
      <c r="D2446" s="728"/>
      <c r="E2446" s="739"/>
      <c r="F2446" s="739"/>
      <c r="G2446" s="374" t="s">
        <v>4610</v>
      </c>
      <c r="H2446" s="218" t="s">
        <v>4611</v>
      </c>
      <c r="I2446" s="218" t="s">
        <v>4611</v>
      </c>
      <c r="J2446" s="215">
        <v>2</v>
      </c>
      <c r="K2446" s="216">
        <v>45628</v>
      </c>
      <c r="L2446" s="216">
        <v>45838</v>
      </c>
      <c r="M2446" s="211">
        <f t="shared" si="98"/>
        <v>30</v>
      </c>
      <c r="N2446" s="212">
        <v>2</v>
      </c>
      <c r="O2446" s="218" t="s">
        <v>4600</v>
      </c>
      <c r="P2446" s="213">
        <f t="shared" si="99"/>
        <v>1</v>
      </c>
      <c r="Q2446" s="214" t="str">
        <f>IF(ISNUMBER(P2446),IF(P2446=100%,"CUMPLIDA",IF(AND(ISNUMBER(L2446),ISNUMBER([8]OCI!$P$6)), IF(L2446&lt;[8]OCI!$P$6,"INCUMPLIDA","PROCESO"), "VERIFICAR FECHA")),"SIN VALOR AVANCE")</f>
        <v>CUMPLIDA</v>
      </c>
    </row>
    <row r="2447" spans="1:17" ht="135" x14ac:dyDescent="0.2">
      <c r="A2447" s="219" t="s">
        <v>19</v>
      </c>
      <c r="B2447" s="224" t="s">
        <v>16</v>
      </c>
      <c r="C2447" s="727"/>
      <c r="D2447" s="726" t="s">
        <v>4595</v>
      </c>
      <c r="E2447" s="737" t="s">
        <v>4612</v>
      </c>
      <c r="F2447" s="737" t="s">
        <v>4613</v>
      </c>
      <c r="G2447" s="374" t="s">
        <v>4614</v>
      </c>
      <c r="H2447" s="218" t="s">
        <v>4615</v>
      </c>
      <c r="I2447" s="218" t="s">
        <v>4615</v>
      </c>
      <c r="J2447" s="215">
        <v>1</v>
      </c>
      <c r="K2447" s="216">
        <v>45628</v>
      </c>
      <c r="L2447" s="216">
        <v>45869</v>
      </c>
      <c r="M2447" s="211">
        <f t="shared" si="98"/>
        <v>34.428571428571431</v>
      </c>
      <c r="N2447" s="212">
        <v>0</v>
      </c>
      <c r="O2447" s="218" t="s">
        <v>4616</v>
      </c>
      <c r="P2447" s="213">
        <f t="shared" si="99"/>
        <v>0</v>
      </c>
      <c r="Q2447" s="214" t="str">
        <f>IF(ISNUMBER(P2447),IF(P2447=100%,"CUMPLIDA",IF(AND(ISNUMBER(L2447),ISNUMBER([8]OCI!$P$6)), IF(L2447&lt;[8]OCI!$P$6,"INCUMPLIDA","PROCESO"), "VERIFICAR FECHA")),"SIN VALOR AVANCE")</f>
        <v>PROCESO</v>
      </c>
    </row>
    <row r="2448" spans="1:17" ht="150" x14ac:dyDescent="0.2">
      <c r="A2448" s="219" t="s">
        <v>19</v>
      </c>
      <c r="B2448" s="224" t="s">
        <v>16</v>
      </c>
      <c r="C2448" s="727"/>
      <c r="D2448" s="728"/>
      <c r="E2448" s="739"/>
      <c r="F2448" s="739"/>
      <c r="G2448" s="374" t="s">
        <v>4617</v>
      </c>
      <c r="H2448" s="218" t="s">
        <v>4618</v>
      </c>
      <c r="I2448" s="218" t="s">
        <v>4618</v>
      </c>
      <c r="J2448" s="215">
        <v>1</v>
      </c>
      <c r="K2448" s="216">
        <v>45628</v>
      </c>
      <c r="L2448" s="216">
        <v>45716</v>
      </c>
      <c r="M2448" s="211">
        <f t="shared" si="98"/>
        <v>12.571428571428571</v>
      </c>
      <c r="N2448" s="212">
        <v>1</v>
      </c>
      <c r="O2448" s="218" t="s">
        <v>4619</v>
      </c>
      <c r="P2448" s="213">
        <f t="shared" si="99"/>
        <v>1</v>
      </c>
      <c r="Q2448" s="214" t="str">
        <f>IF(ISNUMBER(P2448),IF(P2448=100%,"CUMPLIDA",IF(AND(ISNUMBER(L2448),ISNUMBER([8]OCI!$P$6)), IF(L2448&lt;[8]OCI!$P$6,"INCUMPLIDA","PROCESO"), "VERIFICAR FECHA")),"SIN VALOR AVANCE")</f>
        <v>CUMPLIDA</v>
      </c>
    </row>
    <row r="2449" spans="1:17" ht="409.5" x14ac:dyDescent="0.2">
      <c r="A2449" s="219" t="s">
        <v>19</v>
      </c>
      <c r="B2449" s="224" t="s">
        <v>16</v>
      </c>
      <c r="C2449" s="727"/>
      <c r="D2449" s="372" t="s">
        <v>4595</v>
      </c>
      <c r="E2449" s="374" t="s">
        <v>4620</v>
      </c>
      <c r="F2449" s="374" t="s">
        <v>4621</v>
      </c>
      <c r="G2449" s="374" t="s">
        <v>4614</v>
      </c>
      <c r="H2449" s="218" t="s">
        <v>4622</v>
      </c>
      <c r="I2449" s="218" t="s">
        <v>4622</v>
      </c>
      <c r="J2449" s="215">
        <v>1</v>
      </c>
      <c r="K2449" s="216">
        <v>45628</v>
      </c>
      <c r="L2449" s="216">
        <v>45869</v>
      </c>
      <c r="M2449" s="211">
        <f t="shared" si="98"/>
        <v>34.428571428571431</v>
      </c>
      <c r="N2449" s="212">
        <v>0</v>
      </c>
      <c r="O2449" s="218" t="s">
        <v>4623</v>
      </c>
      <c r="P2449" s="213">
        <f t="shared" si="99"/>
        <v>0</v>
      </c>
      <c r="Q2449" s="214" t="str">
        <f>IF(ISNUMBER(P2449),IF(P2449=100%,"CUMPLIDA",IF(AND(ISNUMBER(L2449),ISNUMBER([8]OCI!$P$6)), IF(L2449&lt;[8]OCI!$P$6,"INCUMPLIDA","PROCESO"), "VERIFICAR FECHA")),"SIN VALOR AVANCE")</f>
        <v>PROCESO</v>
      </c>
    </row>
    <row r="2450" spans="1:17" ht="120" x14ac:dyDescent="0.2">
      <c r="A2450" s="219" t="s">
        <v>19</v>
      </c>
      <c r="B2450" s="224" t="s">
        <v>16</v>
      </c>
      <c r="C2450" s="727"/>
      <c r="D2450" s="726" t="s">
        <v>4595</v>
      </c>
      <c r="E2450" s="737" t="s">
        <v>4624</v>
      </c>
      <c r="F2450" s="737" t="s">
        <v>4625</v>
      </c>
      <c r="G2450" s="374" t="s">
        <v>4626</v>
      </c>
      <c r="H2450" s="218" t="s">
        <v>4627</v>
      </c>
      <c r="I2450" s="218" t="s">
        <v>4627</v>
      </c>
      <c r="J2450" s="215">
        <v>1</v>
      </c>
      <c r="K2450" s="216">
        <v>45672</v>
      </c>
      <c r="L2450" s="216">
        <v>45838</v>
      </c>
      <c r="M2450" s="211">
        <f t="shared" si="98"/>
        <v>23.714285714285715</v>
      </c>
      <c r="N2450" s="212">
        <v>1</v>
      </c>
      <c r="O2450" s="220" t="s">
        <v>4628</v>
      </c>
      <c r="P2450" s="213">
        <f t="shared" si="99"/>
        <v>1</v>
      </c>
      <c r="Q2450" s="214" t="str">
        <f>IF(ISNUMBER(P2450),IF(P2450=100%,"CUMPLIDA",IF(AND(ISNUMBER(L2450),ISNUMBER([8]OCI!$P$6)), IF(L2450&lt;[8]OCI!$P$6,"INCUMPLIDA","PROCESO"), "VERIFICAR FECHA")),"SIN VALOR AVANCE")</f>
        <v>CUMPLIDA</v>
      </c>
    </row>
    <row r="2451" spans="1:17" ht="75" x14ac:dyDescent="0.2">
      <c r="A2451" s="219" t="s">
        <v>19</v>
      </c>
      <c r="B2451" s="224" t="s">
        <v>16</v>
      </c>
      <c r="C2451" s="727"/>
      <c r="D2451" s="727"/>
      <c r="E2451" s="738"/>
      <c r="F2451" s="738"/>
      <c r="G2451" s="374" t="s">
        <v>4629</v>
      </c>
      <c r="H2451" s="218" t="s">
        <v>4630</v>
      </c>
      <c r="I2451" s="218" t="s">
        <v>4630</v>
      </c>
      <c r="J2451" s="215">
        <v>1</v>
      </c>
      <c r="K2451" s="216">
        <v>45628</v>
      </c>
      <c r="L2451" s="216">
        <v>45746</v>
      </c>
      <c r="M2451" s="211">
        <f t="shared" si="98"/>
        <v>16.857142857142858</v>
      </c>
      <c r="N2451" s="212">
        <v>1</v>
      </c>
      <c r="O2451" s="220" t="s">
        <v>4600</v>
      </c>
      <c r="P2451" s="213">
        <f t="shared" si="99"/>
        <v>1</v>
      </c>
      <c r="Q2451" s="214" t="str">
        <f>IF(ISNUMBER(P2451),IF(P2451=100%,"CUMPLIDA",IF(AND(ISNUMBER(L2451),ISNUMBER([8]OCI!$P$6)), IF(L2451&lt;[8]OCI!$P$6,"INCUMPLIDA","PROCESO"), "VERIFICAR FECHA")),"SIN VALOR AVANCE")</f>
        <v>CUMPLIDA</v>
      </c>
    </row>
    <row r="2452" spans="1:17" ht="120" x14ac:dyDescent="0.2">
      <c r="A2452" s="219" t="s">
        <v>19</v>
      </c>
      <c r="B2452" s="224" t="s">
        <v>16</v>
      </c>
      <c r="C2452" s="727"/>
      <c r="D2452" s="727"/>
      <c r="E2452" s="738"/>
      <c r="F2452" s="738"/>
      <c r="G2452" s="374" t="s">
        <v>4631</v>
      </c>
      <c r="H2452" s="218" t="s">
        <v>4632</v>
      </c>
      <c r="I2452" s="218" t="s">
        <v>4632</v>
      </c>
      <c r="J2452" s="215">
        <v>13</v>
      </c>
      <c r="K2452" s="216">
        <v>45628</v>
      </c>
      <c r="L2452" s="216">
        <v>46022</v>
      </c>
      <c r="M2452" s="211">
        <f t="shared" si="98"/>
        <v>56.285714285714285</v>
      </c>
      <c r="N2452" s="212">
        <v>7</v>
      </c>
      <c r="O2452" s="220" t="s">
        <v>4600</v>
      </c>
      <c r="P2452" s="213">
        <f t="shared" si="99"/>
        <v>0.53846153846153844</v>
      </c>
      <c r="Q2452" s="214" t="str">
        <f>IF(ISNUMBER(P2452),IF(P2452=100%,"CUMPLIDA",IF(AND(ISNUMBER(L2452),ISNUMBER([8]OCI!$P$6)), IF(L2452&lt;[8]OCI!$P$6,"INCUMPLIDA","PROCESO"), "VERIFICAR FECHA")),"SIN VALOR AVANCE")</f>
        <v>PROCESO</v>
      </c>
    </row>
    <row r="2453" spans="1:17" ht="135" x14ac:dyDescent="0.2">
      <c r="A2453" s="219" t="s">
        <v>19</v>
      </c>
      <c r="B2453" s="224" t="s">
        <v>16</v>
      </c>
      <c r="C2453" s="727"/>
      <c r="D2453" s="727"/>
      <c r="E2453" s="738"/>
      <c r="F2453" s="738"/>
      <c r="G2453" s="374" t="s">
        <v>4633</v>
      </c>
      <c r="H2453" s="218" t="s">
        <v>4634</v>
      </c>
      <c r="I2453" s="218" t="s">
        <v>4634</v>
      </c>
      <c r="J2453" s="215">
        <v>1</v>
      </c>
      <c r="K2453" s="216">
        <v>45672</v>
      </c>
      <c r="L2453" s="216">
        <v>45716</v>
      </c>
      <c r="M2453" s="211">
        <f t="shared" si="98"/>
        <v>6.2857142857142856</v>
      </c>
      <c r="N2453" s="212">
        <v>1</v>
      </c>
      <c r="O2453" s="220" t="s">
        <v>4635</v>
      </c>
      <c r="P2453" s="213">
        <f t="shared" si="99"/>
        <v>1</v>
      </c>
      <c r="Q2453" s="214" t="str">
        <f>IF(ISNUMBER(P2453),IF(P2453=100%,"CUMPLIDA",IF(AND(ISNUMBER(L2453),ISNUMBER([8]OCI!$P$6)), IF(L2453&lt;[8]OCI!$P$6,"INCUMPLIDA","PROCESO"), "VERIFICAR FECHA")),"SIN VALOR AVANCE")</f>
        <v>CUMPLIDA</v>
      </c>
    </row>
    <row r="2454" spans="1:17" ht="90.75" x14ac:dyDescent="0.2">
      <c r="A2454" s="219" t="s">
        <v>19</v>
      </c>
      <c r="B2454" s="224" t="s">
        <v>16</v>
      </c>
      <c r="C2454" s="727"/>
      <c r="D2454" s="727"/>
      <c r="E2454" s="738"/>
      <c r="F2454" s="738"/>
      <c r="G2454" s="374" t="s">
        <v>4636</v>
      </c>
      <c r="H2454" s="218" t="s">
        <v>4637</v>
      </c>
      <c r="I2454" s="218" t="s">
        <v>4637</v>
      </c>
      <c r="J2454" s="215">
        <v>1</v>
      </c>
      <c r="K2454" s="216">
        <v>45717</v>
      </c>
      <c r="L2454" s="216">
        <v>45777</v>
      </c>
      <c r="M2454" s="211">
        <f t="shared" si="98"/>
        <v>8.5714285714285712</v>
      </c>
      <c r="N2454" s="212">
        <v>1</v>
      </c>
      <c r="O2454" s="220" t="s">
        <v>4638</v>
      </c>
      <c r="P2454" s="213">
        <f t="shared" si="99"/>
        <v>1</v>
      </c>
      <c r="Q2454" s="214" t="str">
        <f>IF(ISNUMBER(P2454),IF(P2454=100%,"CUMPLIDA",IF(AND(ISNUMBER(L2454),ISNUMBER([8]OCI!$P$6)), IF(L2454&lt;[8]OCI!$P$6,"INCUMPLIDA","PROCESO"), "VERIFICAR FECHA")),"SIN VALOR AVANCE")</f>
        <v>CUMPLIDA</v>
      </c>
    </row>
    <row r="2455" spans="1:17" ht="75.75" x14ac:dyDescent="0.2">
      <c r="A2455" s="219" t="s">
        <v>19</v>
      </c>
      <c r="B2455" s="224" t="s">
        <v>16</v>
      </c>
      <c r="C2455" s="727"/>
      <c r="D2455" s="727"/>
      <c r="E2455" s="738"/>
      <c r="F2455" s="738"/>
      <c r="G2455" s="374" t="s">
        <v>4639</v>
      </c>
      <c r="H2455" s="218" t="s">
        <v>4640</v>
      </c>
      <c r="I2455" s="218" t="s">
        <v>4640</v>
      </c>
      <c r="J2455" s="215">
        <v>1</v>
      </c>
      <c r="K2455" s="216">
        <v>45628</v>
      </c>
      <c r="L2455" s="216">
        <v>45688</v>
      </c>
      <c r="M2455" s="211">
        <f t="shared" si="98"/>
        <v>8.5714285714285712</v>
      </c>
      <c r="N2455" s="212">
        <v>1</v>
      </c>
      <c r="O2455" s="220" t="s">
        <v>4641</v>
      </c>
      <c r="P2455" s="213">
        <f t="shared" si="99"/>
        <v>1</v>
      </c>
      <c r="Q2455" s="214" t="str">
        <f>IF(ISNUMBER(P2455),IF(P2455=100%,"CUMPLIDA",IF(AND(ISNUMBER(L2455),ISNUMBER([8]OCI!$P$6)), IF(L2455&lt;[8]OCI!$P$6,"INCUMPLIDA","PROCESO"), "VERIFICAR FECHA")),"SIN VALOR AVANCE")</f>
        <v>CUMPLIDA</v>
      </c>
    </row>
    <row r="2456" spans="1:17" ht="90" x14ac:dyDescent="0.2">
      <c r="A2456" s="219" t="s">
        <v>19</v>
      </c>
      <c r="B2456" s="224" t="s">
        <v>16</v>
      </c>
      <c r="C2456" s="727"/>
      <c r="D2456" s="727"/>
      <c r="E2456" s="738"/>
      <c r="F2456" s="738"/>
      <c r="G2456" s="374" t="s">
        <v>4642</v>
      </c>
      <c r="H2456" s="218" t="s">
        <v>4218</v>
      </c>
      <c r="I2456" s="218" t="s">
        <v>4218</v>
      </c>
      <c r="J2456" s="215">
        <v>1</v>
      </c>
      <c r="K2456" s="216">
        <v>45689</v>
      </c>
      <c r="L2456" s="216">
        <v>45868</v>
      </c>
      <c r="M2456" s="211">
        <f t="shared" si="98"/>
        <v>25.571428571428573</v>
      </c>
      <c r="N2456" s="212">
        <v>0.5</v>
      </c>
      <c r="O2456" s="220" t="s">
        <v>4643</v>
      </c>
      <c r="P2456" s="213">
        <f t="shared" si="99"/>
        <v>0.5</v>
      </c>
      <c r="Q2456" s="214" t="str">
        <f>IF(ISNUMBER(P2456),IF(P2456=100%,"CUMPLIDA",IF(AND(ISNUMBER(L2456),ISNUMBER([8]OCI!$P$6)), IF(L2456&lt;[8]OCI!$P$6,"INCUMPLIDA","PROCESO"), "VERIFICAR FECHA")),"SIN VALOR AVANCE")</f>
        <v>PROCESO</v>
      </c>
    </row>
    <row r="2457" spans="1:17" ht="120" x14ac:dyDescent="0.2">
      <c r="A2457" s="219" t="s">
        <v>19</v>
      </c>
      <c r="B2457" s="224" t="s">
        <v>16</v>
      </c>
      <c r="C2457" s="727"/>
      <c r="D2457" s="728"/>
      <c r="E2457" s="739"/>
      <c r="F2457" s="739"/>
      <c r="G2457" s="374" t="s">
        <v>4644</v>
      </c>
      <c r="H2457" s="218" t="s">
        <v>4645</v>
      </c>
      <c r="I2457" s="218" t="s">
        <v>4645</v>
      </c>
      <c r="J2457" s="215">
        <v>1</v>
      </c>
      <c r="K2457" s="216">
        <v>45870</v>
      </c>
      <c r="L2457" s="216">
        <v>46022</v>
      </c>
      <c r="M2457" s="211">
        <f t="shared" si="98"/>
        <v>21.714285714285715</v>
      </c>
      <c r="N2457" s="212">
        <v>0</v>
      </c>
      <c r="O2457" s="220" t="s">
        <v>4641</v>
      </c>
      <c r="P2457" s="213">
        <f t="shared" si="99"/>
        <v>0</v>
      </c>
      <c r="Q2457" s="214" t="str">
        <f>IF(ISNUMBER(P2457),IF(P2457=100%,"CUMPLIDA",IF(AND(ISNUMBER(L2457),ISNUMBER([8]OCI!$P$6)), IF(L2457&lt;[8]OCI!$P$6,"INCUMPLIDA","PROCESO"), "VERIFICAR FECHA")),"SIN VALOR AVANCE")</f>
        <v>PROCESO</v>
      </c>
    </row>
    <row r="2458" spans="1:17" ht="135" x14ac:dyDescent="0.2">
      <c r="A2458" s="219" t="s">
        <v>19</v>
      </c>
      <c r="B2458" s="224" t="s">
        <v>16</v>
      </c>
      <c r="C2458" s="727"/>
      <c r="D2458" s="726" t="s">
        <v>4595</v>
      </c>
      <c r="E2458" s="737" t="s">
        <v>4646</v>
      </c>
      <c r="F2458" s="737" t="s">
        <v>4647</v>
      </c>
      <c r="G2458" s="374" t="s">
        <v>4648</v>
      </c>
      <c r="H2458" s="218" t="s">
        <v>4627</v>
      </c>
      <c r="I2458" s="218" t="s">
        <v>4627</v>
      </c>
      <c r="J2458" s="215">
        <v>1</v>
      </c>
      <c r="K2458" s="216">
        <v>45672</v>
      </c>
      <c r="L2458" s="216">
        <v>45838</v>
      </c>
      <c r="M2458" s="211">
        <f t="shared" si="98"/>
        <v>23.714285714285715</v>
      </c>
      <c r="N2458" s="212">
        <v>1</v>
      </c>
      <c r="O2458" s="220" t="s">
        <v>4628</v>
      </c>
      <c r="P2458" s="213">
        <f t="shared" si="99"/>
        <v>1</v>
      </c>
      <c r="Q2458" s="214" t="str">
        <f>IF(ISNUMBER(P2458),IF(P2458=100%,"CUMPLIDA",IF(AND(ISNUMBER(L2458),ISNUMBER([8]OCI!$P$6)), IF(L2458&lt;[8]OCI!$P$6,"INCUMPLIDA","PROCESO"), "VERIFICAR FECHA")),"SIN VALOR AVANCE")</f>
        <v>CUMPLIDA</v>
      </c>
    </row>
    <row r="2459" spans="1:17" ht="105.75" x14ac:dyDescent="0.2">
      <c r="A2459" s="219" t="s">
        <v>19</v>
      </c>
      <c r="B2459" s="224" t="s">
        <v>16</v>
      </c>
      <c r="C2459" s="727"/>
      <c r="D2459" s="728"/>
      <c r="E2459" s="739"/>
      <c r="F2459" s="739"/>
      <c r="G2459" s="374" t="s">
        <v>4649</v>
      </c>
      <c r="H2459" s="218" t="s">
        <v>4650</v>
      </c>
      <c r="I2459" s="218" t="s">
        <v>4650</v>
      </c>
      <c r="J2459" s="215">
        <v>3</v>
      </c>
      <c r="K2459" s="216">
        <v>45672</v>
      </c>
      <c r="L2459" s="216">
        <v>45930</v>
      </c>
      <c r="M2459" s="211">
        <f t="shared" si="98"/>
        <v>36.857142857142854</v>
      </c>
      <c r="N2459" s="212">
        <v>2.4</v>
      </c>
      <c r="O2459" s="220" t="s">
        <v>4651</v>
      </c>
      <c r="P2459" s="213">
        <f t="shared" si="99"/>
        <v>0.79999999999999993</v>
      </c>
      <c r="Q2459" s="214" t="str">
        <f>IF(ISNUMBER(P2459),IF(P2459=100%,"CUMPLIDA",IF(AND(ISNUMBER(L2459),ISNUMBER([8]OCI!$P$6)), IF(L2459&lt;[8]OCI!$P$6,"INCUMPLIDA","PROCESO"), "VERIFICAR FECHA")),"SIN VALOR AVANCE")</f>
        <v>PROCESO</v>
      </c>
    </row>
    <row r="2460" spans="1:17" ht="150" x14ac:dyDescent="0.2">
      <c r="A2460" s="219" t="s">
        <v>19</v>
      </c>
      <c r="B2460" s="224" t="s">
        <v>16</v>
      </c>
      <c r="C2460" s="727"/>
      <c r="D2460" s="726" t="s">
        <v>4595</v>
      </c>
      <c r="E2460" s="737" t="s">
        <v>4652</v>
      </c>
      <c r="F2460" s="737" t="s">
        <v>4653</v>
      </c>
      <c r="G2460" s="374" t="s">
        <v>4654</v>
      </c>
      <c r="H2460" s="218" t="s">
        <v>4655</v>
      </c>
      <c r="I2460" s="218" t="s">
        <v>4655</v>
      </c>
      <c r="J2460" s="215">
        <v>1</v>
      </c>
      <c r="K2460" s="216">
        <v>45628</v>
      </c>
      <c r="L2460" s="216">
        <v>45657</v>
      </c>
      <c r="M2460" s="211">
        <f t="shared" si="98"/>
        <v>4.1428571428571432</v>
      </c>
      <c r="N2460" s="212">
        <v>1</v>
      </c>
      <c r="O2460" s="220" t="s">
        <v>4656</v>
      </c>
      <c r="P2460" s="213">
        <f t="shared" si="99"/>
        <v>1</v>
      </c>
      <c r="Q2460" s="214" t="str">
        <f>IF(ISNUMBER(P2460),IF(P2460=100%,"CUMPLIDA",IF(AND(ISNUMBER(L2460),ISNUMBER([8]OCI!$P$6)), IF(L2460&lt;[8]OCI!$P$6,"INCUMPLIDA","PROCESO"), "VERIFICAR FECHA")),"SIN VALOR AVANCE")</f>
        <v>CUMPLIDA</v>
      </c>
    </row>
    <row r="2461" spans="1:17" ht="129" customHeight="1" x14ac:dyDescent="0.2">
      <c r="A2461" s="200" t="s">
        <v>19</v>
      </c>
      <c r="B2461" s="201" t="s">
        <v>16</v>
      </c>
      <c r="C2461" s="728"/>
      <c r="D2461" s="728"/>
      <c r="E2461" s="739"/>
      <c r="F2461" s="739"/>
      <c r="G2461" s="202" t="s">
        <v>4657</v>
      </c>
      <c r="H2461" s="203" t="s">
        <v>4658</v>
      </c>
      <c r="I2461" s="203" t="s">
        <v>4658</v>
      </c>
      <c r="J2461" s="204">
        <v>25</v>
      </c>
      <c r="K2461" s="205">
        <v>45672</v>
      </c>
      <c r="L2461" s="205">
        <v>45823</v>
      </c>
      <c r="M2461" s="206">
        <f t="shared" si="98"/>
        <v>21.571428571428573</v>
      </c>
      <c r="N2461" s="207">
        <v>25</v>
      </c>
      <c r="O2461" s="208" t="s">
        <v>4659</v>
      </c>
      <c r="P2461" s="209">
        <f t="shared" si="99"/>
        <v>1</v>
      </c>
      <c r="Q2461" s="210" t="str">
        <f>IF(ISNUMBER(P2461),IF(P2461=100%,"CUMPLIDA",IF(AND(ISNUMBER(L2461),ISNUMBER([8]OCI!$P$6)), IF(L2461&lt;[8]OCI!$P$6,"INCUMPLIDA","PROCESO"), "VERIFICAR FECHA")),"SIN VALOR AVANCE")</f>
        <v>CUMPLIDA</v>
      </c>
    </row>
    <row r="2462" spans="1:17" ht="408.75" customHeight="1" x14ac:dyDescent="0.2">
      <c r="A2462" s="217" t="s">
        <v>19</v>
      </c>
      <c r="B2462" s="224" t="s">
        <v>16</v>
      </c>
      <c r="C2462" s="734" t="s">
        <v>4660</v>
      </c>
      <c r="D2462" s="734" t="s">
        <v>4851</v>
      </c>
      <c r="E2462" s="737" t="s">
        <v>4661</v>
      </c>
      <c r="F2462" s="737" t="s">
        <v>4662</v>
      </c>
      <c r="G2462" s="737" t="s">
        <v>4663</v>
      </c>
      <c r="H2462" s="221" t="s">
        <v>4664</v>
      </c>
      <c r="I2462" s="218" t="s">
        <v>259</v>
      </c>
      <c r="J2462" s="215">
        <v>24</v>
      </c>
      <c r="K2462" s="216">
        <v>45901</v>
      </c>
      <c r="L2462" s="216">
        <v>46265</v>
      </c>
      <c r="M2462" s="211">
        <f t="shared" si="98"/>
        <v>52</v>
      </c>
      <c r="N2462" s="212">
        <v>0</v>
      </c>
      <c r="O2462" s="220" t="s">
        <v>4665</v>
      </c>
      <c r="P2462" s="213">
        <f t="shared" si="99"/>
        <v>0</v>
      </c>
      <c r="Q2462" s="214" t="str">
        <f>IF(ISNUMBER(P2462),IF(P2462=100%,"CUMPLIDA",IF(AND(ISNUMBER(L2462),ISNUMBER([8]OCI!$P$6)), IF(L2462&lt;[8]OCI!$P$6,"INCUMPLIDA","PROCESO"), "VERIFICAR FECHA")),"SIN VALOR AVANCE")</f>
        <v>PROCESO</v>
      </c>
    </row>
    <row r="2463" spans="1:17" ht="282" customHeight="1" x14ac:dyDescent="0.2">
      <c r="A2463" s="217" t="s">
        <v>19</v>
      </c>
      <c r="B2463" s="224" t="s">
        <v>16</v>
      </c>
      <c r="C2463" s="735"/>
      <c r="D2463" s="735"/>
      <c r="E2463" s="738"/>
      <c r="F2463" s="738"/>
      <c r="G2463" s="739"/>
      <c r="H2463" s="221" t="s">
        <v>4666</v>
      </c>
      <c r="I2463" s="218" t="s">
        <v>259</v>
      </c>
      <c r="J2463" s="215">
        <v>2</v>
      </c>
      <c r="K2463" s="216">
        <v>45901</v>
      </c>
      <c r="L2463" s="216">
        <v>45991</v>
      </c>
      <c r="M2463" s="211">
        <f t="shared" si="98"/>
        <v>12.857142857142858</v>
      </c>
      <c r="N2463" s="212">
        <v>0</v>
      </c>
      <c r="O2463" s="218" t="s">
        <v>4665</v>
      </c>
      <c r="P2463" s="213">
        <f t="shared" si="99"/>
        <v>0</v>
      </c>
      <c r="Q2463" s="214" t="str">
        <f>IF(ISNUMBER(P2463),IF(P2463=100%,"CUMPLIDA",IF(AND(ISNUMBER(L2463),ISNUMBER([8]OCI!$P$6)), IF(L2463&lt;[8]OCI!$P$6,"INCUMPLIDA","PROCESO"), "VERIFICAR FECHA")),"SIN VALOR AVANCE")</f>
        <v>PROCESO</v>
      </c>
    </row>
    <row r="2464" spans="1:17" ht="150.75" customHeight="1" x14ac:dyDescent="0.2">
      <c r="A2464" s="217" t="s">
        <v>19</v>
      </c>
      <c r="B2464" s="224" t="s">
        <v>16</v>
      </c>
      <c r="C2464" s="735"/>
      <c r="D2464" s="736"/>
      <c r="E2464" s="739"/>
      <c r="F2464" s="739"/>
      <c r="G2464" s="374" t="s">
        <v>4667</v>
      </c>
      <c r="H2464" s="221" t="s">
        <v>4668</v>
      </c>
      <c r="I2464" s="218" t="s">
        <v>259</v>
      </c>
      <c r="J2464" s="215">
        <v>24</v>
      </c>
      <c r="K2464" s="216">
        <v>45901</v>
      </c>
      <c r="L2464" s="216">
        <v>46265</v>
      </c>
      <c r="M2464" s="211">
        <f t="shared" si="98"/>
        <v>52</v>
      </c>
      <c r="N2464" s="212">
        <v>0</v>
      </c>
      <c r="O2464" s="221" t="s">
        <v>4665</v>
      </c>
      <c r="P2464" s="213">
        <f t="shared" si="99"/>
        <v>0</v>
      </c>
      <c r="Q2464" s="214" t="str">
        <f>IF(ISNUMBER(P2464),IF(P2464=100%,"CUMPLIDA",IF(AND(ISNUMBER(L2464),ISNUMBER([8]OCI!$P$6)), IF(L2464&lt;[8]OCI!$P$6,"INCUMPLIDA","PROCESO"), "VERIFICAR FECHA")),"SIN VALOR AVANCE")</f>
        <v>PROCESO</v>
      </c>
    </row>
    <row r="2465" spans="1:17" ht="150.75" customHeight="1" x14ac:dyDescent="0.2">
      <c r="A2465" s="217" t="s">
        <v>19</v>
      </c>
      <c r="B2465" s="224" t="s">
        <v>16</v>
      </c>
      <c r="C2465" s="735"/>
      <c r="D2465" s="734" t="s">
        <v>4852</v>
      </c>
      <c r="E2465" s="737" t="s">
        <v>4669</v>
      </c>
      <c r="F2465" s="737" t="s">
        <v>4670</v>
      </c>
      <c r="G2465" s="374" t="s">
        <v>4667</v>
      </c>
      <c r="H2465" s="221" t="s">
        <v>4668</v>
      </c>
      <c r="I2465" s="218" t="s">
        <v>259</v>
      </c>
      <c r="J2465" s="215">
        <v>24</v>
      </c>
      <c r="K2465" s="216">
        <v>45901</v>
      </c>
      <c r="L2465" s="216">
        <v>46265</v>
      </c>
      <c r="M2465" s="211">
        <f t="shared" si="98"/>
        <v>52</v>
      </c>
      <c r="N2465" s="212">
        <v>0</v>
      </c>
      <c r="O2465" s="221" t="s">
        <v>4665</v>
      </c>
      <c r="P2465" s="213">
        <f t="shared" si="99"/>
        <v>0</v>
      </c>
      <c r="Q2465" s="214" t="str">
        <f>IF(ISNUMBER(P2465),IF(P2465=100%,"CUMPLIDA",IF(AND(ISNUMBER(L2465),ISNUMBER([8]OCI!$P$6)), IF(L2465&lt;[8]OCI!$P$6,"INCUMPLIDA","PROCESO"), "VERIFICAR FECHA")),"SIN VALOR AVANCE")</f>
        <v>PROCESO</v>
      </c>
    </row>
    <row r="2466" spans="1:17" ht="306.75" customHeight="1" x14ac:dyDescent="0.2">
      <c r="A2466" s="217" t="s">
        <v>19</v>
      </c>
      <c r="B2466" s="224" t="s">
        <v>16</v>
      </c>
      <c r="C2466" s="735"/>
      <c r="D2466" s="735"/>
      <c r="E2466" s="738"/>
      <c r="F2466" s="738"/>
      <c r="G2466" s="737" t="s">
        <v>4671</v>
      </c>
      <c r="H2466" s="221" t="s">
        <v>4672</v>
      </c>
      <c r="I2466" s="218" t="s">
        <v>259</v>
      </c>
      <c r="J2466" s="215">
        <v>12</v>
      </c>
      <c r="K2466" s="216">
        <v>45901</v>
      </c>
      <c r="L2466" s="216">
        <v>46265</v>
      </c>
      <c r="M2466" s="211">
        <f t="shared" si="98"/>
        <v>52</v>
      </c>
      <c r="N2466" s="212">
        <v>0</v>
      </c>
      <c r="O2466" s="220" t="s">
        <v>4665</v>
      </c>
      <c r="P2466" s="213">
        <f t="shared" si="99"/>
        <v>0</v>
      </c>
      <c r="Q2466" s="214" t="str">
        <f>IF(ISNUMBER(P2466),IF(P2466=100%,"CUMPLIDA",IF(AND(ISNUMBER(L2466),ISNUMBER([8]OCI!$P$6)), IF(L2466&lt;[8]OCI!$P$6,"INCUMPLIDA","PROCESO"), "VERIFICAR FECHA")),"SIN VALOR AVANCE")</f>
        <v>PROCESO</v>
      </c>
    </row>
    <row r="2467" spans="1:17" ht="409.6" customHeight="1" x14ac:dyDescent="0.2">
      <c r="A2467" s="217" t="s">
        <v>19</v>
      </c>
      <c r="B2467" s="224" t="s">
        <v>16</v>
      </c>
      <c r="C2467" s="735"/>
      <c r="D2467" s="736"/>
      <c r="E2467" s="739"/>
      <c r="F2467" s="739"/>
      <c r="G2467" s="739"/>
      <c r="H2467" s="221" t="s">
        <v>4673</v>
      </c>
      <c r="I2467" s="218" t="s">
        <v>259</v>
      </c>
      <c r="J2467" s="215">
        <v>8</v>
      </c>
      <c r="K2467" s="216">
        <v>45901</v>
      </c>
      <c r="L2467" s="216">
        <v>46265</v>
      </c>
      <c r="M2467" s="211">
        <f t="shared" si="98"/>
        <v>52</v>
      </c>
      <c r="N2467" s="212">
        <v>0</v>
      </c>
      <c r="O2467" s="220" t="s">
        <v>4665</v>
      </c>
      <c r="P2467" s="213">
        <f t="shared" si="99"/>
        <v>0</v>
      </c>
      <c r="Q2467" s="214" t="str">
        <f>IF(ISNUMBER(P2467),IF(P2467=100%,"CUMPLIDA",IF(AND(ISNUMBER(L2467),ISNUMBER([8]OCI!$P$6)), IF(L2467&lt;[8]OCI!$P$6,"INCUMPLIDA","PROCESO"), "VERIFICAR FECHA")),"SIN VALOR AVANCE")</f>
        <v>PROCESO</v>
      </c>
    </row>
    <row r="2468" spans="1:17" ht="165" customHeight="1" x14ac:dyDescent="0.2">
      <c r="A2468" s="648" t="s">
        <v>19</v>
      </c>
      <c r="B2468" s="224" t="s">
        <v>16</v>
      </c>
      <c r="C2468" s="735"/>
      <c r="D2468" s="740" t="s">
        <v>4853</v>
      </c>
      <c r="E2468" s="737" t="s">
        <v>4674</v>
      </c>
      <c r="F2468" s="737" t="s">
        <v>4675</v>
      </c>
      <c r="G2468" s="374" t="s">
        <v>4676</v>
      </c>
      <c r="H2468" s="221" t="s">
        <v>4677</v>
      </c>
      <c r="I2468" s="218" t="s">
        <v>4678</v>
      </c>
      <c r="J2468" s="215">
        <v>6</v>
      </c>
      <c r="K2468" s="216">
        <v>45901</v>
      </c>
      <c r="L2468" s="216">
        <v>46265</v>
      </c>
      <c r="M2468" s="211">
        <f t="shared" si="98"/>
        <v>52</v>
      </c>
      <c r="N2468" s="212">
        <v>0</v>
      </c>
      <c r="O2468" s="222" t="s">
        <v>4863</v>
      </c>
      <c r="P2468" s="213">
        <f t="shared" si="99"/>
        <v>0</v>
      </c>
      <c r="Q2468" s="214" t="str">
        <f>IF(ISNUMBER(P2468),IF(P2468=100%,"CUMPLIDA",IF(AND(ISNUMBER(L2468),ISNUMBER([8]OCI!$P$6)), IF(L2468&lt;[8]OCI!$P$6,"INCUMPLIDA","PROCESO"), "VERIFICAR FECHA")),"SIN VALOR AVANCE")</f>
        <v>PROCESO</v>
      </c>
    </row>
    <row r="2469" spans="1:17" ht="150.75" customHeight="1" x14ac:dyDescent="0.2">
      <c r="A2469" s="648" t="s">
        <v>19</v>
      </c>
      <c r="B2469" s="224" t="s">
        <v>16</v>
      </c>
      <c r="C2469" s="735"/>
      <c r="D2469" s="741"/>
      <c r="E2469" s="738"/>
      <c r="F2469" s="738"/>
      <c r="G2469" s="374" t="s">
        <v>4667</v>
      </c>
      <c r="H2469" s="221" t="s">
        <v>4668</v>
      </c>
      <c r="I2469" s="218" t="s">
        <v>259</v>
      </c>
      <c r="J2469" s="215">
        <v>24</v>
      </c>
      <c r="K2469" s="216">
        <v>45901</v>
      </c>
      <c r="L2469" s="216">
        <v>46265</v>
      </c>
      <c r="M2469" s="211">
        <f t="shared" si="98"/>
        <v>52</v>
      </c>
      <c r="N2469" s="212">
        <v>0</v>
      </c>
      <c r="O2469" s="221" t="s">
        <v>4665</v>
      </c>
      <c r="P2469" s="213">
        <f t="shared" si="99"/>
        <v>0</v>
      </c>
      <c r="Q2469" s="214" t="str">
        <f>IF(ISNUMBER(P2469),IF(P2469=100%,"CUMPLIDA",IF(AND(ISNUMBER(L2469),ISNUMBER([8]OCI!$P$6)), IF(L2469&lt;[8]OCI!$P$6,"INCUMPLIDA","PROCESO"), "VERIFICAR FECHA")),"SIN VALOR AVANCE")</f>
        <v>PROCESO</v>
      </c>
    </row>
    <row r="2470" spans="1:17" ht="150.75" customHeight="1" x14ac:dyDescent="0.2">
      <c r="A2470" s="648" t="s">
        <v>19</v>
      </c>
      <c r="B2470" s="224" t="s">
        <v>16</v>
      </c>
      <c r="C2470" s="735"/>
      <c r="D2470" s="741"/>
      <c r="E2470" s="738"/>
      <c r="F2470" s="738"/>
      <c r="G2470" s="374" t="s">
        <v>4679</v>
      </c>
      <c r="H2470" s="221" t="s">
        <v>4680</v>
      </c>
      <c r="I2470" s="218" t="s">
        <v>259</v>
      </c>
      <c r="J2470" s="215">
        <v>8</v>
      </c>
      <c r="K2470" s="216">
        <v>45901</v>
      </c>
      <c r="L2470" s="216">
        <v>46265</v>
      </c>
      <c r="M2470" s="211">
        <f t="shared" si="98"/>
        <v>52</v>
      </c>
      <c r="N2470" s="212">
        <v>0</v>
      </c>
      <c r="O2470" s="221" t="s">
        <v>4665</v>
      </c>
      <c r="P2470" s="213">
        <f t="shared" si="99"/>
        <v>0</v>
      </c>
      <c r="Q2470" s="214" t="str">
        <f>IF(ISNUMBER(P2470),IF(P2470=100%,"CUMPLIDA",IF(AND(ISNUMBER(L2470),ISNUMBER([8]OCI!$P$6)), IF(L2470&lt;[8]OCI!$P$6,"INCUMPLIDA","PROCESO"), "VERIFICAR FECHA")),"SIN VALOR AVANCE")</f>
        <v>PROCESO</v>
      </c>
    </row>
    <row r="2471" spans="1:17" ht="150.75" customHeight="1" x14ac:dyDescent="0.2">
      <c r="A2471" s="648" t="s">
        <v>19</v>
      </c>
      <c r="B2471" s="224" t="s">
        <v>16</v>
      </c>
      <c r="C2471" s="735"/>
      <c r="D2471" s="741"/>
      <c r="E2471" s="738"/>
      <c r="F2471" s="738"/>
      <c r="G2471" s="737" t="s">
        <v>4681</v>
      </c>
      <c r="H2471" s="221" t="s">
        <v>4682</v>
      </c>
      <c r="I2471" s="218" t="s">
        <v>259</v>
      </c>
      <c r="J2471" s="215">
        <v>2</v>
      </c>
      <c r="K2471" s="216">
        <v>45901</v>
      </c>
      <c r="L2471" s="216">
        <v>45991</v>
      </c>
      <c r="M2471" s="211">
        <f t="shared" si="98"/>
        <v>12.857142857142858</v>
      </c>
      <c r="N2471" s="212">
        <v>0</v>
      </c>
      <c r="O2471" s="221" t="s">
        <v>4665</v>
      </c>
      <c r="P2471" s="213">
        <f t="shared" si="99"/>
        <v>0</v>
      </c>
      <c r="Q2471" s="214" t="str">
        <f>IF(ISNUMBER(P2471),IF(P2471=100%,"CUMPLIDA",IF(AND(ISNUMBER(L2471),ISNUMBER([8]OCI!$P$6)), IF(L2471&lt;[8]OCI!$P$6,"INCUMPLIDA","PROCESO"), "VERIFICAR FECHA")),"SIN VALOR AVANCE")</f>
        <v>PROCESO</v>
      </c>
    </row>
    <row r="2472" spans="1:17" ht="150.75" customHeight="1" x14ac:dyDescent="0.2">
      <c r="A2472" s="648" t="s">
        <v>19</v>
      </c>
      <c r="B2472" s="224" t="s">
        <v>16</v>
      </c>
      <c r="C2472" s="735"/>
      <c r="D2472" s="741"/>
      <c r="E2472" s="738"/>
      <c r="F2472" s="738"/>
      <c r="G2472" s="738"/>
      <c r="H2472" s="221" t="s">
        <v>4683</v>
      </c>
      <c r="I2472" s="218" t="s">
        <v>259</v>
      </c>
      <c r="J2472" s="215">
        <v>2</v>
      </c>
      <c r="K2472" s="216">
        <v>45901</v>
      </c>
      <c r="L2472" s="216">
        <v>45991</v>
      </c>
      <c r="M2472" s="211">
        <f t="shared" si="98"/>
        <v>12.857142857142858</v>
      </c>
      <c r="N2472" s="212">
        <v>0</v>
      </c>
      <c r="O2472" s="221" t="s">
        <v>4665</v>
      </c>
      <c r="P2472" s="213">
        <f t="shared" si="99"/>
        <v>0</v>
      </c>
      <c r="Q2472" s="214" t="str">
        <f>IF(ISNUMBER(P2472),IF(P2472=100%,"CUMPLIDA",IF(AND(ISNUMBER(L2472),ISNUMBER([8]OCI!$P$6)), IF(L2472&lt;[8]OCI!$P$6,"INCUMPLIDA","PROCESO"), "VERIFICAR FECHA")),"SIN VALOR AVANCE")</f>
        <v>PROCESO</v>
      </c>
    </row>
    <row r="2473" spans="1:17" ht="120.75" customHeight="1" x14ac:dyDescent="0.2">
      <c r="A2473" s="648" t="s">
        <v>19</v>
      </c>
      <c r="B2473" s="224" t="s">
        <v>16</v>
      </c>
      <c r="C2473" s="735"/>
      <c r="D2473" s="741"/>
      <c r="E2473" s="738"/>
      <c r="F2473" s="738"/>
      <c r="G2473" s="738"/>
      <c r="H2473" s="221" t="s">
        <v>4684</v>
      </c>
      <c r="I2473" s="218" t="s">
        <v>259</v>
      </c>
      <c r="J2473" s="215">
        <v>1</v>
      </c>
      <c r="K2473" s="216">
        <v>45901</v>
      </c>
      <c r="L2473" s="216">
        <v>45991</v>
      </c>
      <c r="M2473" s="211">
        <f t="shared" si="98"/>
        <v>12.857142857142858</v>
      </c>
      <c r="N2473" s="212">
        <v>0</v>
      </c>
      <c r="O2473" s="221" t="s">
        <v>4685</v>
      </c>
      <c r="P2473" s="213">
        <f t="shared" si="99"/>
        <v>0</v>
      </c>
      <c r="Q2473" s="214" t="str">
        <f>IF(ISNUMBER(P2473),IF(P2473=100%,"CUMPLIDA",IF(AND(ISNUMBER(L2473),ISNUMBER([8]OCI!$P$6)), IF(L2473&lt;[8]OCI!$P$6,"INCUMPLIDA","PROCESO"), "VERIFICAR FECHA")),"SIN VALOR AVANCE")</f>
        <v>PROCESO</v>
      </c>
    </row>
    <row r="2474" spans="1:17" ht="120.75" customHeight="1" x14ac:dyDescent="0.2">
      <c r="A2474" s="648" t="s">
        <v>19</v>
      </c>
      <c r="B2474" s="224" t="s">
        <v>16</v>
      </c>
      <c r="C2474" s="735"/>
      <c r="D2474" s="741"/>
      <c r="E2474" s="738"/>
      <c r="F2474" s="738"/>
      <c r="G2474" s="739"/>
      <c r="H2474" s="221" t="s">
        <v>4686</v>
      </c>
      <c r="I2474" s="218" t="s">
        <v>259</v>
      </c>
      <c r="J2474" s="215">
        <v>1</v>
      </c>
      <c r="K2474" s="216">
        <v>45901</v>
      </c>
      <c r="L2474" s="216">
        <v>45991</v>
      </c>
      <c r="M2474" s="211">
        <f t="shared" si="98"/>
        <v>12.857142857142858</v>
      </c>
      <c r="N2474" s="212">
        <v>0</v>
      </c>
      <c r="O2474" s="221" t="s">
        <v>4687</v>
      </c>
      <c r="P2474" s="213">
        <f t="shared" si="99"/>
        <v>0</v>
      </c>
      <c r="Q2474" s="214" t="str">
        <f>IF(ISNUMBER(P2474),IF(P2474=100%,"CUMPLIDA",IF(AND(ISNUMBER(L2474),ISNUMBER([8]OCI!$P$6)), IF(L2474&lt;[8]OCI!$P$6,"INCUMPLIDA","PROCESO"), "VERIFICAR FECHA")),"SIN VALOR AVANCE")</f>
        <v>PROCESO</v>
      </c>
    </row>
    <row r="2475" spans="1:17" ht="75.75" customHeight="1" x14ac:dyDescent="0.2">
      <c r="A2475" s="648" t="s">
        <v>19</v>
      </c>
      <c r="B2475" s="224" t="s">
        <v>16</v>
      </c>
      <c r="C2475" s="735"/>
      <c r="D2475" s="742"/>
      <c r="E2475" s="739"/>
      <c r="F2475" s="739"/>
      <c r="G2475" s="374" t="s">
        <v>4688</v>
      </c>
      <c r="H2475" s="221" t="s">
        <v>4689</v>
      </c>
      <c r="I2475" s="218" t="s">
        <v>259</v>
      </c>
      <c r="J2475" s="215">
        <v>12</v>
      </c>
      <c r="K2475" s="216">
        <v>45901</v>
      </c>
      <c r="L2475" s="216">
        <v>46265</v>
      </c>
      <c r="M2475" s="211">
        <f t="shared" si="98"/>
        <v>52</v>
      </c>
      <c r="N2475" s="212">
        <v>0</v>
      </c>
      <c r="O2475" s="223" t="s">
        <v>4690</v>
      </c>
      <c r="P2475" s="213">
        <f t="shared" si="99"/>
        <v>0</v>
      </c>
      <c r="Q2475" s="214" t="str">
        <f>IF(ISNUMBER(P2475),IF(P2475=100%,"CUMPLIDA",IF(AND(ISNUMBER(L2475),ISNUMBER([8]OCI!$P$6)), IF(L2475&lt;[8]OCI!$P$6,"INCUMPLIDA","PROCESO"), "VERIFICAR FECHA")),"SIN VALOR AVANCE")</f>
        <v>PROCESO</v>
      </c>
    </row>
    <row r="2476" spans="1:17" ht="225.75" customHeight="1" x14ac:dyDescent="0.2">
      <c r="A2476" s="648" t="s">
        <v>19</v>
      </c>
      <c r="B2476" s="224" t="s">
        <v>16</v>
      </c>
      <c r="C2476" s="735"/>
      <c r="D2476" s="740" t="s">
        <v>4854</v>
      </c>
      <c r="E2476" s="737" t="s">
        <v>4691</v>
      </c>
      <c r="F2476" s="737" t="s">
        <v>4692</v>
      </c>
      <c r="G2476" s="374" t="s">
        <v>4681</v>
      </c>
      <c r="H2476" s="221" t="s">
        <v>4693</v>
      </c>
      <c r="I2476" s="218" t="s">
        <v>259</v>
      </c>
      <c r="J2476" s="215">
        <v>2</v>
      </c>
      <c r="K2476" s="216">
        <v>45901</v>
      </c>
      <c r="L2476" s="216">
        <v>46081</v>
      </c>
      <c r="M2476" s="211">
        <f t="shared" si="98"/>
        <v>25.714285714285715</v>
      </c>
      <c r="N2476" s="212">
        <v>0</v>
      </c>
      <c r="O2476" s="218" t="s">
        <v>4864</v>
      </c>
      <c r="P2476" s="213">
        <f t="shared" si="99"/>
        <v>0</v>
      </c>
      <c r="Q2476" s="214" t="str">
        <f>IF(ISNUMBER(P2476),IF(P2476=100%,"CUMPLIDA",IF(AND(ISNUMBER(L2476),ISNUMBER([8]OCI!$P$6)), IF(L2476&lt;[8]OCI!$P$6,"INCUMPLIDA","PROCESO"), "VERIFICAR FECHA")),"SIN VALOR AVANCE")</f>
        <v>PROCESO</v>
      </c>
    </row>
    <row r="2477" spans="1:17" ht="225.75" customHeight="1" x14ac:dyDescent="0.2">
      <c r="A2477" s="648" t="s">
        <v>19</v>
      </c>
      <c r="B2477" s="224" t="s">
        <v>16</v>
      </c>
      <c r="C2477" s="735"/>
      <c r="D2477" s="741"/>
      <c r="E2477" s="738"/>
      <c r="F2477" s="738"/>
      <c r="G2477" s="737" t="s">
        <v>4694</v>
      </c>
      <c r="H2477" s="221" t="s">
        <v>4695</v>
      </c>
      <c r="I2477" s="384" t="s">
        <v>4696</v>
      </c>
      <c r="J2477" s="215">
        <v>8</v>
      </c>
      <c r="K2477" s="216">
        <v>45901</v>
      </c>
      <c r="L2477" s="216">
        <v>46265</v>
      </c>
      <c r="M2477" s="211">
        <f t="shared" si="98"/>
        <v>52</v>
      </c>
      <c r="N2477" s="212">
        <v>0</v>
      </c>
      <c r="O2477" s="218" t="s">
        <v>4864</v>
      </c>
      <c r="P2477" s="213">
        <f t="shared" si="99"/>
        <v>0</v>
      </c>
      <c r="Q2477" s="214" t="str">
        <f>IF(ISNUMBER(P2477),IF(P2477=100%,"CUMPLIDA",IF(AND(ISNUMBER(L2477),ISNUMBER([8]OCI!$P$6)), IF(L2477&lt;[8]OCI!$P$6,"INCUMPLIDA","PROCESO"), "VERIFICAR FECHA")),"SIN VALOR AVANCE")</f>
        <v>PROCESO</v>
      </c>
    </row>
    <row r="2478" spans="1:17" ht="225.75" customHeight="1" x14ac:dyDescent="0.2">
      <c r="A2478" s="648" t="s">
        <v>19</v>
      </c>
      <c r="B2478" s="224" t="s">
        <v>16</v>
      </c>
      <c r="C2478" s="735"/>
      <c r="D2478" s="742"/>
      <c r="E2478" s="739"/>
      <c r="F2478" s="739"/>
      <c r="G2478" s="739"/>
      <c r="H2478" s="221" t="s">
        <v>4697</v>
      </c>
      <c r="I2478" s="218" t="s">
        <v>259</v>
      </c>
      <c r="J2478" s="215">
        <v>12</v>
      </c>
      <c r="K2478" s="216">
        <v>45901</v>
      </c>
      <c r="L2478" s="216">
        <v>46265</v>
      </c>
      <c r="M2478" s="211">
        <f t="shared" si="98"/>
        <v>52</v>
      </c>
      <c r="N2478" s="212">
        <v>0</v>
      </c>
      <c r="O2478" s="218" t="s">
        <v>4865</v>
      </c>
      <c r="P2478" s="213">
        <f t="shared" si="99"/>
        <v>0</v>
      </c>
      <c r="Q2478" s="214" t="str">
        <f>IF(ISNUMBER(P2478),IF(P2478=100%,"CUMPLIDA",IF(AND(ISNUMBER(L2478),ISNUMBER([8]OCI!$P$6)), IF(L2478&lt;[8]OCI!$P$6,"INCUMPLIDA","PROCESO"), "VERIFICAR FECHA")),"SIN VALOR AVANCE")</f>
        <v>PROCESO</v>
      </c>
    </row>
    <row r="2479" spans="1:17" ht="391.5" x14ac:dyDescent="0.2">
      <c r="A2479" s="226" t="s">
        <v>19</v>
      </c>
      <c r="B2479" s="224" t="s">
        <v>16</v>
      </c>
      <c r="C2479" s="735"/>
      <c r="D2479" s="649" t="s">
        <v>4855</v>
      </c>
      <c r="E2479" s="374" t="s">
        <v>4698</v>
      </c>
      <c r="F2479" s="374" t="s">
        <v>4699</v>
      </c>
      <c r="G2479" s="374" t="s">
        <v>4700</v>
      </c>
      <c r="H2479" s="221" t="s">
        <v>4701</v>
      </c>
      <c r="I2479" s="218" t="s">
        <v>4702</v>
      </c>
      <c r="J2479" s="215">
        <v>12</v>
      </c>
      <c r="K2479" s="216">
        <v>45901</v>
      </c>
      <c r="L2479" s="216">
        <v>46265</v>
      </c>
      <c r="M2479" s="211">
        <f t="shared" si="98"/>
        <v>52</v>
      </c>
      <c r="N2479" s="212">
        <v>0</v>
      </c>
      <c r="O2479" s="218" t="s">
        <v>4665</v>
      </c>
      <c r="P2479" s="213">
        <f t="shared" si="99"/>
        <v>0</v>
      </c>
      <c r="Q2479" s="214" t="str">
        <f>IF(ISNUMBER(P2479),IF(P2479=100%,"CUMPLIDA",IF(AND(ISNUMBER(L2479),ISNUMBER([8]OCI!$P$6)), IF(L2479&lt;[8]OCI!$P$6,"INCUMPLIDA","PROCESO"), "VERIFICAR FECHA")),"SIN VALOR AVANCE")</f>
        <v>PROCESO</v>
      </c>
    </row>
    <row r="2480" spans="1:17" ht="120.75" customHeight="1" x14ac:dyDescent="0.2">
      <c r="A2480" s="648" t="s">
        <v>19</v>
      </c>
      <c r="B2480" s="224" t="s">
        <v>16</v>
      </c>
      <c r="C2480" s="735"/>
      <c r="D2480" s="740" t="s">
        <v>4856</v>
      </c>
      <c r="E2480" s="737" t="s">
        <v>4703</v>
      </c>
      <c r="F2480" s="737" t="s">
        <v>4704</v>
      </c>
      <c r="G2480" s="737" t="s">
        <v>4705</v>
      </c>
      <c r="H2480" s="221" t="s">
        <v>4706</v>
      </c>
      <c r="I2480" s="218" t="s">
        <v>4707</v>
      </c>
      <c r="J2480" s="215">
        <v>1</v>
      </c>
      <c r="K2480" s="216">
        <v>45901</v>
      </c>
      <c r="L2480" s="216">
        <v>46112</v>
      </c>
      <c r="M2480" s="211">
        <f t="shared" si="98"/>
        <v>30.142857142857142</v>
      </c>
      <c r="N2480" s="212">
        <v>0</v>
      </c>
      <c r="O2480" s="218" t="s">
        <v>4708</v>
      </c>
      <c r="P2480" s="213">
        <f t="shared" si="99"/>
        <v>0</v>
      </c>
      <c r="Q2480" s="214" t="str">
        <f>IF(ISNUMBER(P2480),IF(P2480=100%,"CUMPLIDA",IF(AND(ISNUMBER(L2480),ISNUMBER([8]OCI!$P$6)), IF(L2480&lt;[8]OCI!$P$6,"INCUMPLIDA","PROCESO"), "VERIFICAR FECHA")),"SIN VALOR AVANCE")</f>
        <v>PROCESO</v>
      </c>
    </row>
    <row r="2481" spans="1:17" ht="150.75" customHeight="1" x14ac:dyDescent="0.2">
      <c r="A2481" s="648" t="s">
        <v>19</v>
      </c>
      <c r="B2481" s="224" t="s">
        <v>16</v>
      </c>
      <c r="C2481" s="735"/>
      <c r="D2481" s="742"/>
      <c r="E2481" s="739"/>
      <c r="F2481" s="739"/>
      <c r="G2481" s="739"/>
      <c r="H2481" s="221" t="s">
        <v>4709</v>
      </c>
      <c r="I2481" s="218" t="s">
        <v>4710</v>
      </c>
      <c r="J2481" s="215">
        <v>1</v>
      </c>
      <c r="K2481" s="216">
        <v>45901</v>
      </c>
      <c r="L2481" s="216">
        <v>46112</v>
      </c>
      <c r="M2481" s="211">
        <f t="shared" si="98"/>
        <v>30.142857142857142</v>
      </c>
      <c r="N2481" s="212">
        <v>0</v>
      </c>
      <c r="O2481" s="218" t="s">
        <v>4711</v>
      </c>
      <c r="P2481" s="213">
        <f t="shared" si="99"/>
        <v>0</v>
      </c>
      <c r="Q2481" s="214" t="str">
        <f>IF(ISNUMBER(P2481),IF(P2481=100%,"CUMPLIDA",IF(AND(ISNUMBER(L2481),ISNUMBER([8]OCI!$P$6)), IF(L2481&lt;[8]OCI!$P$6,"INCUMPLIDA","PROCESO"), "VERIFICAR FECHA")),"SIN VALOR AVANCE")</f>
        <v>PROCESO</v>
      </c>
    </row>
    <row r="2482" spans="1:17" ht="90.75" customHeight="1" x14ac:dyDescent="0.2">
      <c r="A2482" s="648" t="s">
        <v>19</v>
      </c>
      <c r="B2482" s="224" t="s">
        <v>16</v>
      </c>
      <c r="C2482" s="735"/>
      <c r="D2482" s="740" t="s">
        <v>4857</v>
      </c>
      <c r="E2482" s="737" t="s">
        <v>4712</v>
      </c>
      <c r="F2482" s="737" t="s">
        <v>4713</v>
      </c>
      <c r="G2482" s="374" t="s">
        <v>4714</v>
      </c>
      <c r="H2482" s="221" t="s">
        <v>4063</v>
      </c>
      <c r="I2482" s="218" t="s">
        <v>4064</v>
      </c>
      <c r="J2482" s="215">
        <v>1</v>
      </c>
      <c r="K2482" s="216">
        <v>45870</v>
      </c>
      <c r="L2482" s="216">
        <v>46218</v>
      </c>
      <c r="M2482" s="211">
        <f t="shared" si="98"/>
        <v>49.714285714285715</v>
      </c>
      <c r="N2482" s="212">
        <v>0</v>
      </c>
      <c r="O2482" s="218" t="s">
        <v>4715</v>
      </c>
      <c r="P2482" s="213">
        <f t="shared" si="99"/>
        <v>0</v>
      </c>
      <c r="Q2482" s="214" t="str">
        <f>IF(ISNUMBER(P2482),IF(P2482=100%,"CUMPLIDA",IF(AND(ISNUMBER(L2482),ISNUMBER([8]OCI!$P$6)), IF(L2482&lt;[8]OCI!$P$6,"INCUMPLIDA","PROCESO"), "VERIFICAR FECHA")),"SIN VALOR AVANCE")</f>
        <v>PROCESO</v>
      </c>
    </row>
    <row r="2483" spans="1:17" ht="90.75" customHeight="1" x14ac:dyDescent="0.2">
      <c r="A2483" s="648" t="s">
        <v>19</v>
      </c>
      <c r="B2483" s="224" t="s">
        <v>16</v>
      </c>
      <c r="C2483" s="735"/>
      <c r="D2483" s="741"/>
      <c r="E2483" s="738"/>
      <c r="F2483" s="738"/>
      <c r="G2483" s="374" t="s">
        <v>4716</v>
      </c>
      <c r="H2483" s="221" t="s">
        <v>4717</v>
      </c>
      <c r="I2483" s="218" t="s">
        <v>4064</v>
      </c>
      <c r="J2483" s="215">
        <v>1</v>
      </c>
      <c r="K2483" s="216">
        <v>45992</v>
      </c>
      <c r="L2483" s="216">
        <v>46418</v>
      </c>
      <c r="M2483" s="211">
        <f t="shared" si="98"/>
        <v>60.857142857142854</v>
      </c>
      <c r="N2483" s="212">
        <v>0</v>
      </c>
      <c r="O2483" s="219" t="s">
        <v>4715</v>
      </c>
      <c r="P2483" s="213">
        <f t="shared" si="99"/>
        <v>0</v>
      </c>
      <c r="Q2483" s="214" t="str">
        <f>IF(ISNUMBER(P2483),IF(P2483=100%,"CUMPLIDA",IF(AND(ISNUMBER(L2483),ISNUMBER([8]OCI!$P$6)), IF(L2483&lt;[8]OCI!$P$6,"INCUMPLIDA","PROCESO"), "VERIFICAR FECHA")),"SIN VALOR AVANCE")</f>
        <v>PROCESO</v>
      </c>
    </row>
    <row r="2484" spans="1:17" ht="90.75" customHeight="1" x14ac:dyDescent="0.2">
      <c r="A2484" s="648" t="s">
        <v>19</v>
      </c>
      <c r="B2484" s="224" t="s">
        <v>16</v>
      </c>
      <c r="C2484" s="735"/>
      <c r="D2484" s="741"/>
      <c r="E2484" s="738"/>
      <c r="F2484" s="738"/>
      <c r="G2484" s="374" t="s">
        <v>4718</v>
      </c>
      <c r="H2484" s="221" t="s">
        <v>4719</v>
      </c>
      <c r="I2484" s="218" t="s">
        <v>4064</v>
      </c>
      <c r="J2484" s="215">
        <v>1</v>
      </c>
      <c r="K2484" s="216">
        <v>45870</v>
      </c>
      <c r="L2484" s="216">
        <v>46052</v>
      </c>
      <c r="M2484" s="211">
        <f t="shared" si="98"/>
        <v>26</v>
      </c>
      <c r="N2484" s="212">
        <v>0</v>
      </c>
      <c r="O2484" s="219" t="s">
        <v>4715</v>
      </c>
      <c r="P2484" s="213">
        <f t="shared" si="99"/>
        <v>0</v>
      </c>
      <c r="Q2484" s="214" t="str">
        <f>IF(ISNUMBER(P2484),IF(P2484=100%,"CUMPLIDA",IF(AND(ISNUMBER(L2484),ISNUMBER([8]OCI!$P$6)), IF(L2484&lt;[8]OCI!$P$6,"INCUMPLIDA","PROCESO"), "VERIFICAR FECHA")),"SIN VALOR AVANCE")</f>
        <v>PROCESO</v>
      </c>
    </row>
    <row r="2485" spans="1:17" ht="90.75" customHeight="1" x14ac:dyDescent="0.2">
      <c r="A2485" s="648" t="s">
        <v>19</v>
      </c>
      <c r="B2485" s="224" t="s">
        <v>16</v>
      </c>
      <c r="C2485" s="735"/>
      <c r="D2485" s="741"/>
      <c r="E2485" s="738"/>
      <c r="F2485" s="738"/>
      <c r="G2485" s="374" t="s">
        <v>4720</v>
      </c>
      <c r="H2485" s="221" t="s">
        <v>4721</v>
      </c>
      <c r="I2485" s="218" t="s">
        <v>4722</v>
      </c>
      <c r="J2485" s="215">
        <v>1</v>
      </c>
      <c r="K2485" s="216">
        <v>45884</v>
      </c>
      <c r="L2485" s="216">
        <v>46063</v>
      </c>
      <c r="M2485" s="211">
        <f t="shared" si="98"/>
        <v>25.571428571428573</v>
      </c>
      <c r="N2485" s="212">
        <v>0</v>
      </c>
      <c r="O2485" s="219" t="s">
        <v>4715</v>
      </c>
      <c r="P2485" s="213">
        <f t="shared" si="99"/>
        <v>0</v>
      </c>
      <c r="Q2485" s="214" t="str">
        <f>IF(ISNUMBER(P2485),IF(P2485=100%,"CUMPLIDA",IF(AND(ISNUMBER(L2485),ISNUMBER([8]OCI!$P$6)), IF(L2485&lt;[8]OCI!$P$6,"INCUMPLIDA","PROCESO"), "VERIFICAR FECHA")),"SIN VALOR AVANCE")</f>
        <v>PROCESO</v>
      </c>
    </row>
    <row r="2486" spans="1:17" ht="90.75" customHeight="1" x14ac:dyDescent="0.2">
      <c r="A2486" s="648" t="s">
        <v>19</v>
      </c>
      <c r="B2486" s="224" t="s">
        <v>16</v>
      </c>
      <c r="C2486" s="735"/>
      <c r="D2486" s="741"/>
      <c r="E2486" s="738"/>
      <c r="F2486" s="738"/>
      <c r="G2486" s="374" t="s">
        <v>4723</v>
      </c>
      <c r="H2486" s="221" t="s">
        <v>4721</v>
      </c>
      <c r="I2486" s="218" t="s">
        <v>4722</v>
      </c>
      <c r="J2486" s="215">
        <v>1</v>
      </c>
      <c r="K2486" s="216">
        <v>45877</v>
      </c>
      <c r="L2486" s="216">
        <v>46053</v>
      </c>
      <c r="M2486" s="211">
        <f t="shared" si="98"/>
        <v>25.142857142857142</v>
      </c>
      <c r="N2486" s="212">
        <v>0</v>
      </c>
      <c r="O2486" s="219" t="s">
        <v>4715</v>
      </c>
      <c r="P2486" s="213">
        <f t="shared" si="99"/>
        <v>0</v>
      </c>
      <c r="Q2486" s="214" t="str">
        <f>IF(ISNUMBER(P2486),IF(P2486=100%,"CUMPLIDA",IF(AND(ISNUMBER(L2486),ISNUMBER([8]OCI!$P$6)), IF(L2486&lt;[8]OCI!$P$6,"INCUMPLIDA","PROCESO"), "VERIFICAR FECHA")),"SIN VALOR AVANCE")</f>
        <v>PROCESO</v>
      </c>
    </row>
    <row r="2487" spans="1:17" ht="90.75" customHeight="1" x14ac:dyDescent="0.2">
      <c r="A2487" s="648" t="s">
        <v>19</v>
      </c>
      <c r="B2487" s="224" t="s">
        <v>16</v>
      </c>
      <c r="C2487" s="735"/>
      <c r="D2487" s="741"/>
      <c r="E2487" s="738"/>
      <c r="F2487" s="738"/>
      <c r="G2487" s="374" t="s">
        <v>4724</v>
      </c>
      <c r="H2487" s="221" t="s">
        <v>4721</v>
      </c>
      <c r="I2487" s="218" t="s">
        <v>4722</v>
      </c>
      <c r="J2487" s="215">
        <v>1</v>
      </c>
      <c r="K2487" s="216">
        <v>45992</v>
      </c>
      <c r="L2487" s="216">
        <v>46387</v>
      </c>
      <c r="M2487" s="211">
        <f t="shared" si="98"/>
        <v>56.428571428571431</v>
      </c>
      <c r="N2487" s="212">
        <v>0</v>
      </c>
      <c r="O2487" s="219" t="s">
        <v>4715</v>
      </c>
      <c r="P2487" s="213">
        <f t="shared" si="99"/>
        <v>0</v>
      </c>
      <c r="Q2487" s="214" t="str">
        <f>IF(ISNUMBER(P2487),IF(P2487=100%,"CUMPLIDA",IF(AND(ISNUMBER(L2487),ISNUMBER([8]OCI!$P$6)), IF(L2487&lt;[8]OCI!$P$6,"INCUMPLIDA","PROCESO"), "VERIFICAR FECHA")),"SIN VALOR AVANCE")</f>
        <v>PROCESO</v>
      </c>
    </row>
    <row r="2488" spans="1:17" ht="90.75" customHeight="1" x14ac:dyDescent="0.2">
      <c r="A2488" s="648" t="s">
        <v>19</v>
      </c>
      <c r="B2488" s="224" t="s">
        <v>16</v>
      </c>
      <c r="C2488" s="735"/>
      <c r="D2488" s="741"/>
      <c r="E2488" s="738"/>
      <c r="F2488" s="738"/>
      <c r="G2488" s="374" t="s">
        <v>4725</v>
      </c>
      <c r="H2488" s="221" t="s">
        <v>4726</v>
      </c>
      <c r="I2488" s="218" t="s">
        <v>4727</v>
      </c>
      <c r="J2488" s="215">
        <v>1</v>
      </c>
      <c r="K2488" s="216">
        <v>45901</v>
      </c>
      <c r="L2488" s="216">
        <v>46387</v>
      </c>
      <c r="M2488" s="211">
        <f t="shared" si="98"/>
        <v>69.428571428571431</v>
      </c>
      <c r="N2488" s="212">
        <v>0</v>
      </c>
      <c r="O2488" s="219" t="s">
        <v>4715</v>
      </c>
      <c r="P2488" s="213">
        <f t="shared" si="99"/>
        <v>0</v>
      </c>
      <c r="Q2488" s="214" t="str">
        <f>IF(ISNUMBER(P2488),IF(P2488=100%,"CUMPLIDA",IF(AND(ISNUMBER(L2488),ISNUMBER([8]OCI!$P$6)), IF(L2488&lt;[8]OCI!$P$6,"INCUMPLIDA","PROCESO"), "VERIFICAR FECHA")),"SIN VALOR AVANCE")</f>
        <v>PROCESO</v>
      </c>
    </row>
    <row r="2489" spans="1:17" ht="75.75" customHeight="1" x14ac:dyDescent="0.2">
      <c r="A2489" s="648" t="s">
        <v>19</v>
      </c>
      <c r="B2489" s="224" t="s">
        <v>16</v>
      </c>
      <c r="C2489" s="735"/>
      <c r="D2489" s="741"/>
      <c r="E2489" s="738"/>
      <c r="F2489" s="738"/>
      <c r="G2489" s="374" t="s">
        <v>4728</v>
      </c>
      <c r="H2489" s="221" t="s">
        <v>4729</v>
      </c>
      <c r="I2489" s="218" t="s">
        <v>4730</v>
      </c>
      <c r="J2489" s="215">
        <v>1</v>
      </c>
      <c r="K2489" s="216">
        <v>45901</v>
      </c>
      <c r="L2489" s="216">
        <v>46142</v>
      </c>
      <c r="M2489" s="211">
        <f t="shared" ref="M2489:M2500" si="100">(L2489-K2489)/7</f>
        <v>34.428571428571431</v>
      </c>
      <c r="N2489" s="212">
        <v>0</v>
      </c>
      <c r="O2489" s="219" t="s">
        <v>1450</v>
      </c>
      <c r="P2489" s="213">
        <f t="shared" ref="P2489:P2500" si="101">N2489/J2489</f>
        <v>0</v>
      </c>
      <c r="Q2489" s="214" t="str">
        <f>IF(ISNUMBER(P2489),IF(P2489=100%,"CUMPLIDA",IF(AND(ISNUMBER(L2489),ISNUMBER([8]OCI!$P$6)), IF(L2489&lt;[8]OCI!$P$6,"INCUMPLIDA","PROCESO"), "VERIFICAR FECHA")),"SIN VALOR AVANCE")</f>
        <v>PROCESO</v>
      </c>
    </row>
    <row r="2490" spans="1:17" ht="90.75" customHeight="1" x14ac:dyDescent="0.2">
      <c r="A2490" s="648" t="s">
        <v>19</v>
      </c>
      <c r="B2490" s="224" t="s">
        <v>16</v>
      </c>
      <c r="C2490" s="735"/>
      <c r="D2490" s="741"/>
      <c r="E2490" s="738"/>
      <c r="F2490" s="738"/>
      <c r="G2490" s="374" t="s">
        <v>4731</v>
      </c>
      <c r="H2490" s="221" t="s">
        <v>111</v>
      </c>
      <c r="I2490" s="218" t="s">
        <v>4732</v>
      </c>
      <c r="J2490" s="215">
        <v>7</v>
      </c>
      <c r="K2490" s="216">
        <v>46024</v>
      </c>
      <c r="L2490" s="216">
        <v>46660</v>
      </c>
      <c r="M2490" s="211">
        <f t="shared" si="100"/>
        <v>90.857142857142861</v>
      </c>
      <c r="N2490" s="212">
        <v>0</v>
      </c>
      <c r="O2490" s="218" t="s">
        <v>4715</v>
      </c>
      <c r="P2490" s="213">
        <f t="shared" si="101"/>
        <v>0</v>
      </c>
      <c r="Q2490" s="214" t="str">
        <f>IF(ISNUMBER(P2490),IF(P2490=100%,"CUMPLIDA",IF(AND(ISNUMBER(L2490),ISNUMBER([8]OCI!$P$6)), IF(L2490&lt;[8]OCI!$P$6,"INCUMPLIDA","PROCESO"), "VERIFICAR FECHA")),"SIN VALOR AVANCE")</f>
        <v>PROCESO</v>
      </c>
    </row>
    <row r="2491" spans="1:17" ht="165.75" customHeight="1" x14ac:dyDescent="0.2">
      <c r="A2491" s="648" t="s">
        <v>19</v>
      </c>
      <c r="B2491" s="224" t="s">
        <v>16</v>
      </c>
      <c r="C2491" s="735"/>
      <c r="D2491" s="741"/>
      <c r="E2491" s="738"/>
      <c r="F2491" s="738"/>
      <c r="G2491" s="374" t="s">
        <v>4733</v>
      </c>
      <c r="H2491" s="221" t="s">
        <v>115</v>
      </c>
      <c r="I2491" s="218" t="s">
        <v>116</v>
      </c>
      <c r="J2491" s="215">
        <v>1</v>
      </c>
      <c r="K2491" s="216">
        <v>46024</v>
      </c>
      <c r="L2491" s="216">
        <v>46660</v>
      </c>
      <c r="M2491" s="211">
        <f t="shared" si="100"/>
        <v>90.857142857142861</v>
      </c>
      <c r="N2491" s="212">
        <v>0</v>
      </c>
      <c r="O2491" s="218" t="s">
        <v>4734</v>
      </c>
      <c r="P2491" s="213">
        <f t="shared" si="101"/>
        <v>0</v>
      </c>
      <c r="Q2491" s="214" t="str">
        <f>IF(ISNUMBER(P2491),IF(P2491=100%,"CUMPLIDA",IF(AND(ISNUMBER(L2491),ISNUMBER([8]OCI!$P$6)), IF(L2491&lt;[8]OCI!$P$6,"INCUMPLIDA","PROCESO"), "VERIFICAR FECHA")),"SIN VALOR AVANCE")</f>
        <v>PROCESO</v>
      </c>
    </row>
    <row r="2492" spans="1:17" ht="165.75" customHeight="1" x14ac:dyDescent="0.2">
      <c r="A2492" s="648" t="s">
        <v>19</v>
      </c>
      <c r="B2492" s="224" t="s">
        <v>16</v>
      </c>
      <c r="C2492" s="735"/>
      <c r="D2492" s="742"/>
      <c r="E2492" s="739"/>
      <c r="F2492" s="739"/>
      <c r="G2492" s="650" t="s">
        <v>4735</v>
      </c>
      <c r="H2492" s="651" t="s">
        <v>118</v>
      </c>
      <c r="I2492" s="652" t="s">
        <v>2807</v>
      </c>
      <c r="J2492" s="215">
        <v>2</v>
      </c>
      <c r="K2492" s="216">
        <v>46024</v>
      </c>
      <c r="L2492" s="216">
        <v>46660</v>
      </c>
      <c r="M2492" s="211">
        <f t="shared" si="100"/>
        <v>90.857142857142861</v>
      </c>
      <c r="N2492" s="212">
        <v>0</v>
      </c>
      <c r="O2492" s="218" t="s">
        <v>4734</v>
      </c>
      <c r="P2492" s="213">
        <f t="shared" si="101"/>
        <v>0</v>
      </c>
      <c r="Q2492" s="214" t="str">
        <f>IF(ISNUMBER(P2492),IF(P2492=100%,"CUMPLIDA",IF(AND(ISNUMBER(L2492),ISNUMBER([8]OCI!$P$6)), IF(L2492&lt;[8]OCI!$P$6,"INCUMPLIDA","PROCESO"), "VERIFICAR FECHA")),"SIN VALOR AVANCE")</f>
        <v>PROCESO</v>
      </c>
    </row>
    <row r="2493" spans="1:17" ht="150.75" customHeight="1" x14ac:dyDescent="0.2">
      <c r="A2493" s="648" t="s">
        <v>19</v>
      </c>
      <c r="B2493" s="224" t="s">
        <v>16</v>
      </c>
      <c r="C2493" s="735"/>
      <c r="D2493" s="740" t="s">
        <v>4858</v>
      </c>
      <c r="E2493" s="737" t="s">
        <v>4736</v>
      </c>
      <c r="F2493" s="737" t="s">
        <v>4737</v>
      </c>
      <c r="G2493" s="374" t="s">
        <v>4738</v>
      </c>
      <c r="H2493" s="221" t="s">
        <v>4709</v>
      </c>
      <c r="I2493" s="218" t="s">
        <v>4710</v>
      </c>
      <c r="J2493" s="215">
        <v>1</v>
      </c>
      <c r="K2493" s="216">
        <v>45901</v>
      </c>
      <c r="L2493" s="216">
        <v>46112</v>
      </c>
      <c r="M2493" s="211">
        <f t="shared" si="100"/>
        <v>30.142857142857142</v>
      </c>
      <c r="N2493" s="212">
        <v>0</v>
      </c>
      <c r="O2493" s="219" t="s">
        <v>4711</v>
      </c>
      <c r="P2493" s="213">
        <f t="shared" si="101"/>
        <v>0</v>
      </c>
      <c r="Q2493" s="214" t="str">
        <f>IF(ISNUMBER(P2493),IF(P2493=100%,"CUMPLIDA",IF(AND(ISNUMBER(L2493),ISNUMBER([8]OCI!$P$6)), IF(L2493&lt;[8]OCI!$P$6,"INCUMPLIDA","PROCESO"), "VERIFICAR FECHA")),"SIN VALOR AVANCE")</f>
        <v>PROCESO</v>
      </c>
    </row>
    <row r="2494" spans="1:17" ht="177.75" customHeight="1" x14ac:dyDescent="0.2">
      <c r="A2494" s="648" t="s">
        <v>19</v>
      </c>
      <c r="B2494" s="224" t="s">
        <v>16</v>
      </c>
      <c r="C2494" s="735"/>
      <c r="D2494" s="742"/>
      <c r="E2494" s="739"/>
      <c r="F2494" s="739"/>
      <c r="G2494" s="374" t="s">
        <v>4681</v>
      </c>
      <c r="H2494" s="221" t="s">
        <v>4739</v>
      </c>
      <c r="I2494" s="218" t="s">
        <v>228</v>
      </c>
      <c r="J2494" s="215">
        <v>1</v>
      </c>
      <c r="K2494" s="216">
        <v>45901</v>
      </c>
      <c r="L2494" s="216">
        <v>46112</v>
      </c>
      <c r="M2494" s="211">
        <f t="shared" si="100"/>
        <v>30.142857142857142</v>
      </c>
      <c r="N2494" s="212">
        <v>0</v>
      </c>
      <c r="O2494" s="225" t="s">
        <v>4740</v>
      </c>
      <c r="P2494" s="213">
        <f t="shared" si="101"/>
        <v>0</v>
      </c>
      <c r="Q2494" s="214" t="str">
        <f>IF(ISNUMBER(P2494),IF(P2494=100%,"CUMPLIDA",IF(AND(ISNUMBER(L2494),ISNUMBER([8]OCI!$P$6)), IF(L2494&lt;[8]OCI!$P$6,"INCUMPLIDA","PROCESO"), "VERIFICAR FECHA")),"SIN VALOR AVANCE")</f>
        <v>PROCESO</v>
      </c>
    </row>
    <row r="2495" spans="1:17" ht="135" customHeight="1" x14ac:dyDescent="0.2">
      <c r="A2495" s="648" t="s">
        <v>19</v>
      </c>
      <c r="B2495" s="224" t="s">
        <v>16</v>
      </c>
      <c r="C2495" s="735"/>
      <c r="D2495" s="740" t="s">
        <v>4859</v>
      </c>
      <c r="E2495" s="737" t="s">
        <v>4741</v>
      </c>
      <c r="F2495" s="737" t="s">
        <v>4742</v>
      </c>
      <c r="G2495" s="374" t="s">
        <v>4743</v>
      </c>
      <c r="H2495" s="221" t="s">
        <v>4744</v>
      </c>
      <c r="I2495" s="652" t="s">
        <v>4745</v>
      </c>
      <c r="J2495" s="215">
        <v>1</v>
      </c>
      <c r="K2495" s="216">
        <v>45860</v>
      </c>
      <c r="L2495" s="216">
        <v>46076</v>
      </c>
      <c r="M2495" s="211">
        <f t="shared" si="100"/>
        <v>30.857142857142858</v>
      </c>
      <c r="N2495" s="212">
        <v>0</v>
      </c>
      <c r="O2495" s="218" t="s">
        <v>4746</v>
      </c>
      <c r="P2495" s="213">
        <f t="shared" si="101"/>
        <v>0</v>
      </c>
      <c r="Q2495" s="214" t="str">
        <f>IF(ISNUMBER(P2495),IF(P2495=100%,"CUMPLIDA",IF(AND(ISNUMBER(L2495),ISNUMBER([8]OCI!$P$6)), IF(L2495&lt;[8]OCI!$P$6,"INCUMPLIDA","PROCESO"), "VERIFICAR FECHA")),"SIN VALOR AVANCE")</f>
        <v>PROCESO</v>
      </c>
    </row>
    <row r="2496" spans="1:17" ht="135" customHeight="1" x14ac:dyDescent="0.2">
      <c r="A2496" s="648" t="s">
        <v>19</v>
      </c>
      <c r="B2496" s="224" t="s">
        <v>16</v>
      </c>
      <c r="C2496" s="735"/>
      <c r="D2496" s="742"/>
      <c r="E2496" s="739"/>
      <c r="F2496" s="739"/>
      <c r="G2496" s="374" t="s">
        <v>4747</v>
      </c>
      <c r="H2496" s="221" t="s">
        <v>4744</v>
      </c>
      <c r="I2496" s="652" t="s">
        <v>4745</v>
      </c>
      <c r="J2496" s="215">
        <v>1</v>
      </c>
      <c r="K2496" s="216">
        <v>45992</v>
      </c>
      <c r="L2496" s="216">
        <v>46387</v>
      </c>
      <c r="M2496" s="211">
        <f t="shared" si="100"/>
        <v>56.428571428571431</v>
      </c>
      <c r="N2496" s="212">
        <v>0</v>
      </c>
      <c r="O2496" s="218" t="s">
        <v>4746</v>
      </c>
      <c r="P2496" s="213">
        <f t="shared" si="101"/>
        <v>0</v>
      </c>
      <c r="Q2496" s="214" t="str">
        <f>IF(ISNUMBER(P2496),IF(P2496=100%,"CUMPLIDA",IF(AND(ISNUMBER(L2496),ISNUMBER([8]OCI!$P$6)), IF(L2496&lt;[8]OCI!$P$6,"INCUMPLIDA","PROCESO"), "VERIFICAR FECHA")),"SIN VALOR AVANCE")</f>
        <v>PROCESO</v>
      </c>
    </row>
    <row r="2497" spans="1:17" ht="210.75" customHeight="1" x14ac:dyDescent="0.2">
      <c r="A2497" s="648" t="s">
        <v>19</v>
      </c>
      <c r="B2497" s="224" t="s">
        <v>16</v>
      </c>
      <c r="C2497" s="735"/>
      <c r="D2497" s="740" t="s">
        <v>4860</v>
      </c>
      <c r="E2497" s="737" t="s">
        <v>4748</v>
      </c>
      <c r="F2497" s="737" t="s">
        <v>4749</v>
      </c>
      <c r="G2497" s="650" t="s">
        <v>4681</v>
      </c>
      <c r="H2497" s="651" t="s">
        <v>4750</v>
      </c>
      <c r="I2497" s="652" t="s">
        <v>4751</v>
      </c>
      <c r="J2497" s="215">
        <v>1</v>
      </c>
      <c r="K2497" s="216">
        <v>45901</v>
      </c>
      <c r="L2497" s="216">
        <v>46112</v>
      </c>
      <c r="M2497" s="211">
        <f t="shared" si="100"/>
        <v>30.142857142857142</v>
      </c>
      <c r="N2497" s="212">
        <v>0</v>
      </c>
      <c r="O2497" s="223" t="s">
        <v>4862</v>
      </c>
      <c r="P2497" s="213">
        <f t="shared" si="101"/>
        <v>0</v>
      </c>
      <c r="Q2497" s="214" t="str">
        <f>IF(ISNUMBER(P2497),IF(P2497=100%,"CUMPLIDA",IF(AND(ISNUMBER(L2497),ISNUMBER([8]OCI!$P$6)), IF(L2497&lt;[8]OCI!$P$6,"INCUMPLIDA","PROCESO"), "VERIFICAR FECHA")),"SIN VALOR AVANCE")</f>
        <v>PROCESO</v>
      </c>
    </row>
    <row r="2498" spans="1:17" ht="75.75" customHeight="1" x14ac:dyDescent="0.2">
      <c r="A2498" s="648" t="s">
        <v>19</v>
      </c>
      <c r="B2498" s="224" t="s">
        <v>16</v>
      </c>
      <c r="C2498" s="735"/>
      <c r="D2498" s="741"/>
      <c r="E2498" s="738"/>
      <c r="F2498" s="738"/>
      <c r="G2498" s="732" t="s">
        <v>4752</v>
      </c>
      <c r="H2498" s="651" t="s">
        <v>4753</v>
      </c>
      <c r="I2498" s="652" t="s">
        <v>4754</v>
      </c>
      <c r="J2498" s="215">
        <v>1</v>
      </c>
      <c r="K2498" s="216">
        <v>45901</v>
      </c>
      <c r="L2498" s="216">
        <v>46112</v>
      </c>
      <c r="M2498" s="211">
        <f t="shared" si="100"/>
        <v>30.142857142857142</v>
      </c>
      <c r="N2498" s="212">
        <v>0</v>
      </c>
      <c r="O2498" s="223" t="s">
        <v>4690</v>
      </c>
      <c r="P2498" s="213">
        <f t="shared" si="101"/>
        <v>0</v>
      </c>
      <c r="Q2498" s="214" t="str">
        <f>IF(ISNUMBER(P2498),IF(P2498=100%,"CUMPLIDA",IF(AND(ISNUMBER(L2498),ISNUMBER([8]OCI!$P$6)), IF(L2498&lt;[8]OCI!$P$6,"INCUMPLIDA","PROCESO"), "VERIFICAR FECHA")),"SIN VALOR AVANCE")</f>
        <v>PROCESO</v>
      </c>
    </row>
    <row r="2499" spans="1:17" ht="180.75" customHeight="1" x14ac:dyDescent="0.2">
      <c r="A2499" s="648" t="s">
        <v>19</v>
      </c>
      <c r="B2499" s="224" t="s">
        <v>16</v>
      </c>
      <c r="C2499" s="735"/>
      <c r="D2499" s="742"/>
      <c r="E2499" s="739"/>
      <c r="F2499" s="739"/>
      <c r="G2499" s="733"/>
      <c r="H2499" s="651" t="s">
        <v>4755</v>
      </c>
      <c r="I2499" s="652" t="s">
        <v>4756</v>
      </c>
      <c r="J2499" s="215">
        <v>1</v>
      </c>
      <c r="K2499" s="216">
        <v>45901</v>
      </c>
      <c r="L2499" s="216">
        <v>46112</v>
      </c>
      <c r="M2499" s="211">
        <f t="shared" si="100"/>
        <v>30.142857142857142</v>
      </c>
      <c r="N2499" s="212">
        <v>0</v>
      </c>
      <c r="O2499" s="218" t="s">
        <v>4757</v>
      </c>
      <c r="P2499" s="213">
        <f t="shared" si="101"/>
        <v>0</v>
      </c>
      <c r="Q2499" s="214" t="str">
        <f>IF(ISNUMBER(P2499),IF(P2499=100%,"CUMPLIDA",IF(AND(ISNUMBER(L2499),ISNUMBER([8]OCI!$P$6)), IF(L2499&lt;[8]OCI!$P$6,"INCUMPLIDA","PROCESO"), "VERIFICAR FECHA")),"SIN VALOR AVANCE")</f>
        <v>PROCESO</v>
      </c>
    </row>
    <row r="2500" spans="1:17" ht="375.75" x14ac:dyDescent="0.2">
      <c r="A2500" s="226" t="s">
        <v>19</v>
      </c>
      <c r="B2500" s="224" t="s">
        <v>16</v>
      </c>
      <c r="C2500" s="736"/>
      <c r="D2500" s="649" t="s">
        <v>4861</v>
      </c>
      <c r="E2500" s="374" t="s">
        <v>4758</v>
      </c>
      <c r="F2500" s="374" t="s">
        <v>4759</v>
      </c>
      <c r="G2500" s="650" t="s">
        <v>4760</v>
      </c>
      <c r="H2500" s="651" t="s">
        <v>4761</v>
      </c>
      <c r="I2500" s="652" t="s">
        <v>4762</v>
      </c>
      <c r="J2500" s="215">
        <v>2</v>
      </c>
      <c r="K2500" s="216">
        <v>46024</v>
      </c>
      <c r="L2500" s="216">
        <v>46295</v>
      </c>
      <c r="M2500" s="211">
        <f t="shared" si="100"/>
        <v>38.714285714285715</v>
      </c>
      <c r="N2500" s="212">
        <v>0</v>
      </c>
      <c r="O2500" s="218" t="s">
        <v>4763</v>
      </c>
      <c r="P2500" s="213">
        <f t="shared" si="101"/>
        <v>0</v>
      </c>
      <c r="Q2500" s="214" t="str">
        <f>IF(ISNUMBER(P2500),IF(P2500=100%,"CUMPLIDA",IF(AND(ISNUMBER(L2500),ISNUMBER([8]OCI!$P$6)), IF(L2500&lt;[8]OCI!$P$6,"INCUMPLIDA","PROCESO"), "VERIFICAR FECHA")),"SIN VALOR AVANCE")</f>
        <v>PROCESO</v>
      </c>
    </row>
    <row r="2501" spans="1:17" ht="315.75" x14ac:dyDescent="0.2">
      <c r="A2501" s="226" t="s">
        <v>12</v>
      </c>
      <c r="B2501" s="224" t="s">
        <v>16</v>
      </c>
      <c r="C2501" s="372" t="s">
        <v>4065</v>
      </c>
      <c r="D2501" s="372" t="s">
        <v>4066</v>
      </c>
      <c r="E2501" s="373" t="s">
        <v>4067</v>
      </c>
      <c r="F2501" s="373" t="s">
        <v>4068</v>
      </c>
      <c r="G2501" s="393" t="s">
        <v>4069</v>
      </c>
      <c r="H2501" s="218" t="s">
        <v>280</v>
      </c>
      <c r="I2501" s="394" t="s">
        <v>4070</v>
      </c>
      <c r="J2501" s="378">
        <v>1</v>
      </c>
      <c r="K2501" s="385">
        <v>44743</v>
      </c>
      <c r="L2501" s="395">
        <v>46022</v>
      </c>
      <c r="M2501" s="380">
        <f>(L2501-K2501)/7</f>
        <v>182.71428571428572</v>
      </c>
      <c r="N2501" s="212">
        <v>0.93459999999999999</v>
      </c>
      <c r="O2501" s="394" t="s">
        <v>4071</v>
      </c>
      <c r="P2501" s="213">
        <f>(N2501/J2501)</f>
        <v>0.93459999999999999</v>
      </c>
      <c r="Q2501" s="214" t="str">
        <f>IF(ISNUMBER(P2501),IF(P2501=100%,"CUMPLIDA",IF(AND(ISNUMBER(L2501),ISNUMBER([9]OCI!$P$6)), IF(L2501&lt;[9]OCI!$P$6,"INCUMPLIDA","PROCESO"), "VERIFICAR FECHA")),"SIN VALOR AVANCE")</f>
        <v>PROCESO</v>
      </c>
    </row>
    <row r="2502" spans="1:17" ht="375" x14ac:dyDescent="0.2">
      <c r="A2502" s="226" t="s">
        <v>12</v>
      </c>
      <c r="B2502" s="224" t="s">
        <v>16</v>
      </c>
      <c r="C2502" s="726" t="s">
        <v>4072</v>
      </c>
      <c r="D2502" s="726" t="s">
        <v>4073</v>
      </c>
      <c r="E2502" s="743" t="s">
        <v>4074</v>
      </c>
      <c r="F2502" s="743" t="s">
        <v>4075</v>
      </c>
      <c r="G2502" s="373" t="s">
        <v>4076</v>
      </c>
      <c r="H2502" s="218" t="s">
        <v>4077</v>
      </c>
      <c r="I2502" s="220" t="s">
        <v>4077</v>
      </c>
      <c r="J2502" s="378">
        <v>1</v>
      </c>
      <c r="K2502" s="385">
        <v>44805</v>
      </c>
      <c r="L2502" s="395">
        <v>46022</v>
      </c>
      <c r="M2502" s="380">
        <f t="shared" ref="M2502:M2565" si="102">(L2502-K2502)/7</f>
        <v>173.85714285714286</v>
      </c>
      <c r="N2502" s="212">
        <v>0.97640000000000005</v>
      </c>
      <c r="O2502" s="220" t="s">
        <v>4078</v>
      </c>
      <c r="P2502" s="213">
        <f t="shared" ref="P2502:P2565" si="103">N2502/J2502</f>
        <v>0.97640000000000005</v>
      </c>
      <c r="Q2502" s="214" t="str">
        <f>IF(ISNUMBER(P2502),IF(P2502=100%,"CUMPLIDA",IF(AND(ISNUMBER(L2502),ISNUMBER([9]OCI!$P$6)), IF(L2502&lt;[9]OCI!$P$6,"INCUMPLIDA","PROCESO"), "VERIFICAR FECHA")),"SIN VALOR AVANCE")</f>
        <v>PROCESO</v>
      </c>
    </row>
    <row r="2503" spans="1:17" ht="409.5" x14ac:dyDescent="0.2">
      <c r="A2503" s="226" t="s">
        <v>12</v>
      </c>
      <c r="B2503" s="224" t="s">
        <v>16</v>
      </c>
      <c r="C2503" s="727"/>
      <c r="D2503" s="727"/>
      <c r="E2503" s="744"/>
      <c r="F2503" s="744"/>
      <c r="G2503" s="373" t="s">
        <v>4079</v>
      </c>
      <c r="H2503" s="220" t="s">
        <v>4077</v>
      </c>
      <c r="I2503" s="220" t="s">
        <v>4077</v>
      </c>
      <c r="J2503" s="378">
        <v>1</v>
      </c>
      <c r="K2503" s="385">
        <v>44805</v>
      </c>
      <c r="L2503" s="395">
        <v>46022</v>
      </c>
      <c r="M2503" s="380">
        <f t="shared" si="102"/>
        <v>173.85714285714286</v>
      </c>
      <c r="N2503" s="212">
        <v>0.84440000000000004</v>
      </c>
      <c r="O2503" s="220" t="s">
        <v>4080</v>
      </c>
      <c r="P2503" s="213">
        <f t="shared" si="103"/>
        <v>0.84440000000000004</v>
      </c>
      <c r="Q2503" s="214" t="str">
        <f>IF(ISNUMBER(P2503),IF(P2503=100%,"CUMPLIDA",IF(AND(ISNUMBER(L2503),ISNUMBER([9]OCI!$P$6)), IF(L2503&lt;[9]OCI!$P$6,"INCUMPLIDA","PROCESO"), "VERIFICAR FECHA")),"SIN VALOR AVANCE")</f>
        <v>PROCESO</v>
      </c>
    </row>
    <row r="2504" spans="1:17" ht="60.75" x14ac:dyDescent="0.2">
      <c r="A2504" s="226" t="s">
        <v>12</v>
      </c>
      <c r="B2504" s="224" t="s">
        <v>16</v>
      </c>
      <c r="C2504" s="728"/>
      <c r="D2504" s="728"/>
      <c r="E2504" s="745"/>
      <c r="F2504" s="745"/>
      <c r="G2504" s="373" t="s">
        <v>4081</v>
      </c>
      <c r="H2504" s="220" t="s">
        <v>4082</v>
      </c>
      <c r="I2504" s="220" t="s">
        <v>384</v>
      </c>
      <c r="J2504" s="378">
        <v>1</v>
      </c>
      <c r="K2504" s="385">
        <v>44805</v>
      </c>
      <c r="L2504" s="385">
        <v>45169</v>
      </c>
      <c r="M2504" s="380">
        <f t="shared" si="102"/>
        <v>52</v>
      </c>
      <c r="N2504" s="212">
        <v>1</v>
      </c>
      <c r="O2504" s="220" t="s">
        <v>4083</v>
      </c>
      <c r="P2504" s="213">
        <f t="shared" si="103"/>
        <v>1</v>
      </c>
      <c r="Q2504" s="214" t="str">
        <f>IF(ISNUMBER(P2504),IF(P2504=100%,"CUMPLIDA",IF(AND(ISNUMBER(L2504),ISNUMBER([9]OCI!$P$6)), IF(L2504&lt;[9]OCI!$P$6,"INCUMPLIDA","PROCESO"), "VERIFICAR FECHA")),"SIN VALOR AVANCE")</f>
        <v>CUMPLIDA</v>
      </c>
    </row>
    <row r="2505" spans="1:17" ht="195.75" x14ac:dyDescent="0.2">
      <c r="A2505" s="226" t="s">
        <v>12</v>
      </c>
      <c r="B2505" s="224" t="s">
        <v>16</v>
      </c>
      <c r="C2505" s="726" t="s">
        <v>4084</v>
      </c>
      <c r="D2505" s="726" t="s">
        <v>4085</v>
      </c>
      <c r="E2505" s="737" t="s">
        <v>4086</v>
      </c>
      <c r="F2505" s="737" t="s">
        <v>4087</v>
      </c>
      <c r="G2505" s="373" t="s">
        <v>4088</v>
      </c>
      <c r="H2505" s="220" t="s">
        <v>4088</v>
      </c>
      <c r="I2505" s="220" t="s">
        <v>4089</v>
      </c>
      <c r="J2505" s="378">
        <v>2</v>
      </c>
      <c r="K2505" s="385">
        <v>45139</v>
      </c>
      <c r="L2505" s="385">
        <v>45200</v>
      </c>
      <c r="M2505" s="380">
        <f t="shared" si="102"/>
        <v>8.7142857142857135</v>
      </c>
      <c r="N2505" s="212">
        <v>2</v>
      </c>
      <c r="O2505" s="218" t="s">
        <v>4090</v>
      </c>
      <c r="P2505" s="213">
        <f t="shared" si="103"/>
        <v>1</v>
      </c>
      <c r="Q2505" s="214" t="str">
        <f>IF(ISNUMBER(P2505),IF(P2505=100%,"CUMPLIDA",IF(AND(ISNUMBER(L2505),ISNUMBER([9]OCI!$P$6)), IF(L2505&lt;[9]OCI!$P$6,"INCUMPLIDA","PROCESO"), "VERIFICAR FECHA")),"SIN VALOR AVANCE")</f>
        <v>CUMPLIDA</v>
      </c>
    </row>
    <row r="2506" spans="1:17" ht="270" x14ac:dyDescent="0.2">
      <c r="A2506" s="226" t="s">
        <v>12</v>
      </c>
      <c r="B2506" s="224" t="s">
        <v>16</v>
      </c>
      <c r="C2506" s="727"/>
      <c r="D2506" s="727"/>
      <c r="E2506" s="738"/>
      <c r="F2506" s="738"/>
      <c r="G2506" s="373" t="s">
        <v>4091</v>
      </c>
      <c r="H2506" s="220" t="s">
        <v>4091</v>
      </c>
      <c r="I2506" s="220" t="s">
        <v>4092</v>
      </c>
      <c r="J2506" s="378">
        <v>3</v>
      </c>
      <c r="K2506" s="385">
        <v>45139</v>
      </c>
      <c r="L2506" s="385">
        <v>45351</v>
      </c>
      <c r="M2506" s="380">
        <f t="shared" si="102"/>
        <v>30.285714285714285</v>
      </c>
      <c r="N2506" s="212">
        <v>3</v>
      </c>
      <c r="O2506" s="218" t="s">
        <v>4093</v>
      </c>
      <c r="P2506" s="213">
        <f t="shared" si="103"/>
        <v>1</v>
      </c>
      <c r="Q2506" s="214" t="str">
        <f>IF(ISNUMBER(P2506),IF(P2506=100%,"CUMPLIDA",IF(AND(ISNUMBER(L2506),ISNUMBER([9]OCI!$P$6)), IF(L2506&lt;[9]OCI!$P$6,"INCUMPLIDA","PROCESO"), "VERIFICAR FECHA")),"SIN VALOR AVANCE")</f>
        <v>CUMPLIDA</v>
      </c>
    </row>
    <row r="2507" spans="1:17" ht="210" x14ac:dyDescent="0.2">
      <c r="A2507" s="226" t="s">
        <v>12</v>
      </c>
      <c r="B2507" s="224" t="s">
        <v>16</v>
      </c>
      <c r="C2507" s="727"/>
      <c r="D2507" s="727"/>
      <c r="E2507" s="738"/>
      <c r="F2507" s="738"/>
      <c r="G2507" s="373" t="s">
        <v>4094</v>
      </c>
      <c r="H2507" s="220" t="s">
        <v>4094</v>
      </c>
      <c r="I2507" s="220" t="s">
        <v>4095</v>
      </c>
      <c r="J2507" s="378">
        <v>2</v>
      </c>
      <c r="K2507" s="385">
        <v>45139</v>
      </c>
      <c r="L2507" s="385">
        <v>45200</v>
      </c>
      <c r="M2507" s="380">
        <f t="shared" si="102"/>
        <v>8.7142857142857135</v>
      </c>
      <c r="N2507" s="212">
        <v>2</v>
      </c>
      <c r="O2507" s="218" t="s">
        <v>4096</v>
      </c>
      <c r="P2507" s="213">
        <f t="shared" si="103"/>
        <v>1</v>
      </c>
      <c r="Q2507" s="214" t="str">
        <f>IF(ISNUMBER(P2507),IF(P2507=100%,"CUMPLIDA",IF(AND(ISNUMBER(L2507),ISNUMBER([9]OCI!$P$6)), IF(L2507&lt;[9]OCI!$P$6,"INCUMPLIDA","PROCESO"), "VERIFICAR FECHA")),"SIN VALOR AVANCE")</f>
        <v>CUMPLIDA</v>
      </c>
    </row>
    <row r="2508" spans="1:17" ht="270" x14ac:dyDescent="0.2">
      <c r="A2508" s="226" t="s">
        <v>12</v>
      </c>
      <c r="B2508" s="224" t="s">
        <v>16</v>
      </c>
      <c r="C2508" s="727"/>
      <c r="D2508" s="727"/>
      <c r="E2508" s="738"/>
      <c r="F2508" s="738"/>
      <c r="G2508" s="373" t="s">
        <v>4097</v>
      </c>
      <c r="H2508" s="220" t="s">
        <v>4097</v>
      </c>
      <c r="I2508" s="220" t="s">
        <v>4092</v>
      </c>
      <c r="J2508" s="378">
        <v>5</v>
      </c>
      <c r="K2508" s="385">
        <v>45139</v>
      </c>
      <c r="L2508" s="385">
        <v>45322</v>
      </c>
      <c r="M2508" s="380">
        <f t="shared" si="102"/>
        <v>26.142857142857142</v>
      </c>
      <c r="N2508" s="212">
        <v>5</v>
      </c>
      <c r="O2508" s="218" t="s">
        <v>4098</v>
      </c>
      <c r="P2508" s="213">
        <f t="shared" si="103"/>
        <v>1</v>
      </c>
      <c r="Q2508" s="214" t="str">
        <f>IF(ISNUMBER(P2508),IF(P2508=100%,"CUMPLIDA",IF(AND(ISNUMBER(L2508),ISNUMBER([9]OCI!$P$6)), IF(L2508&lt;[9]OCI!$P$6,"INCUMPLIDA","PROCESO"), "VERIFICAR FECHA")),"SIN VALOR AVANCE")</f>
        <v>CUMPLIDA</v>
      </c>
    </row>
    <row r="2509" spans="1:17" ht="105.75" x14ac:dyDescent="0.2">
      <c r="A2509" s="226" t="s">
        <v>12</v>
      </c>
      <c r="B2509" s="224" t="s">
        <v>16</v>
      </c>
      <c r="C2509" s="727"/>
      <c r="D2509" s="727"/>
      <c r="E2509" s="738"/>
      <c r="F2509" s="738"/>
      <c r="G2509" s="373" t="s">
        <v>4099</v>
      </c>
      <c r="H2509" s="220" t="s">
        <v>4099</v>
      </c>
      <c r="I2509" s="220" t="s">
        <v>4100</v>
      </c>
      <c r="J2509" s="378">
        <v>1</v>
      </c>
      <c r="K2509" s="385">
        <v>45139</v>
      </c>
      <c r="L2509" s="385">
        <v>45291</v>
      </c>
      <c r="M2509" s="380">
        <f t="shared" si="102"/>
        <v>21.714285714285715</v>
      </c>
      <c r="N2509" s="212">
        <v>1</v>
      </c>
      <c r="O2509" s="218" t="s">
        <v>4101</v>
      </c>
      <c r="P2509" s="213">
        <f t="shared" si="103"/>
        <v>1</v>
      </c>
      <c r="Q2509" s="214" t="str">
        <f>IF(ISNUMBER(P2509),IF(P2509=100%,"CUMPLIDA",IF(AND(ISNUMBER(L2509),ISNUMBER([9]OCI!$P$6)), IF(L2509&lt;[9]OCI!$P$6,"INCUMPLIDA","PROCESO"), "VERIFICAR FECHA")),"SIN VALOR AVANCE")</f>
        <v>CUMPLIDA</v>
      </c>
    </row>
    <row r="2510" spans="1:17" ht="120" x14ac:dyDescent="0.2">
      <c r="A2510" s="226" t="s">
        <v>12</v>
      </c>
      <c r="B2510" s="224" t="s">
        <v>16</v>
      </c>
      <c r="C2510" s="727"/>
      <c r="D2510" s="727"/>
      <c r="E2510" s="738"/>
      <c r="F2510" s="738"/>
      <c r="G2510" s="373" t="s">
        <v>4102</v>
      </c>
      <c r="H2510" s="220" t="s">
        <v>4102</v>
      </c>
      <c r="I2510" s="220" t="s">
        <v>4103</v>
      </c>
      <c r="J2510" s="378">
        <v>1</v>
      </c>
      <c r="K2510" s="385">
        <v>45139</v>
      </c>
      <c r="L2510" s="385">
        <v>45290</v>
      </c>
      <c r="M2510" s="380">
        <f t="shared" si="102"/>
        <v>21.571428571428573</v>
      </c>
      <c r="N2510" s="212">
        <v>1</v>
      </c>
      <c r="O2510" s="218" t="s">
        <v>4101</v>
      </c>
      <c r="P2510" s="213">
        <f t="shared" si="103"/>
        <v>1</v>
      </c>
      <c r="Q2510" s="214" t="str">
        <f>IF(ISNUMBER(P2510),IF(P2510=100%,"CUMPLIDA",IF(AND(ISNUMBER(L2510),ISNUMBER([9]OCI!$P$6)), IF(L2510&lt;[9]OCI!$P$6,"INCUMPLIDA","PROCESO"), "VERIFICAR FECHA")),"SIN VALOR AVANCE")</f>
        <v>CUMPLIDA</v>
      </c>
    </row>
    <row r="2511" spans="1:17" ht="150" x14ac:dyDescent="0.2">
      <c r="A2511" s="226" t="s">
        <v>12</v>
      </c>
      <c r="B2511" s="224" t="s">
        <v>16</v>
      </c>
      <c r="C2511" s="727"/>
      <c r="D2511" s="727"/>
      <c r="E2511" s="738"/>
      <c r="F2511" s="738"/>
      <c r="G2511" s="373" t="s">
        <v>4104</v>
      </c>
      <c r="H2511" s="220" t="s">
        <v>4104</v>
      </c>
      <c r="I2511" s="220" t="s">
        <v>4105</v>
      </c>
      <c r="J2511" s="378">
        <v>1</v>
      </c>
      <c r="K2511" s="385">
        <v>45139</v>
      </c>
      <c r="L2511" s="385">
        <v>45230</v>
      </c>
      <c r="M2511" s="380">
        <f t="shared" si="102"/>
        <v>13</v>
      </c>
      <c r="N2511" s="212">
        <v>1</v>
      </c>
      <c r="O2511" s="218" t="s">
        <v>4101</v>
      </c>
      <c r="P2511" s="213">
        <f t="shared" si="103"/>
        <v>1</v>
      </c>
      <c r="Q2511" s="214" t="str">
        <f>IF(ISNUMBER(P2511),IF(P2511=100%,"CUMPLIDA",IF(AND(ISNUMBER(L2511),ISNUMBER([9]OCI!$P$6)), IF(L2511&lt;[9]OCI!$P$6,"INCUMPLIDA","PROCESO"), "VERIFICAR FECHA")),"SIN VALOR AVANCE")</f>
        <v>CUMPLIDA</v>
      </c>
    </row>
    <row r="2512" spans="1:17" ht="105.75" x14ac:dyDescent="0.2">
      <c r="A2512" s="226" t="s">
        <v>12</v>
      </c>
      <c r="B2512" s="224" t="s">
        <v>16</v>
      </c>
      <c r="C2512" s="728"/>
      <c r="D2512" s="728"/>
      <c r="E2512" s="739"/>
      <c r="F2512" s="739"/>
      <c r="G2512" s="373" t="s">
        <v>4106</v>
      </c>
      <c r="H2512" s="220" t="s">
        <v>4106</v>
      </c>
      <c r="I2512" s="220" t="s">
        <v>4107</v>
      </c>
      <c r="J2512" s="378">
        <v>1</v>
      </c>
      <c r="K2512" s="385">
        <v>45139</v>
      </c>
      <c r="L2512" s="395">
        <v>46022</v>
      </c>
      <c r="M2512" s="380">
        <f t="shared" si="102"/>
        <v>126.14285714285714</v>
      </c>
      <c r="N2512" s="212">
        <v>0.98</v>
      </c>
      <c r="O2512" s="218" t="s">
        <v>4101</v>
      </c>
      <c r="P2512" s="213">
        <f t="shared" si="103"/>
        <v>0.98</v>
      </c>
      <c r="Q2512" s="214" t="str">
        <f>IF(ISNUMBER(P2512),IF(P2512=100%,"CUMPLIDA",IF(AND(ISNUMBER(L2512),ISNUMBER([9]OCI!$P$6)), IF(L2512&lt;[9]OCI!$P$6,"INCUMPLIDA","PROCESO"), "VERIFICAR FECHA")),"SIN VALOR AVANCE")</f>
        <v>PROCESO</v>
      </c>
    </row>
    <row r="2513" spans="1:17" ht="330.75" x14ac:dyDescent="0.2">
      <c r="A2513" s="226" t="s">
        <v>12</v>
      </c>
      <c r="B2513" s="224" t="s">
        <v>16</v>
      </c>
      <c r="C2513" s="726" t="s">
        <v>4108</v>
      </c>
      <c r="D2513" s="726" t="s">
        <v>4085</v>
      </c>
      <c r="E2513" s="737" t="s">
        <v>4109</v>
      </c>
      <c r="F2513" s="737" t="s">
        <v>4110</v>
      </c>
      <c r="G2513" s="373" t="s">
        <v>4111</v>
      </c>
      <c r="H2513" s="220" t="s">
        <v>4111</v>
      </c>
      <c r="I2513" s="220" t="s">
        <v>4112</v>
      </c>
      <c r="J2513" s="378">
        <v>2</v>
      </c>
      <c r="K2513" s="379">
        <v>45179</v>
      </c>
      <c r="L2513" s="385">
        <v>45361</v>
      </c>
      <c r="M2513" s="380">
        <f t="shared" si="102"/>
        <v>26</v>
      </c>
      <c r="N2513" s="212">
        <v>2</v>
      </c>
      <c r="O2513" s="220" t="s">
        <v>4113</v>
      </c>
      <c r="P2513" s="213">
        <f t="shared" si="103"/>
        <v>1</v>
      </c>
      <c r="Q2513" s="214" t="str">
        <f>IF(ISNUMBER(P2513),IF(P2513=100%,"CUMPLIDA",IF(AND(ISNUMBER(L2513),ISNUMBER([9]OCI!$P$6)), IF(L2513&lt;[9]OCI!$P$6,"INCUMPLIDA","PROCESO"), "VERIFICAR FECHA")),"SIN VALOR AVANCE")</f>
        <v>CUMPLIDA</v>
      </c>
    </row>
    <row r="2514" spans="1:17" ht="180.75" x14ac:dyDescent="0.2">
      <c r="A2514" s="226" t="s">
        <v>12</v>
      </c>
      <c r="B2514" s="224" t="s">
        <v>16</v>
      </c>
      <c r="C2514" s="727"/>
      <c r="D2514" s="727"/>
      <c r="E2514" s="738"/>
      <c r="F2514" s="738"/>
      <c r="G2514" s="373" t="s">
        <v>4114</v>
      </c>
      <c r="H2514" s="220" t="s">
        <v>4114</v>
      </c>
      <c r="I2514" s="220" t="s">
        <v>4115</v>
      </c>
      <c r="J2514" s="378">
        <v>12</v>
      </c>
      <c r="K2514" s="379">
        <v>45170</v>
      </c>
      <c r="L2514" s="385">
        <v>45382</v>
      </c>
      <c r="M2514" s="380">
        <f t="shared" si="102"/>
        <v>30.285714285714285</v>
      </c>
      <c r="N2514" s="212">
        <v>12</v>
      </c>
      <c r="O2514" s="220" t="s">
        <v>4116</v>
      </c>
      <c r="P2514" s="213">
        <f t="shared" si="103"/>
        <v>1</v>
      </c>
      <c r="Q2514" s="214" t="str">
        <f>IF(ISNUMBER(P2514),IF(P2514=100%,"CUMPLIDA",IF(AND(ISNUMBER(L2514),ISNUMBER([9]OCI!$P$6)), IF(L2514&lt;[9]OCI!$P$6,"INCUMPLIDA","PROCESO"), "VERIFICAR FECHA")),"SIN VALOR AVANCE")</f>
        <v>CUMPLIDA</v>
      </c>
    </row>
    <row r="2515" spans="1:17" ht="120.75" x14ac:dyDescent="0.2">
      <c r="A2515" s="226" t="s">
        <v>12</v>
      </c>
      <c r="B2515" s="224" t="s">
        <v>16</v>
      </c>
      <c r="C2515" s="727"/>
      <c r="D2515" s="727"/>
      <c r="E2515" s="738"/>
      <c r="F2515" s="738"/>
      <c r="G2515" s="373" t="s">
        <v>4117</v>
      </c>
      <c r="H2515" s="220" t="s">
        <v>4117</v>
      </c>
      <c r="I2515" s="220" t="s">
        <v>4118</v>
      </c>
      <c r="J2515" s="378">
        <v>1</v>
      </c>
      <c r="K2515" s="379">
        <v>45139</v>
      </c>
      <c r="L2515" s="385">
        <v>45351</v>
      </c>
      <c r="M2515" s="380">
        <f t="shared" si="102"/>
        <v>30.285714285714285</v>
      </c>
      <c r="N2515" s="212">
        <v>1</v>
      </c>
      <c r="O2515" s="220" t="s">
        <v>4119</v>
      </c>
      <c r="P2515" s="213">
        <f t="shared" si="103"/>
        <v>1</v>
      </c>
      <c r="Q2515" s="214" t="str">
        <f>IF(ISNUMBER(P2515),IF(P2515=100%,"CUMPLIDA",IF(AND(ISNUMBER(L2515),ISNUMBER([9]OCI!$P$6)), IF(L2515&lt;[9]OCI!$P$6,"INCUMPLIDA","PROCESO"), "VERIFICAR FECHA")),"SIN VALOR AVANCE")</f>
        <v>CUMPLIDA</v>
      </c>
    </row>
    <row r="2516" spans="1:17" ht="120" x14ac:dyDescent="0.2">
      <c r="A2516" s="226" t="s">
        <v>12</v>
      </c>
      <c r="B2516" s="224" t="s">
        <v>16</v>
      </c>
      <c r="C2516" s="727"/>
      <c r="D2516" s="727"/>
      <c r="E2516" s="738"/>
      <c r="F2516" s="738"/>
      <c r="G2516" s="373" t="s">
        <v>4120</v>
      </c>
      <c r="H2516" s="220" t="s">
        <v>4120</v>
      </c>
      <c r="I2516" s="220" t="s">
        <v>4118</v>
      </c>
      <c r="J2516" s="378">
        <v>1</v>
      </c>
      <c r="K2516" s="379">
        <v>45139</v>
      </c>
      <c r="L2516" s="385">
        <v>45351</v>
      </c>
      <c r="M2516" s="380">
        <f t="shared" si="102"/>
        <v>30.285714285714285</v>
      </c>
      <c r="N2516" s="212">
        <v>1</v>
      </c>
      <c r="O2516" s="220" t="s">
        <v>4121</v>
      </c>
      <c r="P2516" s="213">
        <f t="shared" si="103"/>
        <v>1</v>
      </c>
      <c r="Q2516" s="214" t="str">
        <f>IF(ISNUMBER(P2516),IF(P2516=100%,"CUMPLIDA",IF(AND(ISNUMBER(L2516),ISNUMBER([9]OCI!$P$6)), IF(L2516&lt;[9]OCI!$P$6,"INCUMPLIDA","PROCESO"), "VERIFICAR FECHA")),"SIN VALOR AVANCE")</f>
        <v>CUMPLIDA</v>
      </c>
    </row>
    <row r="2517" spans="1:17" ht="135" x14ac:dyDescent="0.2">
      <c r="A2517" s="226" t="s">
        <v>12</v>
      </c>
      <c r="B2517" s="224" t="s">
        <v>16</v>
      </c>
      <c r="C2517" s="727"/>
      <c r="D2517" s="727"/>
      <c r="E2517" s="738"/>
      <c r="F2517" s="738"/>
      <c r="G2517" s="373" t="s">
        <v>4122</v>
      </c>
      <c r="H2517" s="220" t="s">
        <v>4122</v>
      </c>
      <c r="I2517" s="220" t="s">
        <v>4123</v>
      </c>
      <c r="J2517" s="378">
        <v>6</v>
      </c>
      <c r="K2517" s="379">
        <v>45139</v>
      </c>
      <c r="L2517" s="385">
        <v>45351</v>
      </c>
      <c r="M2517" s="380">
        <f t="shared" si="102"/>
        <v>30.285714285714285</v>
      </c>
      <c r="N2517" s="212">
        <v>6</v>
      </c>
      <c r="O2517" s="220" t="s">
        <v>4121</v>
      </c>
      <c r="P2517" s="213">
        <f t="shared" si="103"/>
        <v>1</v>
      </c>
      <c r="Q2517" s="214" t="str">
        <f>IF(ISNUMBER(P2517),IF(P2517=100%,"CUMPLIDA",IF(AND(ISNUMBER(L2517),ISNUMBER([9]OCI!$P$6)), IF(L2517&lt;[9]OCI!$P$6,"INCUMPLIDA","PROCESO"), "VERIFICAR FECHA")),"SIN VALOR AVANCE")</f>
        <v>CUMPLIDA</v>
      </c>
    </row>
    <row r="2518" spans="1:17" ht="150" x14ac:dyDescent="0.2">
      <c r="A2518" s="226" t="s">
        <v>12</v>
      </c>
      <c r="B2518" s="224" t="s">
        <v>16</v>
      </c>
      <c r="C2518" s="727"/>
      <c r="D2518" s="727"/>
      <c r="E2518" s="738"/>
      <c r="F2518" s="738"/>
      <c r="G2518" s="373" t="s">
        <v>4124</v>
      </c>
      <c r="H2518" s="220" t="s">
        <v>4124</v>
      </c>
      <c r="I2518" s="220" t="s">
        <v>4125</v>
      </c>
      <c r="J2518" s="378">
        <v>1</v>
      </c>
      <c r="K2518" s="379">
        <v>45170</v>
      </c>
      <c r="L2518" s="385">
        <v>45382</v>
      </c>
      <c r="M2518" s="380">
        <f t="shared" si="102"/>
        <v>30.285714285714285</v>
      </c>
      <c r="N2518" s="212">
        <v>1</v>
      </c>
      <c r="O2518" s="220" t="s">
        <v>4126</v>
      </c>
      <c r="P2518" s="213">
        <f t="shared" si="103"/>
        <v>1</v>
      </c>
      <c r="Q2518" s="214" t="str">
        <f>IF(ISNUMBER(P2518),IF(P2518=100%,"CUMPLIDA",IF(AND(ISNUMBER(L2518),ISNUMBER([9]OCI!$P$6)), IF(L2518&lt;[9]OCI!$P$6,"INCUMPLIDA","PROCESO"), "VERIFICAR FECHA")),"SIN VALOR AVANCE")</f>
        <v>CUMPLIDA</v>
      </c>
    </row>
    <row r="2519" spans="1:17" ht="180.75" x14ac:dyDescent="0.2">
      <c r="A2519" s="226" t="s">
        <v>12</v>
      </c>
      <c r="B2519" s="224" t="s">
        <v>16</v>
      </c>
      <c r="C2519" s="727"/>
      <c r="D2519" s="727"/>
      <c r="E2519" s="738"/>
      <c r="F2519" s="738"/>
      <c r="G2519" s="373" t="s">
        <v>4127</v>
      </c>
      <c r="H2519" s="220" t="s">
        <v>4127</v>
      </c>
      <c r="I2519" s="220" t="s">
        <v>4128</v>
      </c>
      <c r="J2519" s="378">
        <v>6</v>
      </c>
      <c r="K2519" s="379">
        <v>45170</v>
      </c>
      <c r="L2519" s="385">
        <v>45382</v>
      </c>
      <c r="M2519" s="380">
        <f t="shared" si="102"/>
        <v>30.285714285714285</v>
      </c>
      <c r="N2519" s="212">
        <v>6</v>
      </c>
      <c r="O2519" s="220" t="s">
        <v>4129</v>
      </c>
      <c r="P2519" s="213">
        <f t="shared" si="103"/>
        <v>1</v>
      </c>
      <c r="Q2519" s="214" t="str">
        <f>IF(ISNUMBER(P2519),IF(P2519=100%,"CUMPLIDA",IF(AND(ISNUMBER(L2519),ISNUMBER([9]OCI!$P$6)), IF(L2519&lt;[9]OCI!$P$6,"INCUMPLIDA","PROCESO"), "VERIFICAR FECHA")),"SIN VALOR AVANCE")</f>
        <v>CUMPLIDA</v>
      </c>
    </row>
    <row r="2520" spans="1:17" ht="105.75" x14ac:dyDescent="0.2">
      <c r="A2520" s="226" t="s">
        <v>12</v>
      </c>
      <c r="B2520" s="224" t="s">
        <v>16</v>
      </c>
      <c r="C2520" s="728"/>
      <c r="D2520" s="728"/>
      <c r="E2520" s="739"/>
      <c r="F2520" s="739"/>
      <c r="G2520" s="373" t="s">
        <v>4130</v>
      </c>
      <c r="H2520" s="220" t="s">
        <v>4130</v>
      </c>
      <c r="I2520" s="220" t="s">
        <v>4107</v>
      </c>
      <c r="J2520" s="378">
        <v>1</v>
      </c>
      <c r="K2520" s="379">
        <v>45139</v>
      </c>
      <c r="L2520" s="385">
        <v>46022</v>
      </c>
      <c r="M2520" s="380">
        <f t="shared" si="102"/>
        <v>126.14285714285714</v>
      </c>
      <c r="N2520" s="212">
        <v>0.98</v>
      </c>
      <c r="O2520" s="220" t="s">
        <v>4131</v>
      </c>
      <c r="P2520" s="213">
        <f t="shared" si="103"/>
        <v>0.98</v>
      </c>
      <c r="Q2520" s="214" t="str">
        <f>IF(ISNUMBER(P2520),IF(P2520=100%,"CUMPLIDA",IF(AND(ISNUMBER(L2520),ISNUMBER([9]OCI!$P$6)), IF(L2520&lt;[9]OCI!$P$6,"INCUMPLIDA","PROCESO"), "VERIFICAR FECHA")),"SIN VALOR AVANCE")</f>
        <v>PROCESO</v>
      </c>
    </row>
    <row r="2521" spans="1:17" ht="105.75" x14ac:dyDescent="0.2">
      <c r="A2521" s="226" t="s">
        <v>12</v>
      </c>
      <c r="B2521" s="224" t="s">
        <v>16</v>
      </c>
      <c r="C2521" s="726" t="s">
        <v>4132</v>
      </c>
      <c r="D2521" s="726" t="s">
        <v>4133</v>
      </c>
      <c r="E2521" s="743" t="s">
        <v>4134</v>
      </c>
      <c r="F2521" s="743" t="s">
        <v>4135</v>
      </c>
      <c r="G2521" s="743" t="s">
        <v>4136</v>
      </c>
      <c r="H2521" s="396" t="s">
        <v>4137</v>
      </c>
      <c r="I2521" s="220" t="s">
        <v>4138</v>
      </c>
      <c r="J2521" s="378">
        <v>4</v>
      </c>
      <c r="K2521" s="379">
        <v>45323</v>
      </c>
      <c r="L2521" s="385">
        <v>45869</v>
      </c>
      <c r="M2521" s="380">
        <f t="shared" si="102"/>
        <v>78</v>
      </c>
      <c r="N2521" s="212">
        <v>4</v>
      </c>
      <c r="O2521" s="220" t="s">
        <v>4139</v>
      </c>
      <c r="P2521" s="213">
        <f t="shared" si="103"/>
        <v>1</v>
      </c>
      <c r="Q2521" s="214" t="str">
        <f>IF(ISNUMBER(P2521),IF(P2521=100%,"CUMPLIDA",IF(AND(ISNUMBER(L2521),ISNUMBER([9]OCI!$P$6)), IF(L2521&lt;[9]OCI!$P$6,"INCUMPLIDA","PROCESO"), "VERIFICAR FECHA")),"SIN VALOR AVANCE")</f>
        <v>CUMPLIDA</v>
      </c>
    </row>
    <row r="2522" spans="1:17" ht="105.75" x14ac:dyDescent="0.2">
      <c r="A2522" s="226" t="s">
        <v>12</v>
      </c>
      <c r="B2522" s="224" t="s">
        <v>16</v>
      </c>
      <c r="C2522" s="728"/>
      <c r="D2522" s="728"/>
      <c r="E2522" s="745"/>
      <c r="F2522" s="745"/>
      <c r="G2522" s="745"/>
      <c r="H2522" s="220" t="s">
        <v>4140</v>
      </c>
      <c r="I2522" s="220" t="s">
        <v>4141</v>
      </c>
      <c r="J2522" s="378">
        <v>4</v>
      </c>
      <c r="K2522" s="379">
        <v>45323</v>
      </c>
      <c r="L2522" s="385">
        <v>45777</v>
      </c>
      <c r="M2522" s="380">
        <f t="shared" si="102"/>
        <v>64.857142857142861</v>
      </c>
      <c r="N2522" s="212">
        <v>4</v>
      </c>
      <c r="O2522" s="220" t="s">
        <v>4139</v>
      </c>
      <c r="P2522" s="213">
        <f t="shared" si="103"/>
        <v>1</v>
      </c>
      <c r="Q2522" s="214" t="str">
        <f>IF(ISNUMBER(P2522),IF(P2522=100%,"CUMPLIDA",IF(AND(ISNUMBER(L2522),ISNUMBER([9]OCI!$P$6)), IF(L2522&lt;[9]OCI!$P$6,"INCUMPLIDA","PROCESO"), "VERIFICAR FECHA")),"SIN VALOR AVANCE")</f>
        <v>CUMPLIDA</v>
      </c>
    </row>
    <row r="2523" spans="1:17" ht="409.5" x14ac:dyDescent="0.2">
      <c r="A2523" s="226" t="s">
        <v>12</v>
      </c>
      <c r="B2523" s="224" t="s">
        <v>16</v>
      </c>
      <c r="C2523" s="224" t="s">
        <v>4142</v>
      </c>
      <c r="D2523" s="224" t="s">
        <v>4133</v>
      </c>
      <c r="E2523" s="397" t="s">
        <v>4143</v>
      </c>
      <c r="F2523" s="373" t="s">
        <v>4144</v>
      </c>
      <c r="G2523" s="373" t="s">
        <v>4145</v>
      </c>
      <c r="H2523" s="220" t="s">
        <v>4146</v>
      </c>
      <c r="I2523" s="220" t="s">
        <v>4147</v>
      </c>
      <c r="J2523" s="378">
        <v>1</v>
      </c>
      <c r="K2523" s="379">
        <v>45323</v>
      </c>
      <c r="L2523" s="385">
        <v>45777</v>
      </c>
      <c r="M2523" s="380">
        <f t="shared" si="102"/>
        <v>64.857142857142861</v>
      </c>
      <c r="N2523" s="212">
        <v>1</v>
      </c>
      <c r="O2523" s="220" t="s">
        <v>4139</v>
      </c>
      <c r="P2523" s="213">
        <f t="shared" si="103"/>
        <v>1</v>
      </c>
      <c r="Q2523" s="214" t="str">
        <f>IF(ISNUMBER(P2523),IF(P2523=100%,"CUMPLIDA",IF(AND(ISNUMBER(L2523),ISNUMBER([9]OCI!$P$6)), IF(L2523&lt;[9]OCI!$P$6,"INCUMPLIDA","PROCESO"), "VERIFICAR FECHA")),"SIN VALOR AVANCE")</f>
        <v>CUMPLIDA</v>
      </c>
    </row>
    <row r="2524" spans="1:17" ht="409.5" x14ac:dyDescent="0.2">
      <c r="A2524" s="226" t="s">
        <v>12</v>
      </c>
      <c r="B2524" s="224" t="s">
        <v>16</v>
      </c>
      <c r="C2524" s="224" t="s">
        <v>4148</v>
      </c>
      <c r="D2524" s="224" t="s">
        <v>4133</v>
      </c>
      <c r="E2524" s="373" t="s">
        <v>4149</v>
      </c>
      <c r="F2524" s="373" t="s">
        <v>4150</v>
      </c>
      <c r="G2524" s="373" t="s">
        <v>4151</v>
      </c>
      <c r="H2524" s="220" t="s">
        <v>4152</v>
      </c>
      <c r="I2524" s="220" t="s">
        <v>4138</v>
      </c>
      <c r="J2524" s="378">
        <v>4</v>
      </c>
      <c r="K2524" s="379">
        <v>45352</v>
      </c>
      <c r="L2524" s="385">
        <v>45869</v>
      </c>
      <c r="M2524" s="380">
        <f t="shared" si="102"/>
        <v>73.857142857142861</v>
      </c>
      <c r="N2524" s="212">
        <v>4</v>
      </c>
      <c r="O2524" s="220" t="s">
        <v>4139</v>
      </c>
      <c r="P2524" s="213">
        <f t="shared" si="103"/>
        <v>1</v>
      </c>
      <c r="Q2524" s="214" t="str">
        <f>IF(ISNUMBER(P2524),IF(P2524=100%,"CUMPLIDA",IF(AND(ISNUMBER(L2524),ISNUMBER([9]OCI!$P$6)), IF(L2524&lt;[9]OCI!$P$6,"INCUMPLIDA","PROCESO"), "VERIFICAR FECHA")),"SIN VALOR AVANCE")</f>
        <v>CUMPLIDA</v>
      </c>
    </row>
    <row r="2525" spans="1:17" ht="150" x14ac:dyDescent="0.2">
      <c r="A2525" s="226" t="s">
        <v>12</v>
      </c>
      <c r="B2525" s="224" t="s">
        <v>16</v>
      </c>
      <c r="C2525" s="750" t="s">
        <v>4153</v>
      </c>
      <c r="D2525" s="750" t="s">
        <v>4133</v>
      </c>
      <c r="E2525" s="743" t="s">
        <v>4154</v>
      </c>
      <c r="F2525" s="743" t="s">
        <v>4155</v>
      </c>
      <c r="G2525" s="743" t="s">
        <v>4156</v>
      </c>
      <c r="H2525" s="220" t="s">
        <v>4157</v>
      </c>
      <c r="I2525" s="220" t="s">
        <v>4138</v>
      </c>
      <c r="J2525" s="378">
        <v>4</v>
      </c>
      <c r="K2525" s="379">
        <v>45352</v>
      </c>
      <c r="L2525" s="385">
        <v>45869</v>
      </c>
      <c r="M2525" s="380">
        <f t="shared" si="102"/>
        <v>73.857142857142861</v>
      </c>
      <c r="N2525" s="212">
        <v>4</v>
      </c>
      <c r="O2525" s="220" t="s">
        <v>4139</v>
      </c>
      <c r="P2525" s="213">
        <f t="shared" si="103"/>
        <v>1</v>
      </c>
      <c r="Q2525" s="214" t="str">
        <f>IF(ISNUMBER(P2525),IF(P2525=100%,"CUMPLIDA",IF(AND(ISNUMBER(L2525),ISNUMBER([9]OCI!$P$6)), IF(L2525&lt;[9]OCI!$P$6,"INCUMPLIDA","PROCESO"), "VERIFICAR FECHA")),"SIN VALOR AVANCE")</f>
        <v>CUMPLIDA</v>
      </c>
    </row>
    <row r="2526" spans="1:17" ht="105.75" x14ac:dyDescent="0.2">
      <c r="A2526" s="226" t="s">
        <v>12</v>
      </c>
      <c r="B2526" s="224" t="s">
        <v>16</v>
      </c>
      <c r="C2526" s="752"/>
      <c r="D2526" s="752"/>
      <c r="E2526" s="745"/>
      <c r="F2526" s="745"/>
      <c r="G2526" s="745"/>
      <c r="H2526" s="220" t="s">
        <v>4158</v>
      </c>
      <c r="I2526" s="220" t="s">
        <v>4159</v>
      </c>
      <c r="J2526" s="378">
        <v>550</v>
      </c>
      <c r="K2526" s="379">
        <v>45352</v>
      </c>
      <c r="L2526" s="385">
        <v>45657</v>
      </c>
      <c r="M2526" s="380">
        <f>(L2526-K2526)/7</f>
        <v>43.571428571428569</v>
      </c>
      <c r="N2526" s="212">
        <v>550</v>
      </c>
      <c r="O2526" s="220" t="s">
        <v>4139</v>
      </c>
      <c r="P2526" s="213">
        <f t="shared" si="103"/>
        <v>1</v>
      </c>
      <c r="Q2526" s="214" t="str">
        <f>IF(ISNUMBER(P2526),IF(P2526=100%,"CUMPLIDA",IF(AND(ISNUMBER(L2526),ISNUMBER([9]OCI!$P$6)), IF(L2526&lt;[9]OCI!$P$6,"INCUMPLIDA","PROCESO"), "VERIFICAR FECHA")),"SIN VALOR AVANCE")</f>
        <v>CUMPLIDA</v>
      </c>
    </row>
    <row r="2527" spans="1:17" ht="409.5" x14ac:dyDescent="0.2">
      <c r="A2527" s="226" t="s">
        <v>12</v>
      </c>
      <c r="B2527" s="224" t="s">
        <v>16</v>
      </c>
      <c r="C2527" s="224" t="s">
        <v>4160</v>
      </c>
      <c r="D2527" s="224" t="s">
        <v>4133</v>
      </c>
      <c r="E2527" s="373" t="s">
        <v>4161</v>
      </c>
      <c r="F2527" s="373" t="s">
        <v>4162</v>
      </c>
      <c r="G2527" s="373" t="s">
        <v>4163</v>
      </c>
      <c r="H2527" s="220" t="s">
        <v>4164</v>
      </c>
      <c r="I2527" s="220" t="s">
        <v>4138</v>
      </c>
      <c r="J2527" s="378">
        <v>4</v>
      </c>
      <c r="K2527" s="379">
        <v>45352</v>
      </c>
      <c r="L2527" s="385">
        <v>45869</v>
      </c>
      <c r="M2527" s="380">
        <f t="shared" ref="M2527" si="104">(L2527-K2527)/7</f>
        <v>73.857142857142861</v>
      </c>
      <c r="N2527" s="212">
        <v>4</v>
      </c>
      <c r="O2527" s="220" t="s">
        <v>4139</v>
      </c>
      <c r="P2527" s="213">
        <f t="shared" si="103"/>
        <v>1</v>
      </c>
      <c r="Q2527" s="214" t="str">
        <f>IF(ISNUMBER(P2527),IF(P2527=100%,"CUMPLIDA",IF(AND(ISNUMBER(L2527),ISNUMBER([9]OCI!$P$6)), IF(L2527&lt;[9]OCI!$P$6,"INCUMPLIDA","PROCESO"), "VERIFICAR FECHA")),"SIN VALOR AVANCE")</f>
        <v>CUMPLIDA</v>
      </c>
    </row>
    <row r="2528" spans="1:17" ht="106.5" x14ac:dyDescent="0.2">
      <c r="A2528" s="226" t="s">
        <v>12</v>
      </c>
      <c r="B2528" s="224" t="s">
        <v>16</v>
      </c>
      <c r="C2528" s="726" t="s">
        <v>4165</v>
      </c>
      <c r="D2528" s="726" t="s">
        <v>4166</v>
      </c>
      <c r="E2528" s="743" t="s">
        <v>4167</v>
      </c>
      <c r="F2528" s="743" t="s">
        <v>4168</v>
      </c>
      <c r="G2528" s="743" t="s">
        <v>4169</v>
      </c>
      <c r="H2528" s="384" t="s">
        <v>4169</v>
      </c>
      <c r="I2528" s="384" t="s">
        <v>546</v>
      </c>
      <c r="J2528" s="378">
        <v>1</v>
      </c>
      <c r="K2528" s="379">
        <v>45901</v>
      </c>
      <c r="L2528" s="385">
        <v>45991</v>
      </c>
      <c r="M2528" s="380">
        <f t="shared" si="102"/>
        <v>12.857142857142858</v>
      </c>
      <c r="N2528" s="212">
        <v>0</v>
      </c>
      <c r="O2528" s="220" t="s">
        <v>4170</v>
      </c>
      <c r="P2528" s="213">
        <f t="shared" si="103"/>
        <v>0</v>
      </c>
      <c r="Q2528" s="214" t="str">
        <f>IF(ISNUMBER(P2528),IF(P2528=100%,"CUMPLIDA",IF(AND(ISNUMBER(L2528),ISNUMBER([9]OCI!$P$6)), IF(L2528&lt;[9]OCI!$P$6,"INCUMPLIDA","PROCESO"), "VERIFICAR FECHA")),"SIN VALOR AVANCE")</f>
        <v>PROCESO</v>
      </c>
    </row>
    <row r="2529" spans="1:17" ht="106.5" x14ac:dyDescent="0.2">
      <c r="A2529" s="226" t="s">
        <v>12</v>
      </c>
      <c r="B2529" s="224" t="s">
        <v>16</v>
      </c>
      <c r="C2529" s="727"/>
      <c r="D2529" s="727"/>
      <c r="E2529" s="744"/>
      <c r="F2529" s="744"/>
      <c r="G2529" s="744"/>
      <c r="H2529" s="384" t="s">
        <v>4169</v>
      </c>
      <c r="I2529" s="384" t="s">
        <v>4171</v>
      </c>
      <c r="J2529" s="378">
        <v>1</v>
      </c>
      <c r="K2529" s="379">
        <v>45992</v>
      </c>
      <c r="L2529" s="385">
        <v>46081</v>
      </c>
      <c r="M2529" s="380">
        <f t="shared" si="102"/>
        <v>12.714285714285714</v>
      </c>
      <c r="N2529" s="212">
        <v>0</v>
      </c>
      <c r="O2529" s="220" t="s">
        <v>4170</v>
      </c>
      <c r="P2529" s="213">
        <f t="shared" si="103"/>
        <v>0</v>
      </c>
      <c r="Q2529" s="214" t="str">
        <f>IF(ISNUMBER(P2529),IF(P2529=100%,"CUMPLIDA",IF(AND(ISNUMBER(L2529),ISNUMBER([9]OCI!$P$6)), IF(L2529&lt;[9]OCI!$P$6,"INCUMPLIDA","PROCESO"), "VERIFICAR FECHA")),"SIN VALOR AVANCE")</f>
        <v>PROCESO</v>
      </c>
    </row>
    <row r="2530" spans="1:17" ht="106.5" x14ac:dyDescent="0.2">
      <c r="A2530" s="226" t="s">
        <v>12</v>
      </c>
      <c r="B2530" s="224" t="s">
        <v>16</v>
      </c>
      <c r="C2530" s="727"/>
      <c r="D2530" s="727"/>
      <c r="E2530" s="744"/>
      <c r="F2530" s="744"/>
      <c r="G2530" s="744"/>
      <c r="H2530" s="384" t="s">
        <v>4169</v>
      </c>
      <c r="I2530" s="384" t="s">
        <v>1659</v>
      </c>
      <c r="J2530" s="378">
        <v>2</v>
      </c>
      <c r="K2530" s="379">
        <v>46082</v>
      </c>
      <c r="L2530" s="385">
        <v>46356</v>
      </c>
      <c r="M2530" s="380">
        <f t="shared" si="102"/>
        <v>39.142857142857146</v>
      </c>
      <c r="N2530" s="212">
        <v>0</v>
      </c>
      <c r="O2530" s="220" t="s">
        <v>4170</v>
      </c>
      <c r="P2530" s="213">
        <f t="shared" si="103"/>
        <v>0</v>
      </c>
      <c r="Q2530" s="214" t="str">
        <f>IF(ISNUMBER(P2530),IF(P2530=100%,"CUMPLIDA",IF(AND(ISNUMBER(L2530),ISNUMBER([9]OCI!$P$6)), IF(L2530&lt;[9]OCI!$P$6,"INCUMPLIDA","PROCESO"), "VERIFICAR FECHA")),"SIN VALOR AVANCE")</f>
        <v>PROCESO</v>
      </c>
    </row>
    <row r="2531" spans="1:17" ht="106.5" x14ac:dyDescent="0.2">
      <c r="A2531" s="226" t="s">
        <v>12</v>
      </c>
      <c r="B2531" s="224" t="s">
        <v>16</v>
      </c>
      <c r="C2531" s="727"/>
      <c r="D2531" s="727"/>
      <c r="E2531" s="744"/>
      <c r="F2531" s="744"/>
      <c r="G2531" s="744"/>
      <c r="H2531" s="384" t="s">
        <v>4169</v>
      </c>
      <c r="I2531" s="384" t="s">
        <v>4172</v>
      </c>
      <c r="J2531" s="378">
        <v>3</v>
      </c>
      <c r="K2531" s="379">
        <v>46082</v>
      </c>
      <c r="L2531" s="385">
        <v>46387</v>
      </c>
      <c r="M2531" s="380">
        <f t="shared" si="102"/>
        <v>43.571428571428569</v>
      </c>
      <c r="N2531" s="212">
        <v>0</v>
      </c>
      <c r="O2531" s="220" t="s">
        <v>4170</v>
      </c>
      <c r="P2531" s="213">
        <f t="shared" si="103"/>
        <v>0</v>
      </c>
      <c r="Q2531" s="214" t="str">
        <f>IF(ISNUMBER(P2531),IF(P2531=100%,"CUMPLIDA",IF(AND(ISNUMBER(L2531),ISNUMBER([9]OCI!$P$6)), IF(L2531&lt;[9]OCI!$P$6,"INCUMPLIDA","PROCESO"), "VERIFICAR FECHA")),"SIN VALOR AVANCE")</f>
        <v>PROCESO</v>
      </c>
    </row>
    <row r="2532" spans="1:17" ht="120.75" x14ac:dyDescent="0.2">
      <c r="A2532" s="226" t="s">
        <v>12</v>
      </c>
      <c r="B2532" s="224" t="s">
        <v>16</v>
      </c>
      <c r="C2532" s="727"/>
      <c r="D2532" s="727"/>
      <c r="E2532" s="744"/>
      <c r="F2532" s="744"/>
      <c r="G2532" s="744"/>
      <c r="H2532" s="384" t="s">
        <v>4169</v>
      </c>
      <c r="I2532" s="220" t="s">
        <v>4173</v>
      </c>
      <c r="J2532" s="378">
        <v>2</v>
      </c>
      <c r="K2532" s="379">
        <v>45492</v>
      </c>
      <c r="L2532" s="398">
        <v>45522</v>
      </c>
      <c r="M2532" s="380">
        <f t="shared" si="102"/>
        <v>4.2857142857142856</v>
      </c>
      <c r="N2532" s="212">
        <v>2</v>
      </c>
      <c r="O2532" s="220" t="s">
        <v>4174</v>
      </c>
      <c r="P2532" s="213">
        <f t="shared" si="103"/>
        <v>1</v>
      </c>
      <c r="Q2532" s="214" t="str">
        <f>IF(ISNUMBER(P2532),IF(P2532=100%,"CUMPLIDA",IF(AND(ISNUMBER(L2532),ISNUMBER([9]OCI!$P$6)), IF(L2532&lt;[9]OCI!$P$6,"INCUMPLIDA","PROCESO"), "VERIFICAR FECHA")),"SIN VALOR AVANCE")</f>
        <v>CUMPLIDA</v>
      </c>
    </row>
    <row r="2533" spans="1:17" ht="60.75" x14ac:dyDescent="0.2">
      <c r="A2533" s="226" t="s">
        <v>12</v>
      </c>
      <c r="B2533" s="224" t="s">
        <v>16</v>
      </c>
      <c r="C2533" s="728"/>
      <c r="D2533" s="728"/>
      <c r="E2533" s="745"/>
      <c r="F2533" s="745"/>
      <c r="G2533" s="745"/>
      <c r="H2533" s="384" t="s">
        <v>4169</v>
      </c>
      <c r="I2533" s="220" t="s">
        <v>4175</v>
      </c>
      <c r="J2533" s="378">
        <v>1</v>
      </c>
      <c r="K2533" s="379">
        <v>45492</v>
      </c>
      <c r="L2533" s="398">
        <v>45522</v>
      </c>
      <c r="M2533" s="380">
        <f t="shared" si="102"/>
        <v>4.2857142857142856</v>
      </c>
      <c r="N2533" s="212">
        <v>1</v>
      </c>
      <c r="O2533" s="220" t="s">
        <v>4176</v>
      </c>
      <c r="P2533" s="213">
        <f t="shared" si="103"/>
        <v>1</v>
      </c>
      <c r="Q2533" s="214" t="str">
        <f>IF(ISNUMBER(P2533),IF(P2533=100%,"CUMPLIDA",IF(AND(ISNUMBER(L2533),ISNUMBER([9]OCI!$P$6)), IF(L2533&lt;[9]OCI!$P$6,"INCUMPLIDA","PROCESO"), "VERIFICAR FECHA")),"SIN VALOR AVANCE")</f>
        <v>CUMPLIDA</v>
      </c>
    </row>
    <row r="2534" spans="1:17" ht="180" x14ac:dyDescent="0.2">
      <c r="A2534" s="226" t="s">
        <v>12</v>
      </c>
      <c r="B2534" s="224" t="s">
        <v>16</v>
      </c>
      <c r="C2534" s="758" t="s">
        <v>4177</v>
      </c>
      <c r="D2534" s="726" t="s">
        <v>4906</v>
      </c>
      <c r="E2534" s="761" t="s">
        <v>4178</v>
      </c>
      <c r="F2534" s="737" t="s">
        <v>4179</v>
      </c>
      <c r="G2534" s="374" t="s">
        <v>4180</v>
      </c>
      <c r="H2534" s="218" t="s">
        <v>4181</v>
      </c>
      <c r="I2534" s="218" t="s">
        <v>4181</v>
      </c>
      <c r="J2534" s="378">
        <v>1</v>
      </c>
      <c r="K2534" s="379">
        <v>45641</v>
      </c>
      <c r="L2534" s="379">
        <v>45716</v>
      </c>
      <c r="M2534" s="380">
        <f t="shared" si="102"/>
        <v>10.714285714285714</v>
      </c>
      <c r="N2534" s="212">
        <v>1</v>
      </c>
      <c r="O2534" s="220" t="s">
        <v>4182</v>
      </c>
      <c r="P2534" s="213">
        <f t="shared" si="103"/>
        <v>1</v>
      </c>
      <c r="Q2534" s="214" t="str">
        <f>IF(ISNUMBER(P2534),IF(P2534=100%,"CUMPLIDA",IF(AND(ISNUMBER(L2534),ISNUMBER([9]OCI!$P$6)), IF(L2534&lt;[9]OCI!$P$6,"INCUMPLIDA","PROCESO"), "VERIFICAR FECHA")),"SIN VALOR AVANCE")</f>
        <v>CUMPLIDA</v>
      </c>
    </row>
    <row r="2535" spans="1:17" ht="105" x14ac:dyDescent="0.2">
      <c r="A2535" s="226" t="s">
        <v>12</v>
      </c>
      <c r="B2535" s="224" t="s">
        <v>16</v>
      </c>
      <c r="C2535" s="759"/>
      <c r="D2535" s="727"/>
      <c r="E2535" s="762"/>
      <c r="F2535" s="738"/>
      <c r="G2535" s="374" t="s">
        <v>4183</v>
      </c>
      <c r="H2535" s="218" t="s">
        <v>4184</v>
      </c>
      <c r="I2535" s="218" t="s">
        <v>4184</v>
      </c>
      <c r="J2535" s="378">
        <v>8</v>
      </c>
      <c r="K2535" s="379">
        <v>45747</v>
      </c>
      <c r="L2535" s="379">
        <v>45991</v>
      </c>
      <c r="M2535" s="380">
        <f t="shared" si="102"/>
        <v>34.857142857142854</v>
      </c>
      <c r="N2535" s="212">
        <v>3</v>
      </c>
      <c r="O2535" s="220" t="s">
        <v>4182</v>
      </c>
      <c r="P2535" s="213">
        <f t="shared" si="103"/>
        <v>0.375</v>
      </c>
      <c r="Q2535" s="214" t="str">
        <f>IF(ISNUMBER(P2535),IF(P2535=100%,"CUMPLIDA",IF(AND(ISNUMBER(L2535),ISNUMBER([9]OCI!$P$6)), IF(L2535&lt;[9]OCI!$P$6,"INCUMPLIDA","PROCESO"), "VERIFICAR FECHA")),"SIN VALOR AVANCE")</f>
        <v>PROCESO</v>
      </c>
    </row>
    <row r="2536" spans="1:17" ht="105" x14ac:dyDescent="0.2">
      <c r="A2536" s="226" t="s">
        <v>12</v>
      </c>
      <c r="B2536" s="224" t="s">
        <v>16</v>
      </c>
      <c r="C2536" s="760"/>
      <c r="D2536" s="727"/>
      <c r="E2536" s="763"/>
      <c r="F2536" s="739"/>
      <c r="G2536" s="374" t="s">
        <v>4185</v>
      </c>
      <c r="H2536" s="218" t="s">
        <v>4186</v>
      </c>
      <c r="I2536" s="218" t="s">
        <v>4186</v>
      </c>
      <c r="J2536" s="378">
        <v>2</v>
      </c>
      <c r="K2536" s="379">
        <v>45748</v>
      </c>
      <c r="L2536" s="379">
        <v>45900</v>
      </c>
      <c r="M2536" s="380">
        <f t="shared" si="102"/>
        <v>21.714285714285715</v>
      </c>
      <c r="N2536" s="212">
        <v>0</v>
      </c>
      <c r="O2536" s="220" t="s">
        <v>4182</v>
      </c>
      <c r="P2536" s="213">
        <f t="shared" si="103"/>
        <v>0</v>
      </c>
      <c r="Q2536" s="214" t="str">
        <f>IF(ISNUMBER(P2536),IF(P2536=100%,"CUMPLIDA",IF(AND(ISNUMBER(L2536),ISNUMBER([9]OCI!$P$6)), IF(L2536&lt;[9]OCI!$P$6,"INCUMPLIDA","PROCESO"), "VERIFICAR FECHA")),"SIN VALOR AVANCE")</f>
        <v>PROCESO</v>
      </c>
    </row>
    <row r="2537" spans="1:17" ht="409.5" x14ac:dyDescent="0.2">
      <c r="A2537" s="226" t="s">
        <v>12</v>
      </c>
      <c r="B2537" s="224" t="s">
        <v>16</v>
      </c>
      <c r="C2537" s="399" t="s">
        <v>4177</v>
      </c>
      <c r="D2537" s="653" t="s">
        <v>4907</v>
      </c>
      <c r="E2537" s="400" t="s">
        <v>4187</v>
      </c>
      <c r="F2537" s="401" t="s">
        <v>4188</v>
      </c>
      <c r="G2537" s="373" t="s">
        <v>4189</v>
      </c>
      <c r="H2537" s="220" t="s">
        <v>4184</v>
      </c>
      <c r="I2537" s="220" t="s">
        <v>4184</v>
      </c>
      <c r="J2537" s="378">
        <v>10</v>
      </c>
      <c r="K2537" s="379">
        <v>45689</v>
      </c>
      <c r="L2537" s="379">
        <v>45991</v>
      </c>
      <c r="M2537" s="380">
        <f t="shared" si="102"/>
        <v>43.142857142857146</v>
      </c>
      <c r="N2537" s="212">
        <v>5</v>
      </c>
      <c r="O2537" s="220" t="s">
        <v>4190</v>
      </c>
      <c r="P2537" s="213">
        <f t="shared" si="103"/>
        <v>0.5</v>
      </c>
      <c r="Q2537" s="214" t="str">
        <f>IF(ISNUMBER(P2537),IF(P2537=100%,"CUMPLIDA",IF(AND(ISNUMBER(L2537),ISNUMBER([9]OCI!$P$6)), IF(L2537&lt;[9]OCI!$P$6,"INCUMPLIDA","PROCESO"), "VERIFICAR FECHA")),"SIN VALOR AVANCE")</f>
        <v>PROCESO</v>
      </c>
    </row>
    <row r="2538" spans="1:17" ht="195" x14ac:dyDescent="0.2">
      <c r="A2538" s="226" t="s">
        <v>12</v>
      </c>
      <c r="B2538" s="224" t="s">
        <v>16</v>
      </c>
      <c r="C2538" s="726" t="s">
        <v>4177</v>
      </c>
      <c r="D2538" s="727" t="s">
        <v>4908</v>
      </c>
      <c r="E2538" s="737" t="s">
        <v>4191</v>
      </c>
      <c r="F2538" s="737" t="s">
        <v>4192</v>
      </c>
      <c r="G2538" s="373" t="s">
        <v>4193</v>
      </c>
      <c r="H2538" s="220" t="s">
        <v>4194</v>
      </c>
      <c r="I2538" s="220" t="s">
        <v>4194</v>
      </c>
      <c r="J2538" s="378">
        <v>1</v>
      </c>
      <c r="K2538" s="379">
        <v>45672</v>
      </c>
      <c r="L2538" s="379">
        <v>45747</v>
      </c>
      <c r="M2538" s="380">
        <f t="shared" si="102"/>
        <v>10.714285714285714</v>
      </c>
      <c r="N2538" s="212">
        <v>1</v>
      </c>
      <c r="O2538" s="220" t="s">
        <v>4182</v>
      </c>
      <c r="P2538" s="213">
        <f t="shared" si="103"/>
        <v>1</v>
      </c>
      <c r="Q2538" s="214" t="str">
        <f>IF(ISNUMBER(P2538),IF(P2538=100%,"CUMPLIDA",IF(AND(ISNUMBER(L2538),ISNUMBER([9]OCI!$P$6)), IF(L2538&lt;[9]OCI!$P$6,"INCUMPLIDA","PROCESO"), "VERIFICAR FECHA")),"SIN VALOR AVANCE")</f>
        <v>CUMPLIDA</v>
      </c>
    </row>
    <row r="2539" spans="1:17" ht="105" x14ac:dyDescent="0.2">
      <c r="A2539" s="226" t="s">
        <v>12</v>
      </c>
      <c r="B2539" s="224" t="s">
        <v>16</v>
      </c>
      <c r="C2539" s="727"/>
      <c r="D2539" s="727"/>
      <c r="E2539" s="738"/>
      <c r="F2539" s="738"/>
      <c r="G2539" s="373" t="s">
        <v>4195</v>
      </c>
      <c r="H2539" s="220" t="s">
        <v>4196</v>
      </c>
      <c r="I2539" s="220" t="s">
        <v>4196</v>
      </c>
      <c r="J2539" s="378">
        <v>8</v>
      </c>
      <c r="K2539" s="379">
        <v>45748</v>
      </c>
      <c r="L2539" s="379">
        <v>45991</v>
      </c>
      <c r="M2539" s="380">
        <f t="shared" si="102"/>
        <v>34.714285714285715</v>
      </c>
      <c r="N2539" s="212">
        <v>2</v>
      </c>
      <c r="O2539" s="220" t="s">
        <v>4182</v>
      </c>
      <c r="P2539" s="213">
        <f t="shared" si="103"/>
        <v>0.25</v>
      </c>
      <c r="Q2539" s="214" t="str">
        <f>IF(ISNUMBER(P2539),IF(P2539=100%,"CUMPLIDA",IF(AND(ISNUMBER(L2539),ISNUMBER([9]OCI!$P$6)), IF(L2539&lt;[9]OCI!$P$6,"INCUMPLIDA","PROCESO"), "VERIFICAR FECHA")),"SIN VALOR AVANCE")</f>
        <v>PROCESO</v>
      </c>
    </row>
    <row r="2540" spans="1:17" ht="105" x14ac:dyDescent="0.2">
      <c r="A2540" s="226" t="s">
        <v>12</v>
      </c>
      <c r="B2540" s="224" t="s">
        <v>16</v>
      </c>
      <c r="C2540" s="727"/>
      <c r="D2540" s="727"/>
      <c r="E2540" s="738"/>
      <c r="F2540" s="738"/>
      <c r="G2540" s="373" t="s">
        <v>4197</v>
      </c>
      <c r="H2540" s="220" t="s">
        <v>4198</v>
      </c>
      <c r="I2540" s="220" t="s">
        <v>4198</v>
      </c>
      <c r="J2540" s="378">
        <v>1</v>
      </c>
      <c r="K2540" s="379">
        <v>45659</v>
      </c>
      <c r="L2540" s="379">
        <v>45747</v>
      </c>
      <c r="M2540" s="380">
        <f t="shared" si="102"/>
        <v>12.571428571428571</v>
      </c>
      <c r="N2540" s="212">
        <v>1</v>
      </c>
      <c r="O2540" s="220" t="s">
        <v>4182</v>
      </c>
      <c r="P2540" s="213">
        <f t="shared" si="103"/>
        <v>1</v>
      </c>
      <c r="Q2540" s="214" t="str">
        <f>IF(ISNUMBER(P2540),IF(P2540=100%,"CUMPLIDA",IF(AND(ISNUMBER(L2540),ISNUMBER([9]OCI!$P$6)), IF(L2540&lt;[9]OCI!$P$6,"INCUMPLIDA","PROCESO"), "VERIFICAR FECHA")),"SIN VALOR AVANCE")</f>
        <v>CUMPLIDA</v>
      </c>
    </row>
    <row r="2541" spans="1:17" ht="90" x14ac:dyDescent="0.2">
      <c r="A2541" s="226" t="s">
        <v>12</v>
      </c>
      <c r="B2541" s="224" t="s">
        <v>16</v>
      </c>
      <c r="C2541" s="727"/>
      <c r="D2541" s="727"/>
      <c r="E2541" s="738"/>
      <c r="F2541" s="738"/>
      <c r="G2541" s="373" t="s">
        <v>4199</v>
      </c>
      <c r="H2541" s="220" t="s">
        <v>4200</v>
      </c>
      <c r="I2541" s="220" t="s">
        <v>4200</v>
      </c>
      <c r="J2541" s="402">
        <v>1</v>
      </c>
      <c r="K2541" s="379">
        <v>45689</v>
      </c>
      <c r="L2541" s="379">
        <v>45716</v>
      </c>
      <c r="M2541" s="380">
        <f t="shared" si="102"/>
        <v>3.8571428571428572</v>
      </c>
      <c r="N2541" s="402">
        <v>1</v>
      </c>
      <c r="O2541" s="220" t="s">
        <v>4182</v>
      </c>
      <c r="P2541" s="213">
        <f t="shared" si="103"/>
        <v>1</v>
      </c>
      <c r="Q2541" s="214" t="str">
        <f>IF(ISNUMBER(P2541),IF(P2541=100%,"CUMPLIDA",IF(AND(ISNUMBER(L2541),ISNUMBER([9]OCI!$P$6)), IF(L2541&lt;[9]OCI!$P$6,"INCUMPLIDA","PROCESO"), "VERIFICAR FECHA")),"SIN VALOR AVANCE")</f>
        <v>CUMPLIDA</v>
      </c>
    </row>
    <row r="2542" spans="1:17" ht="105" x14ac:dyDescent="0.2">
      <c r="A2542" s="226" t="s">
        <v>12</v>
      </c>
      <c r="B2542" s="224" t="s">
        <v>16</v>
      </c>
      <c r="C2542" s="727"/>
      <c r="D2542" s="727"/>
      <c r="E2542" s="738"/>
      <c r="F2542" s="738"/>
      <c r="G2542" s="373" t="s">
        <v>4201</v>
      </c>
      <c r="H2542" s="220" t="s">
        <v>259</v>
      </c>
      <c r="I2542" s="220" t="s">
        <v>259</v>
      </c>
      <c r="J2542" s="378">
        <v>1</v>
      </c>
      <c r="K2542" s="379">
        <v>45717</v>
      </c>
      <c r="L2542" s="379">
        <v>45747</v>
      </c>
      <c r="M2542" s="380">
        <f t="shared" si="102"/>
        <v>4.2857142857142856</v>
      </c>
      <c r="N2542" s="212">
        <v>1</v>
      </c>
      <c r="O2542" s="220" t="s">
        <v>4182</v>
      </c>
      <c r="P2542" s="213">
        <f t="shared" si="103"/>
        <v>1</v>
      </c>
      <c r="Q2542" s="214" t="str">
        <f>IF(ISNUMBER(P2542),IF(P2542=100%,"CUMPLIDA",IF(AND(ISNUMBER(L2542),ISNUMBER([9]OCI!$P$6)), IF(L2542&lt;[9]OCI!$P$6,"INCUMPLIDA","PROCESO"), "VERIFICAR FECHA")),"SIN VALOR AVANCE")</f>
        <v>CUMPLIDA</v>
      </c>
    </row>
    <row r="2543" spans="1:17" ht="90.75" x14ac:dyDescent="0.2">
      <c r="A2543" s="226" t="s">
        <v>12</v>
      </c>
      <c r="B2543" s="224" t="s">
        <v>16</v>
      </c>
      <c r="C2543" s="727"/>
      <c r="D2543" s="727"/>
      <c r="E2543" s="738"/>
      <c r="F2543" s="738"/>
      <c r="G2543" s="373" t="s">
        <v>4202</v>
      </c>
      <c r="H2543" s="220" t="s">
        <v>4203</v>
      </c>
      <c r="I2543" s="220" t="s">
        <v>4203</v>
      </c>
      <c r="J2543" s="378">
        <v>1</v>
      </c>
      <c r="K2543" s="379">
        <v>45641</v>
      </c>
      <c r="L2543" s="379">
        <v>45688</v>
      </c>
      <c r="M2543" s="380">
        <f t="shared" si="102"/>
        <v>6.7142857142857144</v>
      </c>
      <c r="N2543" s="212">
        <v>1</v>
      </c>
      <c r="O2543" s="220" t="s">
        <v>4204</v>
      </c>
      <c r="P2543" s="213">
        <f t="shared" si="103"/>
        <v>1</v>
      </c>
      <c r="Q2543" s="214" t="str">
        <f>IF(ISNUMBER(P2543),IF(P2543=100%,"CUMPLIDA",IF(AND(ISNUMBER(L2543),ISNUMBER([9]OCI!$P$6)), IF(L2543&lt;[9]OCI!$P$6,"INCUMPLIDA","PROCESO"), "VERIFICAR FECHA")),"SIN VALOR AVANCE")</f>
        <v>CUMPLIDA</v>
      </c>
    </row>
    <row r="2544" spans="1:17" ht="60.75" x14ac:dyDescent="0.2">
      <c r="A2544" s="226" t="s">
        <v>12</v>
      </c>
      <c r="B2544" s="224" t="s">
        <v>16</v>
      </c>
      <c r="C2544" s="728"/>
      <c r="D2544" s="727"/>
      <c r="E2544" s="739"/>
      <c r="F2544" s="739"/>
      <c r="G2544" s="373" t="s">
        <v>4205</v>
      </c>
      <c r="H2544" s="220" t="s">
        <v>4206</v>
      </c>
      <c r="I2544" s="220" t="s">
        <v>4206</v>
      </c>
      <c r="J2544" s="402">
        <v>1</v>
      </c>
      <c r="K2544" s="379">
        <v>45689</v>
      </c>
      <c r="L2544" s="379">
        <v>45991</v>
      </c>
      <c r="M2544" s="380">
        <f t="shared" si="102"/>
        <v>43.142857142857146</v>
      </c>
      <c r="N2544" s="402">
        <v>0.32</v>
      </c>
      <c r="O2544" s="220" t="s">
        <v>4182</v>
      </c>
      <c r="P2544" s="213">
        <f t="shared" si="103"/>
        <v>0.32</v>
      </c>
      <c r="Q2544" s="214" t="str">
        <f>IF(ISNUMBER(P2544),IF(P2544=100%,"CUMPLIDA",IF(AND(ISNUMBER(L2544),ISNUMBER([9]OCI!$P$6)), IF(L2544&lt;[9]OCI!$P$6,"INCUMPLIDA","PROCESO"), "VERIFICAR FECHA")),"SIN VALOR AVANCE")</f>
        <v>PROCESO</v>
      </c>
    </row>
    <row r="2545" spans="1:17" ht="105.75" x14ac:dyDescent="0.2">
      <c r="A2545" s="226" t="s">
        <v>12</v>
      </c>
      <c r="B2545" s="224" t="s">
        <v>16</v>
      </c>
      <c r="C2545" s="726" t="s">
        <v>4177</v>
      </c>
      <c r="D2545" s="727" t="s">
        <v>4909</v>
      </c>
      <c r="E2545" s="761" t="s">
        <v>4207</v>
      </c>
      <c r="F2545" s="737" t="s">
        <v>4208</v>
      </c>
      <c r="G2545" s="373" t="s">
        <v>4209</v>
      </c>
      <c r="H2545" s="220" t="s">
        <v>4210</v>
      </c>
      <c r="I2545" s="220" t="s">
        <v>4210</v>
      </c>
      <c r="J2545" s="402">
        <v>1</v>
      </c>
      <c r="K2545" s="379">
        <v>45627</v>
      </c>
      <c r="L2545" s="379">
        <v>45688</v>
      </c>
      <c r="M2545" s="380">
        <f t="shared" si="102"/>
        <v>8.7142857142857135</v>
      </c>
      <c r="N2545" s="402">
        <v>1</v>
      </c>
      <c r="O2545" s="220" t="s">
        <v>4211</v>
      </c>
      <c r="P2545" s="213">
        <f t="shared" si="103"/>
        <v>1</v>
      </c>
      <c r="Q2545" s="214" t="str">
        <f>IF(ISNUMBER(P2545),IF(P2545=100%,"CUMPLIDA",IF(AND(ISNUMBER(L2545),ISNUMBER([9]OCI!$P$6)), IF(L2545&lt;[9]OCI!$P$6,"INCUMPLIDA","PROCESO"), "VERIFICAR FECHA")),"SIN VALOR AVANCE")</f>
        <v>CUMPLIDA</v>
      </c>
    </row>
    <row r="2546" spans="1:17" ht="90.75" x14ac:dyDescent="0.2">
      <c r="A2546" s="226" t="s">
        <v>12</v>
      </c>
      <c r="B2546" s="224" t="s">
        <v>16</v>
      </c>
      <c r="C2546" s="728"/>
      <c r="D2546" s="727"/>
      <c r="E2546" s="763"/>
      <c r="F2546" s="739"/>
      <c r="G2546" s="373" t="s">
        <v>4212</v>
      </c>
      <c r="H2546" s="220" t="s">
        <v>4213</v>
      </c>
      <c r="I2546" s="220" t="s">
        <v>4213</v>
      </c>
      <c r="J2546" s="378">
        <v>9</v>
      </c>
      <c r="K2546" s="379">
        <v>45627</v>
      </c>
      <c r="L2546" s="379">
        <v>45900</v>
      </c>
      <c r="M2546" s="380">
        <f t="shared" si="102"/>
        <v>39</v>
      </c>
      <c r="N2546" s="212">
        <v>7</v>
      </c>
      <c r="O2546" s="403" t="s">
        <v>4214</v>
      </c>
      <c r="P2546" s="213">
        <f t="shared" si="103"/>
        <v>0.77777777777777779</v>
      </c>
      <c r="Q2546" s="214" t="str">
        <f>IF(ISNUMBER(P2546),IF(P2546=100%,"CUMPLIDA",IF(AND(ISNUMBER(L2546),ISNUMBER([9]OCI!$P$6)), IF(L2546&lt;[9]OCI!$P$6,"INCUMPLIDA","PROCESO"), "VERIFICAR FECHA")),"SIN VALOR AVANCE")</f>
        <v>PROCESO</v>
      </c>
    </row>
    <row r="2547" spans="1:17" ht="90" x14ac:dyDescent="0.2">
      <c r="A2547" s="226" t="s">
        <v>12</v>
      </c>
      <c r="B2547" s="224" t="s">
        <v>16</v>
      </c>
      <c r="C2547" s="726" t="s">
        <v>4177</v>
      </c>
      <c r="D2547" s="727" t="s">
        <v>4910</v>
      </c>
      <c r="E2547" s="737" t="s">
        <v>4215</v>
      </c>
      <c r="F2547" s="737" t="s">
        <v>4216</v>
      </c>
      <c r="G2547" s="374" t="s">
        <v>4217</v>
      </c>
      <c r="H2547" s="220" t="s">
        <v>712</v>
      </c>
      <c r="I2547" s="220" t="s">
        <v>4218</v>
      </c>
      <c r="J2547" s="378">
        <v>1</v>
      </c>
      <c r="K2547" s="398">
        <v>45931</v>
      </c>
      <c r="L2547" s="398">
        <v>45991</v>
      </c>
      <c r="M2547" s="380">
        <f t="shared" si="102"/>
        <v>8.5714285714285712</v>
      </c>
      <c r="N2547" s="212">
        <v>0</v>
      </c>
      <c r="O2547" s="220" t="s">
        <v>4219</v>
      </c>
      <c r="P2547" s="213">
        <f t="shared" si="103"/>
        <v>0</v>
      </c>
      <c r="Q2547" s="214" t="str">
        <f>IF(ISNUMBER(P2547),IF(P2547=100%,"CUMPLIDA",IF(AND(ISNUMBER(L2547),ISNUMBER([9]OCI!$P$6)), IF(L2547&lt;[9]OCI!$P$6,"INCUMPLIDA","PROCESO"), "VERIFICAR FECHA")),"SIN VALOR AVANCE")</f>
        <v>PROCESO</v>
      </c>
    </row>
    <row r="2548" spans="1:17" ht="90" x14ac:dyDescent="0.2">
      <c r="A2548" s="226" t="s">
        <v>12</v>
      </c>
      <c r="B2548" s="224" t="s">
        <v>16</v>
      </c>
      <c r="C2548" s="727"/>
      <c r="D2548" s="727"/>
      <c r="E2548" s="738"/>
      <c r="F2548" s="738"/>
      <c r="G2548" s="374" t="s">
        <v>4220</v>
      </c>
      <c r="H2548" s="220" t="s">
        <v>4221</v>
      </c>
      <c r="I2548" s="384" t="s">
        <v>168</v>
      </c>
      <c r="J2548" s="378">
        <v>1</v>
      </c>
      <c r="K2548" s="398">
        <v>45992</v>
      </c>
      <c r="L2548" s="398">
        <v>46081</v>
      </c>
      <c r="M2548" s="380">
        <f t="shared" si="102"/>
        <v>12.714285714285714</v>
      </c>
      <c r="N2548" s="212">
        <v>0</v>
      </c>
      <c r="O2548" s="220" t="s">
        <v>4222</v>
      </c>
      <c r="P2548" s="213">
        <f t="shared" si="103"/>
        <v>0</v>
      </c>
      <c r="Q2548" s="214" t="str">
        <f>IF(ISNUMBER(P2548),IF(P2548=100%,"CUMPLIDA",IF(AND(ISNUMBER(L2548),ISNUMBER([9]OCI!$P$6)), IF(L2548&lt;[9]OCI!$P$6,"INCUMPLIDA","PROCESO"), "VERIFICAR FECHA")),"SIN VALOR AVANCE")</f>
        <v>PROCESO</v>
      </c>
    </row>
    <row r="2549" spans="1:17" ht="90" x14ac:dyDescent="0.2">
      <c r="A2549" s="226" t="s">
        <v>12</v>
      </c>
      <c r="B2549" s="224" t="s">
        <v>16</v>
      </c>
      <c r="C2549" s="727"/>
      <c r="D2549" s="727"/>
      <c r="E2549" s="738"/>
      <c r="F2549" s="738"/>
      <c r="G2549" s="374" t="s">
        <v>110</v>
      </c>
      <c r="H2549" s="220" t="s">
        <v>717</v>
      </c>
      <c r="I2549" s="220" t="s">
        <v>718</v>
      </c>
      <c r="J2549" s="378">
        <v>5</v>
      </c>
      <c r="K2549" s="379">
        <v>46113</v>
      </c>
      <c r="L2549" s="379">
        <v>46568</v>
      </c>
      <c r="M2549" s="380">
        <f t="shared" si="102"/>
        <v>65</v>
      </c>
      <c r="N2549" s="212">
        <v>0</v>
      </c>
      <c r="O2549" s="220" t="s">
        <v>4222</v>
      </c>
      <c r="P2549" s="213">
        <f t="shared" si="103"/>
        <v>0</v>
      </c>
      <c r="Q2549" s="214" t="str">
        <f>IF(ISNUMBER(P2549),IF(P2549=100%,"CUMPLIDA",IF(AND(ISNUMBER(L2549),ISNUMBER([9]OCI!$P$6)), IF(L2549&lt;[9]OCI!$P$6,"INCUMPLIDA","PROCESO"), "VERIFICAR FECHA")),"SIN VALOR AVANCE")</f>
        <v>PROCESO</v>
      </c>
    </row>
    <row r="2550" spans="1:17" ht="165" x14ac:dyDescent="0.2">
      <c r="A2550" s="226" t="s">
        <v>12</v>
      </c>
      <c r="B2550" s="224" t="s">
        <v>16</v>
      </c>
      <c r="C2550" s="727"/>
      <c r="D2550" s="727"/>
      <c r="E2550" s="738"/>
      <c r="F2550" s="738"/>
      <c r="G2550" s="374" t="s">
        <v>551</v>
      </c>
      <c r="H2550" s="218" t="s">
        <v>4223</v>
      </c>
      <c r="I2550" s="220" t="s">
        <v>4224</v>
      </c>
      <c r="J2550" s="378">
        <v>3</v>
      </c>
      <c r="K2550" s="379">
        <v>46296</v>
      </c>
      <c r="L2550" s="379">
        <v>46568</v>
      </c>
      <c r="M2550" s="380">
        <f t="shared" si="102"/>
        <v>38.857142857142854</v>
      </c>
      <c r="N2550" s="212">
        <v>0</v>
      </c>
      <c r="O2550" s="220" t="s">
        <v>4225</v>
      </c>
      <c r="P2550" s="213">
        <f t="shared" si="103"/>
        <v>0</v>
      </c>
      <c r="Q2550" s="214" t="str">
        <f>IF(ISNUMBER(P2550),IF(P2550=100%,"CUMPLIDA",IF(AND(ISNUMBER(L2550),ISNUMBER([9]OCI!$P$6)), IF(L2550&lt;[9]OCI!$P$6,"INCUMPLIDA","PROCESO"), "VERIFICAR FECHA")),"SIN VALOR AVANCE")</f>
        <v>PROCESO</v>
      </c>
    </row>
    <row r="2551" spans="1:17" ht="195" x14ac:dyDescent="0.2">
      <c r="A2551" s="226" t="s">
        <v>12</v>
      </c>
      <c r="B2551" s="224" t="s">
        <v>16</v>
      </c>
      <c r="C2551" s="727"/>
      <c r="D2551" s="727"/>
      <c r="E2551" s="738"/>
      <c r="F2551" s="738"/>
      <c r="G2551" s="373" t="s">
        <v>4226</v>
      </c>
      <c r="H2551" s="220" t="s">
        <v>4227</v>
      </c>
      <c r="I2551" s="220" t="s">
        <v>4227</v>
      </c>
      <c r="J2551" s="378">
        <v>2</v>
      </c>
      <c r="K2551" s="379">
        <v>45641</v>
      </c>
      <c r="L2551" s="379">
        <v>45688</v>
      </c>
      <c r="M2551" s="380">
        <f t="shared" si="102"/>
        <v>6.7142857142857144</v>
      </c>
      <c r="N2551" s="212">
        <v>2</v>
      </c>
      <c r="O2551" s="220" t="s">
        <v>4228</v>
      </c>
      <c r="P2551" s="213">
        <f t="shared" si="103"/>
        <v>1</v>
      </c>
      <c r="Q2551" s="214" t="str">
        <f>IF(ISNUMBER(P2551),IF(P2551=100%,"CUMPLIDA",IF(AND(ISNUMBER(L2551),ISNUMBER([9]OCI!$P$6)), IF(L2551&lt;[9]OCI!$P$6,"INCUMPLIDA","PROCESO"), "VERIFICAR FECHA")),"SIN VALOR AVANCE")</f>
        <v>CUMPLIDA</v>
      </c>
    </row>
    <row r="2552" spans="1:17" ht="105" x14ac:dyDescent="0.2">
      <c r="A2552" s="226" t="s">
        <v>12</v>
      </c>
      <c r="B2552" s="224" t="s">
        <v>16</v>
      </c>
      <c r="C2552" s="727"/>
      <c r="D2552" s="727"/>
      <c r="E2552" s="738"/>
      <c r="F2552" s="738"/>
      <c r="G2552" s="373" t="s">
        <v>4229</v>
      </c>
      <c r="H2552" s="220" t="s">
        <v>4230</v>
      </c>
      <c r="I2552" s="220" t="s">
        <v>4230</v>
      </c>
      <c r="J2552" s="378">
        <v>2</v>
      </c>
      <c r="K2552" s="379">
        <v>45641</v>
      </c>
      <c r="L2552" s="379">
        <v>45688</v>
      </c>
      <c r="M2552" s="380">
        <f t="shared" si="102"/>
        <v>6.7142857142857144</v>
      </c>
      <c r="N2552" s="212">
        <v>1</v>
      </c>
      <c r="O2552" s="220" t="s">
        <v>4228</v>
      </c>
      <c r="P2552" s="213">
        <f t="shared" si="103"/>
        <v>0.5</v>
      </c>
      <c r="Q2552" s="214" t="str">
        <f>IF(ISNUMBER(P2552),IF(P2552=100%,"CUMPLIDA",IF(AND(ISNUMBER(L2552),ISNUMBER([9]OCI!$P$6)), IF(L2552&lt;[9]OCI!$P$6,"INCUMPLIDA","PROCESO"), "VERIFICAR FECHA")),"SIN VALOR AVANCE")</f>
        <v>PROCESO</v>
      </c>
    </row>
    <row r="2553" spans="1:17" ht="120" x14ac:dyDescent="0.2">
      <c r="A2553" s="226" t="s">
        <v>12</v>
      </c>
      <c r="B2553" s="224" t="s">
        <v>16</v>
      </c>
      <c r="C2553" s="728"/>
      <c r="D2553" s="728"/>
      <c r="E2553" s="739"/>
      <c r="F2553" s="739"/>
      <c r="G2553" s="373" t="s">
        <v>4231</v>
      </c>
      <c r="H2553" s="220" t="s">
        <v>4232</v>
      </c>
      <c r="I2553" s="220" t="s">
        <v>4232</v>
      </c>
      <c r="J2553" s="378">
        <v>2</v>
      </c>
      <c r="K2553" s="379">
        <v>45641</v>
      </c>
      <c r="L2553" s="379">
        <v>45777</v>
      </c>
      <c r="M2553" s="380">
        <f t="shared" si="102"/>
        <v>19.428571428571427</v>
      </c>
      <c r="N2553" s="212">
        <v>2</v>
      </c>
      <c r="O2553" s="220" t="s">
        <v>4233</v>
      </c>
      <c r="P2553" s="213">
        <f t="shared" si="103"/>
        <v>1</v>
      </c>
      <c r="Q2553" s="214" t="str">
        <f>IF(ISNUMBER(P2553),IF(P2553=100%,"CUMPLIDA",IF(AND(ISNUMBER(L2553),ISNUMBER([9]OCI!$P$6)), IF(L2553&lt;[9]OCI!$P$6,"INCUMPLIDA","PROCESO"), "VERIFICAR FECHA")),"SIN VALOR AVANCE")</f>
        <v>CUMPLIDA</v>
      </c>
    </row>
    <row r="2554" spans="1:17" ht="177.75" customHeight="1" x14ac:dyDescent="0.2">
      <c r="A2554" s="654" t="s">
        <v>12</v>
      </c>
      <c r="B2554" s="655" t="s">
        <v>16</v>
      </c>
      <c r="C2554" s="717" t="s">
        <v>4898</v>
      </c>
      <c r="D2554" s="729" t="s">
        <v>4911</v>
      </c>
      <c r="E2554" s="720" t="s">
        <v>4912</v>
      </c>
      <c r="F2554" s="713" t="s">
        <v>4866</v>
      </c>
      <c r="G2554" s="715" t="s">
        <v>4867</v>
      </c>
      <c r="H2554" s="656" t="s">
        <v>4868</v>
      </c>
      <c r="I2554" s="657" t="s">
        <v>4869</v>
      </c>
      <c r="J2554" s="378">
        <v>1</v>
      </c>
      <c r="K2554" s="379">
        <v>45901</v>
      </c>
      <c r="L2554" s="379">
        <v>46111</v>
      </c>
      <c r="M2554" s="380">
        <f t="shared" si="102"/>
        <v>30</v>
      </c>
      <c r="N2554" s="212">
        <v>0</v>
      </c>
      <c r="O2554" s="658" t="s">
        <v>4899</v>
      </c>
      <c r="P2554" s="213">
        <f t="shared" si="103"/>
        <v>0</v>
      </c>
      <c r="Q2554" s="214" t="str">
        <f>IF(ISNUMBER(P2554),IF(P2554=100%,"CUMPLIDA",IF(AND(ISNUMBER(L2554),ISNUMBER([9]OCI!$P$6)), IF(L2554&lt;[9]OCI!$P$6,"INCUMPLIDA","PROCESO"), "VERIFICAR FECHA")),"SIN VALOR AVANCE")</f>
        <v>PROCESO</v>
      </c>
    </row>
    <row r="2555" spans="1:17" ht="177.75" customHeight="1" x14ac:dyDescent="0.2">
      <c r="A2555" s="654" t="s">
        <v>12</v>
      </c>
      <c r="B2555" s="655" t="s">
        <v>16</v>
      </c>
      <c r="C2555" s="718"/>
      <c r="D2555" s="730"/>
      <c r="E2555" s="721"/>
      <c r="F2555" s="714"/>
      <c r="G2555" s="716"/>
      <c r="H2555" s="659" t="s">
        <v>4870</v>
      </c>
      <c r="I2555" s="657" t="s">
        <v>4871</v>
      </c>
      <c r="J2555" s="378">
        <v>7</v>
      </c>
      <c r="K2555" s="379">
        <v>45901</v>
      </c>
      <c r="L2555" s="379">
        <v>46111</v>
      </c>
      <c r="M2555" s="380">
        <f t="shared" si="102"/>
        <v>30</v>
      </c>
      <c r="N2555" s="212">
        <v>0</v>
      </c>
      <c r="O2555" s="658" t="s">
        <v>4899</v>
      </c>
      <c r="P2555" s="213">
        <f t="shared" si="103"/>
        <v>0</v>
      </c>
      <c r="Q2555" s="214" t="str">
        <f>IF(ISNUMBER(P2555),IF(P2555=100%,"CUMPLIDA",IF(AND(ISNUMBER(L2555),ISNUMBER([9]OCI!$P$6)), IF(L2555&lt;[9]OCI!$P$6,"INCUMPLIDA","PROCESO"), "VERIFICAR FECHA")),"SIN VALOR AVANCE")</f>
        <v>PROCESO</v>
      </c>
    </row>
    <row r="2556" spans="1:17" ht="177.75" customHeight="1" x14ac:dyDescent="0.2">
      <c r="A2556" s="654" t="s">
        <v>12</v>
      </c>
      <c r="B2556" s="655" t="s">
        <v>16</v>
      </c>
      <c r="C2556" s="718"/>
      <c r="D2556" s="730"/>
      <c r="E2556" s="721"/>
      <c r="F2556" s="714"/>
      <c r="G2556" s="716"/>
      <c r="H2556" s="660" t="s">
        <v>4872</v>
      </c>
      <c r="I2556" s="657" t="s">
        <v>470</v>
      </c>
      <c r="J2556" s="378">
        <v>1</v>
      </c>
      <c r="K2556" s="379">
        <v>45901</v>
      </c>
      <c r="L2556" s="379">
        <v>46142</v>
      </c>
      <c r="M2556" s="380">
        <f t="shared" si="102"/>
        <v>34.428571428571431</v>
      </c>
      <c r="N2556" s="212">
        <v>0</v>
      </c>
      <c r="O2556" s="658" t="s">
        <v>4899</v>
      </c>
      <c r="P2556" s="213">
        <f t="shared" si="103"/>
        <v>0</v>
      </c>
      <c r="Q2556" s="214" t="str">
        <f>IF(ISNUMBER(P2556),IF(P2556=100%,"CUMPLIDA",IF(AND(ISNUMBER(L2556),ISNUMBER([9]OCI!$P$6)), IF(L2556&lt;[9]OCI!$P$6,"INCUMPLIDA","PROCESO"), "VERIFICAR FECHA")),"SIN VALOR AVANCE")</f>
        <v>PROCESO</v>
      </c>
    </row>
    <row r="2557" spans="1:17" ht="177.75" customHeight="1" x14ac:dyDescent="0.2">
      <c r="A2557" s="654" t="s">
        <v>12</v>
      </c>
      <c r="B2557" s="655" t="s">
        <v>16</v>
      </c>
      <c r="C2557" s="718"/>
      <c r="D2557" s="730"/>
      <c r="E2557" s="721"/>
      <c r="F2557" s="714"/>
      <c r="G2557" s="661" t="s">
        <v>4873</v>
      </c>
      <c r="H2557" s="662" t="s">
        <v>4874</v>
      </c>
      <c r="I2557" s="663" t="s">
        <v>4875</v>
      </c>
      <c r="J2557" s="378">
        <v>9</v>
      </c>
      <c r="K2557" s="379">
        <v>45901</v>
      </c>
      <c r="L2557" s="379">
        <v>46203</v>
      </c>
      <c r="M2557" s="380">
        <f t="shared" si="102"/>
        <v>43.142857142857146</v>
      </c>
      <c r="N2557" s="212">
        <v>0</v>
      </c>
      <c r="O2557" s="658" t="s">
        <v>4900</v>
      </c>
      <c r="P2557" s="213">
        <f t="shared" si="103"/>
        <v>0</v>
      </c>
      <c r="Q2557" s="214" t="str">
        <f>IF(ISNUMBER(P2557),IF(P2557=100%,"CUMPLIDA",IF(AND(ISNUMBER(L2557),ISNUMBER([9]OCI!$P$6)), IF(L2557&lt;[9]OCI!$P$6,"INCUMPLIDA","PROCESO"), "VERIFICAR FECHA")),"SIN VALOR AVANCE")</f>
        <v>PROCESO</v>
      </c>
    </row>
    <row r="2558" spans="1:17" ht="177.75" customHeight="1" x14ac:dyDescent="0.2">
      <c r="A2558" s="654" t="s">
        <v>12</v>
      </c>
      <c r="B2558" s="655" t="s">
        <v>16</v>
      </c>
      <c r="C2558" s="718"/>
      <c r="D2558" s="730"/>
      <c r="E2558" s="721"/>
      <c r="F2558" s="714"/>
      <c r="G2558" s="661" t="s">
        <v>4876</v>
      </c>
      <c r="H2558" s="661" t="s">
        <v>4877</v>
      </c>
      <c r="I2558" s="663" t="s">
        <v>4878</v>
      </c>
      <c r="J2558" s="378">
        <v>1</v>
      </c>
      <c r="K2558" s="379">
        <v>45901</v>
      </c>
      <c r="L2558" s="379">
        <v>45961</v>
      </c>
      <c r="M2558" s="380">
        <f t="shared" si="102"/>
        <v>8.5714285714285712</v>
      </c>
      <c r="N2558" s="212">
        <v>0</v>
      </c>
      <c r="O2558" s="658" t="s">
        <v>4901</v>
      </c>
      <c r="P2558" s="213">
        <f t="shared" si="103"/>
        <v>0</v>
      </c>
      <c r="Q2558" s="214" t="str">
        <f>IF(ISNUMBER(P2558),IF(P2558=100%,"CUMPLIDA",IF(AND(ISNUMBER(L2558),ISNUMBER([9]OCI!$P$6)), IF(L2558&lt;[9]OCI!$P$6,"INCUMPLIDA","PROCESO"), "VERIFICAR FECHA")),"SIN VALOR AVANCE")</f>
        <v>PROCESO</v>
      </c>
    </row>
    <row r="2559" spans="1:17" ht="177.75" customHeight="1" x14ac:dyDescent="0.2">
      <c r="A2559" s="654" t="s">
        <v>12</v>
      </c>
      <c r="B2559" s="655" t="s">
        <v>16</v>
      </c>
      <c r="C2559" s="718"/>
      <c r="D2559" s="730"/>
      <c r="E2559" s="721"/>
      <c r="F2559" s="714"/>
      <c r="G2559" s="660" t="s">
        <v>4879</v>
      </c>
      <c r="H2559" s="660" t="s">
        <v>4880</v>
      </c>
      <c r="I2559" s="657" t="s">
        <v>4881</v>
      </c>
      <c r="J2559" s="378">
        <v>2</v>
      </c>
      <c r="K2559" s="379">
        <v>45901</v>
      </c>
      <c r="L2559" s="379">
        <v>46203</v>
      </c>
      <c r="M2559" s="380">
        <f t="shared" si="102"/>
        <v>43.142857142857146</v>
      </c>
      <c r="N2559" s="212">
        <v>0</v>
      </c>
      <c r="O2559" s="658" t="s">
        <v>4899</v>
      </c>
      <c r="P2559" s="213">
        <f t="shared" si="103"/>
        <v>0</v>
      </c>
      <c r="Q2559" s="214" t="str">
        <f>IF(ISNUMBER(P2559),IF(P2559=100%,"CUMPLIDA",IF(AND(ISNUMBER(L2559),ISNUMBER([9]OCI!$P$6)), IF(L2559&lt;[9]OCI!$P$6,"INCUMPLIDA","PROCESO"), "VERIFICAR FECHA")),"SIN VALOR AVANCE")</f>
        <v>PROCESO</v>
      </c>
    </row>
    <row r="2560" spans="1:17" ht="177.75" customHeight="1" x14ac:dyDescent="0.2">
      <c r="A2560" s="654" t="s">
        <v>12</v>
      </c>
      <c r="B2560" s="655" t="s">
        <v>16</v>
      </c>
      <c r="C2560" s="718"/>
      <c r="D2560" s="730"/>
      <c r="E2560" s="721"/>
      <c r="F2560" s="714"/>
      <c r="G2560" s="664" t="s">
        <v>4882</v>
      </c>
      <c r="H2560" s="664" t="s">
        <v>4883</v>
      </c>
      <c r="I2560" s="665" t="s">
        <v>4884</v>
      </c>
      <c r="J2560" s="378">
        <v>1</v>
      </c>
      <c r="K2560" s="379">
        <v>45901</v>
      </c>
      <c r="L2560" s="379">
        <v>46203</v>
      </c>
      <c r="M2560" s="380">
        <f t="shared" si="102"/>
        <v>43.142857142857146</v>
      </c>
      <c r="N2560" s="212">
        <v>0</v>
      </c>
      <c r="O2560" s="658" t="s">
        <v>4899</v>
      </c>
      <c r="P2560" s="213">
        <f t="shared" si="103"/>
        <v>0</v>
      </c>
      <c r="Q2560" s="214" t="str">
        <f>IF(ISNUMBER(P2560),IF(P2560=100%,"CUMPLIDA",IF(AND(ISNUMBER(L2560),ISNUMBER([9]OCI!$P$6)), IF(L2560&lt;[9]OCI!$P$6,"INCUMPLIDA","PROCESO"), "VERIFICAR FECHA")),"SIN VALOR AVANCE")</f>
        <v>PROCESO</v>
      </c>
    </row>
    <row r="2561" spans="1:17" ht="177.75" customHeight="1" x14ac:dyDescent="0.2">
      <c r="A2561" s="654" t="s">
        <v>12</v>
      </c>
      <c r="B2561" s="655" t="s">
        <v>16</v>
      </c>
      <c r="C2561" s="718"/>
      <c r="D2561" s="731"/>
      <c r="E2561" s="725"/>
      <c r="F2561" s="714"/>
      <c r="G2561" s="666" t="s">
        <v>4885</v>
      </c>
      <c r="H2561" s="667" t="s">
        <v>4886</v>
      </c>
      <c r="I2561" s="668" t="s">
        <v>4881</v>
      </c>
      <c r="J2561" s="378">
        <v>1</v>
      </c>
      <c r="K2561" s="379">
        <v>45901</v>
      </c>
      <c r="L2561" s="379">
        <v>46022</v>
      </c>
      <c r="M2561" s="380">
        <f t="shared" si="102"/>
        <v>17.285714285714285</v>
      </c>
      <c r="N2561" s="212">
        <v>0</v>
      </c>
      <c r="O2561" s="669" t="s">
        <v>4902</v>
      </c>
      <c r="P2561" s="213">
        <f t="shared" si="103"/>
        <v>0</v>
      </c>
      <c r="Q2561" s="214" t="str">
        <f>IF(ISNUMBER(P2561),IF(P2561=100%,"CUMPLIDA",IF(AND(ISNUMBER(L2561),ISNUMBER([9]OCI!$P$6)), IF(L2561&lt;[9]OCI!$P$6,"INCUMPLIDA","PROCESO"), "VERIFICAR FECHA")),"SIN VALOR AVANCE")</f>
        <v>PROCESO</v>
      </c>
    </row>
    <row r="2562" spans="1:17" ht="76.5" customHeight="1" x14ac:dyDescent="0.2">
      <c r="A2562" s="670" t="s">
        <v>12</v>
      </c>
      <c r="B2562" s="655" t="s">
        <v>16</v>
      </c>
      <c r="C2562" s="718"/>
      <c r="D2562" s="717" t="s">
        <v>4903</v>
      </c>
      <c r="E2562" s="720" t="s">
        <v>4887</v>
      </c>
      <c r="F2562" s="713" t="s">
        <v>4888</v>
      </c>
      <c r="G2562" s="661" t="s">
        <v>4889</v>
      </c>
      <c r="H2562" s="671" t="s">
        <v>4874</v>
      </c>
      <c r="I2562" s="663" t="s">
        <v>4890</v>
      </c>
      <c r="J2562" s="378">
        <v>9</v>
      </c>
      <c r="K2562" s="379">
        <v>45901</v>
      </c>
      <c r="L2562" s="379">
        <v>46203</v>
      </c>
      <c r="M2562" s="380">
        <f t="shared" si="102"/>
        <v>43.142857142857146</v>
      </c>
      <c r="N2562" s="212">
        <v>0</v>
      </c>
      <c r="O2562" s="658" t="s">
        <v>4900</v>
      </c>
      <c r="P2562" s="213">
        <f t="shared" si="103"/>
        <v>0</v>
      </c>
      <c r="Q2562" s="214" t="str">
        <f>IF(ISNUMBER(P2562),IF(P2562=100%,"CUMPLIDA",IF(AND(ISNUMBER(L2562),ISNUMBER([9]OCI!$P$6)), IF(L2562&lt;[9]OCI!$P$6,"INCUMPLIDA","PROCESO"), "VERIFICAR FECHA")),"SIN VALOR AVANCE")</f>
        <v>PROCESO</v>
      </c>
    </row>
    <row r="2563" spans="1:17" ht="102" x14ac:dyDescent="0.2">
      <c r="A2563" s="670" t="s">
        <v>12</v>
      </c>
      <c r="B2563" s="655" t="s">
        <v>16</v>
      </c>
      <c r="C2563" s="718"/>
      <c r="D2563" s="718"/>
      <c r="E2563" s="721"/>
      <c r="F2563" s="714"/>
      <c r="G2563" s="661" t="s">
        <v>4876</v>
      </c>
      <c r="H2563" s="661" t="s">
        <v>4877</v>
      </c>
      <c r="I2563" s="663" t="s">
        <v>4878</v>
      </c>
      <c r="J2563" s="378">
        <v>1</v>
      </c>
      <c r="K2563" s="379">
        <v>45901</v>
      </c>
      <c r="L2563" s="379">
        <v>45961</v>
      </c>
      <c r="M2563" s="380">
        <f t="shared" si="102"/>
        <v>8.5714285714285712</v>
      </c>
      <c r="N2563" s="212">
        <v>0</v>
      </c>
      <c r="O2563" s="658" t="s">
        <v>4901</v>
      </c>
      <c r="P2563" s="213">
        <f t="shared" si="103"/>
        <v>0</v>
      </c>
      <c r="Q2563" s="214" t="str">
        <f>IF(ISNUMBER(P2563),IF(P2563=100%,"CUMPLIDA",IF(AND(ISNUMBER(L2563),ISNUMBER([9]OCI!$P$6)), IF(L2563&lt;[9]OCI!$P$6,"INCUMPLIDA","PROCESO"), "VERIFICAR FECHA")),"SIN VALOR AVANCE")</f>
        <v>PROCESO</v>
      </c>
    </row>
    <row r="2564" spans="1:17" ht="76.5" x14ac:dyDescent="0.2">
      <c r="A2564" s="670" t="s">
        <v>12</v>
      </c>
      <c r="B2564" s="655" t="s">
        <v>16</v>
      </c>
      <c r="C2564" s="718"/>
      <c r="D2564" s="718"/>
      <c r="E2564" s="721"/>
      <c r="F2564" s="714"/>
      <c r="G2564" s="660" t="s">
        <v>4879</v>
      </c>
      <c r="H2564" s="660" t="s">
        <v>4891</v>
      </c>
      <c r="I2564" s="657" t="s">
        <v>4881</v>
      </c>
      <c r="J2564" s="378">
        <v>2</v>
      </c>
      <c r="K2564" s="379">
        <v>45901</v>
      </c>
      <c r="L2564" s="379">
        <v>46203</v>
      </c>
      <c r="M2564" s="380">
        <f t="shared" si="102"/>
        <v>43.142857142857146</v>
      </c>
      <c r="N2564" s="212">
        <v>0</v>
      </c>
      <c r="O2564" s="658" t="s">
        <v>4899</v>
      </c>
      <c r="P2564" s="213">
        <f t="shared" si="103"/>
        <v>0</v>
      </c>
      <c r="Q2564" s="214" t="str">
        <f>IF(ISNUMBER(P2564),IF(P2564=100%,"CUMPLIDA",IF(AND(ISNUMBER(L2564),ISNUMBER([9]OCI!$P$6)), IF(L2564&lt;[9]OCI!$P$6,"INCUMPLIDA","PROCESO"), "VERIFICAR FECHA")),"SIN VALOR AVANCE")</f>
        <v>PROCESO</v>
      </c>
    </row>
    <row r="2565" spans="1:17" ht="51" x14ac:dyDescent="0.2">
      <c r="A2565" s="670" t="s">
        <v>12</v>
      </c>
      <c r="B2565" s="655" t="s">
        <v>16</v>
      </c>
      <c r="C2565" s="718"/>
      <c r="D2565" s="719"/>
      <c r="E2565" s="722"/>
      <c r="F2565" s="723"/>
      <c r="G2565" s="664" t="s">
        <v>4882</v>
      </c>
      <c r="H2565" s="664" t="s">
        <v>4883</v>
      </c>
      <c r="I2565" s="665" t="s">
        <v>4884</v>
      </c>
      <c r="J2565" s="378">
        <v>1</v>
      </c>
      <c r="K2565" s="379">
        <v>45901</v>
      </c>
      <c r="L2565" s="379">
        <v>46203</v>
      </c>
      <c r="M2565" s="380">
        <f t="shared" si="102"/>
        <v>43.142857142857146</v>
      </c>
      <c r="N2565" s="212">
        <v>0</v>
      </c>
      <c r="O2565" s="658" t="s">
        <v>4899</v>
      </c>
      <c r="P2565" s="213">
        <f t="shared" si="103"/>
        <v>0</v>
      </c>
      <c r="Q2565" s="214" t="str">
        <f>IF(ISNUMBER(P2565),IF(P2565=100%,"CUMPLIDA",IF(AND(ISNUMBER(L2565),ISNUMBER([9]OCI!$P$6)), IF(L2565&lt;[9]OCI!$P$6,"INCUMPLIDA","PROCESO"), "VERIFICAR FECHA")),"SIN VALOR AVANCE")</f>
        <v>PROCESO</v>
      </c>
    </row>
    <row r="2566" spans="1:17" ht="76.5" customHeight="1" x14ac:dyDescent="0.2">
      <c r="A2566" s="654" t="s">
        <v>12</v>
      </c>
      <c r="B2566" s="655" t="s">
        <v>16</v>
      </c>
      <c r="C2566" s="718"/>
      <c r="D2566" s="717" t="s">
        <v>4904</v>
      </c>
      <c r="E2566" s="724" t="s">
        <v>4892</v>
      </c>
      <c r="F2566" s="713" t="s">
        <v>4893</v>
      </c>
      <c r="G2566" s="661" t="s">
        <v>4889</v>
      </c>
      <c r="H2566" s="671" t="s">
        <v>4874</v>
      </c>
      <c r="I2566" s="663" t="s">
        <v>4875</v>
      </c>
      <c r="J2566" s="378">
        <v>9</v>
      </c>
      <c r="K2566" s="379">
        <v>45901</v>
      </c>
      <c r="L2566" s="379">
        <v>46203</v>
      </c>
      <c r="M2566" s="380">
        <f t="shared" ref="M2566:M2570" si="105">(L2566-K2566)/7</f>
        <v>43.142857142857146</v>
      </c>
      <c r="N2566" s="212">
        <v>0</v>
      </c>
      <c r="O2566" s="658" t="s">
        <v>4900</v>
      </c>
      <c r="P2566" s="213">
        <f t="shared" ref="P2566:P2570" si="106">N2566/J2566</f>
        <v>0</v>
      </c>
      <c r="Q2566" s="214" t="str">
        <f>IF(ISNUMBER(P2566),IF(P2566=100%,"CUMPLIDA",IF(AND(ISNUMBER(L2566),ISNUMBER([9]OCI!$P$6)), IF(L2566&lt;[9]OCI!$P$6,"INCUMPLIDA","PROCESO"), "VERIFICAR FECHA")),"SIN VALOR AVANCE")</f>
        <v>PROCESO</v>
      </c>
    </row>
    <row r="2567" spans="1:17" ht="102" x14ac:dyDescent="0.2">
      <c r="A2567" s="654" t="s">
        <v>12</v>
      </c>
      <c r="B2567" s="655" t="s">
        <v>16</v>
      </c>
      <c r="C2567" s="718"/>
      <c r="D2567" s="718"/>
      <c r="E2567" s="721"/>
      <c r="F2567" s="714"/>
      <c r="G2567" s="661" t="s">
        <v>4876</v>
      </c>
      <c r="H2567" s="661" t="s">
        <v>4877</v>
      </c>
      <c r="I2567" s="663" t="s">
        <v>4878</v>
      </c>
      <c r="J2567" s="378">
        <v>1</v>
      </c>
      <c r="K2567" s="379">
        <v>45901</v>
      </c>
      <c r="L2567" s="379">
        <v>45961</v>
      </c>
      <c r="M2567" s="380">
        <f t="shared" si="105"/>
        <v>8.5714285714285712</v>
      </c>
      <c r="N2567" s="212">
        <v>0</v>
      </c>
      <c r="O2567" s="658" t="s">
        <v>4901</v>
      </c>
      <c r="P2567" s="213">
        <f t="shared" si="106"/>
        <v>0</v>
      </c>
      <c r="Q2567" s="214" t="str">
        <f>IF(ISNUMBER(P2567),IF(P2567=100%,"CUMPLIDA",IF(AND(ISNUMBER(L2567),ISNUMBER([9]OCI!$P$6)), IF(L2567&lt;[9]OCI!$P$6,"INCUMPLIDA","PROCESO"), "VERIFICAR FECHA")),"SIN VALOR AVANCE")</f>
        <v>PROCESO</v>
      </c>
    </row>
    <row r="2568" spans="1:17" ht="76.5" x14ac:dyDescent="0.2">
      <c r="A2568" s="654" t="s">
        <v>12</v>
      </c>
      <c r="B2568" s="655" t="s">
        <v>16</v>
      </c>
      <c r="C2568" s="718"/>
      <c r="D2568" s="718"/>
      <c r="E2568" s="721"/>
      <c r="F2568" s="714"/>
      <c r="G2568" s="660" t="s">
        <v>4879</v>
      </c>
      <c r="H2568" s="660" t="s">
        <v>4880</v>
      </c>
      <c r="I2568" s="657" t="s">
        <v>4881</v>
      </c>
      <c r="J2568" s="378">
        <v>2</v>
      </c>
      <c r="K2568" s="379">
        <v>45901</v>
      </c>
      <c r="L2568" s="379">
        <v>46203</v>
      </c>
      <c r="M2568" s="380">
        <f t="shared" si="105"/>
        <v>43.142857142857146</v>
      </c>
      <c r="N2568" s="212">
        <v>0</v>
      </c>
      <c r="O2568" s="658" t="s">
        <v>4899</v>
      </c>
      <c r="P2568" s="213">
        <f t="shared" si="106"/>
        <v>0</v>
      </c>
      <c r="Q2568" s="214" t="str">
        <f>IF(ISNUMBER(P2568),IF(P2568=100%,"CUMPLIDA",IF(AND(ISNUMBER(L2568),ISNUMBER([9]OCI!$P$6)), IF(L2568&lt;[9]OCI!$P$6,"INCUMPLIDA","PROCESO"), "VERIFICAR FECHA")),"SIN VALOR AVANCE")</f>
        <v>PROCESO</v>
      </c>
    </row>
    <row r="2569" spans="1:17" ht="51" x14ac:dyDescent="0.2">
      <c r="A2569" s="654" t="s">
        <v>12</v>
      </c>
      <c r="B2569" s="655" t="s">
        <v>16</v>
      </c>
      <c r="C2569" s="718"/>
      <c r="D2569" s="719"/>
      <c r="E2569" s="725"/>
      <c r="F2569" s="723"/>
      <c r="G2569" s="664" t="s">
        <v>4882</v>
      </c>
      <c r="H2569" s="664" t="s">
        <v>4883</v>
      </c>
      <c r="I2569" s="665" t="s">
        <v>4884</v>
      </c>
      <c r="J2569" s="378">
        <v>1</v>
      </c>
      <c r="K2569" s="379">
        <v>45901</v>
      </c>
      <c r="L2569" s="379">
        <v>46203</v>
      </c>
      <c r="M2569" s="380">
        <f t="shared" si="105"/>
        <v>43.142857142857146</v>
      </c>
      <c r="N2569" s="212">
        <v>0</v>
      </c>
      <c r="O2569" s="658" t="s">
        <v>4899</v>
      </c>
      <c r="P2569" s="213">
        <f t="shared" si="106"/>
        <v>0</v>
      </c>
      <c r="Q2569" s="214" t="str">
        <f>IF(ISNUMBER(P2569),IF(P2569=100%,"CUMPLIDA",IF(AND(ISNUMBER(L2569),ISNUMBER([9]OCI!$P$6)), IF(L2569&lt;[9]OCI!$P$6,"INCUMPLIDA","PROCESO"), "VERIFICAR FECHA")),"SIN VALOR AVANCE")</f>
        <v>PROCESO</v>
      </c>
    </row>
    <row r="2570" spans="1:17" ht="267.75" x14ac:dyDescent="0.2">
      <c r="A2570" s="670" t="s">
        <v>12</v>
      </c>
      <c r="B2570" s="672" t="s">
        <v>16</v>
      </c>
      <c r="C2570" s="719"/>
      <c r="D2570" s="674" t="s">
        <v>4905</v>
      </c>
      <c r="E2570" s="673" t="s">
        <v>4894</v>
      </c>
      <c r="F2570" s="659" t="s">
        <v>4895</v>
      </c>
      <c r="G2570" s="659" t="s">
        <v>4896</v>
      </c>
      <c r="H2570" s="659" t="s">
        <v>4897</v>
      </c>
      <c r="I2570" s="657" t="s">
        <v>4881</v>
      </c>
      <c r="J2570" s="378">
        <v>2</v>
      </c>
      <c r="K2570" s="379">
        <v>45901</v>
      </c>
      <c r="L2570" s="379">
        <v>46203</v>
      </c>
      <c r="M2570" s="380">
        <f t="shared" si="105"/>
        <v>43.142857142857146</v>
      </c>
      <c r="N2570" s="212">
        <v>0</v>
      </c>
      <c r="O2570" s="658" t="s">
        <v>4899</v>
      </c>
      <c r="P2570" s="213">
        <f t="shared" si="106"/>
        <v>0</v>
      </c>
      <c r="Q2570" s="214" t="str">
        <f>IF(ISNUMBER(P2570),IF(P2570=100%,"CUMPLIDA",IF(AND(ISNUMBER(L2570),ISNUMBER([9]OCI!$P$6)), IF(L2570&lt;[9]OCI!$P$6,"INCUMPLIDA","PROCESO"), "VERIFICAR FECHA")),"SIN VALOR AVANCE")</f>
        <v>PROCESO</v>
      </c>
    </row>
  </sheetData>
  <sheetProtection algorithmName="SHA-512" hashValue="FVr/jXg5Y65+2tbA7aukSuEmVoMs4Isml1aePuX20eLNiWHTAKhZJFwEuHy0GAIrUXKkOKoj6B9msTgartvtDw==" saltValue="N++gXL1a8/oXbWJNtpaeug==" spinCount="100000" sheet="1" formatCells="0" formatColumns="0" formatRows="0" autoFilter="0"/>
  <protectedRanges>
    <protectedRange sqref="O304" name="Rango2_5_2_2"/>
    <protectedRange sqref="J1126 J1140 J1130 J1136" name="Rango2_1_4_1_1_2_1_1_3_1_1_1_3"/>
    <protectedRange sqref="J1134" name="Rango2_28_1_3_1_1_1_1_3"/>
    <protectedRange sqref="G1140:H1140 G1126:H1126 G1127:I1127 G1135:I1135 G1137:I1137 G1130:H1131 G1136:H1136" name="Rango2_1_2_4_1_1_2_1_1_4_1_1_1_3"/>
    <protectedRange sqref="I1126 I1134 I1136" name="Rango2_1_3_13_1_1_2_1_1_3_1_1_1_3"/>
    <protectedRange sqref="G1134:H1134" name="Rango2_27_1_2_1_1_1_1_1_3"/>
    <protectedRange sqref="K1123:K1125 L1124:L1125 K1139:L1140 K1126:L1127 K1142:L1142 K1130:L1130 K1133:L1133 K1131 K1136:L1136 K1134:K1135 K1137 K1143" name="Rango2_1_5_1_2_4_1_1_6_1_1_1_4"/>
    <protectedRange sqref="I1130" name="Rango2_1_3_13_1_1_2_1_1_1_1_1_3"/>
    <protectedRange sqref="I1131" name="Rango2_1_2_4_1_1_2_1_1_1_1_1_3"/>
    <protectedRange sqref="L1131 L1134:L1135 L1137 L1143" name="Rango2_1_5_1_2_4_1_1_6_1_1_1_2_2"/>
    <protectedRange sqref="O1220:O1221" name="Rango2_40_1_1_1_1_1_1_1_1_1_1_1_1_1_1_1_1"/>
    <protectedRange sqref="E1248:F1259" name="Rango2_2_1_1_1_2_1_1_1_1_1_1_1_1_1_1_1_1_1_1"/>
    <protectedRange sqref="O1496:O1497 O1508" name="Rango2_2_1_14_2_1_1_1_1_1_1_1_1_1_1_1_1_1_1_1_1_1"/>
    <protectedRange sqref="G1218 G1220:G1221" name="Rango2_6_1_2_1_1_1_1_1_1_1"/>
    <protectedRange sqref="I1218 I1220:I1221" name="Rango2_1_2_1_2_1_1_1_1_1_1_1"/>
    <protectedRange sqref="I1222" name="Rango2_2_1_3_1_1_1_1_1_1_1_1_1_1"/>
    <protectedRange sqref="K1218:L1218 K1220:L1221" name="Rango2_3_2_1_2_1_1_1_1_1_1_1"/>
    <protectedRange sqref="K1222:L1222" name="Rango2_2_2_1_1_1_1_1_1_1_1_1_1_1"/>
    <protectedRange sqref="J1218 J1221" name="Rango2_4_2_1_1_1_1_1_1_1_1_1"/>
    <protectedRange sqref="J1222" name="Rango2_2_3_3_1_1_1_1_1_1_1_1_1_1"/>
    <protectedRange sqref="G1248:G1259 I1248:I1259" name="Rango2_9_2_2_1_1_1_1_1_1_1_1_2_1_1_1_1_1_1"/>
    <protectedRange sqref="G1355:G1356" name="Rango2_40_2_1_1_1_1_5_3_1_1_1_1_1_1_1_1_1_1_1_1_1_1_1"/>
    <protectedRange sqref="H1355:H1356" name="Rango2_40_2_1_1_1_1_5_5_1_1_1_1_1_1_1_1_1_1_1_1_1_1_1"/>
    <protectedRange sqref="I1428:I1430" name="Rango2_2_4_2_10_3_1_8_1_14_1_1_1_1_1_1_1_1_1_1_1_1_1_1_1_1"/>
    <protectedRange sqref="I1427" name="Rango2_4_4_1_10_3_1_8_1_8_1_1_1_1_1_1_1_1_1_1_1_1_1_1_1_1"/>
    <protectedRange sqref="I1434:I1436" name="Rango2_2_4_2_10_3_1_8_1_16_1_1_1_1_1_1_1_1_1_1_1_1_1_1_1_1"/>
    <protectedRange sqref="I1433" name="Rango2_4_4_1_10_3_1_8_1_9_1_1_1_1_1_1_1_1_1_1_1_1_1_1_1_1"/>
    <protectedRange sqref="G1490:G1495" name="Rango2_40_2_1_1_1_1_4_1_1_1_1_1_1_1_1_1_1_1_1_1_1_1"/>
    <protectedRange sqref="G1496:G1502 G1508 H1500:H1507" name="Rango2_40_2_1_1_1_1_5_1_1_1_1_1_1_1_1_1_1_1_1_1_1_1"/>
    <protectedRange sqref="G1509:G1529" name="Rango2_40_2_1_1_1_1_2_2_1_1_1_1_1_1_1_1_1_1_1_1_1_1_1"/>
    <protectedRange sqref="I1530:I1534" name="Rango2_4_4_1_10_3_1_8_1_2_1_1_1_1_1_1_1_1_1_1_1_1_1_1_1"/>
    <protectedRange sqref="I1535:I1537" name="Rango2_2_4_2_10_3_1_8_1_2_1_1_1_1_1_1_1_1_1_1_1_1_1_1_1"/>
    <protectedRange sqref="I1542 I1544:I1548" name="Rango2_2_4_2_10_3_1_8_1_2_1_1_1_1_1_1_1_1_2_1_1_1_1_1_1"/>
    <protectedRange sqref="I1541 I1543" name="Rango2_4_4_1_10_3_1_8_1_2_1_1_1_1_1_1_1_1_2_1_1_1_1_1_1"/>
    <protectedRange sqref="I1551:I1555" name="Rango2_4_4_1_10_3_1_8_1_2_1_1_1_1_1_1_1_1_3_1_1_1_1_1_1"/>
    <protectedRange sqref="I1556:I1558" name="Rango2_2_4_2_10_3_1_8_1_2_1_1_1_1_1_1_1_1_3_1_1_1_1_1_1"/>
    <protectedRange sqref="I1561:I1565" name="Rango2_4_4_1_10_3_1_8_1_2_1_1_1_1_1_1_1_1_4_1_1_1_1_1_1"/>
    <protectedRange sqref="I1566:I1568" name="Rango2_2_4_2_10_3_1_8_1_2_1_1_1_1_1_1_1_1_4_1_1_1_1_1_1"/>
    <protectedRange sqref="E2146:E2150" name="Rango2_16_1_1_3_2_1_1"/>
    <protectedRange sqref="E2182:E2193" name="Rango2_2_3_1_1_1_2_2_1_1"/>
    <protectedRange sqref="E2194:E2197" name="Rango2_2_6_1_1_2_2_1_1"/>
    <protectedRange sqref="F2146:F2150" name="Rango2_5_1_2_1_1_2_2_1_1"/>
    <protectedRange sqref="F2182:F2193" name="Rango2_6_3_1_1_2_2_1_1"/>
    <protectedRange sqref="E2521:E2526" name="Rango2_1_11_1_1_2_1_1_1_1_3_1_1"/>
    <protectedRange sqref="E2527" name="Rango2_4_1_1_4_1_2_1_1_1_1_3_1_1"/>
    <protectedRange sqref="F2521:F2522" name="Rango2_2_2_8_1_2_1_1_1_1_3_1_1"/>
    <protectedRange sqref="F2523" name="Rango2_3_1_11_1_2_1_1_1_1_3_1_1"/>
    <protectedRange sqref="F2524" name="Rango2_6_1_2_1_2_1_1_1_1_3_1_1"/>
    <protectedRange sqref="O2520" name="Rango2_64_1_1_1_1_1_1_3_1_1"/>
    <protectedRange sqref="O2513:O2514" name="Rango2_8_8_1_1_1_1_1_1_3_1_1"/>
    <protectedRange sqref="O2515:O2519" name="Rango2_4_3_2_1_1_1_1_1_1_3_1_1"/>
    <protectedRange sqref="K2513:L2519" name="Rango2_8_6_1_1_2_1_1_1_1_1_1_3_1_1"/>
    <protectedRange sqref="K2523" name="Rango2_5_12_1_1_2_1_1_1_1_2_1_3_1_1"/>
    <protectedRange sqref="L2523" name="Rango2_5_12_1_1_2_1_1_1_1_1_2_1_3_1_1"/>
    <protectedRange sqref="J2525" name="Rango2_8_7_1_1_2_1_1_1_1_2_1_3_1_1"/>
    <protectedRange sqref="J2527" name="Rango2_11_5_1_1_2_1_1_1_1_1_1_3_1_1"/>
    <protectedRange sqref="G2527" name="Rango2_4_3_1_4_1_2_1_1_1_1_1_1_3_1_1"/>
    <protectedRange sqref="I2527" name="Rango2_11_1_1_1_1_2_1_1_1_1_2_1_3_1_1"/>
    <protectedRange sqref="K2527" name="Rango2_12_2_2_1_2_1_1_1_1_2_1_3_1_1"/>
    <protectedRange sqref="H2527" name="Rango2_11_1_1_1_1_2_1_1_1_1_1_2_1_3_1_1"/>
    <protectedRange sqref="E2534:E2536" name="Rango2_7_1_1"/>
    <protectedRange sqref="K2534:L2536" name="Rango2_4_3_1_1_1_1"/>
    <protectedRange sqref="F2538:F2544" name="Rango2_12_2_1_2_1_1"/>
    <protectedRange sqref="G2545:I2546" name="Rango2_19_3_1_1"/>
    <protectedRange sqref="J2545:J2546" name="Rango2_20_2_3_1_1"/>
    <protectedRange sqref="K2545:L2546" name="Rango2_21_2_3_1_1"/>
    <protectedRange sqref="O2537" name="Rango2_22_2_3_1_1"/>
    <protectedRange sqref="O2546" name="Rango2_23_2_3_1_1"/>
    <protectedRange sqref="F2547:F2551" name="Rango2_25_2_3_1_1"/>
    <protectedRange sqref="L2512" name="Rango2_38_1_2_1_1_1_1_1_1_3_1_1_2_1"/>
    <protectedRange sqref="L2520" name="Rango2_62_1_2_1_1_1_1_1_1_3_1_1_2_1"/>
    <protectedRange sqref="K2528:L2531" name="Rango2_4_2_1_1_1_1_2_2_3_1_1_2_1"/>
    <protectedRange sqref="K2549:L2550" name="Rango2_21_2_3_5_1_1"/>
    <protectedRange sqref="L2547:L2548" name="Rango2_1_2_2_3_3_4_1_1"/>
    <protectedRange sqref="K2547:K2548" name="Rango2_1_2_2_3_2_2_4_1_1"/>
    <protectedRange sqref="I2547:I2550" name="Rango2_1_1_1_3_1_2_4_1_1"/>
    <protectedRange sqref="J2547:J2550" name="Rango2_27_2_3_1_2_4_1_1"/>
    <protectedRange sqref="H2547:H2550" name="Rango2_1_1_1_3_2_1_4_1_1"/>
    <protectedRange sqref="G2547:G2550" name="Rango2_26_2_3_1_2_1_1"/>
    <protectedRange sqref="G2553:I2553" name="Rango2_26_2_3_6_1_1"/>
    <protectedRange sqref="G2551:I2552" name="Rango2_2_1_2_3_6_1_1"/>
    <protectedRange sqref="J2551:J2553" name="Rango2_27_2_3_6_1_1"/>
    <protectedRange sqref="K2551:L2553" name="Rango2_1_2_2_3_7_1_1"/>
    <protectedRange sqref="E2547:E2553" name="Rango2_24_2_3_1_1_1_1"/>
    <protectedRange sqref="O2351:O2352" name="Rango2_16_1_2_1_1_2_7_1"/>
    <protectedRange sqref="G2332" name="Rango2_3_2_2_1_2_1_1_1_1_1_3_6_1"/>
    <protectedRange sqref="O2335:O2338 O2350" name="Rango2_37_1_1_1_1_1_1_3_7_1"/>
    <protectedRange sqref="G2335:G2338" name="Rango2_34_1_1_2_1_1_1_1_1_3_8_1"/>
    <protectedRange sqref="E2441:E2443" name="Rango2_5_2_1_1_3_6_1"/>
    <protectedRange sqref="E2444:E2446" name="Rango2_1_1_2_1_4_6_1"/>
    <protectedRange sqref="E2447:E2448" name="Rango2_2_1_1_1_4_6_1"/>
    <protectedRange sqref="E2449" name="Rango2_3_1_1_3_6_1"/>
    <protectedRange sqref="F2444:F2446" name="Rango2_15_1_3_6_1"/>
    <protectedRange sqref="G2444" name="Rango2_18_1_3_6_1"/>
    <protectedRange sqref="G2445" name="Rango2_2_1_1_1_1_3_6_1"/>
    <protectedRange sqref="G2446" name="Rango2_3_1_2_1_1_2_6_1"/>
    <protectedRange sqref="F2447:F2448" name="Rango2_20_1_3_6_1"/>
    <protectedRange sqref="G2447:G2448" name="Rango2_21_1_1_2_6_1"/>
    <protectedRange sqref="O2447:O2448" name="Rango2_26_1_3_7_1"/>
    <protectedRange sqref="F2460" name="Rango2_47_1_1_2_6_1"/>
    <protectedRange sqref="H2351:H2352" name="Rango2_11_2_1_1_2_1_1_3_1_1_6_1"/>
    <protectedRange sqref="H2353:H2354" name="Rango2_11_3_1_2_1_1_1_3_1_1_6_1"/>
    <protectedRange sqref="I2351:I2354" name="Rango2_11_4_1_2_1_1_1_3_1_1_6_1"/>
    <protectedRange sqref="J2351:J2354" name="Rango2_12_1_2_1_2_1_1_3_1_1_6_1"/>
    <protectedRange sqref="K2351:L2354" name="Rango2_14_1_2_2_1_1_1_3_1_1_6_1"/>
    <protectedRange sqref="H2254:H2255" name="Rango2_38_2_12_1_4_1_1_2_1_1_1_1_2_1_1_1_1_1_3_1_1_6_1"/>
    <protectedRange sqref="I2254:I2255" name="Rango2_38_2_12_1_2_2_1_1_2_1_1_1_1_2_1_1_1_1_1_3_1_1_6_1"/>
    <protectedRange sqref="I2267" name="Rango2_41_2_2_1_1_1_1_1_1_2_1_1_1_1_2_1_1_1_1_1_3_1_1_6_1"/>
    <protectedRange sqref="H2279:H2280" name="Rango2_40_2_3_1_1_1_1_1_2_1_1_1_1_2_1_1_1_1_1_3_1_1_6_1"/>
    <protectedRange sqref="I2279:I2280" name="Rango2_41_2_2_1_1_1_1_1_1_2_1_1_1_1_2_1_2_1_1_3_1_1_6_1"/>
    <protectedRange sqref="H2296:H2299" name="Rango2_2_14_1_2_1_1_1_1_1_3_1_1_6_1"/>
    <protectedRange sqref="H2295 H2293" name="Rango2_1_2_4_1_2_1_1_1_1_1_3_1_1_6_1"/>
    <protectedRange sqref="H2294" name="Rango2_1_1_1_2_1_1_2_1_1_1_1_1_3_1_1_6_1"/>
    <protectedRange sqref="I2296:I2299" name="Rango2_3_7_1_2_1_1_1_1_1_3_1_1_6_1"/>
    <protectedRange sqref="I2295 I2293" name="Rango2_1_3_13_1_2_1_1_1_1_1_3_1_1_6_1"/>
    <protectedRange sqref="I2294" name="Rango2_1_1_2_2_1_2_1_1_1_1_1_3_1_1_6_1"/>
    <protectedRange sqref="J2296:J2299" name="Rango2_4_21_1_2_1_1_1_1_1_3_1_1_6_1"/>
    <protectedRange sqref="J2293 J2295" name="Rango2_1_4_1_2_2_1_1_1_1_1_3_1_1_6_1"/>
    <protectedRange sqref="J2294" name="Rango2_1_1_3_1_1_2_1_1_1_1_1_3_1_1_6_1"/>
    <protectedRange sqref="K2293:L2293 K2295:L2295" name="Rango2_1_5_1_1_2_1_1_1_1_1_3_1_1_6_1"/>
    <protectedRange sqref="K2294:L2294" name="Rango2_1_1_4_1_1_2_1_1_1_1_1_3_1_1_6_1"/>
    <protectedRange sqref="K2296:L2299" name="Rango2_5_3_1_2_1_2_1_1_1_1_1_3_1_1_6_1"/>
    <protectedRange sqref="H2292" name="Rango2_1_2_4_1_1_2_1_1_1_1_1_3_1_1_6_1"/>
    <protectedRange sqref="I2292" name="Rango2_1_3_13_1_1_2_1_1_1_1_1_3_1_1_6_1"/>
    <protectedRange sqref="J2292" name="Rango2_1_4_1_1_2_1_1_1_1_1_3_2_6_1"/>
    <protectedRange sqref="K2292:L2292" name="Rango2_1_5_1_2_4_1_1_1_1_1_3_1_1_6_1"/>
    <protectedRange sqref="H2313:H2314" name="Rango2_2_3_2_1_2_1_1_1_1_1_3_2_6_1"/>
    <protectedRange sqref="H2312" name="Rango2_7_3_1_1_2_1_1_1_1_1_3_2_6_1"/>
    <protectedRange sqref="I2313:I2314" name="Rango2_2_4_1_1_2_1_1_1_1_1_3_1_1_6_1"/>
    <protectedRange sqref="I2312" name="Rango2_7_4_1_1_2_1_1_1_1_1_3_1_1_6_1"/>
    <protectedRange sqref="J2313:J2314" name="Rango2_2_5_1_1_2_1_1_1_1_1_3_1_1_6_1"/>
    <protectedRange sqref="J2312" name="Rango2_7_5_1_1_2_1_1_1_1_1_3_1_1_6_1"/>
    <protectedRange sqref="K2313:K2314" name="Rango2_14_8_1_2_1_1_1_1_1_3_2_6_1"/>
    <protectedRange sqref="L2313:L2314" name="Rango2_2_6_1_1_2_1_1_1_1_1_3_2_6_1"/>
    <protectedRange sqref="K2312:L2312" name="Rango2_7_6_1_1_2_1_1_1_1_1_3_1_1_6_1"/>
    <protectedRange sqref="H2311" name="Rango2_11_5_1_2_1_1_1_1_3_1_1_6_1"/>
    <protectedRange sqref="I2311" name="Rango2_12_4_2_1_1_1_1_1_3_2_6_1"/>
    <protectedRange sqref="J2311" name="Rango2_13_6_2_1_1_1_1_1_3_2_6_1"/>
    <protectedRange sqref="K2311" name="Rango2_14_8_2_1_1_1_1_1_3_1_1_6_1"/>
    <protectedRange sqref="L2311" name="Rango2_1_5_1_2_1_1_1_1_1_1_1_3_1_1_6_1"/>
    <protectedRange sqref="H2316:H2319" name="Rango2_17_2_1_2_1_1_1_1_1_3_2_6_1"/>
    <protectedRange sqref="I2316:I2319" name="Rango2_18_1_1_2_1_1_1_1_1_3_2_6_1"/>
    <protectedRange sqref="J2316:J2319" name="Rango2_20_1_1_2_1_1_1_1_1_3_1_1_6_1"/>
    <protectedRange sqref="K2316:L2319" name="Rango2_5_3_2_1_2_2_1_1_1_1_1_3_1_1_6_1"/>
    <protectedRange sqref="H2315" name="Rango2_17_2_2_1_1_1_1_1_3_1_1_6_1"/>
    <protectedRange sqref="I2315" name="Rango2_18_1_2_1_1_1_1_1_3_1_1_6_1"/>
    <protectedRange sqref="J2315" name="Rango2_20_1_2_1_1_1_1_1_3_2_6_1"/>
    <protectedRange sqref="L2315" name="Rango2_1_5_1_2_2_1_1_1_1_1_1_3_2_6_1"/>
    <protectedRange sqref="H2334" name="Rango2_27_1_1_2_1_1_1_1_1_3_1_1_6_1"/>
    <protectedRange sqref="H2332" name="Rango2_3_3_2_1_2_1_1_1_1_1_3_1_1_6_1"/>
    <protectedRange sqref="I2334:J2334" name="Rango2_28_1_1_2_1_1_1_1_1_3_1_1_6_1"/>
    <protectedRange sqref="I2332:J2332" name="Rango2_3_4_2_1_2_1_1_1_1_1_3_1_1_6_1"/>
    <protectedRange sqref="K2334 K2332" name="Rango2_29_1_1_2_1_1_1_1_1_3_1_1_6_1"/>
    <protectedRange sqref="L2332" name="Rango2_2_7_1_1_2_1_1_1_1_1_3_1_1_6_1"/>
    <protectedRange sqref="H2331" name="Rango2_27_1_2_1_1_1_1_1_3_1_1_6_1"/>
    <protectedRange sqref="I2331:J2331" name="Rango2_28_1_3_1_1_1_1_1_3_1_1_6_1"/>
    <protectedRange sqref="K2331" name="Rango2_29_1_3_1_1_1_1_1_3_1_1_6_1"/>
    <protectedRange sqref="J2333" name="Rango2_28_1_2_1_1_1_1_1_1_3_1_1_6_1"/>
    <protectedRange sqref="H2333" name="Rango2_27_1_1_1_2_1_1_1_1_1_3_2_6_1"/>
    <protectedRange sqref="L2331" name="Rango2_1_5_1_2_3_1_1_1_1_1_1_3_2_6_1"/>
    <protectedRange sqref="I2333" name="Rango2_28_1_1_1_2_1_1_1_1_1_3_2_6_1"/>
    <protectedRange sqref="K2333" name="Rango2_29_1_2_1_1_1_1_1_1_3_2_6_1"/>
    <protectedRange sqref="L2333" name="Rango2_2_7_1_3_1_1_1_1_1_3_2_6_1"/>
    <protectedRange sqref="L2334" name="Rango2_2_7_1_2_1_1_1_1_1_1_3_2_6_1"/>
    <protectedRange sqref="H2335:H2338" name="Rango2_34_1_1_2_1_1_1_1_1_3_2_6_1"/>
    <protectedRange sqref="I2335:J2338" name="Rango2_35_1_1_2_1_1_1_1_1_3_2_6_1"/>
    <protectedRange sqref="K2335:L2338" name="Rango2_5_3_3_1_1_2_1_1_1_1_1_3_2_6_1"/>
    <protectedRange sqref="I2350:J2350" name="Rango2_35_1_2_1_1_1_1_1_3_2_6_1"/>
    <protectedRange sqref="K2350" name="Rango2_36_1_2_1_1_1_2_1_3_2_6_1"/>
    <protectedRange sqref="L2350" name="Rango2_36_1_2_1_1_1_1_2_1_3_2_6_1"/>
    <protectedRange sqref="H2441:I2443" name="Rango2_10_1_1_2_2_6_1"/>
    <protectedRange sqref="J2441:J2443" name="Rango2_12_1_1_2_2_6_1"/>
    <protectedRange sqref="K2441:L2443" name="Rango2_13_1_1_2_2_6_1"/>
    <protectedRange sqref="H2444" name="Rango2_1_1_2_1_1_3_2_6_1"/>
    <protectedRange sqref="H2445" name="Rango2_2_2_1_3_2_6_1"/>
    <protectedRange sqref="H2446" name="Rango2_3_2_1_1_3_2_6_1"/>
    <protectedRange sqref="I2444" name="Rango2_1_2_1_1_3_2_6_1"/>
    <protectedRange sqref="I2445" name="Rango2_2_3_1_3_2_6_1"/>
    <protectedRange sqref="I2446" name="Rango2_3_3_1_3_2_6_1"/>
    <protectedRange sqref="J2444" name="Rango2_1_4_1_1_2_2_6_1"/>
    <protectedRange sqref="J2445" name="Rango2_2_4_1_3_2_6_1"/>
    <protectedRange sqref="J2446" name="Rango2_3_4_1_3_2_6_1"/>
    <protectedRange sqref="K2444:L2444" name="Rango2_1_5_1_3_2_6_1"/>
    <protectedRange sqref="K2445:L2445" name="Rango2_2_5_1_1_3_2_6_1"/>
    <protectedRange sqref="K2446:L2446" name="Rango2_3_5_1_3_2_6_1"/>
    <protectedRange sqref="H2447:H2448" name="Rango2_22_1_1_2_2_6_1"/>
    <protectedRange sqref="I2447:I2448" name="Rango2_23_1_3_2_6_1"/>
    <protectedRange sqref="J2447:J2448" name="Rango2_24_1_3_2_6_1"/>
    <protectedRange sqref="K2447:L2448" name="Rango2_25_1_3_2_6_1"/>
    <protectedRange sqref="H2449" name="Rango2_29_1_3_2_6_1"/>
    <protectedRange sqref="I2449" name="Rango2_30_1_3_2_6_1"/>
    <protectedRange sqref="J2449" name="Rango2_31_1_3_2_6_1"/>
    <protectedRange sqref="K2449:L2449" name="Rango2_32_1_3_2_6_1"/>
    <protectedRange sqref="H2450:I2456" name="Rango2_37_1_3_2_6_1"/>
    <protectedRange sqref="J2450:J2455" name="Rango2_38_1_1_2_2_6_1"/>
    <protectedRange sqref="K2450:L2454" name="Rango2_39_1_1_2_2_6_1"/>
    <protectedRange sqref="H2458:I2459" name="Rango2_43_1_1_2_2_6_1"/>
    <protectedRange sqref="J2458:J2459" name="Rango2_44_1_1_2_2_6_1"/>
    <protectedRange sqref="K2458:L2459" name="Rango2_45_1_1_2_2_6_1"/>
    <protectedRange sqref="H2460:I2460" name="Rango2_49_1_1_2_2_6_1"/>
    <protectedRange sqref="J2460:J2461" name="Rango2_50_1_1_2_2_6_1"/>
    <protectedRange sqref="K2460:L2461" name="Rango2_51_1_1_2_2_6_1"/>
    <protectedRange sqref="E2554:E2561" name="Rango2_1_3"/>
    <protectedRange sqref="E2562:E2563" name="Rango2_2_1_3"/>
    <protectedRange sqref="E2566:E2567" name="Rango2_4_1_3"/>
    <protectedRange sqref="E2570" name="Rango2_5_1_3"/>
    <protectedRange sqref="O2077:O2081" name="Rango2_5_1_1_1_1_1_1_1"/>
    <protectedRange sqref="O2082 O2086" name="Rango2_5_3_1_1_1_1_1_1_1"/>
    <protectedRange sqref="O2083" name="Rango2_5_4_1_1_1_1_1_1_1"/>
    <protectedRange sqref="O2084" name="Rango2_5_5_1_1_1_1_1_1_1"/>
    <protectedRange sqref="O2085 O2087:O2092" name="Rango2_5_6_1_1_1_1_1_1_1"/>
    <protectedRange sqref="I2077" name="Rango2_4_2_1_1_1_1_1_1"/>
    <protectedRange sqref="I2078" name="Rango2_4_1_1_1_1_1_1_1_1"/>
    <protectedRange sqref="I2107" name="Rango2_1_3_1_1_1_1_1_1"/>
    <protectedRange sqref="I2108" name="Rango2_1_1_1_1_1_1_1_1_1"/>
    <protectedRange sqref="I2109" name="Rango2_1_2_1_1_1_1_1_1_1"/>
    <protectedRange sqref="K2108:L2108" name="Rango2_3_2_1_1_1_1_1_1_1"/>
    <protectedRange sqref="K2109:L2109" name="Rango2_3_3_2_1_1_1_1_1_1"/>
  </protectedRanges>
  <autoFilter ref="A9:Q2570" xr:uid="{329D99C8-B3DE-4AE0-A596-91432E65C782}"/>
  <mergeCells count="1251">
    <mergeCell ref="C2127:C2145"/>
    <mergeCell ref="D2127:D2145"/>
    <mergeCell ref="E2127:E2128"/>
    <mergeCell ref="F2127:F2145"/>
    <mergeCell ref="E2129:E2130"/>
    <mergeCell ref="E2131:E2132"/>
    <mergeCell ref="E2136:E2140"/>
    <mergeCell ref="E2141:E2143"/>
    <mergeCell ref="E2144:E2145"/>
    <mergeCell ref="G105:G106"/>
    <mergeCell ref="C108:C109"/>
    <mergeCell ref="C167:C171"/>
    <mergeCell ref="D167:D171"/>
    <mergeCell ref="E167:E171"/>
    <mergeCell ref="F167:F171"/>
    <mergeCell ref="C130:C131"/>
    <mergeCell ref="D130:D131"/>
    <mergeCell ref="E130:E131"/>
    <mergeCell ref="F130:F131"/>
    <mergeCell ref="G130:G131"/>
    <mergeCell ref="C132:C133"/>
    <mergeCell ref="D132:D133"/>
    <mergeCell ref="E132:E133"/>
    <mergeCell ref="F132:F133"/>
    <mergeCell ref="G132:G133"/>
    <mergeCell ref="C134:C136"/>
    <mergeCell ref="D134:D136"/>
    <mergeCell ref="E134:E136"/>
    <mergeCell ref="C119:C126"/>
    <mergeCell ref="D119:D126"/>
    <mergeCell ref="E119:E126"/>
    <mergeCell ref="F119:F126"/>
    <mergeCell ref="O7:P7"/>
    <mergeCell ref="O6:P6"/>
    <mergeCell ref="O4:P4"/>
    <mergeCell ref="O5:P5"/>
    <mergeCell ref="G120:G121"/>
    <mergeCell ref="G122:G123"/>
    <mergeCell ref="G125:G126"/>
    <mergeCell ref="E81:E104"/>
    <mergeCell ref="F81:F104"/>
    <mergeCell ref="C105:C107"/>
    <mergeCell ref="D105:D107"/>
    <mergeCell ref="E105:E107"/>
    <mergeCell ref="F105:F107"/>
    <mergeCell ref="C10:C25"/>
    <mergeCell ref="D10:D25"/>
    <mergeCell ref="E10:E25"/>
    <mergeCell ref="F10:F25"/>
    <mergeCell ref="G10:G15"/>
    <mergeCell ref="D108:D109"/>
    <mergeCell ref="E108:E109"/>
    <mergeCell ref="F108:F109"/>
    <mergeCell ref="C114:C118"/>
    <mergeCell ref="D114:D118"/>
    <mergeCell ref="E114:E118"/>
    <mergeCell ref="C26:C41"/>
    <mergeCell ref="D26:D41"/>
    <mergeCell ref="E26:E41"/>
    <mergeCell ref="F26:F41"/>
    <mergeCell ref="G37:G41"/>
    <mergeCell ref="C42:C53"/>
    <mergeCell ref="D42:D53"/>
    <mergeCell ref="E42:E53"/>
    <mergeCell ref="F42:F53"/>
    <mergeCell ref="G43:G47"/>
    <mergeCell ref="G50:G51"/>
    <mergeCell ref="G52:G53"/>
    <mergeCell ref="G2:I2"/>
    <mergeCell ref="A4:E4"/>
    <mergeCell ref="A5:E5"/>
    <mergeCell ref="A6:E6"/>
    <mergeCell ref="A7:E7"/>
    <mergeCell ref="F114:F118"/>
    <mergeCell ref="G114:G115"/>
    <mergeCell ref="G116:G117"/>
    <mergeCell ref="C54:C62"/>
    <mergeCell ref="D54:D62"/>
    <mergeCell ref="E54:E62"/>
    <mergeCell ref="F54:F62"/>
    <mergeCell ref="C69:C80"/>
    <mergeCell ref="D69:D80"/>
    <mergeCell ref="E69:E80"/>
    <mergeCell ref="F69:F80"/>
    <mergeCell ref="C81:C104"/>
    <mergeCell ref="D81:D104"/>
    <mergeCell ref="G56:G62"/>
    <mergeCell ref="C127:C129"/>
    <mergeCell ref="D127:D129"/>
    <mergeCell ref="E127:E129"/>
    <mergeCell ref="F127:F129"/>
    <mergeCell ref="C63:C68"/>
    <mergeCell ref="D63:D68"/>
    <mergeCell ref="E63:E68"/>
    <mergeCell ref="F63:F68"/>
    <mergeCell ref="G65:G66"/>
    <mergeCell ref="G67:G68"/>
    <mergeCell ref="F134:F136"/>
    <mergeCell ref="G135:G136"/>
    <mergeCell ref="C137:C141"/>
    <mergeCell ref="D137:D141"/>
    <mergeCell ref="E137:E141"/>
    <mergeCell ref="F137:F141"/>
    <mergeCell ref="G137:G138"/>
    <mergeCell ref="G139:G140"/>
    <mergeCell ref="C143:C144"/>
    <mergeCell ref="D143:D144"/>
    <mergeCell ref="E143:E144"/>
    <mergeCell ref="F143:F144"/>
    <mergeCell ref="G143:G144"/>
    <mergeCell ref="C145:C146"/>
    <mergeCell ref="D145:D146"/>
    <mergeCell ref="E145:E146"/>
    <mergeCell ref="F145:F146"/>
    <mergeCell ref="G145:G146"/>
    <mergeCell ref="C147:C149"/>
    <mergeCell ref="D147:D149"/>
    <mergeCell ref="E147:E149"/>
    <mergeCell ref="F147:F149"/>
    <mergeCell ref="C150:C152"/>
    <mergeCell ref="D150:D152"/>
    <mergeCell ref="E150:E152"/>
    <mergeCell ref="F150:F152"/>
    <mergeCell ref="C153:C155"/>
    <mergeCell ref="D153:D155"/>
    <mergeCell ref="E153:E155"/>
    <mergeCell ref="F153:F155"/>
    <mergeCell ref="C156:C158"/>
    <mergeCell ref="D156:D158"/>
    <mergeCell ref="E156:E158"/>
    <mergeCell ref="F156:F158"/>
    <mergeCell ref="G156:G157"/>
    <mergeCell ref="C159:C161"/>
    <mergeCell ref="D159:D161"/>
    <mergeCell ref="E159:E161"/>
    <mergeCell ref="F159:F161"/>
    <mergeCell ref="G159:G160"/>
    <mergeCell ref="C162:C166"/>
    <mergeCell ref="D162:D166"/>
    <mergeCell ref="E162:E166"/>
    <mergeCell ref="F162:F166"/>
    <mergeCell ref="G163:G164"/>
    <mergeCell ref="G169:G170"/>
    <mergeCell ref="C172:C181"/>
    <mergeCell ref="D172:D181"/>
    <mergeCell ref="E172:E181"/>
    <mergeCell ref="F172:F181"/>
    <mergeCell ref="C182:C191"/>
    <mergeCell ref="D182:D191"/>
    <mergeCell ref="E182:E191"/>
    <mergeCell ref="F182:F191"/>
    <mergeCell ref="G182:G184"/>
    <mergeCell ref="G187:G188"/>
    <mergeCell ref="G190:G191"/>
    <mergeCell ref="C192:C230"/>
    <mergeCell ref="D192:D230"/>
    <mergeCell ref="E192:E230"/>
    <mergeCell ref="F192:F230"/>
    <mergeCell ref="G193:G195"/>
    <mergeCell ref="G196:G201"/>
    <mergeCell ref="G202:G211"/>
    <mergeCell ref="H209:H210"/>
    <mergeCell ref="G221:G230"/>
    <mergeCell ref="H221:H222"/>
    <mergeCell ref="H223:H224"/>
    <mergeCell ref="C231:C243"/>
    <mergeCell ref="D231:D243"/>
    <mergeCell ref="E231:E243"/>
    <mergeCell ref="F231:F243"/>
    <mergeCell ref="G231:G233"/>
    <mergeCell ref="C244:C256"/>
    <mergeCell ref="D244:D256"/>
    <mergeCell ref="E244:E256"/>
    <mergeCell ref="F244:F256"/>
    <mergeCell ref="G244:G246"/>
    <mergeCell ref="C257:C269"/>
    <mergeCell ref="D257:D269"/>
    <mergeCell ref="E257:E269"/>
    <mergeCell ref="F257:F269"/>
    <mergeCell ref="G257:G259"/>
    <mergeCell ref="C270:C280"/>
    <mergeCell ref="D270:D280"/>
    <mergeCell ref="E270:E280"/>
    <mergeCell ref="F270:F280"/>
    <mergeCell ref="C281:C291"/>
    <mergeCell ref="D281:D291"/>
    <mergeCell ref="E281:E291"/>
    <mergeCell ref="F281:F291"/>
    <mergeCell ref="G281:G282"/>
    <mergeCell ref="C292:C304"/>
    <mergeCell ref="D292:D304"/>
    <mergeCell ref="E292:E304"/>
    <mergeCell ref="F292:F304"/>
    <mergeCell ref="G292:G295"/>
    <mergeCell ref="G297:G299"/>
    <mergeCell ref="C305:C317"/>
    <mergeCell ref="D305:D317"/>
    <mergeCell ref="E305:E317"/>
    <mergeCell ref="F305:F317"/>
    <mergeCell ref="G305:G306"/>
    <mergeCell ref="G307:G308"/>
    <mergeCell ref="C318:C330"/>
    <mergeCell ref="D318:D330"/>
    <mergeCell ref="E318:E330"/>
    <mergeCell ref="F318:F330"/>
    <mergeCell ref="G318:G319"/>
    <mergeCell ref="G320:G321"/>
    <mergeCell ref="C331:C343"/>
    <mergeCell ref="D331:D343"/>
    <mergeCell ref="E331:E343"/>
    <mergeCell ref="F331:F343"/>
    <mergeCell ref="G331:G332"/>
    <mergeCell ref="G333:G334"/>
    <mergeCell ref="C344:C356"/>
    <mergeCell ref="D344:D356"/>
    <mergeCell ref="E344:E356"/>
    <mergeCell ref="F344:F356"/>
    <mergeCell ref="G344:G345"/>
    <mergeCell ref="G346:G347"/>
    <mergeCell ref="C357:C371"/>
    <mergeCell ref="D357:D371"/>
    <mergeCell ref="E357:E371"/>
    <mergeCell ref="F357:F371"/>
    <mergeCell ref="G359:G362"/>
    <mergeCell ref="C372:C374"/>
    <mergeCell ref="D372:D374"/>
    <mergeCell ref="E372:E374"/>
    <mergeCell ref="F372:F374"/>
    <mergeCell ref="G372:G373"/>
    <mergeCell ref="C375:C379"/>
    <mergeCell ref="D375:D379"/>
    <mergeCell ref="E375:E379"/>
    <mergeCell ref="F375:F379"/>
    <mergeCell ref="G375:G376"/>
    <mergeCell ref="G377:G378"/>
    <mergeCell ref="C380:C390"/>
    <mergeCell ref="D380:D390"/>
    <mergeCell ref="E380:E390"/>
    <mergeCell ref="F380:F390"/>
    <mergeCell ref="G380:G381"/>
    <mergeCell ref="C391:C401"/>
    <mergeCell ref="D391:D401"/>
    <mergeCell ref="E391:E401"/>
    <mergeCell ref="F391:F401"/>
    <mergeCell ref="G391:G392"/>
    <mergeCell ref="C402:C412"/>
    <mergeCell ref="D402:D412"/>
    <mergeCell ref="E402:E412"/>
    <mergeCell ref="F402:F412"/>
    <mergeCell ref="G402:G403"/>
    <mergeCell ref="C413:C424"/>
    <mergeCell ref="D413:D424"/>
    <mergeCell ref="E413:E424"/>
    <mergeCell ref="F413:F424"/>
    <mergeCell ref="G414:G415"/>
    <mergeCell ref="C425:C436"/>
    <mergeCell ref="D425:D436"/>
    <mergeCell ref="E425:E436"/>
    <mergeCell ref="F425:F436"/>
    <mergeCell ref="G426:G427"/>
    <mergeCell ref="C437:C439"/>
    <mergeCell ref="D437:D439"/>
    <mergeCell ref="E437:E439"/>
    <mergeCell ref="F437:F439"/>
    <mergeCell ref="G437:G439"/>
    <mergeCell ref="C440:C451"/>
    <mergeCell ref="D440:D451"/>
    <mergeCell ref="E440:E451"/>
    <mergeCell ref="F440:F451"/>
    <mergeCell ref="G441:G442"/>
    <mergeCell ref="C452:C463"/>
    <mergeCell ref="D452:D463"/>
    <mergeCell ref="E452:E463"/>
    <mergeCell ref="F452:F463"/>
    <mergeCell ref="G453:G454"/>
    <mergeCell ref="C464:C475"/>
    <mergeCell ref="D464:D475"/>
    <mergeCell ref="E464:E475"/>
    <mergeCell ref="F464:F475"/>
    <mergeCell ref="G465:G466"/>
    <mergeCell ref="C476:C487"/>
    <mergeCell ref="D476:D487"/>
    <mergeCell ref="E476:E487"/>
    <mergeCell ref="F476:F487"/>
    <mergeCell ref="G477:G478"/>
    <mergeCell ref="C488:C490"/>
    <mergeCell ref="D488:D490"/>
    <mergeCell ref="E488:E490"/>
    <mergeCell ref="F488:F490"/>
    <mergeCell ref="G488:G490"/>
    <mergeCell ref="C491:C502"/>
    <mergeCell ref="D491:D502"/>
    <mergeCell ref="E491:E502"/>
    <mergeCell ref="F491:F502"/>
    <mergeCell ref="G492:G493"/>
    <mergeCell ref="C503:C514"/>
    <mergeCell ref="D503:D514"/>
    <mergeCell ref="E503:E514"/>
    <mergeCell ref="F503:F514"/>
    <mergeCell ref="G504:G505"/>
    <mergeCell ref="C515:C526"/>
    <mergeCell ref="D515:D526"/>
    <mergeCell ref="E515:E526"/>
    <mergeCell ref="F515:F526"/>
    <mergeCell ref="G516:G517"/>
    <mergeCell ref="C527:C538"/>
    <mergeCell ref="D527:D538"/>
    <mergeCell ref="E527:E538"/>
    <mergeCell ref="F527:F538"/>
    <mergeCell ref="G528:G529"/>
    <mergeCell ref="C539:C549"/>
    <mergeCell ref="D539:D549"/>
    <mergeCell ref="E539:E549"/>
    <mergeCell ref="F539:F549"/>
    <mergeCell ref="G539:G540"/>
    <mergeCell ref="C550:C560"/>
    <mergeCell ref="D550:D560"/>
    <mergeCell ref="E550:E560"/>
    <mergeCell ref="F550:F560"/>
    <mergeCell ref="G550:G551"/>
    <mergeCell ref="C561:C572"/>
    <mergeCell ref="D561:D572"/>
    <mergeCell ref="E561:E572"/>
    <mergeCell ref="F561:F572"/>
    <mergeCell ref="G561:G563"/>
    <mergeCell ref="C573:C584"/>
    <mergeCell ref="D573:D584"/>
    <mergeCell ref="E573:E584"/>
    <mergeCell ref="F573:F584"/>
    <mergeCell ref="G573:G575"/>
    <mergeCell ref="C585:C596"/>
    <mergeCell ref="D585:D596"/>
    <mergeCell ref="E585:E596"/>
    <mergeCell ref="F585:F596"/>
    <mergeCell ref="G585:G587"/>
    <mergeCell ref="C597:C608"/>
    <mergeCell ref="D597:D608"/>
    <mergeCell ref="E597:E608"/>
    <mergeCell ref="F597:F608"/>
    <mergeCell ref="G597:G599"/>
    <mergeCell ref="C609:C614"/>
    <mergeCell ref="D609:D614"/>
    <mergeCell ref="E609:E614"/>
    <mergeCell ref="F609:F614"/>
    <mergeCell ref="C615:C626"/>
    <mergeCell ref="D615:D626"/>
    <mergeCell ref="E615:E626"/>
    <mergeCell ref="F615:F626"/>
    <mergeCell ref="G615:G617"/>
    <mergeCell ref="C627:C640"/>
    <mergeCell ref="D627:D640"/>
    <mergeCell ref="E627:E640"/>
    <mergeCell ref="F627:F640"/>
    <mergeCell ref="G629:G631"/>
    <mergeCell ref="C641:C651"/>
    <mergeCell ref="D641:D651"/>
    <mergeCell ref="E641:E651"/>
    <mergeCell ref="F641:F651"/>
    <mergeCell ref="G641:G642"/>
    <mergeCell ref="C652:C663"/>
    <mergeCell ref="D652:D663"/>
    <mergeCell ref="E652:E663"/>
    <mergeCell ref="F652:F663"/>
    <mergeCell ref="G652:G654"/>
    <mergeCell ref="C664:C675"/>
    <mergeCell ref="D664:D675"/>
    <mergeCell ref="E664:E675"/>
    <mergeCell ref="F664:F675"/>
    <mergeCell ref="G664:G666"/>
    <mergeCell ref="C676:C686"/>
    <mergeCell ref="D676:D686"/>
    <mergeCell ref="E676:E686"/>
    <mergeCell ref="F676:F686"/>
    <mergeCell ref="G676:G677"/>
    <mergeCell ref="C687:C697"/>
    <mergeCell ref="D687:D697"/>
    <mergeCell ref="E687:E697"/>
    <mergeCell ref="F687:F697"/>
    <mergeCell ref="G687:G688"/>
    <mergeCell ref="C698:C708"/>
    <mergeCell ref="D698:D708"/>
    <mergeCell ref="E698:E708"/>
    <mergeCell ref="F698:F708"/>
    <mergeCell ref="G698:G699"/>
    <mergeCell ref="C709:C721"/>
    <mergeCell ref="D709:D721"/>
    <mergeCell ref="E709:E721"/>
    <mergeCell ref="F709:F721"/>
    <mergeCell ref="G709:G712"/>
    <mergeCell ref="C722:C734"/>
    <mergeCell ref="D722:D734"/>
    <mergeCell ref="E722:E734"/>
    <mergeCell ref="F722:F734"/>
    <mergeCell ref="G722:G725"/>
    <mergeCell ref="C735:C745"/>
    <mergeCell ref="D735:D745"/>
    <mergeCell ref="E735:E745"/>
    <mergeCell ref="F735:F745"/>
    <mergeCell ref="G735:G736"/>
    <mergeCell ref="C746:C756"/>
    <mergeCell ref="D746:D756"/>
    <mergeCell ref="E746:E756"/>
    <mergeCell ref="F746:F756"/>
    <mergeCell ref="G746:G747"/>
    <mergeCell ref="C757:C767"/>
    <mergeCell ref="D757:D767"/>
    <mergeCell ref="E757:E767"/>
    <mergeCell ref="F757:F767"/>
    <mergeCell ref="G757:G758"/>
    <mergeCell ref="C768:C769"/>
    <mergeCell ref="D768:D769"/>
    <mergeCell ref="E768:E769"/>
    <mergeCell ref="F768:F769"/>
    <mergeCell ref="C770:C780"/>
    <mergeCell ref="D770:D780"/>
    <mergeCell ref="E770:E780"/>
    <mergeCell ref="F770:F780"/>
    <mergeCell ref="G770:G771"/>
    <mergeCell ref="C781:C782"/>
    <mergeCell ref="D781:D782"/>
    <mergeCell ref="E781:E782"/>
    <mergeCell ref="F781:F782"/>
    <mergeCell ref="G781:G782"/>
    <mergeCell ref="C783:C793"/>
    <mergeCell ref="D783:D793"/>
    <mergeCell ref="E783:E793"/>
    <mergeCell ref="F783:F793"/>
    <mergeCell ref="G783:G784"/>
    <mergeCell ref="C795:C812"/>
    <mergeCell ref="D795:D812"/>
    <mergeCell ref="E795:E812"/>
    <mergeCell ref="F795:F812"/>
    <mergeCell ref="G797:G798"/>
    <mergeCell ref="C813:C827"/>
    <mergeCell ref="D813:D827"/>
    <mergeCell ref="E813:E827"/>
    <mergeCell ref="F813:F827"/>
    <mergeCell ref="G814:G815"/>
    <mergeCell ref="C828:C842"/>
    <mergeCell ref="D828:D842"/>
    <mergeCell ref="E828:E842"/>
    <mergeCell ref="F828:F842"/>
    <mergeCell ref="G828:G829"/>
    <mergeCell ref="C843:C859"/>
    <mergeCell ref="D843:D859"/>
    <mergeCell ref="E843:E859"/>
    <mergeCell ref="F843:F859"/>
    <mergeCell ref="C860:C878"/>
    <mergeCell ref="D860:D878"/>
    <mergeCell ref="E860:E878"/>
    <mergeCell ref="F860:F878"/>
    <mergeCell ref="G861:G862"/>
    <mergeCell ref="C879:C895"/>
    <mergeCell ref="D879:D895"/>
    <mergeCell ref="E879:E895"/>
    <mergeCell ref="F879:F895"/>
    <mergeCell ref="G880:G881"/>
    <mergeCell ref="C896:C910"/>
    <mergeCell ref="D896:D910"/>
    <mergeCell ref="E896:E910"/>
    <mergeCell ref="F896:F910"/>
    <mergeCell ref="G897:G898"/>
    <mergeCell ref="C911:C925"/>
    <mergeCell ref="D911:D925"/>
    <mergeCell ref="E911:E925"/>
    <mergeCell ref="F911:F925"/>
    <mergeCell ref="G912:G913"/>
    <mergeCell ref="C927:C942"/>
    <mergeCell ref="D927:D942"/>
    <mergeCell ref="E927:E942"/>
    <mergeCell ref="F927:F942"/>
    <mergeCell ref="C943:C957"/>
    <mergeCell ref="D943:D957"/>
    <mergeCell ref="E943:E957"/>
    <mergeCell ref="F943:F957"/>
    <mergeCell ref="C958:C972"/>
    <mergeCell ref="D958:D972"/>
    <mergeCell ref="E958:E972"/>
    <mergeCell ref="F958:F972"/>
    <mergeCell ref="C973:C988"/>
    <mergeCell ref="D973:D988"/>
    <mergeCell ref="E973:E988"/>
    <mergeCell ref="F973:F988"/>
    <mergeCell ref="C989:C1006"/>
    <mergeCell ref="D989:D1006"/>
    <mergeCell ref="E989:E1006"/>
    <mergeCell ref="F989:F1006"/>
    <mergeCell ref="G990:G991"/>
    <mergeCell ref="C1007:C1018"/>
    <mergeCell ref="D1007:D1018"/>
    <mergeCell ref="E1007:E1018"/>
    <mergeCell ref="F1007:F1018"/>
    <mergeCell ref="C1123:C1125"/>
    <mergeCell ref="D1123:D1125"/>
    <mergeCell ref="E1123:E1125"/>
    <mergeCell ref="F1123:F1125"/>
    <mergeCell ref="C1126:C1129"/>
    <mergeCell ref="D1126:D1129"/>
    <mergeCell ref="E1126:E1129"/>
    <mergeCell ref="F1126:F1129"/>
    <mergeCell ref="G1128:G1129"/>
    <mergeCell ref="C1130:C1133"/>
    <mergeCell ref="C1019:C1033"/>
    <mergeCell ref="D1019:D1033"/>
    <mergeCell ref="E1019:E1033"/>
    <mergeCell ref="F1019:F1033"/>
    <mergeCell ref="C1034:C1050"/>
    <mergeCell ref="D1034:D1050"/>
    <mergeCell ref="E1034:E1050"/>
    <mergeCell ref="F1034:F1050"/>
    <mergeCell ref="C1051:C1062"/>
    <mergeCell ref="D1051:D1062"/>
    <mergeCell ref="E1051:E1062"/>
    <mergeCell ref="F1051:F1062"/>
    <mergeCell ref="G1051:G1052"/>
    <mergeCell ref="C1063:C1077"/>
    <mergeCell ref="D1063:D1077"/>
    <mergeCell ref="E1063:E1077"/>
    <mergeCell ref="F1063:F1077"/>
    <mergeCell ref="G1063:G1068"/>
    <mergeCell ref="C1079:C1090"/>
    <mergeCell ref="D1079:D1090"/>
    <mergeCell ref="E1079:E1090"/>
    <mergeCell ref="F1079:F1090"/>
    <mergeCell ref="C1091:C1101"/>
    <mergeCell ref="D1091:D1101"/>
    <mergeCell ref="E1091:E1101"/>
    <mergeCell ref="F1091:F1101"/>
    <mergeCell ref="C1102:C1117"/>
    <mergeCell ref="D1102:D1117"/>
    <mergeCell ref="E1102:E1117"/>
    <mergeCell ref="F1102:F1117"/>
    <mergeCell ref="G1102:G1105"/>
    <mergeCell ref="G1106:G1107"/>
    <mergeCell ref="C1118:C1122"/>
    <mergeCell ref="D1118:D1122"/>
    <mergeCell ref="E1118:E1122"/>
    <mergeCell ref="F1118:F1122"/>
    <mergeCell ref="G1120:G1122"/>
    <mergeCell ref="D1130:D1133"/>
    <mergeCell ref="E1130:E1133"/>
    <mergeCell ref="F1130:F1133"/>
    <mergeCell ref="C1134:C1135"/>
    <mergeCell ref="D1134:D1135"/>
    <mergeCell ref="E1134:E1135"/>
    <mergeCell ref="F1134:F1135"/>
    <mergeCell ref="C1180:C1184"/>
    <mergeCell ref="D1180:D1184"/>
    <mergeCell ref="E1180:E1184"/>
    <mergeCell ref="F1180:F1184"/>
    <mergeCell ref="G1181:G1182"/>
    <mergeCell ref="C1185:C1188"/>
    <mergeCell ref="D1185:D1188"/>
    <mergeCell ref="E1185:E1188"/>
    <mergeCell ref="F1185:F1188"/>
    <mergeCell ref="G1185:G1186"/>
    <mergeCell ref="G1187:G1188"/>
    <mergeCell ref="C1162:C1165"/>
    <mergeCell ref="D1162:D1165"/>
    <mergeCell ref="E1162:E1165"/>
    <mergeCell ref="F1162:F1165"/>
    <mergeCell ref="G1162:G1163"/>
    <mergeCell ref="C1166:C1169"/>
    <mergeCell ref="D1166:D1169"/>
    <mergeCell ref="E1166:E1169"/>
    <mergeCell ref="F1166:F1169"/>
    <mergeCell ref="G1166:G1167"/>
    <mergeCell ref="C1170:C1171"/>
    <mergeCell ref="D1170:D1171"/>
    <mergeCell ref="E1170:E1171"/>
    <mergeCell ref="F1170:F1171"/>
    <mergeCell ref="C1136:C1139"/>
    <mergeCell ref="D1136:D1139"/>
    <mergeCell ref="E1136:E1139"/>
    <mergeCell ref="F1136:F1139"/>
    <mergeCell ref="C1140:C1142"/>
    <mergeCell ref="D1140:D1142"/>
    <mergeCell ref="E1140:E1142"/>
    <mergeCell ref="F1140:F1142"/>
    <mergeCell ref="C1144:C1148"/>
    <mergeCell ref="D1144:D1148"/>
    <mergeCell ref="E1144:E1148"/>
    <mergeCell ref="F1144:F1148"/>
    <mergeCell ref="G1144:G1145"/>
    <mergeCell ref="G1147:G1148"/>
    <mergeCell ref="C1149:C1153"/>
    <mergeCell ref="D1149:D1153"/>
    <mergeCell ref="E1149:E1153"/>
    <mergeCell ref="F1149:F1153"/>
    <mergeCell ref="G1149:G1150"/>
    <mergeCell ref="G1151:G1152"/>
    <mergeCell ref="E1154:E1157"/>
    <mergeCell ref="F1154:F1157"/>
    <mergeCell ref="G1154:G1155"/>
    <mergeCell ref="G1156:G1157"/>
    <mergeCell ref="C1158:C1161"/>
    <mergeCell ref="D1158:D1161"/>
    <mergeCell ref="E1158:E1161"/>
    <mergeCell ref="C1189:C1197"/>
    <mergeCell ref="D1189:D1197"/>
    <mergeCell ref="F1189:F1197"/>
    <mergeCell ref="C1198:C1222"/>
    <mergeCell ref="D1198:D1222"/>
    <mergeCell ref="E1198:E1200"/>
    <mergeCell ref="F1198:F1222"/>
    <mergeCell ref="E1201:E1203"/>
    <mergeCell ref="E1204:E1206"/>
    <mergeCell ref="G1206:G1207"/>
    <mergeCell ref="F1172:F1176"/>
    <mergeCell ref="G1172:G1173"/>
    <mergeCell ref="G1175:G1176"/>
    <mergeCell ref="C1172:C1176"/>
    <mergeCell ref="D1172:D1176"/>
    <mergeCell ref="E1172:E1176"/>
    <mergeCell ref="C1177:C1179"/>
    <mergeCell ref="D1177:D1179"/>
    <mergeCell ref="E1177:E1179"/>
    <mergeCell ref="F1177:F1179"/>
    <mergeCell ref="C1154:C1157"/>
    <mergeCell ref="D1154:D1157"/>
    <mergeCell ref="F1158:F1161"/>
    <mergeCell ref="G1158:G1159"/>
    <mergeCell ref="G1160:G1161"/>
    <mergeCell ref="H1206:H1207"/>
    <mergeCell ref="E1207:E1213"/>
    <mergeCell ref="E1214:E1215"/>
    <mergeCell ref="E1216:E1222"/>
    <mergeCell ref="C1223:C1229"/>
    <mergeCell ref="D1223:D1229"/>
    <mergeCell ref="E1223:E1229"/>
    <mergeCell ref="F1223:F1229"/>
    <mergeCell ref="C1230:C1247"/>
    <mergeCell ref="D1230:D1247"/>
    <mergeCell ref="E1230:E1247"/>
    <mergeCell ref="F1230:F1247"/>
    <mergeCell ref="C1248:C1259"/>
    <mergeCell ref="D1248:D1259"/>
    <mergeCell ref="E1248:E1250"/>
    <mergeCell ref="F1248:F1259"/>
    <mergeCell ref="G1248:G1249"/>
    <mergeCell ref="G1250:G1251"/>
    <mergeCell ref="E1251:E1253"/>
    <mergeCell ref="G1253:G1254"/>
    <mergeCell ref="E1254:E1256"/>
    <mergeCell ref="G1255:G1256"/>
    <mergeCell ref="E1257:E1259"/>
    <mergeCell ref="G1258:G1259"/>
    <mergeCell ref="C1260:C1267"/>
    <mergeCell ref="D1260:D1267"/>
    <mergeCell ref="E1260:E1267"/>
    <mergeCell ref="F1260:F1267"/>
    <mergeCell ref="C1268:C1278"/>
    <mergeCell ref="D1268:D1278"/>
    <mergeCell ref="E1268:E1272"/>
    <mergeCell ref="F1268:F1278"/>
    <mergeCell ref="E1273:E1278"/>
    <mergeCell ref="C1279:C1286"/>
    <mergeCell ref="D1279:D1286"/>
    <mergeCell ref="E1279:E1282"/>
    <mergeCell ref="F1279:F1286"/>
    <mergeCell ref="E1283:E1286"/>
    <mergeCell ref="C1287:C1307"/>
    <mergeCell ref="D1287:D1307"/>
    <mergeCell ref="E1287:E1289"/>
    <mergeCell ref="F1287:F1307"/>
    <mergeCell ref="E1290:E1292"/>
    <mergeCell ref="E1293:E1295"/>
    <mergeCell ref="E1296:E1298"/>
    <mergeCell ref="E1299:E1301"/>
    <mergeCell ref="E1302:E1304"/>
    <mergeCell ref="E1305:E1306"/>
    <mergeCell ref="C1308:C1318"/>
    <mergeCell ref="D1308:D1318"/>
    <mergeCell ref="E1308:E1310"/>
    <mergeCell ref="F1308:F1318"/>
    <mergeCell ref="G1308:G1311"/>
    <mergeCell ref="E1311:E1315"/>
    <mergeCell ref="G1315:G1318"/>
    <mergeCell ref="E1316:E1318"/>
    <mergeCell ref="C1319:C1327"/>
    <mergeCell ref="D1319:D1327"/>
    <mergeCell ref="E1319:E1322"/>
    <mergeCell ref="F1319:F1327"/>
    <mergeCell ref="G1320:G1321"/>
    <mergeCell ref="E1323:E1327"/>
    <mergeCell ref="C1328:C1336"/>
    <mergeCell ref="D1328:D1336"/>
    <mergeCell ref="E1328:E1329"/>
    <mergeCell ref="F1328:F1336"/>
    <mergeCell ref="E1330:E1331"/>
    <mergeCell ref="E1332:E1333"/>
    <mergeCell ref="E1334:E1335"/>
    <mergeCell ref="C1337:C1343"/>
    <mergeCell ref="D1337:D1343"/>
    <mergeCell ref="E1337:E1340"/>
    <mergeCell ref="F1337:F1343"/>
    <mergeCell ref="E1341:E1343"/>
    <mergeCell ref="C1344:C1352"/>
    <mergeCell ref="D1344:D1352"/>
    <mergeCell ref="E1344:E1346"/>
    <mergeCell ref="F1344:F1352"/>
    <mergeCell ref="G1344:G1345"/>
    <mergeCell ref="E1348:E1350"/>
    <mergeCell ref="G1348:G1349"/>
    <mergeCell ref="C1353:C1361"/>
    <mergeCell ref="D1353:D1361"/>
    <mergeCell ref="E1353:E1355"/>
    <mergeCell ref="F1353:F1361"/>
    <mergeCell ref="E1356:E1358"/>
    <mergeCell ref="E1359:E1361"/>
    <mergeCell ref="C1362:C1363"/>
    <mergeCell ref="D1362:D1363"/>
    <mergeCell ref="F1362:F1363"/>
    <mergeCell ref="C1364:C1369"/>
    <mergeCell ref="D1364:D1369"/>
    <mergeCell ref="E1364:E1366"/>
    <mergeCell ref="F1364:F1369"/>
    <mergeCell ref="E1367:E1369"/>
    <mergeCell ref="C1370:C1377"/>
    <mergeCell ref="D1370:D1377"/>
    <mergeCell ref="E1370:E1377"/>
    <mergeCell ref="F1370:F1377"/>
    <mergeCell ref="G1372:G1374"/>
    <mergeCell ref="G1375:G1376"/>
    <mergeCell ref="C1378:C1386"/>
    <mergeCell ref="D1378:D1386"/>
    <mergeCell ref="E1378:E1380"/>
    <mergeCell ref="F1378:F1386"/>
    <mergeCell ref="E1383:E1386"/>
    <mergeCell ref="C1387:C1411"/>
    <mergeCell ref="D1387:D1411"/>
    <mergeCell ref="E1387:E1390"/>
    <mergeCell ref="F1387:F1411"/>
    <mergeCell ref="E1391:E1393"/>
    <mergeCell ref="E1394:E1396"/>
    <mergeCell ref="E1397:E1399"/>
    <mergeCell ref="E1400:E1402"/>
    <mergeCell ref="E1403:E1404"/>
    <mergeCell ref="E1405:E1407"/>
    <mergeCell ref="E1408:E1411"/>
    <mergeCell ref="C1412:C1424"/>
    <mergeCell ref="D1412:D1424"/>
    <mergeCell ref="F1412:F1424"/>
    <mergeCell ref="G1412:G1414"/>
    <mergeCell ref="E1415:E1416"/>
    <mergeCell ref="G1415:G1416"/>
    <mergeCell ref="E1417:E1418"/>
    <mergeCell ref="G1417:G1419"/>
    <mergeCell ref="E1419:E1420"/>
    <mergeCell ref="G1420:G1424"/>
    <mergeCell ref="I1420:I1422"/>
    <mergeCell ref="E1421:E1422"/>
    <mergeCell ref="E1423:E1424"/>
    <mergeCell ref="C1425:C1445"/>
    <mergeCell ref="D1425:D1445"/>
    <mergeCell ref="E1425:E1445"/>
    <mergeCell ref="F1425:F1445"/>
    <mergeCell ref="G1425:G1427"/>
    <mergeCell ref="G1428:G1430"/>
    <mergeCell ref="G1431:G1433"/>
    <mergeCell ref="G1434:G1436"/>
    <mergeCell ref="G1437:G1439"/>
    <mergeCell ref="G1440:G1442"/>
    <mergeCell ref="G1443:G1445"/>
    <mergeCell ref="C1446:C1459"/>
    <mergeCell ref="D1446:D1459"/>
    <mergeCell ref="E1446:E1455"/>
    <mergeCell ref="F1446:F1459"/>
    <mergeCell ref="E1456:E1457"/>
    <mergeCell ref="E1458:E1459"/>
    <mergeCell ref="C1460:C1489"/>
    <mergeCell ref="D1460:D1489"/>
    <mergeCell ref="E1460:E1461"/>
    <mergeCell ref="F1460:F1489"/>
    <mergeCell ref="E1462:E1463"/>
    <mergeCell ref="E1464:E1465"/>
    <mergeCell ref="E1466:E1467"/>
    <mergeCell ref="E1468:E1469"/>
    <mergeCell ref="E1471:E1473"/>
    <mergeCell ref="E1474:E1475"/>
    <mergeCell ref="E1476:E1477"/>
    <mergeCell ref="E1478:E1479"/>
    <mergeCell ref="E1480:E1484"/>
    <mergeCell ref="E1487:E1489"/>
    <mergeCell ref="C1490:C1495"/>
    <mergeCell ref="D1490:D1495"/>
    <mergeCell ref="E1490:E1491"/>
    <mergeCell ref="F1490:F1495"/>
    <mergeCell ref="E1492:E1493"/>
    <mergeCell ref="G1493:G1494"/>
    <mergeCell ref="C1496:C1508"/>
    <mergeCell ref="D1496:D1508"/>
    <mergeCell ref="E1496:E1508"/>
    <mergeCell ref="F1496:F1508"/>
    <mergeCell ref="C1509:C1529"/>
    <mergeCell ref="D1509:D1529"/>
    <mergeCell ref="E1509:E1513"/>
    <mergeCell ref="F1509:F1529"/>
    <mergeCell ref="G1509:G1510"/>
    <mergeCell ref="E1514:E1522"/>
    <mergeCell ref="E1523:E1529"/>
    <mergeCell ref="G1523:G1524"/>
    <mergeCell ref="G1525:G1526"/>
    <mergeCell ref="G1527:G1528"/>
    <mergeCell ref="C1530:C1568"/>
    <mergeCell ref="D1530:D1568"/>
    <mergeCell ref="E1530:E1539"/>
    <mergeCell ref="F1530:F1568"/>
    <mergeCell ref="E1540:E1548"/>
    <mergeCell ref="E1549:E1558"/>
    <mergeCell ref="E1559:E1568"/>
    <mergeCell ref="C1569:C1617"/>
    <mergeCell ref="D1569:D1617"/>
    <mergeCell ref="E1569:E1590"/>
    <mergeCell ref="F1569:F1617"/>
    <mergeCell ref="E1591:E1601"/>
    <mergeCell ref="E1604:E1605"/>
    <mergeCell ref="E1606:E1617"/>
    <mergeCell ref="C1618:C1635"/>
    <mergeCell ref="D1618:D1635"/>
    <mergeCell ref="E1618:E1622"/>
    <mergeCell ref="F1618:F1635"/>
    <mergeCell ref="E1623:E1627"/>
    <mergeCell ref="E1631:E1634"/>
    <mergeCell ref="C1636:C1654"/>
    <mergeCell ref="D1636:D1654"/>
    <mergeCell ref="E1636:E1639"/>
    <mergeCell ref="F1636:F1654"/>
    <mergeCell ref="E1641:E1644"/>
    <mergeCell ref="E1647:E1650"/>
    <mergeCell ref="C1655:C1696"/>
    <mergeCell ref="D1655:D1696"/>
    <mergeCell ref="E1655:E1684"/>
    <mergeCell ref="F1655:F1696"/>
    <mergeCell ref="G1655:G1658"/>
    <mergeCell ref="G1659:G1663"/>
    <mergeCell ref="H1659:H1663"/>
    <mergeCell ref="I1659:I1663"/>
    <mergeCell ref="G1664:G1667"/>
    <mergeCell ref="G1668:G1674"/>
    <mergeCell ref="H1668:H1674"/>
    <mergeCell ref="I1668:I1674"/>
    <mergeCell ref="G1676:G1677"/>
    <mergeCell ref="H1676:H1677"/>
    <mergeCell ref="G1678:G1679"/>
    <mergeCell ref="H1678:H1679"/>
    <mergeCell ref="I1678:I1679"/>
    <mergeCell ref="G1681:G1684"/>
    <mergeCell ref="E1685:E1693"/>
    <mergeCell ref="G1685:G1695"/>
    <mergeCell ref="H1685:H1695"/>
    <mergeCell ref="I1685:I1695"/>
    <mergeCell ref="E1694:E1696"/>
    <mergeCell ref="C1697:C1730"/>
    <mergeCell ref="D1697:D1730"/>
    <mergeCell ref="E1697:E1702"/>
    <mergeCell ref="F1697:F1730"/>
    <mergeCell ref="G1698:G1699"/>
    <mergeCell ref="E1703:E1705"/>
    <mergeCell ref="E1706:E1709"/>
    <mergeCell ref="E1710:E1711"/>
    <mergeCell ref="E1712:E1713"/>
    <mergeCell ref="E1714:E1721"/>
    <mergeCell ref="E1722:E1723"/>
    <mergeCell ref="E1724:E1726"/>
    <mergeCell ref="E1727:E1728"/>
    <mergeCell ref="E1729:E1730"/>
    <mergeCell ref="C1731:C1774"/>
    <mergeCell ref="D1731:D1774"/>
    <mergeCell ref="E1731:E1741"/>
    <mergeCell ref="F1731:F1774"/>
    <mergeCell ref="E1742:E1744"/>
    <mergeCell ref="E1745:E1755"/>
    <mergeCell ref="E1756:E1758"/>
    <mergeCell ref="E1759:E1761"/>
    <mergeCell ref="E1762:E1773"/>
    <mergeCell ref="C1775:C1799"/>
    <mergeCell ref="D1775:D1799"/>
    <mergeCell ref="E1775:E1799"/>
    <mergeCell ref="F1775:F1799"/>
    <mergeCell ref="C1800:C1818"/>
    <mergeCell ref="D1800:D1818"/>
    <mergeCell ref="E1800:E1818"/>
    <mergeCell ref="F1800:F1818"/>
    <mergeCell ref="C1819:C1837"/>
    <mergeCell ref="D1819:D1837"/>
    <mergeCell ref="E1819:E1824"/>
    <mergeCell ref="F1819:F1837"/>
    <mergeCell ref="G1824:G1827"/>
    <mergeCell ref="E1825:E1830"/>
    <mergeCell ref="G1829:G1832"/>
    <mergeCell ref="E1831:E1837"/>
    <mergeCell ref="G1835:G1836"/>
    <mergeCell ref="C1838:C1877"/>
    <mergeCell ref="D1838:D1877"/>
    <mergeCell ref="E1838:E1877"/>
    <mergeCell ref="F1838:F1877"/>
    <mergeCell ref="C1878:C1912"/>
    <mergeCell ref="D1878:D1912"/>
    <mergeCell ref="F1878:F1912"/>
    <mergeCell ref="E1882:E1884"/>
    <mergeCell ref="E1885:E1887"/>
    <mergeCell ref="E1888:E1889"/>
    <mergeCell ref="E1890:E1912"/>
    <mergeCell ref="C1913:C1916"/>
    <mergeCell ref="D1913:D1916"/>
    <mergeCell ref="F1913:F1916"/>
    <mergeCell ref="E1915:E1916"/>
    <mergeCell ref="C1917:C1936"/>
    <mergeCell ref="D1917:D1936"/>
    <mergeCell ref="E1917:E1919"/>
    <mergeCell ref="F1917:F1936"/>
    <mergeCell ref="E1920:E1922"/>
    <mergeCell ref="E1923:E1924"/>
    <mergeCell ref="E1926:E1927"/>
    <mergeCell ref="E1928:E1930"/>
    <mergeCell ref="E1931:E1933"/>
    <mergeCell ref="E1934:E1936"/>
    <mergeCell ref="C1937:C1992"/>
    <mergeCell ref="D1937:D1992"/>
    <mergeCell ref="E1937:E1939"/>
    <mergeCell ref="F1937:F1992"/>
    <mergeCell ref="E1940:E1944"/>
    <mergeCell ref="E1945:E1965"/>
    <mergeCell ref="E1966:E1977"/>
    <mergeCell ref="E1978:E1988"/>
    <mergeCell ref="E1989:E1990"/>
    <mergeCell ref="E1991:E1992"/>
    <mergeCell ref="C1993:C2009"/>
    <mergeCell ref="D1993:D2009"/>
    <mergeCell ref="E1993:E1994"/>
    <mergeCell ref="F1993:F2009"/>
    <mergeCell ref="E1995:E1997"/>
    <mergeCell ref="E1998:E1999"/>
    <mergeCell ref="E2000:E2002"/>
    <mergeCell ref="E2003:E2004"/>
    <mergeCell ref="E2005:E2007"/>
    <mergeCell ref="C2010:C2013"/>
    <mergeCell ref="D2010:D2013"/>
    <mergeCell ref="E2010:E2013"/>
    <mergeCell ref="F2010:F2013"/>
    <mergeCell ref="C2014:C2033"/>
    <mergeCell ref="D2014:D2033"/>
    <mergeCell ref="E2014:E2021"/>
    <mergeCell ref="F2014:F2033"/>
    <mergeCell ref="E2022:E2023"/>
    <mergeCell ref="E2025:E2026"/>
    <mergeCell ref="E2027:E2028"/>
    <mergeCell ref="E2029:E2030"/>
    <mergeCell ref="C2034:C2058"/>
    <mergeCell ref="D2034:D2058"/>
    <mergeCell ref="E2034:E2038"/>
    <mergeCell ref="F2034:F2058"/>
    <mergeCell ref="E2039:E2044"/>
    <mergeCell ref="E2045:E2046"/>
    <mergeCell ref="E2047:E2049"/>
    <mergeCell ref="E2051:E2052"/>
    <mergeCell ref="E2053:E2054"/>
    <mergeCell ref="C2111:C2126"/>
    <mergeCell ref="D2111:D2126"/>
    <mergeCell ref="E2111:E2112"/>
    <mergeCell ref="F2111:F2126"/>
    <mergeCell ref="E2113:E2114"/>
    <mergeCell ref="E2115:E2116"/>
    <mergeCell ref="E2117:E2118"/>
    <mergeCell ref="G2117:G2118"/>
    <mergeCell ref="E2119:E2120"/>
    <mergeCell ref="E2121:E2122"/>
    <mergeCell ref="E2123:E2125"/>
    <mergeCell ref="C2059:C2071"/>
    <mergeCell ref="D2059:D2071"/>
    <mergeCell ref="E2059:E2060"/>
    <mergeCell ref="F2059:F2071"/>
    <mergeCell ref="E2061:E2062"/>
    <mergeCell ref="E2063:E2065"/>
    <mergeCell ref="E2066:E2068"/>
    <mergeCell ref="E2069:E2071"/>
    <mergeCell ref="C2072:C2110"/>
    <mergeCell ref="D2072:D2110"/>
    <mergeCell ref="E2072:E2074"/>
    <mergeCell ref="F2072:F2110"/>
    <mergeCell ref="E2075:E2076"/>
    <mergeCell ref="E2077:E2079"/>
    <mergeCell ref="E2080:E2081"/>
    <mergeCell ref="E2082:E2089"/>
    <mergeCell ref="E2090:E2092"/>
    <mergeCell ref="E2093:E2098"/>
    <mergeCell ref="E2099:E2105"/>
    <mergeCell ref="E2106:E2109"/>
    <mergeCell ref="C2146:C2150"/>
    <mergeCell ref="D2146:D2150"/>
    <mergeCell ref="E2146:E2150"/>
    <mergeCell ref="F2146:F2150"/>
    <mergeCell ref="G2148:G2149"/>
    <mergeCell ref="C2151:C2158"/>
    <mergeCell ref="D2151:D2158"/>
    <mergeCell ref="E2151:E2158"/>
    <mergeCell ref="F2151:F2158"/>
    <mergeCell ref="G2153:G2155"/>
    <mergeCell ref="C2159:C2161"/>
    <mergeCell ref="D2159:D2161"/>
    <mergeCell ref="E2159:E2161"/>
    <mergeCell ref="F2159:F2161"/>
    <mergeCell ref="G2160:G2161"/>
    <mergeCell ref="C2162:C2163"/>
    <mergeCell ref="D2162:D2163"/>
    <mergeCell ref="E2162:E2163"/>
    <mergeCell ref="F2162:F2163"/>
    <mergeCell ref="C2164:C2170"/>
    <mergeCell ref="D2164:D2170"/>
    <mergeCell ref="E2164:E2170"/>
    <mergeCell ref="F2164:F2170"/>
    <mergeCell ref="G2164:G2166"/>
    <mergeCell ref="G2168:G2170"/>
    <mergeCell ref="C2171:C2180"/>
    <mergeCell ref="D2171:D2180"/>
    <mergeCell ref="E2171:E2180"/>
    <mergeCell ref="F2171:F2180"/>
    <mergeCell ref="G2172:G2175"/>
    <mergeCell ref="G2177:G2180"/>
    <mergeCell ref="C2182:C2193"/>
    <mergeCell ref="D2182:D2193"/>
    <mergeCell ref="E2182:E2193"/>
    <mergeCell ref="F2182:F2193"/>
    <mergeCell ref="G2182:G2184"/>
    <mergeCell ref="G2185:G2188"/>
    <mergeCell ref="G2189:G2192"/>
    <mergeCell ref="C2194:C2197"/>
    <mergeCell ref="D2194:D2197"/>
    <mergeCell ref="E2194:E2197"/>
    <mergeCell ref="F2194:F2197"/>
    <mergeCell ref="C2198:C2208"/>
    <mergeCell ref="D2198:D2208"/>
    <mergeCell ref="E2198:E2208"/>
    <mergeCell ref="F2198:F2208"/>
    <mergeCell ref="C2209:C2210"/>
    <mergeCell ref="D2209:D2210"/>
    <mergeCell ref="E2209:E2210"/>
    <mergeCell ref="F2209:F2210"/>
    <mergeCell ref="C2211:C2220"/>
    <mergeCell ref="D2211:D2220"/>
    <mergeCell ref="E2211:E2220"/>
    <mergeCell ref="F2211:F2220"/>
    <mergeCell ref="C2502:C2504"/>
    <mergeCell ref="D2502:D2504"/>
    <mergeCell ref="E2502:E2504"/>
    <mergeCell ref="F2502:F2504"/>
    <mergeCell ref="C2505:C2512"/>
    <mergeCell ref="D2505:D2512"/>
    <mergeCell ref="E2505:E2512"/>
    <mergeCell ref="F2505:F2512"/>
    <mergeCell ref="C2513:C2520"/>
    <mergeCell ref="D2513:D2520"/>
    <mergeCell ref="E2513:E2520"/>
    <mergeCell ref="F2513:F2520"/>
    <mergeCell ref="C2521:C2522"/>
    <mergeCell ref="D2521:D2522"/>
    <mergeCell ref="E2521:E2522"/>
    <mergeCell ref="F2521:F2522"/>
    <mergeCell ref="G2521:G2522"/>
    <mergeCell ref="C2525:C2526"/>
    <mergeCell ref="D2525:D2526"/>
    <mergeCell ref="E2525:E2526"/>
    <mergeCell ref="F2525:F2526"/>
    <mergeCell ref="G2525:G2526"/>
    <mergeCell ref="C2528:C2533"/>
    <mergeCell ref="D2528:D2533"/>
    <mergeCell ref="E2528:E2533"/>
    <mergeCell ref="F2528:F2533"/>
    <mergeCell ref="G2528:G2533"/>
    <mergeCell ref="C2534:C2536"/>
    <mergeCell ref="E2534:E2536"/>
    <mergeCell ref="F2534:F2536"/>
    <mergeCell ref="C2538:C2544"/>
    <mergeCell ref="E2538:E2544"/>
    <mergeCell ref="F2538:F2544"/>
    <mergeCell ref="C2545:C2546"/>
    <mergeCell ref="E2545:E2546"/>
    <mergeCell ref="F2545:F2546"/>
    <mergeCell ref="C2547:C2553"/>
    <mergeCell ref="E2547:E2553"/>
    <mergeCell ref="F2547:F2553"/>
    <mergeCell ref="C2221:C2231"/>
    <mergeCell ref="D2221:D2231"/>
    <mergeCell ref="E2221:E2231"/>
    <mergeCell ref="F2221:F2231"/>
    <mergeCell ref="G2221:G2222"/>
    <mergeCell ref="C2232:C2242"/>
    <mergeCell ref="D2232:D2242"/>
    <mergeCell ref="E2232:E2242"/>
    <mergeCell ref="F2232:F2242"/>
    <mergeCell ref="C2243:C2253"/>
    <mergeCell ref="D2243:D2253"/>
    <mergeCell ref="E2243:E2253"/>
    <mergeCell ref="F2243:F2253"/>
    <mergeCell ref="G2243:G2244"/>
    <mergeCell ref="C2254:C2266"/>
    <mergeCell ref="D2254:D2266"/>
    <mergeCell ref="E2254:E2266"/>
    <mergeCell ref="F2254:F2266"/>
    <mergeCell ref="G2256:G2257"/>
    <mergeCell ref="C2267:C2280"/>
    <mergeCell ref="D2267:D2280"/>
    <mergeCell ref="E2267:E2280"/>
    <mergeCell ref="F2267:F2280"/>
    <mergeCell ref="G2268:G2269"/>
    <mergeCell ref="C2281:C2291"/>
    <mergeCell ref="D2281:D2291"/>
    <mergeCell ref="E2281:E2291"/>
    <mergeCell ref="F2281:F2291"/>
    <mergeCell ref="G2281:G2282"/>
    <mergeCell ref="C2292:C2310"/>
    <mergeCell ref="D2292:D2310"/>
    <mergeCell ref="E2292:E2310"/>
    <mergeCell ref="F2292:F2310"/>
    <mergeCell ref="C2311:C2314"/>
    <mergeCell ref="D2311:D2314"/>
    <mergeCell ref="E2311:E2314"/>
    <mergeCell ref="F2311:F2314"/>
    <mergeCell ref="C2315:C2330"/>
    <mergeCell ref="D2315:D2330"/>
    <mergeCell ref="E2315:E2330"/>
    <mergeCell ref="F2315:F2330"/>
    <mergeCell ref="G2320:G2321"/>
    <mergeCell ref="C2331:C2334"/>
    <mergeCell ref="D2331:D2334"/>
    <mergeCell ref="E2331:E2334"/>
    <mergeCell ref="F2331:F2334"/>
    <mergeCell ref="C2335:C2350"/>
    <mergeCell ref="D2335:D2350"/>
    <mergeCell ref="E2335:E2350"/>
    <mergeCell ref="F2335:F2350"/>
    <mergeCell ref="G2339:G2340"/>
    <mergeCell ref="C2351:C2354"/>
    <mergeCell ref="D2351:D2354"/>
    <mergeCell ref="E2351:E2354"/>
    <mergeCell ref="F2351:F2354"/>
    <mergeCell ref="C2355:C2370"/>
    <mergeCell ref="D2355:D2370"/>
    <mergeCell ref="E2355:E2370"/>
    <mergeCell ref="F2355:F2370"/>
    <mergeCell ref="C2371:C2389"/>
    <mergeCell ref="D2371:D2389"/>
    <mergeCell ref="E2371:E2389"/>
    <mergeCell ref="F2371:F2389"/>
    <mergeCell ref="C2390:C2396"/>
    <mergeCell ref="D2390:D2396"/>
    <mergeCell ref="E2390:E2396"/>
    <mergeCell ref="F2390:F2396"/>
    <mergeCell ref="C2397:C2403"/>
    <mergeCell ref="D2397:D2403"/>
    <mergeCell ref="E2397:E2403"/>
    <mergeCell ref="F2397:F2403"/>
    <mergeCell ref="C2404:C2406"/>
    <mergeCell ref="D2404:D2406"/>
    <mergeCell ref="E2404:E2406"/>
    <mergeCell ref="F2404:F2406"/>
    <mergeCell ref="E2460:E2461"/>
    <mergeCell ref="F2460:F2461"/>
    <mergeCell ref="F2497:F2499"/>
    <mergeCell ref="C2462:C2500"/>
    <mergeCell ref="C2407:C2410"/>
    <mergeCell ref="D2407:D2410"/>
    <mergeCell ref="E2407:E2410"/>
    <mergeCell ref="F2407:F2410"/>
    <mergeCell ref="C2411:C2440"/>
    <mergeCell ref="D2411:D2414"/>
    <mergeCell ref="E2411:E2414"/>
    <mergeCell ref="F2411:F2414"/>
    <mergeCell ref="D2415:D2418"/>
    <mergeCell ref="E2415:E2418"/>
    <mergeCell ref="F2415:F2418"/>
    <mergeCell ref="D2419:D2421"/>
    <mergeCell ref="E2419:E2421"/>
    <mergeCell ref="F2419:F2421"/>
    <mergeCell ref="D2422:D2426"/>
    <mergeCell ref="E2422:E2426"/>
    <mergeCell ref="F2422:F2426"/>
    <mergeCell ref="D2427:D2429"/>
    <mergeCell ref="E2427:E2429"/>
    <mergeCell ref="F2427:F2429"/>
    <mergeCell ref="D2430:D2431"/>
    <mergeCell ref="E2430:E2431"/>
    <mergeCell ref="F2430:F2431"/>
    <mergeCell ref="D2432:D2440"/>
    <mergeCell ref="E2432:E2440"/>
    <mergeCell ref="F2432:F2440"/>
    <mergeCell ref="D2480:D2481"/>
    <mergeCell ref="E2480:E2481"/>
    <mergeCell ref="F2480:F2481"/>
    <mergeCell ref="G2480:G2481"/>
    <mergeCell ref="D2482:D2492"/>
    <mergeCell ref="E2482:E2492"/>
    <mergeCell ref="F2482:F2492"/>
    <mergeCell ref="D2493:D2494"/>
    <mergeCell ref="E2493:E2494"/>
    <mergeCell ref="F2493:F2494"/>
    <mergeCell ref="D2495:D2496"/>
    <mergeCell ref="E2495:E2496"/>
    <mergeCell ref="F2495:F2496"/>
    <mergeCell ref="D2497:D2499"/>
    <mergeCell ref="E2497:E2499"/>
    <mergeCell ref="C2441:C2461"/>
    <mergeCell ref="D2441:D2443"/>
    <mergeCell ref="E2441:E2443"/>
    <mergeCell ref="F2441:F2443"/>
    <mergeCell ref="D2444:D2446"/>
    <mergeCell ref="E2444:E2446"/>
    <mergeCell ref="F2444:F2446"/>
    <mergeCell ref="D2447:D2448"/>
    <mergeCell ref="E2447:E2448"/>
    <mergeCell ref="F2447:F2448"/>
    <mergeCell ref="D2450:D2457"/>
    <mergeCell ref="E2450:E2457"/>
    <mergeCell ref="F2450:F2457"/>
    <mergeCell ref="D2458:D2459"/>
    <mergeCell ref="E2458:E2459"/>
    <mergeCell ref="F2458:F2459"/>
    <mergeCell ref="D2460:D2461"/>
    <mergeCell ref="F2554:F2561"/>
    <mergeCell ref="G2554:G2556"/>
    <mergeCell ref="D2562:D2565"/>
    <mergeCell ref="E2562:E2565"/>
    <mergeCell ref="F2562:F2565"/>
    <mergeCell ref="D2566:D2569"/>
    <mergeCell ref="E2566:E2569"/>
    <mergeCell ref="F2566:F2569"/>
    <mergeCell ref="C2554:C2570"/>
    <mergeCell ref="D2534:D2536"/>
    <mergeCell ref="D2538:D2544"/>
    <mergeCell ref="D2545:D2546"/>
    <mergeCell ref="D2547:D2553"/>
    <mergeCell ref="D2554:D2561"/>
    <mergeCell ref="E2554:E2561"/>
    <mergeCell ref="G2498:G2499"/>
    <mergeCell ref="D2462:D2464"/>
    <mergeCell ref="E2462:E2464"/>
    <mergeCell ref="F2462:F2464"/>
    <mergeCell ref="G2462:G2463"/>
    <mergeCell ref="D2465:D2467"/>
    <mergeCell ref="E2465:E2467"/>
    <mergeCell ref="F2465:F2467"/>
    <mergeCell ref="G2466:G2467"/>
    <mergeCell ref="D2468:D2475"/>
    <mergeCell ref="E2468:E2475"/>
    <mergeCell ref="F2468:F2475"/>
    <mergeCell ref="G2471:G2474"/>
    <mergeCell ref="D2476:D2478"/>
    <mergeCell ref="E2476:E2478"/>
    <mergeCell ref="F2476:F2478"/>
    <mergeCell ref="G2477:G2478"/>
  </mergeCells>
  <conditionalFormatting sqref="Q10:Q2058 Q2111:Q2570">
    <cfRule type="cellIs" dxfId="39" priority="6" operator="equal">
      <formula>"SIN VALOR AVANCE"</formula>
    </cfRule>
    <cfRule type="cellIs" dxfId="38" priority="7" operator="equal">
      <formula>"VALIDAR FECHA"</formula>
    </cfRule>
    <cfRule type="cellIs" dxfId="37" priority="8" operator="equal">
      <formula>"INCUMPLIDA"</formula>
    </cfRule>
    <cfRule type="cellIs" dxfId="36" priority="9" operator="equal">
      <formula>"PROCESO"</formula>
    </cfRule>
    <cfRule type="cellIs" dxfId="35" priority="10" operator="equal">
      <formula>"CUMPLIDA"</formula>
    </cfRule>
  </conditionalFormatting>
  <conditionalFormatting sqref="Q2059:Q2110">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905:H907 H920:H922 H936:H938 H952:H954 H967:H969 H982:H984 H998:H1000 H1016:H1018 H1028:H1030 H1043:H1045 H1075:H1079 H1099:H1105 H127:H136 H261 H267:H269 H277:H279 H289:H291 H254:H256 H235 H173 H271 H179:H181 H241:H243 H188 H226:H229 H89:H91 H205:H208 H218:H220 H71 H23:H25 H93 H33:H35 H50:H53 H77:H79 H100:H102 H17 H27 H65:H68 H82 H1114:H1116 H156 H248 H1063:H1066 H354:H356 H754:H756 H410:H412 H1059:H1061 H1088:H1090 H315:H317 H328:H330 H341:H343 H369:H379 H388:H392 H399:H401 H414:H415 H422:H424 H434:H436 H449:H451 H461:H463 H473:H475 H477:H478 H485:H487 H492:H493 H500:H502 H512:H514 H516:H517 H524:H526 H536:H538 H547:H549 H558:H560 H570:H572 H582:H584 H594:H596 H606:H608 H624:H626 H638:H640 H649:H651 H661:H663 H673:H675 H684:H686 H695:H697 H706:H708 H719:H721 H732:H734 H743:H745 H765:H769 H778:H780 H791:H793 H805:H807 H822:H824 H836:H838 H852:H854 H869:H871 H888:H890 G2339 H2289:H2291 G2300:G2301 G2320 H2308:H2310 H2328:H2330 H2347:H2349 H2229:H2231 H2240:H2242 H2251:H2253 H2264:H2266 H2276:H2278 H2199"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15 I829 I845 I862 I881 I898 I913 I934:I938 I945 I960 I975 I991 I1009 I1021 I1036 I1068 I1063:I1066 I1081 I1112:I1116 I127:I136 I187:I188 I271 I282 I239:I243 I226:I229 I205:I208 I216:I220 I248 I261 I265:I269 I275:I279 I287:I291 I87:I91 I65:I68 I252:I256 I235 I173 I179:I181 I93 I75:I79 I31:I35 I71 I21:I25 I98:I102 I17 I27 I50:I53 I82 J1117 I156 I1107 J1142 J1124:J1125 J1139 J1133 I1052 I367:I379 I950:I954 I965:I969 I996:I1000 I1041:I1045 I980:I984 I386:I392 I929 I1014:I1018 I1026:I1030 I763:I769 I308 I320:I321 H347:I347 I362 I403 I414:I415 I426:I427 I442 I447:I451 I459:I463 I477:I478 I492:I493 I498:I502 I510:I514 I551 I556:I560 I568:I572 I575 I592:I596 I604:I608 I631 I647:I651 I693:I697 I752:I756 I776:I780 I741:I745 I789:I793 I730:I734 I803:I807 I717:I721 I820:I824 I682:I686 I834:I838 I671:I675 I850:I854 I704:I708 I659:I663 I867:I871 I540 I903:I907 I622:I626 I886:I890 I528:I529 I918:I922 I1073:I1079 I1057:I1061 I1086:I1090 I1092 I1097:I1105 I313:I317 I326:I330 I334 I339:I343 I352:I356 I381 I397:I401 I408:I412 I420:I424 I432:I436 I454 I466 I471:I475 I483:I487 I505 I516:I517 I522:I526 I534:I538 I545:I549 I563 I580:I584 I587 I599 I617 I636:I640 I642 I654 I666 I677 I688 I699 I712 I725 I736 I747 I758 I771 I784 I798 I1908:I1912 H1841:I1845 I1883:I1887 I1891:I1895 I1899:I1903 I1808:I1812 H1861:I1861 I2249:I2253 I2525:I2526 I2262:I2266 I2274:I2278 I2287:I2291 I2306:I2310 I2345:I2349 I2227:I2231 I2269 I2222 I2257 I2321 I2238:I2242 I2326:I2330 I2282 I2301 I2340 I2233 I2244 I2199"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868 K887 K1102:K1104 K1117 K127:K136 K156 K227 K206 K187 K212:K218 K283:K289 K1113 K1079 K1098 K605 K595 K904 K368 K373 K1015 K1027 K1042 K1063:K1065 K1058 K1074 K314 K327 K340 K353 K376 K390:K392 K398 K414:K415 K412 K448 K460 K472 K484 K499 K511 K523 K535 K546 K557 K569 K583 K614 K623 K639 K660 K672 K683 K1087 K707 K997 K981 K966 K951 K935 K919 K790 K804 K821 K835 K851 K2228 K2263 K2250 K2307 K2239" xr:uid="{B58BB13F-0037-477C-B80C-3D0C9DA5DA90}">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56 N1123" xr:uid="{39026560-16FA-4223-A420-B7C24C6D71CF}">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86 G1106 G156 G173 G746 G1078:G1081 G1063 G374:G375 G757 G377 G372 G735 G768:G770 G379 G1102 G127:G135" xr:uid="{D7C7CB15-9433-4D5B-94D3-EF81BD5C0B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4 D1063:D1070 D1078:D1086 D156 D380:D412 D372 D375 D735:D744 D746:D781 D783:D790 D134 D127 D130 D132" xr:uid="{12D1B08C-CD17-41AB-A8F7-3EA2B7DE7F8E}">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83:E790 E1063:E1070 E1078:E1086 E380:E396 E372 E375 E402:E409 E735:E744 E746:E781 E130 E134 E132 E127" xr:uid="{1C325383-A564-466E-9280-DD260F74E6A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56 F1063:F1090 F372 F746:F781 F735:F744 F402:F409 F375:F396 F127:F136" xr:uid="{3AD9A5C5-F0C7-424B-94D4-96412005C479}">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81 O372:O379 O127:O136" xr:uid="{5251CCD4-B682-4B11-A0BE-0683E67605C5}">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117 L156 L1063:L1066 L1079 L1102:L1105 L127:L136" xr:uid="{C58D6912-EF8F-40CC-942A-E78565F2FD0C}">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6 J1102:J1105 J1079 J1063:J1066 J127:J136" xr:uid="{346190DD-FE6C-4895-8AEF-2AAA4FB926E3}">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Q1189"/>
  <sheetViews>
    <sheetView topLeftCell="I614" zoomScale="55" zoomScaleNormal="55" workbookViewId="0">
      <selection activeCell="O615" sqref="O615"/>
    </sheetView>
  </sheetViews>
  <sheetFormatPr baseColWidth="10" defaultColWidth="11.42578125" defaultRowHeight="14.25" x14ac:dyDescent="0.2"/>
  <cols>
    <col min="1" max="1" width="26.42578125" style="75" customWidth="1"/>
    <col min="2" max="2" width="16.7109375" style="76" customWidth="1"/>
    <col min="3" max="3" width="22" style="76" customWidth="1"/>
    <col min="4" max="4" width="33.28515625" style="77" customWidth="1"/>
    <col min="5" max="5" width="98.28515625" style="96" customWidth="1"/>
    <col min="6" max="6" width="41.85546875" style="96" customWidth="1"/>
    <col min="7" max="7" width="39" style="96" customWidth="1"/>
    <col min="8" max="8" width="42.140625" style="96" customWidth="1"/>
    <col min="9" max="9" width="33.28515625" style="97" customWidth="1"/>
    <col min="10" max="10" width="39.140625" style="77" customWidth="1"/>
    <col min="11" max="11" width="23.140625" style="77" customWidth="1"/>
    <col min="12" max="12" width="29.28515625" style="77" customWidth="1"/>
    <col min="13" max="13" width="31.28515625" style="77" customWidth="1"/>
    <col min="14" max="14" width="40.42578125" style="77" customWidth="1"/>
    <col min="15" max="15" width="73.28515625" style="97" customWidth="1"/>
    <col min="16" max="16" width="29.7109375" style="77" customWidth="1"/>
    <col min="17" max="17" width="50.85546875" style="77" bestFit="1" customWidth="1"/>
    <col min="18" max="16384" width="11.42578125" style="74"/>
  </cols>
  <sheetData>
    <row r="1" spans="1:17" x14ac:dyDescent="0.2">
      <c r="A1" s="847"/>
      <c r="B1" s="848"/>
      <c r="C1" s="851" t="s">
        <v>4764</v>
      </c>
      <c r="D1" s="851"/>
      <c r="E1" s="851"/>
      <c r="F1" s="851"/>
      <c r="G1" s="851"/>
      <c r="H1" s="851"/>
      <c r="I1" s="851"/>
      <c r="J1" s="851"/>
      <c r="K1" s="851"/>
      <c r="L1" s="851"/>
      <c r="M1" s="851"/>
      <c r="N1" s="851"/>
      <c r="O1" s="851"/>
      <c r="P1" s="851"/>
      <c r="Q1" s="852"/>
    </row>
    <row r="2" spans="1:17" x14ac:dyDescent="0.2">
      <c r="A2" s="849"/>
      <c r="B2" s="850"/>
      <c r="C2" s="853"/>
      <c r="D2" s="853"/>
      <c r="E2" s="853"/>
      <c r="F2" s="853"/>
      <c r="G2" s="853"/>
      <c r="H2" s="853"/>
      <c r="I2" s="853"/>
      <c r="J2" s="853"/>
      <c r="K2" s="853"/>
      <c r="L2" s="853"/>
      <c r="M2" s="853"/>
      <c r="N2" s="853"/>
      <c r="O2" s="853"/>
      <c r="P2" s="853"/>
      <c r="Q2" s="854"/>
    </row>
    <row r="3" spans="1:17" ht="15" x14ac:dyDescent="0.2">
      <c r="A3" s="849"/>
      <c r="B3" s="850"/>
      <c r="C3" s="850"/>
      <c r="D3" s="850"/>
      <c r="E3" s="850"/>
      <c r="F3" s="850"/>
      <c r="G3" s="850"/>
      <c r="H3" s="850"/>
      <c r="I3" s="850"/>
      <c r="J3" s="850"/>
      <c r="K3" s="850"/>
      <c r="L3" s="850"/>
      <c r="M3" s="850"/>
      <c r="N3" s="850"/>
      <c r="O3" s="850"/>
      <c r="P3" s="850"/>
      <c r="Q3" s="855"/>
    </row>
    <row r="4" spans="1:17" ht="15.75" x14ac:dyDescent="0.2">
      <c r="A4" s="856" t="s">
        <v>45</v>
      </c>
      <c r="B4" s="857"/>
      <c r="C4" s="858"/>
      <c r="D4" s="858"/>
      <c r="E4" s="858"/>
      <c r="F4" s="858"/>
      <c r="G4" s="858"/>
      <c r="H4" s="858"/>
      <c r="I4" s="858"/>
      <c r="J4" s="38"/>
      <c r="K4" s="859" t="s">
        <v>46</v>
      </c>
      <c r="L4" s="859"/>
      <c r="M4" s="859"/>
      <c r="N4" s="859"/>
      <c r="O4" s="859"/>
      <c r="P4" s="413">
        <v>45838</v>
      </c>
      <c r="Q4" s="112"/>
    </row>
    <row r="5" spans="1:17" ht="15.75" x14ac:dyDescent="0.2">
      <c r="A5" s="52" t="s">
        <v>47</v>
      </c>
      <c r="B5" s="38"/>
      <c r="C5" s="38"/>
      <c r="D5" s="38"/>
      <c r="E5" s="95"/>
      <c r="F5" s="95"/>
      <c r="G5" s="95"/>
      <c r="H5" s="95"/>
      <c r="I5" s="72"/>
      <c r="J5" s="38"/>
      <c r="K5" s="859"/>
      <c r="L5" s="859"/>
      <c r="M5" s="859"/>
      <c r="N5" s="859"/>
      <c r="O5" s="859"/>
      <c r="P5" s="413"/>
      <c r="Q5" s="112"/>
    </row>
    <row r="6" spans="1:17" ht="15.75" x14ac:dyDescent="0.2">
      <c r="A6" s="52" t="s">
        <v>4765</v>
      </c>
      <c r="B6" s="38"/>
      <c r="C6" s="38"/>
      <c r="D6" s="38"/>
      <c r="E6" s="95"/>
      <c r="F6" s="95"/>
      <c r="G6" s="95"/>
      <c r="H6" s="95"/>
      <c r="I6" s="72"/>
      <c r="J6" s="38"/>
      <c r="K6" s="859"/>
      <c r="L6" s="859"/>
      <c r="M6" s="859"/>
      <c r="N6" s="859"/>
      <c r="O6" s="859"/>
      <c r="P6" s="413"/>
      <c r="Q6" s="112"/>
    </row>
    <row r="7" spans="1:17" ht="15.75" x14ac:dyDescent="0.2">
      <c r="A7" s="52" t="s">
        <v>4766</v>
      </c>
      <c r="B7" s="38"/>
      <c r="C7" s="38"/>
      <c r="D7" s="38"/>
      <c r="E7" s="95"/>
      <c r="F7" s="95"/>
      <c r="G7" s="95"/>
      <c r="H7" s="95"/>
      <c r="I7" s="72"/>
      <c r="J7" s="38"/>
      <c r="K7" s="859"/>
      <c r="L7" s="859"/>
      <c r="M7" s="859"/>
      <c r="N7" s="859"/>
      <c r="O7" s="859"/>
      <c r="P7" s="413"/>
      <c r="Q7" s="112"/>
    </row>
    <row r="8" spans="1:17" ht="15.75" x14ac:dyDescent="0.2">
      <c r="A8" s="52" t="s">
        <v>51</v>
      </c>
      <c r="B8" s="38"/>
      <c r="C8" s="38"/>
      <c r="D8" s="38"/>
      <c r="E8" s="95"/>
      <c r="F8" s="95"/>
      <c r="G8" s="95"/>
      <c r="H8" s="95"/>
      <c r="I8" s="72"/>
      <c r="J8" s="38"/>
      <c r="K8" s="859" t="s">
        <v>4767</v>
      </c>
      <c r="L8" s="859"/>
      <c r="M8" s="859"/>
      <c r="N8" s="859"/>
      <c r="O8" s="859"/>
      <c r="P8" s="413">
        <v>45859</v>
      </c>
      <c r="Q8" s="112"/>
    </row>
    <row r="9" spans="1:17" ht="15.75" x14ac:dyDescent="0.2">
      <c r="A9" s="39"/>
      <c r="B9" s="40"/>
      <c r="C9" s="40"/>
      <c r="D9" s="40"/>
      <c r="E9" s="41"/>
      <c r="F9" s="41"/>
      <c r="G9" s="41"/>
      <c r="H9" s="41"/>
      <c r="I9" s="73"/>
      <c r="J9" s="40"/>
      <c r="K9" s="40"/>
      <c r="L9" s="42"/>
      <c r="M9" s="42"/>
      <c r="N9" s="42"/>
      <c r="O9" s="194"/>
      <c r="P9" s="42"/>
      <c r="Q9" s="195"/>
    </row>
    <row r="10" spans="1:17" ht="47.25" x14ac:dyDescent="0.2">
      <c r="A10" s="414" t="s">
        <v>27</v>
      </c>
      <c r="B10" s="414" t="s">
        <v>9</v>
      </c>
      <c r="C10" s="414" t="s">
        <v>53</v>
      </c>
      <c r="D10" s="414" t="s">
        <v>4768</v>
      </c>
      <c r="E10" s="415" t="s">
        <v>4769</v>
      </c>
      <c r="F10" s="414" t="s">
        <v>4770</v>
      </c>
      <c r="G10" s="414" t="s">
        <v>57</v>
      </c>
      <c r="H10" s="414" t="s">
        <v>58</v>
      </c>
      <c r="I10" s="264" t="s">
        <v>59</v>
      </c>
      <c r="J10" s="416" t="s">
        <v>60</v>
      </c>
      <c r="K10" s="417" t="s">
        <v>61</v>
      </c>
      <c r="L10" s="417" t="s">
        <v>62</v>
      </c>
      <c r="M10" s="418" t="s">
        <v>63</v>
      </c>
      <c r="N10" s="418" t="s">
        <v>64</v>
      </c>
      <c r="O10" s="264" t="s">
        <v>65</v>
      </c>
      <c r="P10" s="419" t="s">
        <v>66</v>
      </c>
      <c r="Q10" s="416" t="s">
        <v>33</v>
      </c>
    </row>
    <row r="11" spans="1:17" ht="150.75" customHeight="1" x14ac:dyDescent="0.2">
      <c r="A11" s="420" t="s">
        <v>17</v>
      </c>
      <c r="B11" s="421" t="s">
        <v>13</v>
      </c>
      <c r="C11" s="839" t="s">
        <v>67</v>
      </c>
      <c r="D11" s="839" t="s">
        <v>68</v>
      </c>
      <c r="E11" s="818" t="s">
        <v>69</v>
      </c>
      <c r="F11" s="818" t="s">
        <v>70</v>
      </c>
      <c r="G11" s="818" t="s">
        <v>71</v>
      </c>
      <c r="H11" s="424" t="s">
        <v>72</v>
      </c>
      <c r="I11" s="424" t="s">
        <v>73</v>
      </c>
      <c r="J11" s="425">
        <v>1</v>
      </c>
      <c r="K11" s="426">
        <v>42461</v>
      </c>
      <c r="L11" s="426">
        <v>42551</v>
      </c>
      <c r="M11" s="427">
        <f t="shared" ref="M11:M18" si="0">(L11-K11)/7</f>
        <v>12.857142857142858</v>
      </c>
      <c r="N11" s="428">
        <v>1</v>
      </c>
      <c r="O11" s="424" t="s">
        <v>74</v>
      </c>
      <c r="P11" s="429">
        <f t="shared" ref="P11:P74" si="1">N11/J11</f>
        <v>1</v>
      </c>
      <c r="Q11" s="430" t="str">
        <f>IF(ISNUMBER(P11),IF(P11=100%,"CUMPLIDA",IF(AND(ISNUMBER(L11),ISNUMBER([1]CGR!$P$4)), IF(L11&lt;[1]CGR!$P$4,"INCUMPLIDA","PROCESO"), "VERIFICAR FECHA")),"SIN VALOR AVANCE")</f>
        <v>CUMPLIDA</v>
      </c>
    </row>
    <row r="12" spans="1:17" ht="240" customHeight="1" x14ac:dyDescent="0.2">
      <c r="A12" s="420" t="s">
        <v>17</v>
      </c>
      <c r="B12" s="421" t="s">
        <v>13</v>
      </c>
      <c r="C12" s="839"/>
      <c r="D12" s="839"/>
      <c r="E12" s="818"/>
      <c r="F12" s="818"/>
      <c r="G12" s="818"/>
      <c r="H12" s="424" t="s">
        <v>75</v>
      </c>
      <c r="I12" s="424" t="s">
        <v>76</v>
      </c>
      <c r="J12" s="431">
        <v>1</v>
      </c>
      <c r="K12" s="426">
        <v>42461</v>
      </c>
      <c r="L12" s="426">
        <v>42650</v>
      </c>
      <c r="M12" s="427">
        <f t="shared" si="0"/>
        <v>27</v>
      </c>
      <c r="N12" s="432">
        <v>1</v>
      </c>
      <c r="O12" s="424" t="s">
        <v>77</v>
      </c>
      <c r="P12" s="429">
        <f t="shared" si="1"/>
        <v>1</v>
      </c>
      <c r="Q12" s="430" t="str">
        <f>IF(ISNUMBER(P12),IF(P12=100%,"CUMPLIDA",IF(AND(ISNUMBER(L12),ISNUMBER([1]CGR!$P$4)), IF(L12&lt;[1]CGR!$P$4,"INCUMPLIDA","PROCESO"), "VERIFICAR FECHA")),"SIN VALOR AVANCE")</f>
        <v>CUMPLIDA</v>
      </c>
    </row>
    <row r="13" spans="1:17" ht="150.75" x14ac:dyDescent="0.2">
      <c r="A13" s="420" t="s">
        <v>17</v>
      </c>
      <c r="B13" s="421" t="s">
        <v>13</v>
      </c>
      <c r="C13" s="839"/>
      <c r="D13" s="839"/>
      <c r="E13" s="818"/>
      <c r="F13" s="818"/>
      <c r="G13" s="818"/>
      <c r="H13" s="424" t="s">
        <v>78</v>
      </c>
      <c r="I13" s="424" t="s">
        <v>79</v>
      </c>
      <c r="J13" s="425">
        <v>1</v>
      </c>
      <c r="K13" s="426">
        <v>42653</v>
      </c>
      <c r="L13" s="426">
        <v>42661</v>
      </c>
      <c r="M13" s="427">
        <f t="shared" si="0"/>
        <v>1.1428571428571428</v>
      </c>
      <c r="N13" s="428">
        <v>1</v>
      </c>
      <c r="O13" s="424" t="s">
        <v>80</v>
      </c>
      <c r="P13" s="429">
        <f t="shared" si="1"/>
        <v>1</v>
      </c>
      <c r="Q13" s="430" t="str">
        <f>IF(ISNUMBER(P13),IF(P13=100%,"CUMPLIDA",IF(AND(ISNUMBER(L13),ISNUMBER([1]CGR!$P$4)), IF(L13&lt;[1]CGR!$P$4,"INCUMPLIDA","PROCESO"), "VERIFICAR FECHA")),"SIN VALOR AVANCE")</f>
        <v>CUMPLIDA</v>
      </c>
    </row>
    <row r="14" spans="1:17" ht="194.25" customHeight="1" x14ac:dyDescent="0.2">
      <c r="A14" s="420" t="s">
        <v>17</v>
      </c>
      <c r="B14" s="421" t="s">
        <v>13</v>
      </c>
      <c r="C14" s="839"/>
      <c r="D14" s="839"/>
      <c r="E14" s="818"/>
      <c r="F14" s="818"/>
      <c r="G14" s="818"/>
      <c r="H14" s="424" t="s">
        <v>81</v>
      </c>
      <c r="I14" s="424" t="s">
        <v>82</v>
      </c>
      <c r="J14" s="431">
        <v>1</v>
      </c>
      <c r="K14" s="426">
        <v>42662</v>
      </c>
      <c r="L14" s="426">
        <v>42683</v>
      </c>
      <c r="M14" s="427">
        <f t="shared" si="0"/>
        <v>3</v>
      </c>
      <c r="N14" s="432">
        <v>1</v>
      </c>
      <c r="O14" s="424" t="s">
        <v>83</v>
      </c>
      <c r="P14" s="429">
        <f t="shared" si="1"/>
        <v>1</v>
      </c>
      <c r="Q14" s="430" t="str">
        <f>IF(ISNUMBER(P14),IF(P14=100%,"CUMPLIDA",IF(AND(ISNUMBER(L14),ISNUMBER([1]CGR!$P$4)), IF(L14&lt;[1]CGR!$P$4,"INCUMPLIDA","PROCESO"), "VERIFICAR FECHA")),"SIN VALOR AVANCE")</f>
        <v>CUMPLIDA</v>
      </c>
    </row>
    <row r="15" spans="1:17" ht="165.75" x14ac:dyDescent="0.2">
      <c r="A15" s="420" t="s">
        <v>17</v>
      </c>
      <c r="B15" s="421" t="s">
        <v>13</v>
      </c>
      <c r="C15" s="839"/>
      <c r="D15" s="839"/>
      <c r="E15" s="818"/>
      <c r="F15" s="818"/>
      <c r="G15" s="818"/>
      <c r="H15" s="424" t="s">
        <v>84</v>
      </c>
      <c r="I15" s="424" t="s">
        <v>85</v>
      </c>
      <c r="J15" s="431">
        <v>1</v>
      </c>
      <c r="K15" s="426">
        <v>42684</v>
      </c>
      <c r="L15" s="426">
        <v>42698</v>
      </c>
      <c r="M15" s="427">
        <f t="shared" si="0"/>
        <v>2</v>
      </c>
      <c r="N15" s="432">
        <v>1</v>
      </c>
      <c r="O15" s="424" t="s">
        <v>86</v>
      </c>
      <c r="P15" s="429">
        <f t="shared" si="1"/>
        <v>1</v>
      </c>
      <c r="Q15" s="430" t="str">
        <f>IF(ISNUMBER(P15),IF(P15=100%,"CUMPLIDA",IF(AND(ISNUMBER(L15),ISNUMBER([1]CGR!$P$4)), IF(L15&lt;[1]CGR!$P$4,"INCUMPLIDA","PROCESO"), "VERIFICAR FECHA")),"SIN VALOR AVANCE")</f>
        <v>CUMPLIDA</v>
      </c>
    </row>
    <row r="16" spans="1:17" ht="150.75" x14ac:dyDescent="0.2">
      <c r="A16" s="420" t="s">
        <v>17</v>
      </c>
      <c r="B16" s="421" t="s">
        <v>13</v>
      </c>
      <c r="C16" s="839"/>
      <c r="D16" s="839"/>
      <c r="E16" s="818"/>
      <c r="F16" s="818"/>
      <c r="G16" s="818"/>
      <c r="H16" s="424" t="s">
        <v>87</v>
      </c>
      <c r="I16" s="424" t="s">
        <v>88</v>
      </c>
      <c r="J16" s="431">
        <v>1</v>
      </c>
      <c r="K16" s="426">
        <v>42699</v>
      </c>
      <c r="L16" s="426">
        <v>42760</v>
      </c>
      <c r="M16" s="427">
        <f t="shared" si="0"/>
        <v>8.7142857142857135</v>
      </c>
      <c r="N16" s="432">
        <v>1</v>
      </c>
      <c r="O16" s="424" t="s">
        <v>89</v>
      </c>
      <c r="P16" s="429">
        <f t="shared" si="1"/>
        <v>1</v>
      </c>
      <c r="Q16" s="430" t="str">
        <f>IF(ISNUMBER(P16),IF(P16=100%,"CUMPLIDA",IF(AND(ISNUMBER(L16),ISNUMBER([1]CGR!$P$4)), IF(L16&lt;[1]CGR!$P$4,"INCUMPLIDA","PROCESO"), "VERIFICAR FECHA")),"SIN VALOR AVANCE")</f>
        <v>CUMPLIDA</v>
      </c>
    </row>
    <row r="17" spans="1:17" ht="135.75" x14ac:dyDescent="0.2">
      <c r="A17" s="420" t="s">
        <v>17</v>
      </c>
      <c r="B17" s="421" t="s">
        <v>13</v>
      </c>
      <c r="C17" s="839"/>
      <c r="D17" s="839"/>
      <c r="E17" s="818"/>
      <c r="F17" s="818"/>
      <c r="G17" s="423" t="s">
        <v>90</v>
      </c>
      <c r="H17" s="424" t="s">
        <v>91</v>
      </c>
      <c r="I17" s="424" t="s">
        <v>92</v>
      </c>
      <c r="J17" s="433">
        <v>1</v>
      </c>
      <c r="K17" s="434">
        <v>45231</v>
      </c>
      <c r="L17" s="434">
        <v>45504</v>
      </c>
      <c r="M17" s="427">
        <f t="shared" si="0"/>
        <v>39</v>
      </c>
      <c r="N17" s="428">
        <v>1</v>
      </c>
      <c r="O17" s="435" t="s">
        <v>93</v>
      </c>
      <c r="P17" s="429">
        <f t="shared" si="1"/>
        <v>1</v>
      </c>
      <c r="Q17" s="430" t="str">
        <f>IF(ISNUMBER(P17),IF(P17=100%,"CUMPLIDA",IF(AND(ISNUMBER(L17),ISNUMBER([1]CGR!$P$4)), IF(L17&lt;[1]CGR!$P$4,"INCUMPLIDA","PROCESO"), "VERIFICAR FECHA")),"SIN VALOR AVANCE")</f>
        <v>CUMPLIDA</v>
      </c>
    </row>
    <row r="18" spans="1:17" ht="135.75" x14ac:dyDescent="0.2">
      <c r="A18" s="420" t="s">
        <v>17</v>
      </c>
      <c r="B18" s="421" t="s">
        <v>13</v>
      </c>
      <c r="C18" s="839"/>
      <c r="D18" s="839"/>
      <c r="E18" s="818"/>
      <c r="F18" s="818"/>
      <c r="G18" s="423" t="s">
        <v>94</v>
      </c>
      <c r="H18" s="424" t="s">
        <v>95</v>
      </c>
      <c r="I18" s="424" t="s">
        <v>96</v>
      </c>
      <c r="J18" s="433">
        <v>1</v>
      </c>
      <c r="K18" s="434">
        <v>45231</v>
      </c>
      <c r="L18" s="434">
        <v>45504</v>
      </c>
      <c r="M18" s="427">
        <f t="shared" si="0"/>
        <v>39</v>
      </c>
      <c r="N18" s="428">
        <v>1</v>
      </c>
      <c r="O18" s="435" t="s">
        <v>93</v>
      </c>
      <c r="P18" s="429">
        <f t="shared" si="1"/>
        <v>1</v>
      </c>
      <c r="Q18" s="430" t="str">
        <f>IF(ISNUMBER(P18),IF(P18=100%,"CUMPLIDA",IF(AND(ISNUMBER(L18),ISNUMBER([1]CGR!$P$4)), IF(L18&lt;[1]CGR!$P$4,"INCUMPLIDA","PROCESO"), "VERIFICAR FECHA")),"SIN VALOR AVANCE")</f>
        <v>CUMPLIDA</v>
      </c>
    </row>
    <row r="19" spans="1:17" ht="90.75" x14ac:dyDescent="0.2">
      <c r="A19" s="420" t="s">
        <v>17</v>
      </c>
      <c r="B19" s="421" t="s">
        <v>13</v>
      </c>
      <c r="C19" s="839"/>
      <c r="D19" s="839"/>
      <c r="E19" s="818"/>
      <c r="F19" s="818"/>
      <c r="G19" s="423" t="s">
        <v>97</v>
      </c>
      <c r="H19" s="424" t="s">
        <v>98</v>
      </c>
      <c r="I19" s="424" t="s">
        <v>99</v>
      </c>
      <c r="J19" s="433">
        <v>1</v>
      </c>
      <c r="K19" s="434">
        <v>45444</v>
      </c>
      <c r="L19" s="434">
        <v>45747</v>
      </c>
      <c r="M19" s="427">
        <f>(L19-K19)/7</f>
        <v>43.285714285714285</v>
      </c>
      <c r="N19" s="436">
        <v>1</v>
      </c>
      <c r="O19" s="424" t="s">
        <v>100</v>
      </c>
      <c r="P19" s="429">
        <f t="shared" si="1"/>
        <v>1</v>
      </c>
      <c r="Q19" s="430" t="str">
        <f>IF(ISNUMBER(P19),IF(P19=100%,"CUMPLIDA",IF(AND(ISNUMBER(L19),ISNUMBER([1]CGR!$P$4)), IF(L19&lt;[1]CGR!$P$4,"INCUMPLIDA","PROCESO"), "VERIFICAR FECHA")),"SIN VALOR AVANCE")</f>
        <v>CUMPLIDA</v>
      </c>
    </row>
    <row r="20" spans="1:17" ht="75.75" x14ac:dyDescent="0.2">
      <c r="A20" s="420" t="s">
        <v>17</v>
      </c>
      <c r="B20" s="421" t="s">
        <v>13</v>
      </c>
      <c r="C20" s="839"/>
      <c r="D20" s="839"/>
      <c r="E20" s="818"/>
      <c r="F20" s="818"/>
      <c r="G20" s="423" t="s">
        <v>101</v>
      </c>
      <c r="H20" s="424" t="s">
        <v>101</v>
      </c>
      <c r="I20" s="424" t="s">
        <v>102</v>
      </c>
      <c r="J20" s="433">
        <v>1</v>
      </c>
      <c r="K20" s="434">
        <v>45444</v>
      </c>
      <c r="L20" s="434">
        <v>45747</v>
      </c>
      <c r="M20" s="427">
        <f t="shared" ref="M20:M83" si="2">(L20-K20)/7</f>
        <v>43.285714285714285</v>
      </c>
      <c r="N20" s="436">
        <v>1</v>
      </c>
      <c r="O20" s="424" t="s">
        <v>103</v>
      </c>
      <c r="P20" s="429">
        <f t="shared" si="1"/>
        <v>1</v>
      </c>
      <c r="Q20" s="430" t="str">
        <f>IF(ISNUMBER(P20),IF(P20=100%,"CUMPLIDA",IF(AND(ISNUMBER(L20),ISNUMBER([1]CGR!$P$4)), IF(L20&lt;[1]CGR!$P$4,"INCUMPLIDA","PROCESO"), "VERIFICAR FECHA")),"SIN VALOR AVANCE")</f>
        <v>CUMPLIDA</v>
      </c>
    </row>
    <row r="21" spans="1:17" ht="90.75" x14ac:dyDescent="0.2">
      <c r="A21" s="420" t="s">
        <v>17</v>
      </c>
      <c r="B21" s="421" t="s">
        <v>13</v>
      </c>
      <c r="C21" s="839"/>
      <c r="D21" s="839"/>
      <c r="E21" s="818"/>
      <c r="F21" s="818"/>
      <c r="G21" s="423" t="s">
        <v>104</v>
      </c>
      <c r="H21" s="424" t="s">
        <v>104</v>
      </c>
      <c r="I21" s="424" t="s">
        <v>105</v>
      </c>
      <c r="J21" s="433">
        <v>1</v>
      </c>
      <c r="K21" s="434">
        <v>45444</v>
      </c>
      <c r="L21" s="434">
        <v>45747</v>
      </c>
      <c r="M21" s="427">
        <f t="shared" si="2"/>
        <v>43.285714285714285</v>
      </c>
      <c r="N21" s="436">
        <v>1</v>
      </c>
      <c r="O21" s="424" t="s">
        <v>100</v>
      </c>
      <c r="P21" s="429">
        <f t="shared" si="1"/>
        <v>1</v>
      </c>
      <c r="Q21" s="430" t="str">
        <f>IF(ISNUMBER(P21),IF(P21=100%,"CUMPLIDA",IF(AND(ISNUMBER(L21),ISNUMBER([1]CGR!$P$4)), IF(L21&lt;[1]CGR!$P$4,"INCUMPLIDA","PROCESO"), "VERIFICAR FECHA")),"SIN VALOR AVANCE")</f>
        <v>CUMPLIDA</v>
      </c>
    </row>
    <row r="22" spans="1:17" ht="135" customHeight="1" x14ac:dyDescent="0.2">
      <c r="A22" s="420" t="s">
        <v>17</v>
      </c>
      <c r="B22" s="421" t="s">
        <v>13</v>
      </c>
      <c r="C22" s="839"/>
      <c r="D22" s="839"/>
      <c r="E22" s="818"/>
      <c r="F22" s="818"/>
      <c r="G22" s="423" t="s">
        <v>106</v>
      </c>
      <c r="H22" s="424" t="s">
        <v>106</v>
      </c>
      <c r="I22" s="424" t="s">
        <v>107</v>
      </c>
      <c r="J22" s="433">
        <v>1</v>
      </c>
      <c r="K22" s="434">
        <v>45444</v>
      </c>
      <c r="L22" s="434">
        <v>45747</v>
      </c>
      <c r="M22" s="427">
        <f t="shared" si="2"/>
        <v>43.285714285714285</v>
      </c>
      <c r="N22" s="436">
        <v>1</v>
      </c>
      <c r="O22" s="424" t="s">
        <v>103</v>
      </c>
      <c r="P22" s="429">
        <f t="shared" si="1"/>
        <v>1</v>
      </c>
      <c r="Q22" s="430" t="str">
        <f>IF(ISNUMBER(P22),IF(P22=100%,"CUMPLIDA",IF(AND(ISNUMBER(L22),ISNUMBER([1]CGR!$P$4)), IF(L22&lt;[1]CGR!$P$4,"INCUMPLIDA","PROCESO"), "VERIFICAR FECHA")),"SIN VALOR AVANCE")</f>
        <v>CUMPLIDA</v>
      </c>
    </row>
    <row r="23" spans="1:17" ht="135.75" x14ac:dyDescent="0.2">
      <c r="A23" s="420" t="s">
        <v>17</v>
      </c>
      <c r="B23" s="421" t="s">
        <v>13</v>
      </c>
      <c r="C23" s="839"/>
      <c r="D23" s="839"/>
      <c r="E23" s="818"/>
      <c r="F23" s="818"/>
      <c r="G23" s="423" t="s">
        <v>108</v>
      </c>
      <c r="H23" s="424" t="s">
        <v>108</v>
      </c>
      <c r="I23" s="424" t="s">
        <v>109</v>
      </c>
      <c r="J23" s="433">
        <v>1</v>
      </c>
      <c r="K23" s="434">
        <v>45444</v>
      </c>
      <c r="L23" s="434">
        <v>45747</v>
      </c>
      <c r="M23" s="427">
        <f t="shared" si="2"/>
        <v>43.285714285714285</v>
      </c>
      <c r="N23" s="436">
        <v>1</v>
      </c>
      <c r="O23" s="424" t="s">
        <v>93</v>
      </c>
      <c r="P23" s="429">
        <f t="shared" si="1"/>
        <v>1</v>
      </c>
      <c r="Q23" s="430" t="str">
        <f>IF(ISNUMBER(P23),IF(P23=100%,"CUMPLIDA",IF(AND(ISNUMBER(L23),ISNUMBER([1]CGR!$P$4)), IF(L23&lt;[1]CGR!$P$4,"INCUMPLIDA","PROCESO"), "VERIFICAR FECHA")),"SIN VALOR AVANCE")</f>
        <v>CUMPLIDA</v>
      </c>
    </row>
    <row r="24" spans="1:17" ht="150.75" x14ac:dyDescent="0.2">
      <c r="A24" s="420" t="s">
        <v>17</v>
      </c>
      <c r="B24" s="421" t="s">
        <v>13</v>
      </c>
      <c r="C24" s="839"/>
      <c r="D24" s="839"/>
      <c r="E24" s="818"/>
      <c r="F24" s="818"/>
      <c r="G24" s="423" t="s">
        <v>110</v>
      </c>
      <c r="H24" s="424" t="s">
        <v>111</v>
      </c>
      <c r="I24" s="424" t="s">
        <v>112</v>
      </c>
      <c r="J24" s="433">
        <v>2</v>
      </c>
      <c r="K24" s="434">
        <v>45748</v>
      </c>
      <c r="L24" s="434">
        <v>45930</v>
      </c>
      <c r="M24" s="427">
        <f t="shared" si="2"/>
        <v>26</v>
      </c>
      <c r="N24" s="436">
        <v>1</v>
      </c>
      <c r="O24" s="424" t="s">
        <v>113</v>
      </c>
      <c r="P24" s="429">
        <f t="shared" si="1"/>
        <v>0.5</v>
      </c>
      <c r="Q24" s="430" t="str">
        <f>IF(ISNUMBER(P24),IF(P24=100%,"CUMPLIDA",IF(AND(ISNUMBER(L24),ISNUMBER([1]CGR!$P$4)), IF(L24&lt;[1]CGR!$P$4,"INCUMPLIDA","PROCESO"), "VERIFICAR FECHA")),"SIN VALOR AVANCE")</f>
        <v>PROCESO</v>
      </c>
    </row>
    <row r="25" spans="1:17" ht="90.75" x14ac:dyDescent="0.2">
      <c r="A25" s="420" t="s">
        <v>17</v>
      </c>
      <c r="B25" s="421" t="s">
        <v>13</v>
      </c>
      <c r="C25" s="839"/>
      <c r="D25" s="839"/>
      <c r="E25" s="818"/>
      <c r="F25" s="818"/>
      <c r="G25" s="423" t="s">
        <v>114</v>
      </c>
      <c r="H25" s="424" t="s">
        <v>115</v>
      </c>
      <c r="I25" s="424" t="s">
        <v>116</v>
      </c>
      <c r="J25" s="433">
        <v>1</v>
      </c>
      <c r="K25" s="434">
        <v>45748</v>
      </c>
      <c r="L25" s="434">
        <v>45930</v>
      </c>
      <c r="M25" s="427">
        <f t="shared" si="2"/>
        <v>26</v>
      </c>
      <c r="N25" s="436">
        <v>0</v>
      </c>
      <c r="O25" s="424" t="s">
        <v>100</v>
      </c>
      <c r="P25" s="429">
        <f t="shared" si="1"/>
        <v>0</v>
      </c>
      <c r="Q25" s="430" t="str">
        <f>IF(ISNUMBER(P25),IF(P25=100%,"CUMPLIDA",IF(AND(ISNUMBER(L25),ISNUMBER([1]CGR!$P$4)), IF(L25&lt;[1]CGR!$P$4,"INCUMPLIDA","PROCESO"), "VERIFICAR FECHA")),"SIN VALOR AVANCE")</f>
        <v>PROCESO</v>
      </c>
    </row>
    <row r="26" spans="1:17" ht="210.75" x14ac:dyDescent="0.2">
      <c r="A26" s="420" t="s">
        <v>17</v>
      </c>
      <c r="B26" s="421" t="s">
        <v>13</v>
      </c>
      <c r="C26" s="839"/>
      <c r="D26" s="839"/>
      <c r="E26" s="818"/>
      <c r="F26" s="818"/>
      <c r="G26" s="423" t="s">
        <v>117</v>
      </c>
      <c r="H26" s="424" t="s">
        <v>118</v>
      </c>
      <c r="I26" s="424" t="s">
        <v>119</v>
      </c>
      <c r="J26" s="433">
        <v>2</v>
      </c>
      <c r="K26" s="434">
        <v>45748</v>
      </c>
      <c r="L26" s="434">
        <v>45930</v>
      </c>
      <c r="M26" s="427">
        <f t="shared" si="2"/>
        <v>26</v>
      </c>
      <c r="N26" s="436">
        <v>0</v>
      </c>
      <c r="O26" s="424" t="s">
        <v>120</v>
      </c>
      <c r="P26" s="429">
        <f t="shared" si="1"/>
        <v>0</v>
      </c>
      <c r="Q26" s="430" t="str">
        <f>IF(ISNUMBER(P26),IF(P26=100%,"CUMPLIDA",IF(AND(ISNUMBER(L26),ISNUMBER([1]CGR!$P$4)), IF(L26&lt;[1]CGR!$P$4,"INCUMPLIDA","PROCESO"), "VERIFICAR FECHA")),"SIN VALOR AVANCE")</f>
        <v>PROCESO</v>
      </c>
    </row>
    <row r="27" spans="1:17" ht="150.75" x14ac:dyDescent="0.2">
      <c r="A27" s="420" t="s">
        <v>17</v>
      </c>
      <c r="B27" s="421" t="s">
        <v>13</v>
      </c>
      <c r="C27" s="839" t="s">
        <v>121</v>
      </c>
      <c r="D27" s="839" t="s">
        <v>68</v>
      </c>
      <c r="E27" s="818" t="s">
        <v>122</v>
      </c>
      <c r="F27" s="818" t="s">
        <v>123</v>
      </c>
      <c r="G27" s="423" t="s">
        <v>124</v>
      </c>
      <c r="H27" s="424" t="s">
        <v>91</v>
      </c>
      <c r="I27" s="424" t="s">
        <v>92</v>
      </c>
      <c r="J27" s="433">
        <v>1</v>
      </c>
      <c r="K27" s="434">
        <v>45231</v>
      </c>
      <c r="L27" s="434">
        <v>45504</v>
      </c>
      <c r="M27" s="427">
        <f t="shared" si="2"/>
        <v>39</v>
      </c>
      <c r="N27" s="428">
        <v>1</v>
      </c>
      <c r="O27" s="424" t="s">
        <v>125</v>
      </c>
      <c r="P27" s="429">
        <f t="shared" si="1"/>
        <v>1</v>
      </c>
      <c r="Q27" s="430" t="str">
        <f>IF(ISNUMBER(P27),IF(P27=100%,"CUMPLIDA",IF(AND(ISNUMBER(L27),ISNUMBER([1]CGR!$P$4)), IF(L27&lt;[1]CGR!$P$4,"INCUMPLIDA","PROCESO"), "VERIFICAR FECHA")),"SIN VALOR AVANCE")</f>
        <v>CUMPLIDA</v>
      </c>
    </row>
    <row r="28" spans="1:17" ht="225.75" x14ac:dyDescent="0.2">
      <c r="A28" s="420" t="s">
        <v>17</v>
      </c>
      <c r="B28" s="421" t="s">
        <v>13</v>
      </c>
      <c r="C28" s="839"/>
      <c r="D28" s="839"/>
      <c r="E28" s="818"/>
      <c r="F28" s="818"/>
      <c r="G28" s="423" t="s">
        <v>126</v>
      </c>
      <c r="H28" s="424" t="s">
        <v>95</v>
      </c>
      <c r="I28" s="424" t="s">
        <v>96</v>
      </c>
      <c r="J28" s="433">
        <v>1</v>
      </c>
      <c r="K28" s="434">
        <v>45231</v>
      </c>
      <c r="L28" s="434">
        <v>45504</v>
      </c>
      <c r="M28" s="427">
        <f t="shared" si="2"/>
        <v>39</v>
      </c>
      <c r="N28" s="428">
        <v>1</v>
      </c>
      <c r="O28" s="424" t="s">
        <v>127</v>
      </c>
      <c r="P28" s="429">
        <f t="shared" si="1"/>
        <v>1</v>
      </c>
      <c r="Q28" s="430" t="str">
        <f>IF(ISNUMBER(P28),IF(P28=100%,"CUMPLIDA",IF(AND(ISNUMBER(L28),ISNUMBER([1]CGR!$P$4)), IF(L28&lt;[1]CGR!$P$4,"INCUMPLIDA","PROCESO"), "VERIFICAR FECHA")),"SIN VALOR AVANCE")</f>
        <v>CUMPLIDA</v>
      </c>
    </row>
    <row r="29" spans="1:17" ht="90.75" x14ac:dyDescent="0.2">
      <c r="A29" s="420" t="s">
        <v>17</v>
      </c>
      <c r="B29" s="421" t="s">
        <v>13</v>
      </c>
      <c r="C29" s="839"/>
      <c r="D29" s="839"/>
      <c r="E29" s="818"/>
      <c r="F29" s="818"/>
      <c r="G29" s="423" t="s">
        <v>97</v>
      </c>
      <c r="H29" s="424" t="s">
        <v>98</v>
      </c>
      <c r="I29" s="424" t="s">
        <v>99</v>
      </c>
      <c r="J29" s="433">
        <v>1</v>
      </c>
      <c r="K29" s="434">
        <v>45444</v>
      </c>
      <c r="L29" s="434">
        <v>45747</v>
      </c>
      <c r="M29" s="427">
        <f t="shared" si="2"/>
        <v>43.285714285714285</v>
      </c>
      <c r="N29" s="436">
        <v>1</v>
      </c>
      <c r="O29" s="437" t="s">
        <v>100</v>
      </c>
      <c r="P29" s="429">
        <f t="shared" si="1"/>
        <v>1</v>
      </c>
      <c r="Q29" s="430" t="str">
        <f>IF(ISNUMBER(P29),IF(P29=100%,"CUMPLIDA",IF(AND(ISNUMBER(L29),ISNUMBER([1]CGR!$P$4)), IF(L29&lt;[1]CGR!$P$4,"INCUMPLIDA","PROCESO"), "VERIFICAR FECHA")),"SIN VALOR AVANCE")</f>
        <v>CUMPLIDA</v>
      </c>
    </row>
    <row r="30" spans="1:17" ht="75.75" x14ac:dyDescent="0.2">
      <c r="A30" s="420" t="s">
        <v>17</v>
      </c>
      <c r="B30" s="421" t="s">
        <v>13</v>
      </c>
      <c r="C30" s="839"/>
      <c r="D30" s="839"/>
      <c r="E30" s="818"/>
      <c r="F30" s="818"/>
      <c r="G30" s="423" t="s">
        <v>101</v>
      </c>
      <c r="H30" s="424" t="s">
        <v>101</v>
      </c>
      <c r="I30" s="424" t="s">
        <v>102</v>
      </c>
      <c r="J30" s="433">
        <v>1</v>
      </c>
      <c r="K30" s="434">
        <v>45444</v>
      </c>
      <c r="L30" s="434">
        <v>45747</v>
      </c>
      <c r="M30" s="427">
        <f t="shared" si="2"/>
        <v>43.285714285714285</v>
      </c>
      <c r="N30" s="436">
        <v>1</v>
      </c>
      <c r="O30" s="437" t="s">
        <v>103</v>
      </c>
      <c r="P30" s="429">
        <f t="shared" si="1"/>
        <v>1</v>
      </c>
      <c r="Q30" s="430" t="str">
        <f>IF(ISNUMBER(P30),IF(P30=100%,"CUMPLIDA",IF(AND(ISNUMBER(L30),ISNUMBER([1]CGR!$P$4)), IF(L30&lt;[1]CGR!$P$4,"INCUMPLIDA","PROCESO"), "VERIFICAR FECHA")),"SIN VALOR AVANCE")</f>
        <v>CUMPLIDA</v>
      </c>
    </row>
    <row r="31" spans="1:17" ht="90.75" x14ac:dyDescent="0.2">
      <c r="A31" s="420" t="s">
        <v>17</v>
      </c>
      <c r="B31" s="421" t="s">
        <v>13</v>
      </c>
      <c r="C31" s="839"/>
      <c r="D31" s="839"/>
      <c r="E31" s="818"/>
      <c r="F31" s="818"/>
      <c r="G31" s="423" t="s">
        <v>104</v>
      </c>
      <c r="H31" s="424" t="s">
        <v>104</v>
      </c>
      <c r="I31" s="424" t="s">
        <v>105</v>
      </c>
      <c r="J31" s="433">
        <v>1</v>
      </c>
      <c r="K31" s="434">
        <v>45444</v>
      </c>
      <c r="L31" s="434">
        <v>45747</v>
      </c>
      <c r="M31" s="427">
        <f t="shared" si="2"/>
        <v>43.285714285714285</v>
      </c>
      <c r="N31" s="436">
        <v>1</v>
      </c>
      <c r="O31" s="437" t="s">
        <v>100</v>
      </c>
      <c r="P31" s="429">
        <f t="shared" si="1"/>
        <v>1</v>
      </c>
      <c r="Q31" s="430" t="str">
        <f>IF(ISNUMBER(P31),IF(P31=100%,"CUMPLIDA",IF(AND(ISNUMBER(L31),ISNUMBER([1]CGR!$P$4)), IF(L31&lt;[1]CGR!$P$4,"INCUMPLIDA","PROCESO"), "VERIFICAR FECHA")),"SIN VALOR AVANCE")</f>
        <v>CUMPLIDA</v>
      </c>
    </row>
    <row r="32" spans="1:17" ht="135" customHeight="1" x14ac:dyDescent="0.2">
      <c r="A32" s="420" t="s">
        <v>17</v>
      </c>
      <c r="B32" s="421" t="s">
        <v>13</v>
      </c>
      <c r="C32" s="839"/>
      <c r="D32" s="839"/>
      <c r="E32" s="818"/>
      <c r="F32" s="818"/>
      <c r="G32" s="423" t="s">
        <v>106</v>
      </c>
      <c r="H32" s="424" t="s">
        <v>106</v>
      </c>
      <c r="I32" s="424" t="s">
        <v>107</v>
      </c>
      <c r="J32" s="433">
        <v>1</v>
      </c>
      <c r="K32" s="434">
        <v>45444</v>
      </c>
      <c r="L32" s="434">
        <v>45747</v>
      </c>
      <c r="M32" s="427">
        <f t="shared" si="2"/>
        <v>43.285714285714285</v>
      </c>
      <c r="N32" s="436">
        <v>1</v>
      </c>
      <c r="O32" s="437" t="s">
        <v>103</v>
      </c>
      <c r="P32" s="429">
        <f t="shared" si="1"/>
        <v>1</v>
      </c>
      <c r="Q32" s="430" t="str">
        <f>IF(ISNUMBER(P32),IF(P32=100%,"CUMPLIDA",IF(AND(ISNUMBER(L32),ISNUMBER([1]CGR!$P$4)), IF(L32&lt;[1]CGR!$P$4,"INCUMPLIDA","PROCESO"), "VERIFICAR FECHA")),"SIN VALOR AVANCE")</f>
        <v>CUMPLIDA</v>
      </c>
    </row>
    <row r="33" spans="1:17" ht="135.75" x14ac:dyDescent="0.2">
      <c r="A33" s="420" t="s">
        <v>17</v>
      </c>
      <c r="B33" s="421" t="s">
        <v>13</v>
      </c>
      <c r="C33" s="839"/>
      <c r="D33" s="839"/>
      <c r="E33" s="818"/>
      <c r="F33" s="818"/>
      <c r="G33" s="423" t="s">
        <v>108</v>
      </c>
      <c r="H33" s="424" t="s">
        <v>108</v>
      </c>
      <c r="I33" s="424" t="s">
        <v>109</v>
      </c>
      <c r="J33" s="433">
        <v>1</v>
      </c>
      <c r="K33" s="434">
        <v>45444</v>
      </c>
      <c r="L33" s="434">
        <v>45747</v>
      </c>
      <c r="M33" s="427">
        <f t="shared" si="2"/>
        <v>43.285714285714285</v>
      </c>
      <c r="N33" s="436">
        <v>1</v>
      </c>
      <c r="O33" s="437" t="s">
        <v>93</v>
      </c>
      <c r="P33" s="429">
        <f t="shared" si="1"/>
        <v>1</v>
      </c>
      <c r="Q33" s="430" t="str">
        <f>IF(ISNUMBER(P33),IF(P33=100%,"CUMPLIDA",IF(AND(ISNUMBER(L33),ISNUMBER([1]CGR!$P$4)), IF(L33&lt;[1]CGR!$P$4,"INCUMPLIDA","PROCESO"), "VERIFICAR FECHA")),"SIN VALOR AVANCE")</f>
        <v>CUMPLIDA</v>
      </c>
    </row>
    <row r="34" spans="1:17" ht="165.75" x14ac:dyDescent="0.2">
      <c r="A34" s="420" t="s">
        <v>17</v>
      </c>
      <c r="B34" s="421" t="s">
        <v>13</v>
      </c>
      <c r="C34" s="839"/>
      <c r="D34" s="839"/>
      <c r="E34" s="818"/>
      <c r="F34" s="818"/>
      <c r="G34" s="423" t="s">
        <v>110</v>
      </c>
      <c r="H34" s="424" t="s">
        <v>111</v>
      </c>
      <c r="I34" s="424" t="s">
        <v>112</v>
      </c>
      <c r="J34" s="433">
        <v>2</v>
      </c>
      <c r="K34" s="434">
        <v>45748</v>
      </c>
      <c r="L34" s="434">
        <v>45930</v>
      </c>
      <c r="M34" s="427">
        <f t="shared" si="2"/>
        <v>26</v>
      </c>
      <c r="N34" s="436">
        <v>1</v>
      </c>
      <c r="O34" s="437" t="s">
        <v>128</v>
      </c>
      <c r="P34" s="429">
        <f t="shared" si="1"/>
        <v>0.5</v>
      </c>
      <c r="Q34" s="430" t="str">
        <f>IF(ISNUMBER(P34),IF(P34=100%,"CUMPLIDA",IF(AND(ISNUMBER(L34),ISNUMBER([1]CGR!$P$4)), IF(L34&lt;[1]CGR!$P$4,"INCUMPLIDA","PROCESO"), "VERIFICAR FECHA")),"SIN VALOR AVANCE")</f>
        <v>PROCESO</v>
      </c>
    </row>
    <row r="35" spans="1:17" ht="90.75" x14ac:dyDescent="0.2">
      <c r="A35" s="420" t="s">
        <v>17</v>
      </c>
      <c r="B35" s="421" t="s">
        <v>13</v>
      </c>
      <c r="C35" s="839"/>
      <c r="D35" s="839"/>
      <c r="E35" s="818"/>
      <c r="F35" s="818"/>
      <c r="G35" s="423" t="s">
        <v>114</v>
      </c>
      <c r="H35" s="424" t="s">
        <v>115</v>
      </c>
      <c r="I35" s="424" t="s">
        <v>116</v>
      </c>
      <c r="J35" s="433">
        <v>1</v>
      </c>
      <c r="K35" s="434">
        <v>45748</v>
      </c>
      <c r="L35" s="434">
        <v>45930</v>
      </c>
      <c r="M35" s="427">
        <f t="shared" si="2"/>
        <v>26</v>
      </c>
      <c r="N35" s="436">
        <v>0</v>
      </c>
      <c r="O35" s="437" t="s">
        <v>129</v>
      </c>
      <c r="P35" s="429">
        <f t="shared" si="1"/>
        <v>0</v>
      </c>
      <c r="Q35" s="430" t="str">
        <f>IF(ISNUMBER(P35),IF(P35=100%,"CUMPLIDA",IF(AND(ISNUMBER(L35),ISNUMBER([1]CGR!$P$4)), IF(L35&lt;[1]CGR!$P$4,"INCUMPLIDA","PROCESO"), "VERIFICAR FECHA")),"SIN VALOR AVANCE")</f>
        <v>PROCESO</v>
      </c>
    </row>
    <row r="36" spans="1:17" ht="240.75" x14ac:dyDescent="0.2">
      <c r="A36" s="420" t="s">
        <v>17</v>
      </c>
      <c r="B36" s="421" t="s">
        <v>13</v>
      </c>
      <c r="C36" s="839"/>
      <c r="D36" s="839"/>
      <c r="E36" s="818"/>
      <c r="F36" s="818"/>
      <c r="G36" s="423" t="s">
        <v>117</v>
      </c>
      <c r="H36" s="424" t="s">
        <v>118</v>
      </c>
      <c r="I36" s="424" t="s">
        <v>119</v>
      </c>
      <c r="J36" s="433">
        <v>2</v>
      </c>
      <c r="K36" s="434">
        <v>45748</v>
      </c>
      <c r="L36" s="434">
        <v>45930</v>
      </c>
      <c r="M36" s="427">
        <f t="shared" si="2"/>
        <v>26</v>
      </c>
      <c r="N36" s="436">
        <v>0</v>
      </c>
      <c r="O36" s="437" t="s">
        <v>130</v>
      </c>
      <c r="P36" s="429">
        <f t="shared" si="1"/>
        <v>0</v>
      </c>
      <c r="Q36" s="430" t="str">
        <f>IF(ISNUMBER(P36),IF(P36=100%,"CUMPLIDA",IF(AND(ISNUMBER(L36),ISNUMBER([1]CGR!$P$4)), IF(L36&lt;[1]CGR!$P$4,"INCUMPLIDA","PROCESO"), "VERIFICAR FECHA")),"SIN VALOR AVANCE")</f>
        <v>PROCESO</v>
      </c>
    </row>
    <row r="37" spans="1:17" ht="135.75" x14ac:dyDescent="0.2">
      <c r="A37" s="420" t="s">
        <v>17</v>
      </c>
      <c r="B37" s="421" t="s">
        <v>13</v>
      </c>
      <c r="C37" s="839"/>
      <c r="D37" s="839"/>
      <c r="E37" s="818"/>
      <c r="F37" s="818"/>
      <c r="G37" s="423" t="s">
        <v>131</v>
      </c>
      <c r="H37" s="424" t="s">
        <v>132</v>
      </c>
      <c r="I37" s="424" t="s">
        <v>133</v>
      </c>
      <c r="J37" s="425">
        <v>1</v>
      </c>
      <c r="K37" s="426">
        <v>42552</v>
      </c>
      <c r="L37" s="426">
        <v>42916</v>
      </c>
      <c r="M37" s="427">
        <f t="shared" si="2"/>
        <v>52</v>
      </c>
      <c r="N37" s="436">
        <v>1</v>
      </c>
      <c r="O37" s="424" t="s">
        <v>134</v>
      </c>
      <c r="P37" s="429">
        <f t="shared" si="1"/>
        <v>1</v>
      </c>
      <c r="Q37" s="430" t="str">
        <f>IF(ISNUMBER(P37),IF(P37=100%,"CUMPLIDA",IF(AND(ISNUMBER(L37),ISNUMBER([1]CGR!$P$4)), IF(L37&lt;[1]CGR!$P$4,"INCUMPLIDA","PROCESO"), "VERIFICAR FECHA")),"SIN VALOR AVANCE")</f>
        <v>CUMPLIDA</v>
      </c>
    </row>
    <row r="38" spans="1:17" ht="345" customHeight="1" x14ac:dyDescent="0.2">
      <c r="A38" s="420" t="s">
        <v>17</v>
      </c>
      <c r="B38" s="421" t="s">
        <v>13</v>
      </c>
      <c r="C38" s="839"/>
      <c r="D38" s="839"/>
      <c r="E38" s="818"/>
      <c r="F38" s="818"/>
      <c r="G38" s="818" t="s">
        <v>135</v>
      </c>
      <c r="H38" s="424" t="s">
        <v>136</v>
      </c>
      <c r="I38" s="424" t="s">
        <v>137</v>
      </c>
      <c r="J38" s="425">
        <v>1</v>
      </c>
      <c r="K38" s="426">
        <v>42558</v>
      </c>
      <c r="L38" s="426">
        <v>42735</v>
      </c>
      <c r="M38" s="427">
        <f t="shared" si="2"/>
        <v>25.285714285714285</v>
      </c>
      <c r="N38" s="436">
        <v>1</v>
      </c>
      <c r="O38" s="424" t="s">
        <v>134</v>
      </c>
      <c r="P38" s="429">
        <f t="shared" si="1"/>
        <v>1</v>
      </c>
      <c r="Q38" s="430" t="str">
        <f>IF(ISNUMBER(P38),IF(P38=100%,"CUMPLIDA",IF(AND(ISNUMBER(L38),ISNUMBER([1]CGR!$P$4)), IF(L38&lt;[1]CGR!$P$4,"INCUMPLIDA","PROCESO"), "VERIFICAR FECHA")),"SIN VALOR AVANCE")</f>
        <v>CUMPLIDA</v>
      </c>
    </row>
    <row r="39" spans="1:17" ht="135.75" x14ac:dyDescent="0.2">
      <c r="A39" s="420" t="s">
        <v>17</v>
      </c>
      <c r="B39" s="421" t="s">
        <v>13</v>
      </c>
      <c r="C39" s="839"/>
      <c r="D39" s="839"/>
      <c r="E39" s="818"/>
      <c r="F39" s="818"/>
      <c r="G39" s="818"/>
      <c r="H39" s="424" t="s">
        <v>138</v>
      </c>
      <c r="I39" s="424" t="s">
        <v>139</v>
      </c>
      <c r="J39" s="425">
        <v>3</v>
      </c>
      <c r="K39" s="426">
        <v>42835</v>
      </c>
      <c r="L39" s="426">
        <v>43190</v>
      </c>
      <c r="M39" s="427">
        <f t="shared" si="2"/>
        <v>50.714285714285715</v>
      </c>
      <c r="N39" s="436">
        <v>3</v>
      </c>
      <c r="O39" s="424" t="s">
        <v>140</v>
      </c>
      <c r="P39" s="429">
        <f t="shared" si="1"/>
        <v>1</v>
      </c>
      <c r="Q39" s="430" t="str">
        <f>IF(ISNUMBER(P39),IF(P39=100%,"CUMPLIDA",IF(AND(ISNUMBER(L39),ISNUMBER([1]CGR!$P$4)), IF(L39&lt;[1]CGR!$P$4,"INCUMPLIDA","PROCESO"), "VERIFICAR FECHA")),"SIN VALOR AVANCE")</f>
        <v>CUMPLIDA</v>
      </c>
    </row>
    <row r="40" spans="1:17" ht="165.75" x14ac:dyDescent="0.2">
      <c r="A40" s="420" t="s">
        <v>17</v>
      </c>
      <c r="B40" s="421" t="s">
        <v>13</v>
      </c>
      <c r="C40" s="839"/>
      <c r="D40" s="839"/>
      <c r="E40" s="818"/>
      <c r="F40" s="818"/>
      <c r="G40" s="818"/>
      <c r="H40" s="424" t="s">
        <v>141</v>
      </c>
      <c r="I40" s="424" t="s">
        <v>142</v>
      </c>
      <c r="J40" s="425">
        <v>1</v>
      </c>
      <c r="K40" s="426">
        <v>43465</v>
      </c>
      <c r="L40" s="426">
        <v>43830</v>
      </c>
      <c r="M40" s="427">
        <f t="shared" si="2"/>
        <v>52.142857142857146</v>
      </c>
      <c r="N40" s="436">
        <v>1</v>
      </c>
      <c r="O40" s="424" t="s">
        <v>143</v>
      </c>
      <c r="P40" s="429">
        <f t="shared" si="1"/>
        <v>1</v>
      </c>
      <c r="Q40" s="430" t="str">
        <f>IF(ISNUMBER(P40),IF(P40=100%,"CUMPLIDA",IF(AND(ISNUMBER(L40),ISNUMBER([1]CGR!$P$4)), IF(L40&lt;[1]CGR!$P$4,"INCUMPLIDA","PROCESO"), "VERIFICAR FECHA")),"SIN VALOR AVANCE")</f>
        <v>CUMPLIDA</v>
      </c>
    </row>
    <row r="41" spans="1:17" ht="150.75" x14ac:dyDescent="0.2">
      <c r="A41" s="420" t="s">
        <v>17</v>
      </c>
      <c r="B41" s="421" t="s">
        <v>13</v>
      </c>
      <c r="C41" s="839"/>
      <c r="D41" s="839"/>
      <c r="E41" s="818"/>
      <c r="F41" s="818"/>
      <c r="G41" s="818"/>
      <c r="H41" s="424" t="s">
        <v>144</v>
      </c>
      <c r="I41" s="424" t="s">
        <v>145</v>
      </c>
      <c r="J41" s="425">
        <v>1</v>
      </c>
      <c r="K41" s="426">
        <v>43831</v>
      </c>
      <c r="L41" s="426">
        <v>43920</v>
      </c>
      <c r="M41" s="427">
        <f t="shared" si="2"/>
        <v>12.714285714285714</v>
      </c>
      <c r="N41" s="436">
        <v>1</v>
      </c>
      <c r="O41" s="424" t="s">
        <v>146</v>
      </c>
      <c r="P41" s="429">
        <f t="shared" si="1"/>
        <v>1</v>
      </c>
      <c r="Q41" s="430" t="str">
        <f>IF(ISNUMBER(P41),IF(P41=100%,"CUMPLIDA",IF(AND(ISNUMBER(L41),ISNUMBER([1]CGR!$P$4)), IF(L41&lt;[1]CGR!$P$4,"INCUMPLIDA","PROCESO"), "VERIFICAR FECHA")),"SIN VALOR AVANCE")</f>
        <v>CUMPLIDA</v>
      </c>
    </row>
    <row r="42" spans="1:17" ht="165.75" x14ac:dyDescent="0.2">
      <c r="A42" s="420" t="s">
        <v>17</v>
      </c>
      <c r="B42" s="421" t="s">
        <v>13</v>
      </c>
      <c r="C42" s="839"/>
      <c r="D42" s="839"/>
      <c r="E42" s="818"/>
      <c r="F42" s="818"/>
      <c r="G42" s="818"/>
      <c r="H42" s="424" t="s">
        <v>147</v>
      </c>
      <c r="I42" s="424" t="s">
        <v>148</v>
      </c>
      <c r="J42" s="425">
        <v>2</v>
      </c>
      <c r="K42" s="426">
        <v>43922</v>
      </c>
      <c r="L42" s="426">
        <v>44012</v>
      </c>
      <c r="M42" s="427">
        <f t="shared" si="2"/>
        <v>12.857142857142858</v>
      </c>
      <c r="N42" s="436">
        <v>2</v>
      </c>
      <c r="O42" s="424" t="s">
        <v>149</v>
      </c>
      <c r="P42" s="429">
        <f t="shared" si="1"/>
        <v>1</v>
      </c>
      <c r="Q42" s="430" t="str">
        <f>IF(ISNUMBER(P42),IF(P42=100%,"CUMPLIDA",IF(AND(ISNUMBER(L42),ISNUMBER([1]CGR!$P$4)), IF(L42&lt;[1]CGR!$P$4,"INCUMPLIDA","PROCESO"), "VERIFICAR FECHA")),"SIN VALOR AVANCE")</f>
        <v>CUMPLIDA</v>
      </c>
    </row>
    <row r="43" spans="1:17" ht="135.75" customHeight="1" x14ac:dyDescent="0.2">
      <c r="A43" s="420" t="s">
        <v>17</v>
      </c>
      <c r="B43" s="421" t="s">
        <v>13</v>
      </c>
      <c r="C43" s="839" t="s">
        <v>150</v>
      </c>
      <c r="D43" s="839" t="s">
        <v>151</v>
      </c>
      <c r="E43" s="818" t="s">
        <v>152</v>
      </c>
      <c r="F43" s="818" t="s">
        <v>153</v>
      </c>
      <c r="G43" s="423" t="s">
        <v>154</v>
      </c>
      <c r="H43" s="424" t="s">
        <v>155</v>
      </c>
      <c r="I43" s="424" t="s">
        <v>133</v>
      </c>
      <c r="J43" s="425">
        <v>1</v>
      </c>
      <c r="K43" s="426">
        <v>42552</v>
      </c>
      <c r="L43" s="426">
        <v>42916</v>
      </c>
      <c r="M43" s="427">
        <f t="shared" si="2"/>
        <v>52</v>
      </c>
      <c r="N43" s="436">
        <v>1</v>
      </c>
      <c r="O43" s="424" t="s">
        <v>156</v>
      </c>
      <c r="P43" s="429">
        <f t="shared" si="1"/>
        <v>1</v>
      </c>
      <c r="Q43" s="430" t="str">
        <f>IF(ISNUMBER(P43),IF(P43=100%,"CUMPLIDA",IF(AND(ISNUMBER(L43),ISNUMBER([1]CGR!$P$4)), IF(L43&lt;[1]CGR!$P$4,"INCUMPLIDA","PROCESO"), "VERIFICAR FECHA")),"SIN VALOR AVANCE")</f>
        <v>CUMPLIDA</v>
      </c>
    </row>
    <row r="44" spans="1:17" ht="345" customHeight="1" x14ac:dyDescent="0.2">
      <c r="A44" s="420" t="s">
        <v>17</v>
      </c>
      <c r="B44" s="421" t="s">
        <v>13</v>
      </c>
      <c r="C44" s="839"/>
      <c r="D44" s="839"/>
      <c r="E44" s="818"/>
      <c r="F44" s="818"/>
      <c r="G44" s="818" t="s">
        <v>157</v>
      </c>
      <c r="H44" s="424" t="s">
        <v>158</v>
      </c>
      <c r="I44" s="424" t="s">
        <v>137</v>
      </c>
      <c r="J44" s="425">
        <v>1</v>
      </c>
      <c r="K44" s="426">
        <v>42558</v>
      </c>
      <c r="L44" s="426">
        <v>42735</v>
      </c>
      <c r="M44" s="427">
        <f t="shared" si="2"/>
        <v>25.285714285714285</v>
      </c>
      <c r="N44" s="436">
        <v>1</v>
      </c>
      <c r="O44" s="424" t="s">
        <v>134</v>
      </c>
      <c r="P44" s="429">
        <f t="shared" si="1"/>
        <v>1</v>
      </c>
      <c r="Q44" s="430" t="str">
        <f>IF(ISNUMBER(P44),IF(P44=100%,"CUMPLIDA",IF(AND(ISNUMBER(L44),ISNUMBER([1]CGR!$P$4)), IF(L44&lt;[1]CGR!$P$4,"INCUMPLIDA","PROCESO"), "VERIFICAR FECHA")),"SIN VALOR AVANCE")</f>
        <v>CUMPLIDA</v>
      </c>
    </row>
    <row r="45" spans="1:17" ht="135.75" x14ac:dyDescent="0.2">
      <c r="A45" s="420" t="s">
        <v>17</v>
      </c>
      <c r="B45" s="421" t="s">
        <v>13</v>
      </c>
      <c r="C45" s="839"/>
      <c r="D45" s="839"/>
      <c r="E45" s="818"/>
      <c r="F45" s="818"/>
      <c r="G45" s="818"/>
      <c r="H45" s="424" t="s">
        <v>138</v>
      </c>
      <c r="I45" s="424" t="s">
        <v>139</v>
      </c>
      <c r="J45" s="425">
        <v>3</v>
      </c>
      <c r="K45" s="426">
        <v>42835</v>
      </c>
      <c r="L45" s="426">
        <v>43190</v>
      </c>
      <c r="M45" s="427">
        <f t="shared" si="2"/>
        <v>50.714285714285715</v>
      </c>
      <c r="N45" s="436">
        <v>3</v>
      </c>
      <c r="O45" s="424" t="s">
        <v>140</v>
      </c>
      <c r="P45" s="429">
        <f t="shared" si="1"/>
        <v>1</v>
      </c>
      <c r="Q45" s="430" t="str">
        <f>IF(ISNUMBER(P45),IF(P45=100%,"CUMPLIDA",IF(AND(ISNUMBER(L45),ISNUMBER([1]CGR!$P$4)), IF(L45&lt;[1]CGR!$P$4,"INCUMPLIDA","PROCESO"), "VERIFICAR FECHA")),"SIN VALOR AVANCE")</f>
        <v>CUMPLIDA</v>
      </c>
    </row>
    <row r="46" spans="1:17" ht="180.75" x14ac:dyDescent="0.2">
      <c r="A46" s="420" t="s">
        <v>17</v>
      </c>
      <c r="B46" s="421" t="s">
        <v>13</v>
      </c>
      <c r="C46" s="839"/>
      <c r="D46" s="839"/>
      <c r="E46" s="818"/>
      <c r="F46" s="818"/>
      <c r="G46" s="818"/>
      <c r="H46" s="424" t="s">
        <v>141</v>
      </c>
      <c r="I46" s="424" t="s">
        <v>142</v>
      </c>
      <c r="J46" s="425">
        <v>1</v>
      </c>
      <c r="K46" s="426">
        <v>43465</v>
      </c>
      <c r="L46" s="426">
        <v>43830</v>
      </c>
      <c r="M46" s="427">
        <f t="shared" si="2"/>
        <v>52.142857142857146</v>
      </c>
      <c r="N46" s="436">
        <v>1</v>
      </c>
      <c r="O46" s="424" t="s">
        <v>159</v>
      </c>
      <c r="P46" s="429">
        <f t="shared" si="1"/>
        <v>1</v>
      </c>
      <c r="Q46" s="430" t="str">
        <f>IF(ISNUMBER(P46),IF(P46=100%,"CUMPLIDA",IF(AND(ISNUMBER(L46),ISNUMBER([1]CGR!$P$4)), IF(L46&lt;[1]CGR!$P$4,"INCUMPLIDA","PROCESO"), "VERIFICAR FECHA")),"SIN VALOR AVANCE")</f>
        <v>CUMPLIDA</v>
      </c>
    </row>
    <row r="47" spans="1:17" ht="165.75" x14ac:dyDescent="0.2">
      <c r="A47" s="420" t="s">
        <v>17</v>
      </c>
      <c r="B47" s="421" t="s">
        <v>13</v>
      </c>
      <c r="C47" s="839"/>
      <c r="D47" s="839"/>
      <c r="E47" s="818"/>
      <c r="F47" s="818"/>
      <c r="G47" s="818"/>
      <c r="H47" s="424" t="s">
        <v>144</v>
      </c>
      <c r="I47" s="424" t="s">
        <v>145</v>
      </c>
      <c r="J47" s="425">
        <v>1</v>
      </c>
      <c r="K47" s="426">
        <v>43831</v>
      </c>
      <c r="L47" s="426">
        <v>43920</v>
      </c>
      <c r="M47" s="427">
        <f t="shared" si="2"/>
        <v>12.714285714285714</v>
      </c>
      <c r="N47" s="436">
        <v>1</v>
      </c>
      <c r="O47" s="424" t="s">
        <v>149</v>
      </c>
      <c r="P47" s="429">
        <f t="shared" si="1"/>
        <v>1</v>
      </c>
      <c r="Q47" s="430" t="str">
        <f>IF(ISNUMBER(P47),IF(P47=100%,"CUMPLIDA",IF(AND(ISNUMBER(L47),ISNUMBER([1]CGR!$P$4)), IF(L47&lt;[1]CGR!$P$4,"INCUMPLIDA","PROCESO"), "VERIFICAR FECHA")),"SIN VALOR AVANCE")</f>
        <v>CUMPLIDA</v>
      </c>
    </row>
    <row r="48" spans="1:17" ht="165.75" x14ac:dyDescent="0.2">
      <c r="A48" s="420" t="s">
        <v>17</v>
      </c>
      <c r="B48" s="421" t="s">
        <v>13</v>
      </c>
      <c r="C48" s="839"/>
      <c r="D48" s="839"/>
      <c r="E48" s="818"/>
      <c r="F48" s="818"/>
      <c r="G48" s="818"/>
      <c r="H48" s="424" t="s">
        <v>147</v>
      </c>
      <c r="I48" s="424" t="s">
        <v>148</v>
      </c>
      <c r="J48" s="425">
        <v>2</v>
      </c>
      <c r="K48" s="426">
        <v>43922</v>
      </c>
      <c r="L48" s="426">
        <v>44012</v>
      </c>
      <c r="M48" s="427">
        <f t="shared" si="2"/>
        <v>12.857142857142858</v>
      </c>
      <c r="N48" s="436">
        <v>2</v>
      </c>
      <c r="O48" s="424" t="s">
        <v>149</v>
      </c>
      <c r="P48" s="429">
        <f t="shared" si="1"/>
        <v>1</v>
      </c>
      <c r="Q48" s="430" t="str">
        <f>IF(ISNUMBER(P48),IF(P48=100%,"CUMPLIDA",IF(AND(ISNUMBER(L48),ISNUMBER([1]CGR!$P$4)), IF(L48&lt;[1]CGR!$P$4,"INCUMPLIDA","PROCESO"), "VERIFICAR FECHA")),"SIN VALOR AVANCE")</f>
        <v>CUMPLIDA</v>
      </c>
    </row>
    <row r="49" spans="1:17" ht="135.75" x14ac:dyDescent="0.2">
      <c r="A49" s="420" t="s">
        <v>17</v>
      </c>
      <c r="B49" s="421" t="s">
        <v>13</v>
      </c>
      <c r="C49" s="839"/>
      <c r="D49" s="839"/>
      <c r="E49" s="818"/>
      <c r="F49" s="818"/>
      <c r="G49" s="423" t="s">
        <v>160</v>
      </c>
      <c r="H49" s="424" t="s">
        <v>91</v>
      </c>
      <c r="I49" s="424" t="s">
        <v>92</v>
      </c>
      <c r="J49" s="425">
        <v>1</v>
      </c>
      <c r="K49" s="426">
        <v>45231</v>
      </c>
      <c r="L49" s="426">
        <v>45504</v>
      </c>
      <c r="M49" s="427">
        <f t="shared" si="2"/>
        <v>39</v>
      </c>
      <c r="N49" s="436">
        <v>1</v>
      </c>
      <c r="O49" s="424" t="s">
        <v>161</v>
      </c>
      <c r="P49" s="429">
        <f t="shared" si="1"/>
        <v>1</v>
      </c>
      <c r="Q49" s="430" t="str">
        <f>IF(ISNUMBER(P49),IF(P49=100%,"CUMPLIDA",IF(AND(ISNUMBER(L49),ISNUMBER([1]CGR!$P$4)), IF(L49&lt;[1]CGR!$P$4,"INCUMPLIDA","PROCESO"), "VERIFICAR FECHA")),"SIN VALOR AVANCE")</f>
        <v>CUMPLIDA</v>
      </c>
    </row>
    <row r="50" spans="1:17" ht="135.75" x14ac:dyDescent="0.2">
      <c r="A50" s="420" t="s">
        <v>17</v>
      </c>
      <c r="B50" s="421" t="s">
        <v>13</v>
      </c>
      <c r="C50" s="839"/>
      <c r="D50" s="839"/>
      <c r="E50" s="818"/>
      <c r="F50" s="818"/>
      <c r="G50" s="423" t="s">
        <v>162</v>
      </c>
      <c r="H50" s="424" t="s">
        <v>163</v>
      </c>
      <c r="I50" s="424" t="s">
        <v>164</v>
      </c>
      <c r="J50" s="425">
        <v>1</v>
      </c>
      <c r="K50" s="426">
        <v>45323</v>
      </c>
      <c r="L50" s="426">
        <v>45596</v>
      </c>
      <c r="M50" s="427">
        <f t="shared" si="2"/>
        <v>39</v>
      </c>
      <c r="N50" s="436">
        <v>1</v>
      </c>
      <c r="O50" s="424" t="s">
        <v>161</v>
      </c>
      <c r="P50" s="429">
        <f t="shared" si="1"/>
        <v>1</v>
      </c>
      <c r="Q50" s="430" t="str">
        <f>IF(ISNUMBER(P50),IF(P50=100%,"CUMPLIDA",IF(AND(ISNUMBER(L50),ISNUMBER([1]CGR!$P$4)), IF(L50&lt;[1]CGR!$P$4,"INCUMPLIDA","PROCESO"), "VERIFICAR FECHA")),"SIN VALOR AVANCE")</f>
        <v>CUMPLIDA</v>
      </c>
    </row>
    <row r="51" spans="1:17" ht="210.75" x14ac:dyDescent="0.2">
      <c r="A51" s="420" t="s">
        <v>17</v>
      </c>
      <c r="B51" s="421" t="s">
        <v>13</v>
      </c>
      <c r="C51" s="839"/>
      <c r="D51" s="839"/>
      <c r="E51" s="818"/>
      <c r="F51" s="818"/>
      <c r="G51" s="818" t="s">
        <v>165</v>
      </c>
      <c r="H51" s="438" t="s">
        <v>95</v>
      </c>
      <c r="I51" s="438" t="s">
        <v>96</v>
      </c>
      <c r="J51" s="425">
        <v>1</v>
      </c>
      <c r="K51" s="426">
        <v>45231</v>
      </c>
      <c r="L51" s="426">
        <v>45504</v>
      </c>
      <c r="M51" s="427">
        <f t="shared" si="2"/>
        <v>39</v>
      </c>
      <c r="N51" s="436">
        <v>1</v>
      </c>
      <c r="O51" s="424" t="s">
        <v>166</v>
      </c>
      <c r="P51" s="429">
        <f t="shared" si="1"/>
        <v>1</v>
      </c>
      <c r="Q51" s="430" t="str">
        <f>IF(ISNUMBER(P51),IF(P51=100%,"CUMPLIDA",IF(AND(ISNUMBER(L51),ISNUMBER([1]CGR!$P$4)), IF(L51&lt;[1]CGR!$P$4,"INCUMPLIDA","PROCESO"), "VERIFICAR FECHA")),"SIN VALOR AVANCE")</f>
        <v>CUMPLIDA</v>
      </c>
    </row>
    <row r="52" spans="1:17" ht="210.75" x14ac:dyDescent="0.2">
      <c r="A52" s="420" t="s">
        <v>17</v>
      </c>
      <c r="B52" s="421" t="s">
        <v>13</v>
      </c>
      <c r="C52" s="839"/>
      <c r="D52" s="839"/>
      <c r="E52" s="818"/>
      <c r="F52" s="818"/>
      <c r="G52" s="818"/>
      <c r="H52" s="438" t="s">
        <v>167</v>
      </c>
      <c r="I52" s="438" t="s">
        <v>168</v>
      </c>
      <c r="J52" s="425">
        <v>1</v>
      </c>
      <c r="K52" s="426">
        <v>45231</v>
      </c>
      <c r="L52" s="426">
        <v>45596</v>
      </c>
      <c r="M52" s="427">
        <f t="shared" si="2"/>
        <v>52.142857142857146</v>
      </c>
      <c r="N52" s="436">
        <v>1</v>
      </c>
      <c r="O52" s="424" t="s">
        <v>166</v>
      </c>
      <c r="P52" s="429">
        <f t="shared" si="1"/>
        <v>1</v>
      </c>
      <c r="Q52" s="430" t="str">
        <f>IF(ISNUMBER(P52),IF(P52=100%,"CUMPLIDA",IF(AND(ISNUMBER(L52),ISNUMBER([1]CGR!$P$4)), IF(L52&lt;[1]CGR!$P$4,"INCUMPLIDA","PROCESO"), "VERIFICAR FECHA")),"SIN VALOR AVANCE")</f>
        <v>CUMPLIDA</v>
      </c>
    </row>
    <row r="53" spans="1:17" ht="225.75" x14ac:dyDescent="0.2">
      <c r="A53" s="420" t="s">
        <v>17</v>
      </c>
      <c r="B53" s="421" t="s">
        <v>13</v>
      </c>
      <c r="C53" s="839"/>
      <c r="D53" s="839"/>
      <c r="E53" s="818"/>
      <c r="F53" s="818"/>
      <c r="G53" s="818" t="s">
        <v>169</v>
      </c>
      <c r="H53" s="438" t="s">
        <v>170</v>
      </c>
      <c r="I53" s="438" t="s">
        <v>171</v>
      </c>
      <c r="J53" s="425">
        <v>1</v>
      </c>
      <c r="K53" s="426">
        <v>45505</v>
      </c>
      <c r="L53" s="426">
        <v>47483</v>
      </c>
      <c r="M53" s="427">
        <f t="shared" si="2"/>
        <v>282.57142857142856</v>
      </c>
      <c r="N53" s="436">
        <v>1</v>
      </c>
      <c r="O53" s="424" t="s">
        <v>172</v>
      </c>
      <c r="P53" s="429">
        <f t="shared" si="1"/>
        <v>1</v>
      </c>
      <c r="Q53" s="430" t="str">
        <f>IF(ISNUMBER(P53),IF(P53=100%,"CUMPLIDA",IF(AND(ISNUMBER(L53),ISNUMBER([1]CGR!$P$4)), IF(L53&lt;[1]CGR!$P$4,"INCUMPLIDA","PROCESO"), "VERIFICAR FECHA")),"SIN VALOR AVANCE")</f>
        <v>CUMPLIDA</v>
      </c>
    </row>
    <row r="54" spans="1:17" ht="225.75" x14ac:dyDescent="0.2">
      <c r="A54" s="420" t="s">
        <v>17</v>
      </c>
      <c r="B54" s="421" t="s">
        <v>13</v>
      </c>
      <c r="C54" s="839"/>
      <c r="D54" s="839"/>
      <c r="E54" s="818"/>
      <c r="F54" s="818"/>
      <c r="G54" s="818"/>
      <c r="H54" s="439" t="s">
        <v>173</v>
      </c>
      <c r="I54" s="439" t="s">
        <v>174</v>
      </c>
      <c r="J54" s="425">
        <v>3</v>
      </c>
      <c r="K54" s="426">
        <v>45505</v>
      </c>
      <c r="L54" s="426">
        <v>47483</v>
      </c>
      <c r="M54" s="427">
        <f t="shared" si="2"/>
        <v>282.57142857142856</v>
      </c>
      <c r="N54" s="436">
        <v>3</v>
      </c>
      <c r="O54" s="424" t="s">
        <v>172</v>
      </c>
      <c r="P54" s="429">
        <f t="shared" si="1"/>
        <v>1</v>
      </c>
      <c r="Q54" s="430" t="str">
        <f>IF(ISNUMBER(P54),IF(P54=100%,"CUMPLIDA",IF(AND(ISNUMBER(L54),ISNUMBER([1]CGR!$P$4)), IF(L54&lt;[1]CGR!$P$4,"INCUMPLIDA","PROCESO"), "VERIFICAR FECHA")),"SIN VALOR AVANCE")</f>
        <v>CUMPLIDA</v>
      </c>
    </row>
    <row r="55" spans="1:17" ht="180" x14ac:dyDescent="0.2">
      <c r="A55" s="420" t="s">
        <v>17</v>
      </c>
      <c r="B55" s="421" t="s">
        <v>13</v>
      </c>
      <c r="C55" s="839" t="s">
        <v>175</v>
      </c>
      <c r="D55" s="839" t="s">
        <v>176</v>
      </c>
      <c r="E55" s="818" t="s">
        <v>177</v>
      </c>
      <c r="F55" s="860" t="s">
        <v>178</v>
      </c>
      <c r="G55" s="423" t="s">
        <v>179</v>
      </c>
      <c r="H55" s="424" t="s">
        <v>180</v>
      </c>
      <c r="I55" s="424" t="s">
        <v>181</v>
      </c>
      <c r="J55" s="425">
        <v>3</v>
      </c>
      <c r="K55" s="426">
        <v>42736</v>
      </c>
      <c r="L55" s="426">
        <v>43100</v>
      </c>
      <c r="M55" s="427">
        <f t="shared" si="2"/>
        <v>52</v>
      </c>
      <c r="N55" s="436">
        <v>3</v>
      </c>
      <c r="O55" s="424" t="s">
        <v>182</v>
      </c>
      <c r="P55" s="429">
        <f t="shared" si="1"/>
        <v>1</v>
      </c>
      <c r="Q55" s="430" t="str">
        <f>IF(ISNUMBER(P55),IF(P55=100%,"CUMPLIDA",IF(AND(ISNUMBER(L55),ISNUMBER([1]CGR!$P$4)), IF(L55&lt;[1]CGR!$P$4,"INCUMPLIDA","PROCESO"), "VERIFICAR FECHA")),"SIN VALOR AVANCE")</f>
        <v>CUMPLIDA</v>
      </c>
    </row>
    <row r="56" spans="1:17" ht="330" customHeight="1" x14ac:dyDescent="0.2">
      <c r="A56" s="420" t="s">
        <v>17</v>
      </c>
      <c r="B56" s="421" t="s">
        <v>13</v>
      </c>
      <c r="C56" s="839"/>
      <c r="D56" s="839"/>
      <c r="E56" s="818"/>
      <c r="F56" s="860"/>
      <c r="G56" s="423" t="s">
        <v>183</v>
      </c>
      <c r="H56" s="424" t="s">
        <v>184</v>
      </c>
      <c r="I56" s="424" t="s">
        <v>185</v>
      </c>
      <c r="J56" s="425">
        <v>4</v>
      </c>
      <c r="K56" s="426">
        <v>42736</v>
      </c>
      <c r="L56" s="426">
        <v>43100</v>
      </c>
      <c r="M56" s="427">
        <f t="shared" si="2"/>
        <v>52</v>
      </c>
      <c r="N56" s="436">
        <v>4</v>
      </c>
      <c r="O56" s="424" t="s">
        <v>186</v>
      </c>
      <c r="P56" s="429">
        <f t="shared" si="1"/>
        <v>1</v>
      </c>
      <c r="Q56" s="430" t="str">
        <f>IF(ISNUMBER(P56),IF(P56=100%,"CUMPLIDA",IF(AND(ISNUMBER(L56),ISNUMBER([1]CGR!$P$4)), IF(L56&lt;[1]CGR!$P$4,"INCUMPLIDA","PROCESO"), "VERIFICAR FECHA")),"SIN VALOR AVANCE")</f>
        <v>CUMPLIDA</v>
      </c>
    </row>
    <row r="57" spans="1:17" ht="210.75" x14ac:dyDescent="0.2">
      <c r="A57" s="420" t="s">
        <v>17</v>
      </c>
      <c r="B57" s="421" t="s">
        <v>13</v>
      </c>
      <c r="C57" s="839"/>
      <c r="D57" s="839"/>
      <c r="E57" s="818"/>
      <c r="F57" s="860"/>
      <c r="G57" s="818" t="s">
        <v>187</v>
      </c>
      <c r="H57" s="424" t="s">
        <v>188</v>
      </c>
      <c r="I57" s="424" t="s">
        <v>189</v>
      </c>
      <c r="J57" s="425">
        <v>2</v>
      </c>
      <c r="K57" s="426">
        <v>42648</v>
      </c>
      <c r="L57" s="426">
        <v>42930</v>
      </c>
      <c r="M57" s="427">
        <f t="shared" si="2"/>
        <v>40.285714285714285</v>
      </c>
      <c r="N57" s="436">
        <v>2</v>
      </c>
      <c r="O57" s="424" t="s">
        <v>190</v>
      </c>
      <c r="P57" s="429">
        <f t="shared" si="1"/>
        <v>1</v>
      </c>
      <c r="Q57" s="430" t="str">
        <f>IF(ISNUMBER(P57),IF(P57=100%,"CUMPLIDA",IF(AND(ISNUMBER(L57),ISNUMBER([1]CGR!$P$4)), IF(L57&lt;[1]CGR!$P$4,"INCUMPLIDA","PROCESO"), "VERIFICAR FECHA")),"SIN VALOR AVANCE")</f>
        <v>CUMPLIDA</v>
      </c>
    </row>
    <row r="58" spans="1:17" ht="150.75" x14ac:dyDescent="0.2">
      <c r="A58" s="420" t="s">
        <v>17</v>
      </c>
      <c r="B58" s="421" t="s">
        <v>13</v>
      </c>
      <c r="C58" s="839"/>
      <c r="D58" s="839"/>
      <c r="E58" s="818"/>
      <c r="F58" s="860"/>
      <c r="G58" s="818"/>
      <c r="H58" s="424" t="s">
        <v>138</v>
      </c>
      <c r="I58" s="424" t="s">
        <v>139</v>
      </c>
      <c r="J58" s="425">
        <v>3</v>
      </c>
      <c r="K58" s="426">
        <v>42933</v>
      </c>
      <c r="L58" s="426">
        <v>43220</v>
      </c>
      <c r="M58" s="427">
        <f t="shared" si="2"/>
        <v>41</v>
      </c>
      <c r="N58" s="436">
        <v>3</v>
      </c>
      <c r="O58" s="424" t="s">
        <v>191</v>
      </c>
      <c r="P58" s="429">
        <f t="shared" si="1"/>
        <v>1</v>
      </c>
      <c r="Q58" s="430" t="str">
        <f>IF(ISNUMBER(P58),IF(P58=100%,"CUMPLIDA",IF(AND(ISNUMBER(L58),ISNUMBER([1]CGR!$P$4)), IF(L58&lt;[1]CGR!$P$4,"INCUMPLIDA","PROCESO"), "VERIFICAR FECHA")),"SIN VALOR AVANCE")</f>
        <v>CUMPLIDA</v>
      </c>
    </row>
    <row r="59" spans="1:17" ht="240.75" x14ac:dyDescent="0.2">
      <c r="A59" s="420" t="s">
        <v>17</v>
      </c>
      <c r="B59" s="421" t="s">
        <v>13</v>
      </c>
      <c r="C59" s="839"/>
      <c r="D59" s="839"/>
      <c r="E59" s="818"/>
      <c r="F59" s="860"/>
      <c r="G59" s="818"/>
      <c r="H59" s="424" t="s">
        <v>192</v>
      </c>
      <c r="I59" s="424" t="s">
        <v>193</v>
      </c>
      <c r="J59" s="425">
        <v>2</v>
      </c>
      <c r="K59" s="426">
        <v>44197</v>
      </c>
      <c r="L59" s="426">
        <v>44409</v>
      </c>
      <c r="M59" s="427">
        <f t="shared" si="2"/>
        <v>30.285714285714285</v>
      </c>
      <c r="N59" s="436">
        <v>2</v>
      </c>
      <c r="O59" s="424" t="s">
        <v>194</v>
      </c>
      <c r="P59" s="429">
        <f t="shared" si="1"/>
        <v>1</v>
      </c>
      <c r="Q59" s="430" t="str">
        <f>IF(ISNUMBER(P59),IF(P59=100%,"CUMPLIDA",IF(AND(ISNUMBER(L59),ISNUMBER([1]CGR!$P$4)), IF(L59&lt;[1]CGR!$P$4,"INCUMPLIDA","PROCESO"), "VERIFICAR FECHA")),"SIN VALOR AVANCE")</f>
        <v>CUMPLIDA</v>
      </c>
    </row>
    <row r="60" spans="1:17" ht="315" customHeight="1" x14ac:dyDescent="0.2">
      <c r="A60" s="420" t="s">
        <v>17</v>
      </c>
      <c r="B60" s="421" t="s">
        <v>13</v>
      </c>
      <c r="C60" s="839"/>
      <c r="D60" s="839"/>
      <c r="E60" s="818"/>
      <c r="F60" s="860"/>
      <c r="G60" s="818"/>
      <c r="H60" s="424" t="s">
        <v>195</v>
      </c>
      <c r="I60" s="424" t="s">
        <v>196</v>
      </c>
      <c r="J60" s="425">
        <v>2</v>
      </c>
      <c r="K60" s="426">
        <v>44515</v>
      </c>
      <c r="L60" s="426">
        <v>44881</v>
      </c>
      <c r="M60" s="427">
        <f t="shared" si="2"/>
        <v>52.285714285714285</v>
      </c>
      <c r="N60" s="436">
        <v>2</v>
      </c>
      <c r="O60" s="424" t="s">
        <v>194</v>
      </c>
      <c r="P60" s="429">
        <f t="shared" si="1"/>
        <v>1</v>
      </c>
      <c r="Q60" s="430" t="str">
        <f>IF(ISNUMBER(P60),IF(P60=100%,"CUMPLIDA",IF(AND(ISNUMBER(L60),ISNUMBER([1]CGR!$P$4)), IF(L60&lt;[1]CGR!$P$4,"INCUMPLIDA","PROCESO"), "VERIFICAR FECHA")),"SIN VALOR AVANCE")</f>
        <v>CUMPLIDA</v>
      </c>
    </row>
    <row r="61" spans="1:17" ht="315" customHeight="1" x14ac:dyDescent="0.2">
      <c r="A61" s="420" t="s">
        <v>17</v>
      </c>
      <c r="B61" s="421" t="s">
        <v>13</v>
      </c>
      <c r="C61" s="839"/>
      <c r="D61" s="839"/>
      <c r="E61" s="818"/>
      <c r="F61" s="860"/>
      <c r="G61" s="818"/>
      <c r="H61" s="424" t="s">
        <v>197</v>
      </c>
      <c r="I61" s="424" t="s">
        <v>198</v>
      </c>
      <c r="J61" s="425">
        <v>2</v>
      </c>
      <c r="K61" s="426">
        <v>44882</v>
      </c>
      <c r="L61" s="426">
        <v>44937</v>
      </c>
      <c r="M61" s="427">
        <f t="shared" si="2"/>
        <v>7.8571428571428568</v>
      </c>
      <c r="N61" s="436">
        <v>2</v>
      </c>
      <c r="O61" s="424" t="s">
        <v>194</v>
      </c>
      <c r="P61" s="429">
        <f t="shared" si="1"/>
        <v>1</v>
      </c>
      <c r="Q61" s="430" t="str">
        <f>IF(ISNUMBER(P61),IF(P61=100%,"CUMPLIDA",IF(AND(ISNUMBER(L61),ISNUMBER([1]CGR!$P$4)), IF(L61&lt;[1]CGR!$P$4,"INCUMPLIDA","PROCESO"), "VERIFICAR FECHA")),"SIN VALOR AVANCE")</f>
        <v>CUMPLIDA</v>
      </c>
    </row>
    <row r="62" spans="1:17" ht="315" customHeight="1" x14ac:dyDescent="0.2">
      <c r="A62" s="420" t="s">
        <v>17</v>
      </c>
      <c r="B62" s="421" t="s">
        <v>13</v>
      </c>
      <c r="C62" s="839"/>
      <c r="D62" s="839"/>
      <c r="E62" s="818"/>
      <c r="F62" s="860"/>
      <c r="G62" s="818"/>
      <c r="H62" s="424" t="s">
        <v>199</v>
      </c>
      <c r="I62" s="424" t="s">
        <v>198</v>
      </c>
      <c r="J62" s="425">
        <v>2</v>
      </c>
      <c r="K62" s="426">
        <v>45444</v>
      </c>
      <c r="L62" s="426">
        <v>45900</v>
      </c>
      <c r="M62" s="427">
        <f t="shared" si="2"/>
        <v>65.142857142857139</v>
      </c>
      <c r="N62" s="436">
        <v>1.8</v>
      </c>
      <c r="O62" s="424" t="s">
        <v>200</v>
      </c>
      <c r="P62" s="429">
        <f t="shared" si="1"/>
        <v>0.9</v>
      </c>
      <c r="Q62" s="430" t="str">
        <f>IF(ISNUMBER(P62),IF(P62=100%,"CUMPLIDA",IF(AND(ISNUMBER(L62),ISNUMBER([1]CGR!$P$4)), IF(L62&lt;[1]CGR!$P$4,"INCUMPLIDA","PROCESO"), "VERIFICAR FECHA")),"SIN VALOR AVANCE")</f>
        <v>PROCESO</v>
      </c>
    </row>
    <row r="63" spans="1:17" ht="315" customHeight="1" x14ac:dyDescent="0.2">
      <c r="A63" s="420" t="s">
        <v>17</v>
      </c>
      <c r="B63" s="421" t="s">
        <v>13</v>
      </c>
      <c r="C63" s="839"/>
      <c r="D63" s="839"/>
      <c r="E63" s="818"/>
      <c r="F63" s="860"/>
      <c r="G63" s="818"/>
      <c r="H63" s="424" t="s">
        <v>201</v>
      </c>
      <c r="I63" s="424" t="s">
        <v>198</v>
      </c>
      <c r="J63" s="425">
        <v>2</v>
      </c>
      <c r="K63" s="426">
        <v>45901</v>
      </c>
      <c r="L63" s="426">
        <v>46112</v>
      </c>
      <c r="M63" s="427">
        <f t="shared" si="2"/>
        <v>30.142857142857142</v>
      </c>
      <c r="N63" s="436">
        <v>0</v>
      </c>
      <c r="O63" s="424" t="s">
        <v>202</v>
      </c>
      <c r="P63" s="429">
        <f t="shared" si="1"/>
        <v>0</v>
      </c>
      <c r="Q63" s="430" t="str">
        <f>IF(ISNUMBER(P63),IF(P63=100%,"CUMPLIDA",IF(AND(ISNUMBER(L63),ISNUMBER([1]CGR!$P$4)), IF(L63&lt;[1]CGR!$P$4,"INCUMPLIDA","PROCESO"), "VERIFICAR FECHA")),"SIN VALOR AVANCE")</f>
        <v>PROCESO</v>
      </c>
    </row>
    <row r="64" spans="1:17" ht="105.75" customHeight="1" x14ac:dyDescent="0.2">
      <c r="A64" s="420" t="s">
        <v>17</v>
      </c>
      <c r="B64" s="421" t="s">
        <v>13</v>
      </c>
      <c r="C64" s="839" t="s">
        <v>203</v>
      </c>
      <c r="D64" s="839" t="s">
        <v>204</v>
      </c>
      <c r="E64" s="818" t="s">
        <v>205</v>
      </c>
      <c r="F64" s="818" t="s">
        <v>206</v>
      </c>
      <c r="G64" s="423" t="s">
        <v>207</v>
      </c>
      <c r="H64" s="424" t="s">
        <v>208</v>
      </c>
      <c r="I64" s="424" t="s">
        <v>209</v>
      </c>
      <c r="J64" s="425">
        <v>1</v>
      </c>
      <c r="K64" s="426">
        <v>43862</v>
      </c>
      <c r="L64" s="426">
        <v>43920</v>
      </c>
      <c r="M64" s="427">
        <f t="shared" si="2"/>
        <v>8.2857142857142865</v>
      </c>
      <c r="N64" s="436">
        <v>1</v>
      </c>
      <c r="O64" s="424" t="s">
        <v>210</v>
      </c>
      <c r="P64" s="429">
        <f t="shared" si="1"/>
        <v>1</v>
      </c>
      <c r="Q64" s="430" t="str">
        <f>IF(ISNUMBER(P64),IF(P64=100%,"CUMPLIDA",IF(AND(ISNUMBER(L64),ISNUMBER([1]CGR!$P$4)), IF(L64&lt;[1]CGR!$P$4,"INCUMPLIDA","PROCESO"), "VERIFICAR FECHA")),"SIN VALOR AVANCE")</f>
        <v>CUMPLIDA</v>
      </c>
    </row>
    <row r="65" spans="1:17" ht="105.75" x14ac:dyDescent="0.2">
      <c r="A65" s="420" t="s">
        <v>17</v>
      </c>
      <c r="B65" s="421" t="s">
        <v>13</v>
      </c>
      <c r="C65" s="839"/>
      <c r="D65" s="839"/>
      <c r="E65" s="818"/>
      <c r="F65" s="818"/>
      <c r="G65" s="423" t="s">
        <v>211</v>
      </c>
      <c r="H65" s="424" t="s">
        <v>91</v>
      </c>
      <c r="I65" s="424" t="s">
        <v>92</v>
      </c>
      <c r="J65" s="425">
        <v>1</v>
      </c>
      <c r="K65" s="426">
        <v>45231</v>
      </c>
      <c r="L65" s="426">
        <v>45504</v>
      </c>
      <c r="M65" s="427">
        <f t="shared" si="2"/>
        <v>39</v>
      </c>
      <c r="N65" s="436">
        <v>1</v>
      </c>
      <c r="O65" s="424" t="s">
        <v>210</v>
      </c>
      <c r="P65" s="429">
        <f t="shared" si="1"/>
        <v>1</v>
      </c>
      <c r="Q65" s="430" t="str">
        <f>IF(ISNUMBER(P65),IF(P65=100%,"CUMPLIDA",IF(AND(ISNUMBER(L65),ISNUMBER([1]CGR!$P$4)), IF(L65&lt;[1]CGR!$P$4,"INCUMPLIDA","PROCESO"), "VERIFICAR FECHA")),"SIN VALOR AVANCE")</f>
        <v>CUMPLIDA</v>
      </c>
    </row>
    <row r="66" spans="1:17" ht="210.75" x14ac:dyDescent="0.2">
      <c r="A66" s="420" t="s">
        <v>17</v>
      </c>
      <c r="B66" s="421" t="s">
        <v>13</v>
      </c>
      <c r="C66" s="839"/>
      <c r="D66" s="839"/>
      <c r="E66" s="818"/>
      <c r="F66" s="818"/>
      <c r="G66" s="818" t="s">
        <v>212</v>
      </c>
      <c r="H66" s="438" t="s">
        <v>95</v>
      </c>
      <c r="I66" s="438" t="s">
        <v>96</v>
      </c>
      <c r="J66" s="425">
        <v>1</v>
      </c>
      <c r="K66" s="426">
        <v>45231</v>
      </c>
      <c r="L66" s="426">
        <v>45504</v>
      </c>
      <c r="M66" s="427">
        <f t="shared" si="2"/>
        <v>39</v>
      </c>
      <c r="N66" s="436">
        <v>1</v>
      </c>
      <c r="O66" s="424" t="s">
        <v>166</v>
      </c>
      <c r="P66" s="429">
        <f t="shared" si="1"/>
        <v>1</v>
      </c>
      <c r="Q66" s="430" t="str">
        <f>IF(ISNUMBER(P66),IF(P66=100%,"CUMPLIDA",IF(AND(ISNUMBER(L66),ISNUMBER([1]CGR!$P$4)), IF(L66&lt;[1]CGR!$P$4,"INCUMPLIDA","PROCESO"), "VERIFICAR FECHA")),"SIN VALOR AVANCE")</f>
        <v>CUMPLIDA</v>
      </c>
    </row>
    <row r="67" spans="1:17" ht="210.75" x14ac:dyDescent="0.2">
      <c r="A67" s="420" t="s">
        <v>17</v>
      </c>
      <c r="B67" s="421" t="s">
        <v>13</v>
      </c>
      <c r="C67" s="839"/>
      <c r="D67" s="839"/>
      <c r="E67" s="818"/>
      <c r="F67" s="818"/>
      <c r="G67" s="818"/>
      <c r="H67" s="438" t="s">
        <v>167</v>
      </c>
      <c r="I67" s="438" t="s">
        <v>168</v>
      </c>
      <c r="J67" s="425">
        <v>1</v>
      </c>
      <c r="K67" s="426">
        <v>45231</v>
      </c>
      <c r="L67" s="426">
        <v>45596</v>
      </c>
      <c r="M67" s="427">
        <f t="shared" si="2"/>
        <v>52.142857142857146</v>
      </c>
      <c r="N67" s="436">
        <v>1</v>
      </c>
      <c r="O67" s="424" t="s">
        <v>166</v>
      </c>
      <c r="P67" s="429">
        <f t="shared" si="1"/>
        <v>1</v>
      </c>
      <c r="Q67" s="430" t="str">
        <f>IF(ISNUMBER(P67),IF(P67=100%,"CUMPLIDA",IF(AND(ISNUMBER(L67),ISNUMBER([1]CGR!$P$4)), IF(L67&lt;[1]CGR!$P$4,"INCUMPLIDA","PROCESO"), "VERIFICAR FECHA")),"SIN VALOR AVANCE")</f>
        <v>CUMPLIDA</v>
      </c>
    </row>
    <row r="68" spans="1:17" ht="210.75" x14ac:dyDescent="0.2">
      <c r="A68" s="420" t="s">
        <v>17</v>
      </c>
      <c r="B68" s="421" t="s">
        <v>13</v>
      </c>
      <c r="C68" s="839"/>
      <c r="D68" s="839"/>
      <c r="E68" s="818"/>
      <c r="F68" s="818"/>
      <c r="G68" s="818" t="s">
        <v>213</v>
      </c>
      <c r="H68" s="438" t="s">
        <v>170</v>
      </c>
      <c r="I68" s="438" t="s">
        <v>214</v>
      </c>
      <c r="J68" s="425">
        <v>1</v>
      </c>
      <c r="K68" s="426">
        <v>45505</v>
      </c>
      <c r="L68" s="426">
        <v>47483</v>
      </c>
      <c r="M68" s="427">
        <f t="shared" si="2"/>
        <v>282.57142857142856</v>
      </c>
      <c r="N68" s="436">
        <v>1</v>
      </c>
      <c r="O68" s="424" t="s">
        <v>215</v>
      </c>
      <c r="P68" s="429">
        <f t="shared" si="1"/>
        <v>1</v>
      </c>
      <c r="Q68" s="430" t="str">
        <f>IF(ISNUMBER(P68),IF(P68=100%,"CUMPLIDA",IF(AND(ISNUMBER(L68),ISNUMBER([1]CGR!$P$4)), IF(L68&lt;[1]CGR!$P$4,"INCUMPLIDA","PROCESO"), "VERIFICAR FECHA")),"SIN VALOR AVANCE")</f>
        <v>CUMPLIDA</v>
      </c>
    </row>
    <row r="69" spans="1:17" ht="195.75" x14ac:dyDescent="0.2">
      <c r="A69" s="420" t="s">
        <v>17</v>
      </c>
      <c r="B69" s="421" t="s">
        <v>13</v>
      </c>
      <c r="C69" s="839"/>
      <c r="D69" s="839"/>
      <c r="E69" s="818"/>
      <c r="F69" s="818"/>
      <c r="G69" s="818"/>
      <c r="H69" s="439" t="s">
        <v>173</v>
      </c>
      <c r="I69" s="439" t="s">
        <v>174</v>
      </c>
      <c r="J69" s="425">
        <v>3</v>
      </c>
      <c r="K69" s="426">
        <v>45505</v>
      </c>
      <c r="L69" s="426">
        <v>47483</v>
      </c>
      <c r="M69" s="427">
        <f t="shared" si="2"/>
        <v>282.57142857142856</v>
      </c>
      <c r="N69" s="436">
        <v>3</v>
      </c>
      <c r="O69" s="424" t="s">
        <v>216</v>
      </c>
      <c r="P69" s="429">
        <f t="shared" si="1"/>
        <v>1</v>
      </c>
      <c r="Q69" s="430" t="str">
        <f>IF(ISNUMBER(P69),IF(P69=100%,"CUMPLIDA",IF(AND(ISNUMBER(L69),ISNUMBER([1]CGR!$P$4)), IF(L69&lt;[1]CGR!$P$4,"INCUMPLIDA","PROCESO"), "VERIFICAR FECHA")),"SIN VALOR AVANCE")</f>
        <v>CUMPLIDA</v>
      </c>
    </row>
    <row r="70" spans="1:17" ht="105.75" customHeight="1" x14ac:dyDescent="0.2">
      <c r="A70" s="420" t="s">
        <v>17</v>
      </c>
      <c r="B70" s="421" t="s">
        <v>13</v>
      </c>
      <c r="C70" s="839" t="s">
        <v>217</v>
      </c>
      <c r="D70" s="839" t="s">
        <v>151</v>
      </c>
      <c r="E70" s="818" t="s">
        <v>218</v>
      </c>
      <c r="F70" s="818" t="s">
        <v>219</v>
      </c>
      <c r="G70" s="423" t="s">
        <v>220</v>
      </c>
      <c r="H70" s="424" t="s">
        <v>221</v>
      </c>
      <c r="I70" s="424" t="s">
        <v>222</v>
      </c>
      <c r="J70" s="425">
        <v>1</v>
      </c>
      <c r="K70" s="426">
        <v>42491</v>
      </c>
      <c r="L70" s="426">
        <v>42582</v>
      </c>
      <c r="M70" s="427">
        <f t="shared" si="2"/>
        <v>13</v>
      </c>
      <c r="N70" s="436">
        <v>1</v>
      </c>
      <c r="O70" s="424" t="s">
        <v>210</v>
      </c>
      <c r="P70" s="429">
        <f t="shared" si="1"/>
        <v>1</v>
      </c>
      <c r="Q70" s="430" t="str">
        <f>IF(ISNUMBER(P70),IF(P70=100%,"CUMPLIDA",IF(AND(ISNUMBER(L70),ISNUMBER([1]CGR!$P$4)), IF(L70&lt;[1]CGR!$P$4,"INCUMPLIDA","PROCESO"), "VERIFICAR FECHA")),"SIN VALOR AVANCE")</f>
        <v>CUMPLIDA</v>
      </c>
    </row>
    <row r="71" spans="1:17" ht="135.75" x14ac:dyDescent="0.2">
      <c r="A71" s="420" t="s">
        <v>17</v>
      </c>
      <c r="B71" s="421" t="s">
        <v>13</v>
      </c>
      <c r="C71" s="839"/>
      <c r="D71" s="839"/>
      <c r="E71" s="818"/>
      <c r="F71" s="818"/>
      <c r="G71" s="423" t="s">
        <v>223</v>
      </c>
      <c r="H71" s="424" t="s">
        <v>91</v>
      </c>
      <c r="I71" s="424" t="s">
        <v>92</v>
      </c>
      <c r="J71" s="433">
        <v>1</v>
      </c>
      <c r="K71" s="434">
        <v>45231</v>
      </c>
      <c r="L71" s="434">
        <v>45504</v>
      </c>
      <c r="M71" s="427">
        <f t="shared" si="2"/>
        <v>39</v>
      </c>
      <c r="N71" s="436">
        <v>1</v>
      </c>
      <c r="O71" s="435" t="s">
        <v>93</v>
      </c>
      <c r="P71" s="429">
        <f t="shared" si="1"/>
        <v>1</v>
      </c>
      <c r="Q71" s="430" t="str">
        <f>IF(ISNUMBER(P71),IF(P71=100%,"CUMPLIDA",IF(AND(ISNUMBER(L71),ISNUMBER([1]CGR!$P$4)), IF(L71&lt;[1]CGR!$P$4,"INCUMPLIDA","PROCESO"), "VERIFICAR FECHA")),"SIN VALOR AVANCE")</f>
        <v>CUMPLIDA</v>
      </c>
    </row>
    <row r="72" spans="1:17" ht="135.75" x14ac:dyDescent="0.2">
      <c r="A72" s="420" t="s">
        <v>17</v>
      </c>
      <c r="B72" s="421" t="s">
        <v>13</v>
      </c>
      <c r="C72" s="839"/>
      <c r="D72" s="839"/>
      <c r="E72" s="818"/>
      <c r="F72" s="818"/>
      <c r="G72" s="423" t="s">
        <v>94</v>
      </c>
      <c r="H72" s="424" t="s">
        <v>95</v>
      </c>
      <c r="I72" s="424" t="s">
        <v>96</v>
      </c>
      <c r="J72" s="433">
        <v>1</v>
      </c>
      <c r="K72" s="434">
        <v>45231</v>
      </c>
      <c r="L72" s="434">
        <v>45504</v>
      </c>
      <c r="M72" s="427">
        <f t="shared" si="2"/>
        <v>39</v>
      </c>
      <c r="N72" s="436">
        <v>1</v>
      </c>
      <c r="O72" s="435" t="s">
        <v>93</v>
      </c>
      <c r="P72" s="429">
        <f t="shared" si="1"/>
        <v>1</v>
      </c>
      <c r="Q72" s="430" t="str">
        <f>IF(ISNUMBER(P72),IF(P72=100%,"CUMPLIDA",IF(AND(ISNUMBER(L72),ISNUMBER([1]CGR!$P$4)), IF(L72&lt;[1]CGR!$P$4,"INCUMPLIDA","PROCESO"), "VERIFICAR FECHA")),"SIN VALOR AVANCE")</f>
        <v>CUMPLIDA</v>
      </c>
    </row>
    <row r="73" spans="1:17" ht="90.75" x14ac:dyDescent="0.2">
      <c r="A73" s="420" t="s">
        <v>17</v>
      </c>
      <c r="B73" s="421" t="s">
        <v>13</v>
      </c>
      <c r="C73" s="839"/>
      <c r="D73" s="839"/>
      <c r="E73" s="818"/>
      <c r="F73" s="818"/>
      <c r="G73" s="423" t="s">
        <v>97</v>
      </c>
      <c r="H73" s="424" t="s">
        <v>98</v>
      </c>
      <c r="I73" s="424" t="s">
        <v>99</v>
      </c>
      <c r="J73" s="433">
        <v>1</v>
      </c>
      <c r="K73" s="434">
        <v>45444</v>
      </c>
      <c r="L73" s="434">
        <v>45747</v>
      </c>
      <c r="M73" s="427">
        <f t="shared" si="2"/>
        <v>43.285714285714285</v>
      </c>
      <c r="N73" s="436">
        <v>1</v>
      </c>
      <c r="O73" s="435" t="s">
        <v>100</v>
      </c>
      <c r="P73" s="429">
        <f t="shared" si="1"/>
        <v>1</v>
      </c>
      <c r="Q73" s="430" t="str">
        <f>IF(ISNUMBER(P73),IF(P73=100%,"CUMPLIDA",IF(AND(ISNUMBER(L73),ISNUMBER([1]CGR!$P$4)), IF(L73&lt;[1]CGR!$P$4,"INCUMPLIDA","PROCESO"), "VERIFICAR FECHA")),"SIN VALOR AVANCE")</f>
        <v>CUMPLIDA</v>
      </c>
    </row>
    <row r="74" spans="1:17" ht="75.75" x14ac:dyDescent="0.2">
      <c r="A74" s="420" t="s">
        <v>17</v>
      </c>
      <c r="B74" s="421" t="s">
        <v>13</v>
      </c>
      <c r="C74" s="839"/>
      <c r="D74" s="839"/>
      <c r="E74" s="818"/>
      <c r="F74" s="818"/>
      <c r="G74" s="423" t="s">
        <v>101</v>
      </c>
      <c r="H74" s="424" t="s">
        <v>101</v>
      </c>
      <c r="I74" s="424" t="s">
        <v>102</v>
      </c>
      <c r="J74" s="433">
        <v>1</v>
      </c>
      <c r="K74" s="434">
        <v>45444</v>
      </c>
      <c r="L74" s="434">
        <v>45747</v>
      </c>
      <c r="M74" s="427">
        <f t="shared" si="2"/>
        <v>43.285714285714285</v>
      </c>
      <c r="N74" s="436">
        <v>1</v>
      </c>
      <c r="O74" s="435" t="s">
        <v>103</v>
      </c>
      <c r="P74" s="429">
        <f t="shared" si="1"/>
        <v>1</v>
      </c>
      <c r="Q74" s="430" t="str">
        <f>IF(ISNUMBER(P74),IF(P74=100%,"CUMPLIDA",IF(AND(ISNUMBER(L74),ISNUMBER([1]CGR!$P$4)), IF(L74&lt;[1]CGR!$P$4,"INCUMPLIDA","PROCESO"), "VERIFICAR FECHA")),"SIN VALOR AVANCE")</f>
        <v>CUMPLIDA</v>
      </c>
    </row>
    <row r="75" spans="1:17" ht="90.75" x14ac:dyDescent="0.2">
      <c r="A75" s="420" t="s">
        <v>17</v>
      </c>
      <c r="B75" s="421" t="s">
        <v>13</v>
      </c>
      <c r="C75" s="839"/>
      <c r="D75" s="839"/>
      <c r="E75" s="818"/>
      <c r="F75" s="818"/>
      <c r="G75" s="423" t="s">
        <v>104</v>
      </c>
      <c r="H75" s="424" t="s">
        <v>104</v>
      </c>
      <c r="I75" s="424" t="s">
        <v>105</v>
      </c>
      <c r="J75" s="433">
        <v>1</v>
      </c>
      <c r="K75" s="434">
        <v>45444</v>
      </c>
      <c r="L75" s="434">
        <v>45747</v>
      </c>
      <c r="M75" s="427">
        <f t="shared" si="2"/>
        <v>43.285714285714285</v>
      </c>
      <c r="N75" s="436">
        <v>1</v>
      </c>
      <c r="O75" s="435" t="s">
        <v>100</v>
      </c>
      <c r="P75" s="429">
        <f t="shared" ref="P75:P138" si="3">N75/J75</f>
        <v>1</v>
      </c>
      <c r="Q75" s="430" t="str">
        <f>IF(ISNUMBER(P75),IF(P75=100%,"CUMPLIDA",IF(AND(ISNUMBER(L75),ISNUMBER([1]CGR!$P$4)), IF(L75&lt;[1]CGR!$P$4,"INCUMPLIDA","PROCESO"), "VERIFICAR FECHA")),"SIN VALOR AVANCE")</f>
        <v>CUMPLIDA</v>
      </c>
    </row>
    <row r="76" spans="1:17" ht="135" customHeight="1" x14ac:dyDescent="0.2">
      <c r="A76" s="420" t="s">
        <v>17</v>
      </c>
      <c r="B76" s="421" t="s">
        <v>13</v>
      </c>
      <c r="C76" s="839"/>
      <c r="D76" s="839"/>
      <c r="E76" s="818"/>
      <c r="F76" s="818"/>
      <c r="G76" s="423" t="s">
        <v>106</v>
      </c>
      <c r="H76" s="424" t="s">
        <v>106</v>
      </c>
      <c r="I76" s="424" t="s">
        <v>107</v>
      </c>
      <c r="J76" s="433">
        <v>1</v>
      </c>
      <c r="K76" s="434">
        <v>45444</v>
      </c>
      <c r="L76" s="434">
        <v>45747</v>
      </c>
      <c r="M76" s="427">
        <f t="shared" si="2"/>
        <v>43.285714285714285</v>
      </c>
      <c r="N76" s="436">
        <v>1</v>
      </c>
      <c r="O76" s="435" t="s">
        <v>103</v>
      </c>
      <c r="P76" s="429">
        <f t="shared" si="3"/>
        <v>1</v>
      </c>
      <c r="Q76" s="430" t="str">
        <f>IF(ISNUMBER(P76),IF(P76=100%,"CUMPLIDA",IF(AND(ISNUMBER(L76),ISNUMBER([1]CGR!$P$4)), IF(L76&lt;[1]CGR!$P$4,"INCUMPLIDA","PROCESO"), "VERIFICAR FECHA")),"SIN VALOR AVANCE")</f>
        <v>CUMPLIDA</v>
      </c>
    </row>
    <row r="77" spans="1:17" ht="135.75" x14ac:dyDescent="0.2">
      <c r="A77" s="420" t="s">
        <v>17</v>
      </c>
      <c r="B77" s="421" t="s">
        <v>13</v>
      </c>
      <c r="C77" s="839"/>
      <c r="D77" s="839"/>
      <c r="E77" s="818"/>
      <c r="F77" s="818"/>
      <c r="G77" s="423" t="s">
        <v>108</v>
      </c>
      <c r="H77" s="424" t="s">
        <v>108</v>
      </c>
      <c r="I77" s="424" t="s">
        <v>109</v>
      </c>
      <c r="J77" s="433">
        <v>1</v>
      </c>
      <c r="K77" s="434">
        <v>45444</v>
      </c>
      <c r="L77" s="434">
        <v>45747</v>
      </c>
      <c r="M77" s="427">
        <f t="shared" si="2"/>
        <v>43.285714285714285</v>
      </c>
      <c r="N77" s="436">
        <v>1</v>
      </c>
      <c r="O77" s="435" t="s">
        <v>93</v>
      </c>
      <c r="P77" s="429">
        <f t="shared" si="3"/>
        <v>1</v>
      </c>
      <c r="Q77" s="430" t="str">
        <f>IF(ISNUMBER(P77),IF(P77=100%,"CUMPLIDA",IF(AND(ISNUMBER(L77),ISNUMBER([1]CGR!$P$4)), IF(L77&lt;[1]CGR!$P$4,"INCUMPLIDA","PROCESO"), "VERIFICAR FECHA")),"SIN VALOR AVANCE")</f>
        <v>CUMPLIDA</v>
      </c>
    </row>
    <row r="78" spans="1:17" ht="165.75" x14ac:dyDescent="0.2">
      <c r="A78" s="420" t="s">
        <v>17</v>
      </c>
      <c r="B78" s="421" t="s">
        <v>13</v>
      </c>
      <c r="C78" s="839"/>
      <c r="D78" s="839"/>
      <c r="E78" s="818"/>
      <c r="F78" s="818"/>
      <c r="G78" s="423" t="s">
        <v>110</v>
      </c>
      <c r="H78" s="424" t="s">
        <v>111</v>
      </c>
      <c r="I78" s="424" t="s">
        <v>112</v>
      </c>
      <c r="J78" s="433">
        <v>2</v>
      </c>
      <c r="K78" s="434">
        <v>45748</v>
      </c>
      <c r="L78" s="434">
        <v>45930</v>
      </c>
      <c r="M78" s="427">
        <f t="shared" si="2"/>
        <v>26</v>
      </c>
      <c r="N78" s="436">
        <v>1</v>
      </c>
      <c r="O78" s="424" t="s">
        <v>224</v>
      </c>
      <c r="P78" s="429">
        <f t="shared" si="3"/>
        <v>0.5</v>
      </c>
      <c r="Q78" s="430" t="str">
        <f>IF(ISNUMBER(P78),IF(P78=100%,"CUMPLIDA",IF(AND(ISNUMBER(L78),ISNUMBER([1]CGR!$P$4)), IF(L78&lt;[1]CGR!$P$4,"INCUMPLIDA","PROCESO"), "VERIFICAR FECHA")),"SIN VALOR AVANCE")</f>
        <v>PROCESO</v>
      </c>
    </row>
    <row r="79" spans="1:17" ht="90.75" x14ac:dyDescent="0.2">
      <c r="A79" s="420" t="s">
        <v>17</v>
      </c>
      <c r="B79" s="421" t="s">
        <v>13</v>
      </c>
      <c r="C79" s="839"/>
      <c r="D79" s="839"/>
      <c r="E79" s="818"/>
      <c r="F79" s="818"/>
      <c r="G79" s="423" t="s">
        <v>114</v>
      </c>
      <c r="H79" s="424" t="s">
        <v>115</v>
      </c>
      <c r="I79" s="424" t="s">
        <v>116</v>
      </c>
      <c r="J79" s="433">
        <v>1</v>
      </c>
      <c r="K79" s="434">
        <v>45748</v>
      </c>
      <c r="L79" s="434">
        <v>45930</v>
      </c>
      <c r="M79" s="427">
        <f t="shared" si="2"/>
        <v>26</v>
      </c>
      <c r="N79" s="436">
        <v>0</v>
      </c>
      <c r="O79" s="435" t="s">
        <v>100</v>
      </c>
      <c r="P79" s="429">
        <f t="shared" si="3"/>
        <v>0</v>
      </c>
      <c r="Q79" s="430" t="str">
        <f>IF(ISNUMBER(P79),IF(P79=100%,"CUMPLIDA",IF(AND(ISNUMBER(L79),ISNUMBER([1]CGR!$P$4)), IF(L79&lt;[1]CGR!$P$4,"INCUMPLIDA","PROCESO"), "VERIFICAR FECHA")),"SIN VALOR AVANCE")</f>
        <v>PROCESO</v>
      </c>
    </row>
    <row r="80" spans="1:17" ht="225.75" x14ac:dyDescent="0.2">
      <c r="A80" s="420" t="s">
        <v>17</v>
      </c>
      <c r="B80" s="421" t="s">
        <v>13</v>
      </c>
      <c r="C80" s="839"/>
      <c r="D80" s="839"/>
      <c r="E80" s="818"/>
      <c r="F80" s="818"/>
      <c r="G80" s="423" t="s">
        <v>117</v>
      </c>
      <c r="H80" s="424" t="s">
        <v>118</v>
      </c>
      <c r="I80" s="424" t="s">
        <v>119</v>
      </c>
      <c r="J80" s="433">
        <v>2</v>
      </c>
      <c r="K80" s="434">
        <v>45748</v>
      </c>
      <c r="L80" s="434">
        <v>45930</v>
      </c>
      <c r="M80" s="427">
        <f t="shared" si="2"/>
        <v>26</v>
      </c>
      <c r="N80" s="436">
        <v>0</v>
      </c>
      <c r="O80" s="424" t="s">
        <v>225</v>
      </c>
      <c r="P80" s="429">
        <f t="shared" si="3"/>
        <v>0</v>
      </c>
      <c r="Q80" s="430" t="str">
        <f>IF(ISNUMBER(P80),IF(P80=100%,"CUMPLIDA",IF(AND(ISNUMBER(L80),ISNUMBER([1]CGR!$P$4)), IF(L80&lt;[1]CGR!$P$4,"INCUMPLIDA","PROCESO"), "VERIFICAR FECHA")),"SIN VALOR AVANCE")</f>
        <v>PROCESO</v>
      </c>
    </row>
    <row r="81" spans="1:17" ht="105" x14ac:dyDescent="0.2">
      <c r="A81" s="420" t="s">
        <v>17</v>
      </c>
      <c r="B81" s="421" t="s">
        <v>13</v>
      </c>
      <c r="C81" s="839"/>
      <c r="D81" s="839"/>
      <c r="E81" s="818"/>
      <c r="F81" s="818"/>
      <c r="G81" s="423" t="s">
        <v>226</v>
      </c>
      <c r="H81" s="424" t="s">
        <v>227</v>
      </c>
      <c r="I81" s="424" t="s">
        <v>228</v>
      </c>
      <c r="J81" s="425">
        <v>5</v>
      </c>
      <c r="K81" s="426">
        <v>42581</v>
      </c>
      <c r="L81" s="426">
        <v>42735</v>
      </c>
      <c r="M81" s="427">
        <f t="shared" si="2"/>
        <v>22</v>
      </c>
      <c r="N81" s="436">
        <v>5</v>
      </c>
      <c r="O81" s="424" t="s">
        <v>229</v>
      </c>
      <c r="P81" s="429">
        <f t="shared" si="3"/>
        <v>1</v>
      </c>
      <c r="Q81" s="430" t="str">
        <f>IF(ISNUMBER(P81),IF(P81=100%,"CUMPLIDA",IF(AND(ISNUMBER(L81),ISNUMBER([1]CGR!$P$4)), IF(L81&lt;[1]CGR!$P$4,"INCUMPLIDA","PROCESO"), "VERIFICAR FECHA")),"SIN VALOR AVANCE")</f>
        <v>CUMPLIDA</v>
      </c>
    </row>
    <row r="82" spans="1:17" ht="135.75" customHeight="1" x14ac:dyDescent="0.2">
      <c r="A82" s="420" t="s">
        <v>17</v>
      </c>
      <c r="B82" s="421" t="s">
        <v>13</v>
      </c>
      <c r="C82" s="839" t="s">
        <v>230</v>
      </c>
      <c r="D82" s="839" t="s">
        <v>231</v>
      </c>
      <c r="E82" s="818" t="s">
        <v>232</v>
      </c>
      <c r="F82" s="818" t="s">
        <v>233</v>
      </c>
      <c r="G82" s="423" t="s">
        <v>234</v>
      </c>
      <c r="H82" s="424" t="s">
        <v>91</v>
      </c>
      <c r="I82" s="424" t="s">
        <v>92</v>
      </c>
      <c r="J82" s="433">
        <v>1</v>
      </c>
      <c r="K82" s="434">
        <v>45231</v>
      </c>
      <c r="L82" s="434">
        <v>45504</v>
      </c>
      <c r="M82" s="427">
        <f t="shared" si="2"/>
        <v>39</v>
      </c>
      <c r="N82" s="436">
        <v>1</v>
      </c>
      <c r="O82" s="435" t="s">
        <v>93</v>
      </c>
      <c r="P82" s="429">
        <f t="shared" si="3"/>
        <v>1</v>
      </c>
      <c r="Q82" s="430" t="str">
        <f>IF(ISNUMBER(P82),IF(P82=100%,"CUMPLIDA",IF(AND(ISNUMBER(L82),ISNUMBER([1]CGR!$P$4)), IF(L82&lt;[1]CGR!$P$4,"INCUMPLIDA","PROCESO"), "VERIFICAR FECHA")),"SIN VALOR AVANCE")</f>
        <v>CUMPLIDA</v>
      </c>
    </row>
    <row r="83" spans="1:17" ht="195.75" x14ac:dyDescent="0.2">
      <c r="A83" s="420" t="s">
        <v>17</v>
      </c>
      <c r="B83" s="421" t="s">
        <v>13</v>
      </c>
      <c r="C83" s="839"/>
      <c r="D83" s="839"/>
      <c r="E83" s="818"/>
      <c r="F83" s="818"/>
      <c r="G83" s="423" t="s">
        <v>235</v>
      </c>
      <c r="H83" s="424" t="s">
        <v>95</v>
      </c>
      <c r="I83" s="424" t="s">
        <v>96</v>
      </c>
      <c r="J83" s="433">
        <v>1</v>
      </c>
      <c r="K83" s="434">
        <v>45231</v>
      </c>
      <c r="L83" s="434">
        <v>45504</v>
      </c>
      <c r="M83" s="427">
        <f t="shared" si="2"/>
        <v>39</v>
      </c>
      <c r="N83" s="436">
        <v>1</v>
      </c>
      <c r="O83" s="424" t="s">
        <v>236</v>
      </c>
      <c r="P83" s="429">
        <f t="shared" si="3"/>
        <v>1</v>
      </c>
      <c r="Q83" s="430" t="str">
        <f>IF(ISNUMBER(P83),IF(P83=100%,"CUMPLIDA",IF(AND(ISNUMBER(L83),ISNUMBER([1]CGR!$P$4)), IF(L83&lt;[1]CGR!$P$4,"INCUMPLIDA","PROCESO"), "VERIFICAR FECHA")),"SIN VALOR AVANCE")</f>
        <v>CUMPLIDA</v>
      </c>
    </row>
    <row r="84" spans="1:17" ht="135.75" x14ac:dyDescent="0.2">
      <c r="A84" s="420" t="s">
        <v>17</v>
      </c>
      <c r="B84" s="421" t="s">
        <v>13</v>
      </c>
      <c r="C84" s="839"/>
      <c r="D84" s="839"/>
      <c r="E84" s="818"/>
      <c r="F84" s="818"/>
      <c r="G84" s="423" t="s">
        <v>97</v>
      </c>
      <c r="H84" s="424" t="s">
        <v>98</v>
      </c>
      <c r="I84" s="424" t="s">
        <v>99</v>
      </c>
      <c r="J84" s="433">
        <v>1</v>
      </c>
      <c r="K84" s="434">
        <v>45323</v>
      </c>
      <c r="L84" s="434">
        <v>45747</v>
      </c>
      <c r="M84" s="427">
        <f t="shared" ref="M84:M147" si="4">(L84-K84)/7</f>
        <v>60.571428571428569</v>
      </c>
      <c r="N84" s="436">
        <v>1</v>
      </c>
      <c r="O84" s="424" t="s">
        <v>237</v>
      </c>
      <c r="P84" s="429">
        <f t="shared" si="3"/>
        <v>1</v>
      </c>
      <c r="Q84" s="430" t="str">
        <f>IF(ISNUMBER(P84),IF(P84=100%,"CUMPLIDA",IF(AND(ISNUMBER(L84),ISNUMBER([1]CGR!$P$4)), IF(L84&lt;[1]CGR!$P$4,"INCUMPLIDA","PROCESO"), "VERIFICAR FECHA")),"SIN VALOR AVANCE")</f>
        <v>CUMPLIDA</v>
      </c>
    </row>
    <row r="85" spans="1:17" ht="75.75" x14ac:dyDescent="0.2">
      <c r="A85" s="420" t="s">
        <v>17</v>
      </c>
      <c r="B85" s="421" t="s">
        <v>13</v>
      </c>
      <c r="C85" s="839"/>
      <c r="D85" s="839"/>
      <c r="E85" s="818"/>
      <c r="F85" s="818"/>
      <c r="G85" s="423" t="s">
        <v>101</v>
      </c>
      <c r="H85" s="424" t="s">
        <v>101</v>
      </c>
      <c r="I85" s="424" t="s">
        <v>102</v>
      </c>
      <c r="J85" s="433">
        <v>1</v>
      </c>
      <c r="K85" s="434">
        <v>45323</v>
      </c>
      <c r="L85" s="434">
        <v>45747</v>
      </c>
      <c r="M85" s="427">
        <f t="shared" si="4"/>
        <v>60.571428571428569</v>
      </c>
      <c r="N85" s="436">
        <v>1</v>
      </c>
      <c r="O85" s="435" t="s">
        <v>103</v>
      </c>
      <c r="P85" s="429">
        <f t="shared" si="3"/>
        <v>1</v>
      </c>
      <c r="Q85" s="430" t="str">
        <f>IF(ISNUMBER(P85),IF(P85=100%,"CUMPLIDA",IF(AND(ISNUMBER(L85),ISNUMBER([1]CGR!$P$4)), IF(L85&lt;[1]CGR!$P$4,"INCUMPLIDA","PROCESO"), "VERIFICAR FECHA")),"SIN VALOR AVANCE")</f>
        <v>CUMPLIDA</v>
      </c>
    </row>
    <row r="86" spans="1:17" ht="75.75" x14ac:dyDescent="0.2">
      <c r="A86" s="420" t="s">
        <v>17</v>
      </c>
      <c r="B86" s="421" t="s">
        <v>13</v>
      </c>
      <c r="C86" s="839"/>
      <c r="D86" s="839"/>
      <c r="E86" s="818"/>
      <c r="F86" s="818"/>
      <c r="G86" s="423" t="s">
        <v>238</v>
      </c>
      <c r="H86" s="424" t="s">
        <v>239</v>
      </c>
      <c r="I86" s="424" t="s">
        <v>240</v>
      </c>
      <c r="J86" s="433">
        <v>1</v>
      </c>
      <c r="K86" s="434">
        <v>45231</v>
      </c>
      <c r="L86" s="434">
        <v>45747</v>
      </c>
      <c r="M86" s="427">
        <f t="shared" si="4"/>
        <v>73.714285714285708</v>
      </c>
      <c r="N86" s="436">
        <v>1</v>
      </c>
      <c r="O86" s="435" t="s">
        <v>103</v>
      </c>
      <c r="P86" s="429">
        <f t="shared" si="3"/>
        <v>1</v>
      </c>
      <c r="Q86" s="430" t="str">
        <f>IF(ISNUMBER(P86),IF(P86=100%,"CUMPLIDA",IF(AND(ISNUMBER(L86),ISNUMBER([1]CGR!$P$4)), IF(L86&lt;[1]CGR!$P$4,"INCUMPLIDA","PROCESO"), "VERIFICAR FECHA")),"SIN VALOR AVANCE")</f>
        <v>CUMPLIDA</v>
      </c>
    </row>
    <row r="87" spans="1:17" ht="135.75" x14ac:dyDescent="0.2">
      <c r="A87" s="420" t="s">
        <v>17</v>
      </c>
      <c r="B87" s="421" t="s">
        <v>13</v>
      </c>
      <c r="C87" s="839"/>
      <c r="D87" s="839"/>
      <c r="E87" s="818"/>
      <c r="F87" s="818"/>
      <c r="G87" s="423" t="s">
        <v>104</v>
      </c>
      <c r="H87" s="424" t="s">
        <v>104</v>
      </c>
      <c r="I87" s="424" t="s">
        <v>105</v>
      </c>
      <c r="J87" s="433">
        <v>1</v>
      </c>
      <c r="K87" s="434">
        <v>45323</v>
      </c>
      <c r="L87" s="434">
        <v>45747</v>
      </c>
      <c r="M87" s="427">
        <f t="shared" si="4"/>
        <v>60.571428571428569</v>
      </c>
      <c r="N87" s="436">
        <v>1</v>
      </c>
      <c r="O87" s="424" t="s">
        <v>237</v>
      </c>
      <c r="P87" s="429">
        <f t="shared" si="3"/>
        <v>1</v>
      </c>
      <c r="Q87" s="430" t="str">
        <f>IF(ISNUMBER(P87),IF(P87=100%,"CUMPLIDA",IF(AND(ISNUMBER(L87),ISNUMBER([1]CGR!$P$4)), IF(L87&lt;[1]CGR!$P$4,"INCUMPLIDA","PROCESO"), "VERIFICAR FECHA")),"SIN VALOR AVANCE")</f>
        <v>CUMPLIDA</v>
      </c>
    </row>
    <row r="88" spans="1:17" ht="135" customHeight="1" x14ac:dyDescent="0.2">
      <c r="A88" s="420" t="s">
        <v>17</v>
      </c>
      <c r="B88" s="421" t="s">
        <v>13</v>
      </c>
      <c r="C88" s="839"/>
      <c r="D88" s="839"/>
      <c r="E88" s="818"/>
      <c r="F88" s="818"/>
      <c r="G88" s="423" t="s">
        <v>106</v>
      </c>
      <c r="H88" s="424" t="s">
        <v>106</v>
      </c>
      <c r="I88" s="424" t="s">
        <v>107</v>
      </c>
      <c r="J88" s="433">
        <v>1</v>
      </c>
      <c r="K88" s="434">
        <v>45231</v>
      </c>
      <c r="L88" s="434">
        <v>45747</v>
      </c>
      <c r="M88" s="427">
        <f t="shared" si="4"/>
        <v>73.714285714285708</v>
      </c>
      <c r="N88" s="436">
        <v>1</v>
      </c>
      <c r="O88" s="435" t="s">
        <v>103</v>
      </c>
      <c r="P88" s="429">
        <f t="shared" si="3"/>
        <v>1</v>
      </c>
      <c r="Q88" s="430" t="str">
        <f>IF(ISNUMBER(P88),IF(P88=100%,"CUMPLIDA",IF(AND(ISNUMBER(L88),ISNUMBER([1]CGR!$P$4)), IF(L88&lt;[1]CGR!$P$4,"INCUMPLIDA","PROCESO"), "VERIFICAR FECHA")),"SIN VALOR AVANCE")</f>
        <v>CUMPLIDA</v>
      </c>
    </row>
    <row r="89" spans="1:17" ht="240.75" x14ac:dyDescent="0.2">
      <c r="A89" s="420" t="s">
        <v>17</v>
      </c>
      <c r="B89" s="421" t="s">
        <v>13</v>
      </c>
      <c r="C89" s="839"/>
      <c r="D89" s="839"/>
      <c r="E89" s="818"/>
      <c r="F89" s="818"/>
      <c r="G89" s="423" t="s">
        <v>108</v>
      </c>
      <c r="H89" s="424" t="s">
        <v>108</v>
      </c>
      <c r="I89" s="424" t="s">
        <v>109</v>
      </c>
      <c r="J89" s="433">
        <v>1</v>
      </c>
      <c r="K89" s="434">
        <v>45231</v>
      </c>
      <c r="L89" s="434">
        <v>45747</v>
      </c>
      <c r="M89" s="427">
        <f t="shared" si="4"/>
        <v>73.714285714285708</v>
      </c>
      <c r="N89" s="436">
        <v>1</v>
      </c>
      <c r="O89" s="424" t="s">
        <v>241</v>
      </c>
      <c r="P89" s="429">
        <f t="shared" si="3"/>
        <v>1</v>
      </c>
      <c r="Q89" s="430" t="str">
        <f>IF(ISNUMBER(P89),IF(P89=100%,"CUMPLIDA",IF(AND(ISNUMBER(L89),ISNUMBER([1]CGR!$P$4)), IF(L89&lt;[1]CGR!$P$4,"INCUMPLIDA","PROCESO"), "VERIFICAR FECHA")),"SIN VALOR AVANCE")</f>
        <v>CUMPLIDA</v>
      </c>
    </row>
    <row r="90" spans="1:17" ht="135.75" x14ac:dyDescent="0.2">
      <c r="A90" s="420" t="s">
        <v>17</v>
      </c>
      <c r="B90" s="421" t="s">
        <v>13</v>
      </c>
      <c r="C90" s="839"/>
      <c r="D90" s="839"/>
      <c r="E90" s="818"/>
      <c r="F90" s="818"/>
      <c r="G90" s="423" t="s">
        <v>110</v>
      </c>
      <c r="H90" s="424" t="s">
        <v>111</v>
      </c>
      <c r="I90" s="424" t="s">
        <v>112</v>
      </c>
      <c r="J90" s="433">
        <v>11</v>
      </c>
      <c r="K90" s="434">
        <v>46113</v>
      </c>
      <c r="L90" s="434">
        <v>47118</v>
      </c>
      <c r="M90" s="427">
        <f t="shared" si="4"/>
        <v>143.57142857142858</v>
      </c>
      <c r="N90" s="436">
        <v>0</v>
      </c>
      <c r="O90" s="424" t="s">
        <v>242</v>
      </c>
      <c r="P90" s="429">
        <f t="shared" si="3"/>
        <v>0</v>
      </c>
      <c r="Q90" s="430" t="str">
        <f>IF(ISNUMBER(P90),IF(P90=100%,"CUMPLIDA",IF(AND(ISNUMBER(L90),ISNUMBER([1]CGR!$P$4)), IF(L90&lt;[1]CGR!$P$4,"INCUMPLIDA","PROCESO"), "VERIFICAR FECHA")),"SIN VALOR AVANCE")</f>
        <v>PROCESO</v>
      </c>
    </row>
    <row r="91" spans="1:17" ht="135.75" x14ac:dyDescent="0.2">
      <c r="A91" s="420" t="s">
        <v>17</v>
      </c>
      <c r="B91" s="421" t="s">
        <v>13</v>
      </c>
      <c r="C91" s="839"/>
      <c r="D91" s="839"/>
      <c r="E91" s="818"/>
      <c r="F91" s="818"/>
      <c r="G91" s="423" t="s">
        <v>114</v>
      </c>
      <c r="H91" s="424" t="s">
        <v>115</v>
      </c>
      <c r="I91" s="424" t="s">
        <v>116</v>
      </c>
      <c r="J91" s="433">
        <v>1</v>
      </c>
      <c r="K91" s="434">
        <v>46113</v>
      </c>
      <c r="L91" s="434">
        <v>47118</v>
      </c>
      <c r="M91" s="427">
        <f t="shared" si="4"/>
        <v>143.57142857142858</v>
      </c>
      <c r="N91" s="436">
        <v>0</v>
      </c>
      <c r="O91" s="424" t="s">
        <v>237</v>
      </c>
      <c r="P91" s="429">
        <f t="shared" si="3"/>
        <v>0</v>
      </c>
      <c r="Q91" s="430" t="str">
        <f>IF(ISNUMBER(P91),IF(P91=100%,"CUMPLIDA",IF(AND(ISNUMBER(L91),ISNUMBER([1]CGR!$P$4)), IF(L91&lt;[1]CGR!$P$4,"INCUMPLIDA","PROCESO"), "VERIFICAR FECHA")),"SIN VALOR AVANCE")</f>
        <v>PROCESO</v>
      </c>
    </row>
    <row r="92" spans="1:17" ht="270.75" x14ac:dyDescent="0.2">
      <c r="A92" s="420" t="s">
        <v>17</v>
      </c>
      <c r="B92" s="421" t="s">
        <v>13</v>
      </c>
      <c r="C92" s="839"/>
      <c r="D92" s="839"/>
      <c r="E92" s="818"/>
      <c r="F92" s="818"/>
      <c r="G92" s="423" t="s">
        <v>117</v>
      </c>
      <c r="H92" s="424" t="s">
        <v>118</v>
      </c>
      <c r="I92" s="424" t="s">
        <v>119</v>
      </c>
      <c r="J92" s="433">
        <v>2</v>
      </c>
      <c r="K92" s="434">
        <v>46113</v>
      </c>
      <c r="L92" s="434">
        <v>47118</v>
      </c>
      <c r="M92" s="427">
        <f t="shared" si="4"/>
        <v>143.57142857142858</v>
      </c>
      <c r="N92" s="436">
        <v>0</v>
      </c>
      <c r="O92" s="424" t="s">
        <v>243</v>
      </c>
      <c r="P92" s="429">
        <f t="shared" si="3"/>
        <v>0</v>
      </c>
      <c r="Q92" s="430" t="str">
        <f>IF(ISNUMBER(P92),IF(P92=100%,"CUMPLIDA",IF(AND(ISNUMBER(L92),ISNUMBER([1]CGR!$P$4)), IF(L92&lt;[1]CGR!$P$4,"INCUMPLIDA","PROCESO"), "VERIFICAR FECHA")),"SIN VALOR AVANCE")</f>
        <v>PROCESO</v>
      </c>
    </row>
    <row r="93" spans="1:17" ht="135.75" x14ac:dyDescent="0.2">
      <c r="A93" s="420" t="s">
        <v>17</v>
      </c>
      <c r="B93" s="421" t="s">
        <v>13</v>
      </c>
      <c r="C93" s="839"/>
      <c r="D93" s="839"/>
      <c r="E93" s="818"/>
      <c r="F93" s="818"/>
      <c r="G93" s="423" t="s">
        <v>244</v>
      </c>
      <c r="H93" s="424" t="s">
        <v>91</v>
      </c>
      <c r="I93" s="424" t="s">
        <v>92</v>
      </c>
      <c r="J93" s="433">
        <v>1</v>
      </c>
      <c r="K93" s="434">
        <v>45231</v>
      </c>
      <c r="L93" s="434">
        <v>45504</v>
      </c>
      <c r="M93" s="427">
        <f t="shared" si="4"/>
        <v>39</v>
      </c>
      <c r="N93" s="436">
        <v>1</v>
      </c>
      <c r="O93" s="435" t="s">
        <v>93</v>
      </c>
      <c r="P93" s="429">
        <f t="shared" si="3"/>
        <v>1</v>
      </c>
      <c r="Q93" s="430" t="str">
        <f>IF(ISNUMBER(P93),IF(P93=100%,"CUMPLIDA",IF(AND(ISNUMBER(L93),ISNUMBER([1]CGR!$P$4)), IF(L93&lt;[1]CGR!$P$4,"INCUMPLIDA","PROCESO"), "VERIFICAR FECHA")),"SIN VALOR AVANCE")</f>
        <v>CUMPLIDA</v>
      </c>
    </row>
    <row r="94" spans="1:17" ht="195.75" x14ac:dyDescent="0.2">
      <c r="A94" s="420" t="s">
        <v>17</v>
      </c>
      <c r="B94" s="421" t="s">
        <v>13</v>
      </c>
      <c r="C94" s="839"/>
      <c r="D94" s="839"/>
      <c r="E94" s="818"/>
      <c r="F94" s="818"/>
      <c r="G94" s="423" t="s">
        <v>245</v>
      </c>
      <c r="H94" s="424" t="s">
        <v>95</v>
      </c>
      <c r="I94" s="424" t="s">
        <v>96</v>
      </c>
      <c r="J94" s="433">
        <v>1</v>
      </c>
      <c r="K94" s="434">
        <v>45231</v>
      </c>
      <c r="L94" s="434">
        <v>45504</v>
      </c>
      <c r="M94" s="427">
        <f t="shared" si="4"/>
        <v>39</v>
      </c>
      <c r="N94" s="436">
        <v>1</v>
      </c>
      <c r="O94" s="424" t="s">
        <v>246</v>
      </c>
      <c r="P94" s="429">
        <f t="shared" si="3"/>
        <v>1</v>
      </c>
      <c r="Q94" s="430" t="str">
        <f>IF(ISNUMBER(P94),IF(P94=100%,"CUMPLIDA",IF(AND(ISNUMBER(L94),ISNUMBER([1]CGR!$P$4)), IF(L94&lt;[1]CGR!$P$4,"INCUMPLIDA","PROCESO"), "VERIFICAR FECHA")),"SIN VALOR AVANCE")</f>
        <v>CUMPLIDA</v>
      </c>
    </row>
    <row r="95" spans="1:17" ht="135.75" x14ac:dyDescent="0.2">
      <c r="A95" s="420" t="s">
        <v>17</v>
      </c>
      <c r="B95" s="421" t="s">
        <v>13</v>
      </c>
      <c r="C95" s="839"/>
      <c r="D95" s="839"/>
      <c r="E95" s="818"/>
      <c r="F95" s="818"/>
      <c r="G95" s="423" t="s">
        <v>97</v>
      </c>
      <c r="H95" s="424" t="s">
        <v>98</v>
      </c>
      <c r="I95" s="424" t="s">
        <v>99</v>
      </c>
      <c r="J95" s="433">
        <v>1</v>
      </c>
      <c r="K95" s="434">
        <v>45323</v>
      </c>
      <c r="L95" s="434">
        <v>45747</v>
      </c>
      <c r="M95" s="427">
        <f t="shared" si="4"/>
        <v>60.571428571428569</v>
      </c>
      <c r="N95" s="436">
        <v>1</v>
      </c>
      <c r="O95" s="424" t="s">
        <v>237</v>
      </c>
      <c r="P95" s="429">
        <f t="shared" si="3"/>
        <v>1</v>
      </c>
      <c r="Q95" s="430" t="str">
        <f>IF(ISNUMBER(P95),IF(P95=100%,"CUMPLIDA",IF(AND(ISNUMBER(L95),ISNUMBER([1]CGR!$P$4)), IF(L95&lt;[1]CGR!$P$4,"INCUMPLIDA","PROCESO"), "VERIFICAR FECHA")),"SIN VALOR AVANCE")</f>
        <v>CUMPLIDA</v>
      </c>
    </row>
    <row r="96" spans="1:17" ht="75.75" x14ac:dyDescent="0.2">
      <c r="A96" s="420" t="s">
        <v>17</v>
      </c>
      <c r="B96" s="421" t="s">
        <v>13</v>
      </c>
      <c r="C96" s="839"/>
      <c r="D96" s="839"/>
      <c r="E96" s="818"/>
      <c r="F96" s="818"/>
      <c r="G96" s="423" t="s">
        <v>101</v>
      </c>
      <c r="H96" s="424" t="s">
        <v>101</v>
      </c>
      <c r="I96" s="424" t="s">
        <v>102</v>
      </c>
      <c r="J96" s="433">
        <v>1</v>
      </c>
      <c r="K96" s="434">
        <v>45323</v>
      </c>
      <c r="L96" s="434">
        <v>45747</v>
      </c>
      <c r="M96" s="427">
        <f t="shared" si="4"/>
        <v>60.571428571428569</v>
      </c>
      <c r="N96" s="436">
        <v>1</v>
      </c>
      <c r="O96" s="435" t="s">
        <v>103</v>
      </c>
      <c r="P96" s="429">
        <f t="shared" si="3"/>
        <v>1</v>
      </c>
      <c r="Q96" s="430" t="str">
        <f>IF(ISNUMBER(P96),IF(P96=100%,"CUMPLIDA",IF(AND(ISNUMBER(L96),ISNUMBER([1]CGR!$P$4)), IF(L96&lt;[1]CGR!$P$4,"INCUMPLIDA","PROCESO"), "VERIFICAR FECHA")),"SIN VALOR AVANCE")</f>
        <v>CUMPLIDA</v>
      </c>
    </row>
    <row r="97" spans="1:17" ht="75.75" x14ac:dyDescent="0.2">
      <c r="A97" s="420" t="s">
        <v>17</v>
      </c>
      <c r="B97" s="421" t="s">
        <v>13</v>
      </c>
      <c r="C97" s="839"/>
      <c r="D97" s="839"/>
      <c r="E97" s="818"/>
      <c r="F97" s="818"/>
      <c r="G97" s="423" t="s">
        <v>238</v>
      </c>
      <c r="H97" s="424" t="s">
        <v>239</v>
      </c>
      <c r="I97" s="424" t="s">
        <v>247</v>
      </c>
      <c r="J97" s="433">
        <v>1</v>
      </c>
      <c r="K97" s="434">
        <v>45231</v>
      </c>
      <c r="L97" s="434">
        <v>45747</v>
      </c>
      <c r="M97" s="427">
        <f t="shared" si="4"/>
        <v>73.714285714285708</v>
      </c>
      <c r="N97" s="436">
        <v>1</v>
      </c>
      <c r="O97" s="435" t="s">
        <v>103</v>
      </c>
      <c r="P97" s="429">
        <f t="shared" si="3"/>
        <v>1</v>
      </c>
      <c r="Q97" s="430" t="str">
        <f>IF(ISNUMBER(P97),IF(P97=100%,"CUMPLIDA",IF(AND(ISNUMBER(L97),ISNUMBER([1]CGR!$P$4)), IF(L97&lt;[1]CGR!$P$4,"INCUMPLIDA","PROCESO"), "VERIFICAR FECHA")),"SIN VALOR AVANCE")</f>
        <v>CUMPLIDA</v>
      </c>
    </row>
    <row r="98" spans="1:17" ht="135.75" x14ac:dyDescent="0.2">
      <c r="A98" s="420" t="s">
        <v>17</v>
      </c>
      <c r="B98" s="421" t="s">
        <v>13</v>
      </c>
      <c r="C98" s="839"/>
      <c r="D98" s="839"/>
      <c r="E98" s="818"/>
      <c r="F98" s="818"/>
      <c r="G98" s="423" t="s">
        <v>104</v>
      </c>
      <c r="H98" s="424" t="s">
        <v>104</v>
      </c>
      <c r="I98" s="424" t="s">
        <v>248</v>
      </c>
      <c r="J98" s="433">
        <v>1</v>
      </c>
      <c r="K98" s="434">
        <v>45323</v>
      </c>
      <c r="L98" s="434">
        <v>45747</v>
      </c>
      <c r="M98" s="427">
        <f t="shared" si="4"/>
        <v>60.571428571428569</v>
      </c>
      <c r="N98" s="436">
        <v>1</v>
      </c>
      <c r="O98" s="424" t="s">
        <v>237</v>
      </c>
      <c r="P98" s="429">
        <f t="shared" si="3"/>
        <v>1</v>
      </c>
      <c r="Q98" s="430" t="str">
        <f>IF(ISNUMBER(P98),IF(P98=100%,"CUMPLIDA",IF(AND(ISNUMBER(L98),ISNUMBER([1]CGR!$P$4)), IF(L98&lt;[1]CGR!$P$4,"INCUMPLIDA","PROCESO"), "VERIFICAR FECHA")),"SIN VALOR AVANCE")</f>
        <v>CUMPLIDA</v>
      </c>
    </row>
    <row r="99" spans="1:17" ht="135" customHeight="1" x14ac:dyDescent="0.2">
      <c r="A99" s="420" t="s">
        <v>17</v>
      </c>
      <c r="B99" s="421" t="s">
        <v>13</v>
      </c>
      <c r="C99" s="839"/>
      <c r="D99" s="839"/>
      <c r="E99" s="818"/>
      <c r="F99" s="818"/>
      <c r="G99" s="423" t="s">
        <v>106</v>
      </c>
      <c r="H99" s="424" t="s">
        <v>106</v>
      </c>
      <c r="I99" s="424" t="s">
        <v>107</v>
      </c>
      <c r="J99" s="433">
        <v>1</v>
      </c>
      <c r="K99" s="434">
        <v>45231</v>
      </c>
      <c r="L99" s="434">
        <v>45747</v>
      </c>
      <c r="M99" s="427">
        <f t="shared" si="4"/>
        <v>73.714285714285708</v>
      </c>
      <c r="N99" s="436">
        <v>1</v>
      </c>
      <c r="O99" s="435" t="s">
        <v>103</v>
      </c>
      <c r="P99" s="429">
        <f t="shared" si="3"/>
        <v>1</v>
      </c>
      <c r="Q99" s="430" t="str">
        <f>IF(ISNUMBER(P99),IF(P99=100%,"CUMPLIDA",IF(AND(ISNUMBER(L99),ISNUMBER([1]CGR!$P$4)), IF(L99&lt;[1]CGR!$P$4,"INCUMPLIDA","PROCESO"), "VERIFICAR FECHA")),"SIN VALOR AVANCE")</f>
        <v>CUMPLIDA</v>
      </c>
    </row>
    <row r="100" spans="1:17" ht="240.75" x14ac:dyDescent="0.2">
      <c r="A100" s="420" t="s">
        <v>17</v>
      </c>
      <c r="B100" s="421" t="s">
        <v>13</v>
      </c>
      <c r="C100" s="839"/>
      <c r="D100" s="839"/>
      <c r="E100" s="818"/>
      <c r="F100" s="818"/>
      <c r="G100" s="423" t="s">
        <v>108</v>
      </c>
      <c r="H100" s="424" t="s">
        <v>108</v>
      </c>
      <c r="I100" s="424" t="s">
        <v>109</v>
      </c>
      <c r="J100" s="433">
        <v>1</v>
      </c>
      <c r="K100" s="434">
        <v>45231</v>
      </c>
      <c r="L100" s="434">
        <v>45747</v>
      </c>
      <c r="M100" s="427">
        <f t="shared" si="4"/>
        <v>73.714285714285708</v>
      </c>
      <c r="N100" s="436">
        <v>1</v>
      </c>
      <c r="O100" s="424" t="s">
        <v>249</v>
      </c>
      <c r="P100" s="429">
        <f t="shared" si="3"/>
        <v>1</v>
      </c>
      <c r="Q100" s="430" t="str">
        <f>IF(ISNUMBER(P100),IF(P100=100%,"CUMPLIDA",IF(AND(ISNUMBER(L100),ISNUMBER([1]CGR!$P$4)), IF(L100&lt;[1]CGR!$P$4,"INCUMPLIDA","PROCESO"), "VERIFICAR FECHA")),"SIN VALOR AVANCE")</f>
        <v>CUMPLIDA</v>
      </c>
    </row>
    <row r="101" spans="1:17" ht="165.75" x14ac:dyDescent="0.2">
      <c r="A101" s="420" t="s">
        <v>17</v>
      </c>
      <c r="B101" s="421" t="s">
        <v>13</v>
      </c>
      <c r="C101" s="839"/>
      <c r="D101" s="839"/>
      <c r="E101" s="818"/>
      <c r="F101" s="818"/>
      <c r="G101" s="423" t="s">
        <v>110</v>
      </c>
      <c r="H101" s="424" t="s">
        <v>111</v>
      </c>
      <c r="I101" s="424" t="s">
        <v>112</v>
      </c>
      <c r="J101" s="433">
        <v>3</v>
      </c>
      <c r="K101" s="434">
        <v>46113</v>
      </c>
      <c r="L101" s="434">
        <v>47118</v>
      </c>
      <c r="M101" s="427">
        <f t="shared" si="4"/>
        <v>143.57142857142858</v>
      </c>
      <c r="N101" s="436">
        <v>0</v>
      </c>
      <c r="O101" s="424" t="s">
        <v>250</v>
      </c>
      <c r="P101" s="429">
        <f t="shared" si="3"/>
        <v>0</v>
      </c>
      <c r="Q101" s="430" t="str">
        <f>IF(ISNUMBER(P101),IF(P101=100%,"CUMPLIDA",IF(AND(ISNUMBER(L101),ISNUMBER([1]CGR!$P$4)), IF(L101&lt;[1]CGR!$P$4,"INCUMPLIDA","PROCESO"), "VERIFICAR FECHA")),"SIN VALOR AVANCE")</f>
        <v>PROCESO</v>
      </c>
    </row>
    <row r="102" spans="1:17" ht="150.75" x14ac:dyDescent="0.2">
      <c r="A102" s="420" t="s">
        <v>17</v>
      </c>
      <c r="B102" s="421" t="s">
        <v>13</v>
      </c>
      <c r="C102" s="839"/>
      <c r="D102" s="839"/>
      <c r="E102" s="818"/>
      <c r="F102" s="818"/>
      <c r="G102" s="423" t="s">
        <v>114</v>
      </c>
      <c r="H102" s="424" t="s">
        <v>115</v>
      </c>
      <c r="I102" s="424" t="s">
        <v>116</v>
      </c>
      <c r="J102" s="433">
        <v>1</v>
      </c>
      <c r="K102" s="434">
        <v>46113</v>
      </c>
      <c r="L102" s="434">
        <v>47118</v>
      </c>
      <c r="M102" s="427">
        <f t="shared" si="4"/>
        <v>143.57142857142858</v>
      </c>
      <c r="N102" s="436">
        <v>0</v>
      </c>
      <c r="O102" s="424" t="s">
        <v>251</v>
      </c>
      <c r="P102" s="429">
        <f t="shared" si="3"/>
        <v>0</v>
      </c>
      <c r="Q102" s="430" t="str">
        <f>IF(ISNUMBER(P102),IF(P102=100%,"CUMPLIDA",IF(AND(ISNUMBER(L102),ISNUMBER([1]CGR!$P$4)), IF(L102&lt;[1]CGR!$P$4,"INCUMPLIDA","PROCESO"), "VERIFICAR FECHA")),"SIN VALOR AVANCE")</f>
        <v>PROCESO</v>
      </c>
    </row>
    <row r="103" spans="1:17" ht="300.75" x14ac:dyDescent="0.2">
      <c r="A103" s="420" t="s">
        <v>17</v>
      </c>
      <c r="B103" s="421" t="s">
        <v>13</v>
      </c>
      <c r="C103" s="839"/>
      <c r="D103" s="839"/>
      <c r="E103" s="818"/>
      <c r="F103" s="818"/>
      <c r="G103" s="423" t="s">
        <v>117</v>
      </c>
      <c r="H103" s="424" t="s">
        <v>118</v>
      </c>
      <c r="I103" s="424" t="s">
        <v>119</v>
      </c>
      <c r="J103" s="433">
        <v>2</v>
      </c>
      <c r="K103" s="434">
        <v>46113</v>
      </c>
      <c r="L103" s="434">
        <v>47118</v>
      </c>
      <c r="M103" s="427">
        <f t="shared" si="4"/>
        <v>143.57142857142858</v>
      </c>
      <c r="N103" s="436">
        <v>0</v>
      </c>
      <c r="O103" s="424" t="s">
        <v>252</v>
      </c>
      <c r="P103" s="429">
        <f t="shared" si="3"/>
        <v>0</v>
      </c>
      <c r="Q103" s="430" t="str">
        <f>IF(ISNUMBER(P103),IF(P103=100%,"CUMPLIDA",IF(AND(ISNUMBER(L103),ISNUMBER([1]CGR!$P$4)), IF(L103&lt;[1]CGR!$P$4,"INCUMPLIDA","PROCESO"), "VERIFICAR FECHA")),"SIN VALOR AVANCE")</f>
        <v>PROCESO</v>
      </c>
    </row>
    <row r="104" spans="1:17" ht="120.75" x14ac:dyDescent="0.2">
      <c r="A104" s="420" t="s">
        <v>17</v>
      </c>
      <c r="B104" s="421" t="s">
        <v>13</v>
      </c>
      <c r="C104" s="839"/>
      <c r="D104" s="839"/>
      <c r="E104" s="818"/>
      <c r="F104" s="818"/>
      <c r="G104" s="423" t="s">
        <v>253</v>
      </c>
      <c r="H104" s="424" t="s">
        <v>254</v>
      </c>
      <c r="I104" s="424" t="s">
        <v>255</v>
      </c>
      <c r="J104" s="425">
        <v>1</v>
      </c>
      <c r="K104" s="426">
        <v>42583</v>
      </c>
      <c r="L104" s="426">
        <v>42825</v>
      </c>
      <c r="M104" s="427">
        <f t="shared" si="4"/>
        <v>34.571428571428569</v>
      </c>
      <c r="N104" s="436">
        <v>1</v>
      </c>
      <c r="O104" s="424" t="s">
        <v>256</v>
      </c>
      <c r="P104" s="429">
        <f t="shared" si="3"/>
        <v>1</v>
      </c>
      <c r="Q104" s="430" t="str">
        <f>IF(ISNUMBER(P104),IF(P104=100%,"CUMPLIDA",IF(AND(ISNUMBER(L104),ISNUMBER([1]CGR!$P$4)), IF(L104&lt;[1]CGR!$P$4,"INCUMPLIDA","PROCESO"), "VERIFICAR FECHA")),"SIN VALOR AVANCE")</f>
        <v>CUMPLIDA</v>
      </c>
    </row>
    <row r="105" spans="1:17" ht="105" x14ac:dyDescent="0.2">
      <c r="A105" s="420" t="s">
        <v>17</v>
      </c>
      <c r="B105" s="421" t="s">
        <v>13</v>
      </c>
      <c r="C105" s="839"/>
      <c r="D105" s="839"/>
      <c r="E105" s="818"/>
      <c r="F105" s="818"/>
      <c r="G105" s="423" t="s">
        <v>257</v>
      </c>
      <c r="H105" s="424" t="s">
        <v>258</v>
      </c>
      <c r="I105" s="424" t="s">
        <v>259</v>
      </c>
      <c r="J105" s="425">
        <v>5</v>
      </c>
      <c r="K105" s="426">
        <v>42581</v>
      </c>
      <c r="L105" s="426">
        <v>42735</v>
      </c>
      <c r="M105" s="427">
        <f t="shared" si="4"/>
        <v>22</v>
      </c>
      <c r="N105" s="436">
        <v>5</v>
      </c>
      <c r="O105" s="424" t="s">
        <v>260</v>
      </c>
      <c r="P105" s="429">
        <f t="shared" si="3"/>
        <v>1</v>
      </c>
      <c r="Q105" s="430" t="str">
        <f>IF(ISNUMBER(P105),IF(P105=100%,"CUMPLIDA",IF(AND(ISNUMBER(L105),ISNUMBER([1]CGR!$P$4)), IF(L105&lt;[1]CGR!$P$4,"INCUMPLIDA","PROCESO"), "VERIFICAR FECHA")),"SIN VALOR AVANCE")</f>
        <v>CUMPLIDA</v>
      </c>
    </row>
    <row r="106" spans="1:17" ht="75" customHeight="1" x14ac:dyDescent="0.2">
      <c r="A106" s="420" t="s">
        <v>17</v>
      </c>
      <c r="B106" s="421" t="s">
        <v>13</v>
      </c>
      <c r="C106" s="845" t="s">
        <v>261</v>
      </c>
      <c r="D106" s="845" t="s">
        <v>262</v>
      </c>
      <c r="E106" s="846" t="s">
        <v>263</v>
      </c>
      <c r="F106" s="818" t="s">
        <v>264</v>
      </c>
      <c r="G106" s="840" t="s">
        <v>265</v>
      </c>
      <c r="H106" s="442" t="s">
        <v>266</v>
      </c>
      <c r="I106" s="424" t="s">
        <v>267</v>
      </c>
      <c r="J106" s="425">
        <v>6</v>
      </c>
      <c r="K106" s="443">
        <v>45292</v>
      </c>
      <c r="L106" s="443">
        <v>45868</v>
      </c>
      <c r="M106" s="427">
        <f t="shared" si="4"/>
        <v>82.285714285714292</v>
      </c>
      <c r="N106" s="436">
        <v>6</v>
      </c>
      <c r="O106" s="424" t="s">
        <v>268</v>
      </c>
      <c r="P106" s="429">
        <f t="shared" si="3"/>
        <v>1</v>
      </c>
      <c r="Q106" s="430" t="str">
        <f>IF(ISNUMBER(P106),IF(P106=100%,"CUMPLIDA",IF(AND(ISNUMBER(L106),ISNUMBER([1]CGR!$P$4)), IF(L106&lt;[1]CGR!$P$4,"INCUMPLIDA","PROCESO"), "VERIFICAR FECHA")),"SIN VALOR AVANCE")</f>
        <v>CUMPLIDA</v>
      </c>
    </row>
    <row r="107" spans="1:17" ht="120" x14ac:dyDescent="0.2">
      <c r="A107" s="420" t="s">
        <v>17</v>
      </c>
      <c r="B107" s="421" t="s">
        <v>13</v>
      </c>
      <c r="C107" s="845"/>
      <c r="D107" s="845"/>
      <c r="E107" s="846"/>
      <c r="F107" s="818"/>
      <c r="G107" s="818"/>
      <c r="H107" s="442" t="s">
        <v>269</v>
      </c>
      <c r="I107" s="424" t="s">
        <v>270</v>
      </c>
      <c r="J107" s="425">
        <v>1</v>
      </c>
      <c r="K107" s="443">
        <v>45292</v>
      </c>
      <c r="L107" s="443">
        <v>45868</v>
      </c>
      <c r="M107" s="427">
        <f t="shared" si="4"/>
        <v>82.285714285714292</v>
      </c>
      <c r="N107" s="436">
        <v>0</v>
      </c>
      <c r="O107" s="424" t="s">
        <v>268</v>
      </c>
      <c r="P107" s="429">
        <f t="shared" si="3"/>
        <v>0</v>
      </c>
      <c r="Q107" s="430" t="str">
        <f>IF(ISNUMBER(P107),IF(P107=100%,"CUMPLIDA",IF(AND(ISNUMBER(L107),ISNUMBER([1]CGR!$P$4)), IF(L107&lt;[1]CGR!$P$4,"INCUMPLIDA","PROCESO"), "VERIFICAR FECHA")),"SIN VALOR AVANCE")</f>
        <v>PROCESO</v>
      </c>
    </row>
    <row r="108" spans="1:17" ht="196.5" x14ac:dyDescent="0.2">
      <c r="A108" s="420" t="s">
        <v>17</v>
      </c>
      <c r="B108" s="421" t="s">
        <v>13</v>
      </c>
      <c r="C108" s="845"/>
      <c r="D108" s="839"/>
      <c r="E108" s="818"/>
      <c r="F108" s="818"/>
      <c r="G108" s="441" t="s">
        <v>271</v>
      </c>
      <c r="H108" s="424" t="s">
        <v>272</v>
      </c>
      <c r="I108" s="424" t="s">
        <v>273</v>
      </c>
      <c r="J108" s="425">
        <v>1</v>
      </c>
      <c r="K108" s="443">
        <v>45306</v>
      </c>
      <c r="L108" s="443">
        <v>45565</v>
      </c>
      <c r="M108" s="427">
        <f t="shared" si="4"/>
        <v>37</v>
      </c>
      <c r="N108" s="436">
        <v>1</v>
      </c>
      <c r="O108" s="424" t="s">
        <v>274</v>
      </c>
      <c r="P108" s="429">
        <f t="shared" si="3"/>
        <v>1</v>
      </c>
      <c r="Q108" s="430" t="str">
        <f>IF(ISNUMBER(P108),IF(P108=100%,"CUMPLIDA",IF(AND(ISNUMBER(L108),ISNUMBER([1]CGR!$P$4)), IF(L108&lt;[1]CGR!$P$4,"INCUMPLIDA","PROCESO"), "VERIFICAR FECHA")),"SIN VALOR AVANCE")</f>
        <v>CUMPLIDA</v>
      </c>
    </row>
    <row r="109" spans="1:17" ht="210.75" customHeight="1" x14ac:dyDescent="0.2">
      <c r="A109" s="444" t="s">
        <v>12</v>
      </c>
      <c r="B109" s="421" t="s">
        <v>13</v>
      </c>
      <c r="C109" s="839" t="s">
        <v>275</v>
      </c>
      <c r="D109" s="839" t="s">
        <v>276</v>
      </c>
      <c r="E109" s="818" t="s">
        <v>277</v>
      </c>
      <c r="F109" s="818" t="s">
        <v>278</v>
      </c>
      <c r="G109" s="423" t="s">
        <v>279</v>
      </c>
      <c r="H109" s="424" t="s">
        <v>280</v>
      </c>
      <c r="I109" s="424" t="s">
        <v>281</v>
      </c>
      <c r="J109" s="431">
        <v>1</v>
      </c>
      <c r="K109" s="426">
        <v>44136</v>
      </c>
      <c r="L109" s="426">
        <v>44865</v>
      </c>
      <c r="M109" s="427">
        <f t="shared" si="4"/>
        <v>104.14285714285714</v>
      </c>
      <c r="N109" s="432">
        <v>1</v>
      </c>
      <c r="O109" s="424" t="s">
        <v>282</v>
      </c>
      <c r="P109" s="429">
        <f t="shared" si="3"/>
        <v>1</v>
      </c>
      <c r="Q109" s="430" t="str">
        <f>IF(ISNUMBER(P109),IF(P109=100%,"CUMPLIDA",IF(AND(ISNUMBER(L109),ISNUMBER([2]CGR!$P$4)), IF(L109&lt;[2]CGR!$P$4,"INCUMPLIDA","PROCESO"), "VERIFICAR FECHA")),"SIN VALOR AVANCE")</f>
        <v>CUMPLIDA</v>
      </c>
    </row>
    <row r="110" spans="1:17" ht="195.75" x14ac:dyDescent="0.2">
      <c r="A110" s="444" t="s">
        <v>12</v>
      </c>
      <c r="B110" s="421" t="s">
        <v>13</v>
      </c>
      <c r="C110" s="839"/>
      <c r="D110" s="839"/>
      <c r="E110" s="818"/>
      <c r="F110" s="818"/>
      <c r="G110" s="423" t="s">
        <v>283</v>
      </c>
      <c r="H110" s="424" t="s">
        <v>280</v>
      </c>
      <c r="I110" s="424" t="s">
        <v>281</v>
      </c>
      <c r="J110" s="431">
        <v>1</v>
      </c>
      <c r="K110" s="426">
        <v>44866</v>
      </c>
      <c r="L110" s="426">
        <v>46022</v>
      </c>
      <c r="M110" s="427">
        <f t="shared" si="4"/>
        <v>165.14285714285714</v>
      </c>
      <c r="N110" s="432">
        <v>0.59230000000000005</v>
      </c>
      <c r="O110" s="424" t="s">
        <v>284</v>
      </c>
      <c r="P110" s="429">
        <f t="shared" si="3"/>
        <v>0.59230000000000005</v>
      </c>
      <c r="Q110" s="430" t="str">
        <f>IF(ISNUMBER(P110),IF(P110=100%,"CUMPLIDA",IF(AND(ISNUMBER(L110),ISNUMBER([2]CGR!$P$4)), IF(L110&lt;[2]CGR!$P$4,"INCUMPLIDA","PROCESO"), "VERIFICAR FECHA")),"SIN VALOR AVANCE")</f>
        <v>PROCESO</v>
      </c>
    </row>
    <row r="111" spans="1:17" ht="225.75" x14ac:dyDescent="0.2">
      <c r="A111" s="444" t="s">
        <v>12</v>
      </c>
      <c r="B111" s="421" t="s">
        <v>13</v>
      </c>
      <c r="C111" s="422" t="s">
        <v>285</v>
      </c>
      <c r="D111" s="422" t="s">
        <v>276</v>
      </c>
      <c r="E111" s="423" t="s">
        <v>286</v>
      </c>
      <c r="F111" s="423" t="s">
        <v>287</v>
      </c>
      <c r="G111" s="423" t="s">
        <v>288</v>
      </c>
      <c r="H111" s="424" t="s">
        <v>280</v>
      </c>
      <c r="I111" s="424" t="s">
        <v>281</v>
      </c>
      <c r="J111" s="431">
        <v>1</v>
      </c>
      <c r="K111" s="426">
        <v>44928</v>
      </c>
      <c r="L111" s="426">
        <v>46022</v>
      </c>
      <c r="M111" s="427">
        <f t="shared" si="4"/>
        <v>156.28571428571428</v>
      </c>
      <c r="N111" s="432">
        <v>0.97650000000000003</v>
      </c>
      <c r="O111" s="424" t="s">
        <v>289</v>
      </c>
      <c r="P111" s="429">
        <f t="shared" si="3"/>
        <v>0.97650000000000003</v>
      </c>
      <c r="Q111" s="430" t="str">
        <f>IF(ISNUMBER(P111),IF(P111=100%,"CUMPLIDA",IF(AND(ISNUMBER(L111),ISNUMBER([2]CGR!$P$4)), IF(L111&lt;[2]CGR!$P$4,"INCUMPLIDA","PROCESO"), "VERIFICAR FECHA")),"SIN VALOR AVANCE")</f>
        <v>PROCESO</v>
      </c>
    </row>
    <row r="112" spans="1:17" ht="285.75" x14ac:dyDescent="0.2">
      <c r="A112" s="444" t="s">
        <v>12</v>
      </c>
      <c r="B112" s="421" t="s">
        <v>13</v>
      </c>
      <c r="C112" s="422" t="s">
        <v>290</v>
      </c>
      <c r="D112" s="422" t="s">
        <v>291</v>
      </c>
      <c r="E112" s="423" t="s">
        <v>292</v>
      </c>
      <c r="F112" s="423" t="s">
        <v>293</v>
      </c>
      <c r="G112" s="423" t="s">
        <v>294</v>
      </c>
      <c r="H112" s="445" t="s">
        <v>280</v>
      </c>
      <c r="I112" s="424" t="s">
        <v>281</v>
      </c>
      <c r="J112" s="431">
        <v>1</v>
      </c>
      <c r="K112" s="426">
        <v>44928</v>
      </c>
      <c r="L112" s="426">
        <v>46022</v>
      </c>
      <c r="M112" s="427">
        <f t="shared" si="4"/>
        <v>156.28571428571428</v>
      </c>
      <c r="N112" s="432">
        <v>0.97650000000000003</v>
      </c>
      <c r="O112" s="424" t="s">
        <v>295</v>
      </c>
      <c r="P112" s="429">
        <f t="shared" si="3"/>
        <v>0.97650000000000003</v>
      </c>
      <c r="Q112" s="430" t="str">
        <f>IF(ISNUMBER(P112),IF(P112=100%,"CUMPLIDA",IF(AND(ISNUMBER(L112),ISNUMBER([2]CGR!$P$4)), IF(L112&lt;[2]CGR!$P$4,"INCUMPLIDA","PROCESO"), "VERIFICAR FECHA")),"SIN VALOR AVANCE")</f>
        <v>PROCESO</v>
      </c>
    </row>
    <row r="113" spans="1:17" ht="150.75" x14ac:dyDescent="0.2">
      <c r="A113" s="444" t="s">
        <v>12</v>
      </c>
      <c r="B113" s="421" t="s">
        <v>13</v>
      </c>
      <c r="C113" s="422" t="s">
        <v>296</v>
      </c>
      <c r="D113" s="422" t="s">
        <v>297</v>
      </c>
      <c r="E113" s="423" t="s">
        <v>298</v>
      </c>
      <c r="F113" s="423" t="s">
        <v>299</v>
      </c>
      <c r="G113" s="423" t="s">
        <v>300</v>
      </c>
      <c r="H113" s="424" t="s">
        <v>301</v>
      </c>
      <c r="I113" s="424" t="s">
        <v>302</v>
      </c>
      <c r="J113" s="431">
        <v>1</v>
      </c>
      <c r="K113" s="426">
        <v>44928</v>
      </c>
      <c r="L113" s="426">
        <v>46022</v>
      </c>
      <c r="M113" s="427">
        <f t="shared" si="4"/>
        <v>156.28571428571428</v>
      </c>
      <c r="N113" s="432">
        <v>0.6482</v>
      </c>
      <c r="O113" s="424" t="s">
        <v>303</v>
      </c>
      <c r="P113" s="429">
        <f t="shared" si="3"/>
        <v>0.6482</v>
      </c>
      <c r="Q113" s="430" t="str">
        <f>IF(ISNUMBER(P113),IF(P113=100%,"CUMPLIDA",IF(AND(ISNUMBER(L113),ISNUMBER([2]CGR!$P$4)), IF(L113&lt;[2]CGR!$P$4,"INCUMPLIDA","PROCESO"), "VERIFICAR FECHA")),"SIN VALOR AVANCE")</f>
        <v>PROCESO</v>
      </c>
    </row>
    <row r="114" spans="1:17" ht="165.75" x14ac:dyDescent="0.2">
      <c r="A114" s="444" t="s">
        <v>12</v>
      </c>
      <c r="B114" s="421" t="s">
        <v>13</v>
      </c>
      <c r="C114" s="446" t="s">
        <v>304</v>
      </c>
      <c r="D114" s="446" t="s">
        <v>305</v>
      </c>
      <c r="E114" s="447" t="s">
        <v>306</v>
      </c>
      <c r="F114" s="448" t="s">
        <v>307</v>
      </c>
      <c r="G114" s="423" t="s">
        <v>308</v>
      </c>
      <c r="H114" s="445" t="s">
        <v>301</v>
      </c>
      <c r="I114" s="449" t="s">
        <v>309</v>
      </c>
      <c r="J114" s="431">
        <v>1</v>
      </c>
      <c r="K114" s="426">
        <v>44928</v>
      </c>
      <c r="L114" s="426">
        <v>46022</v>
      </c>
      <c r="M114" s="427">
        <f t="shared" si="4"/>
        <v>156.28571428571428</v>
      </c>
      <c r="N114" s="432">
        <v>0.97799999999999998</v>
      </c>
      <c r="O114" s="450" t="s">
        <v>310</v>
      </c>
      <c r="P114" s="429">
        <f t="shared" si="3"/>
        <v>0.97799999999999998</v>
      </c>
      <c r="Q114" s="430" t="str">
        <f>IF(ISNUMBER(P114),IF(P114=100%,"CUMPLIDA",IF(AND(ISNUMBER(L114),ISNUMBER([2]CGR!$P$4)), IF(L114&lt;[2]CGR!$P$4,"INCUMPLIDA","PROCESO"), "VERIFICAR FECHA")),"SIN VALOR AVANCE")</f>
        <v>PROCESO</v>
      </c>
    </row>
    <row r="115" spans="1:17" ht="120" customHeight="1" x14ac:dyDescent="0.2">
      <c r="A115" s="444" t="s">
        <v>12</v>
      </c>
      <c r="B115" s="421" t="s">
        <v>13</v>
      </c>
      <c r="C115" s="839" t="s">
        <v>311</v>
      </c>
      <c r="D115" s="839" t="s">
        <v>312</v>
      </c>
      <c r="E115" s="818" t="s">
        <v>313</v>
      </c>
      <c r="F115" s="818" t="s">
        <v>314</v>
      </c>
      <c r="G115" s="818" t="s">
        <v>315</v>
      </c>
      <c r="H115" s="424" t="s">
        <v>316</v>
      </c>
      <c r="I115" s="424" t="s">
        <v>317</v>
      </c>
      <c r="J115" s="425">
        <v>1</v>
      </c>
      <c r="K115" s="451">
        <v>42064</v>
      </c>
      <c r="L115" s="451">
        <v>42277</v>
      </c>
      <c r="M115" s="427">
        <f t="shared" si="4"/>
        <v>30.428571428571427</v>
      </c>
      <c r="N115" s="425">
        <v>1</v>
      </c>
      <c r="O115" s="452" t="s">
        <v>318</v>
      </c>
      <c r="P115" s="429">
        <f>N115/J115</f>
        <v>1</v>
      </c>
      <c r="Q115" s="430" t="str">
        <f>IF(ISNUMBER(P115),IF(P115=100%,"CUMPLIDA",IF(AND(ISNUMBER(L115),ISNUMBER([2]CGR!$P$4)), IF(L115&lt;[2]CGR!$P$4,"INCUMPLIDA","PROCESO"), "VERIFICAR FECHA")),"SIN VALOR AVANCE")</f>
        <v>CUMPLIDA</v>
      </c>
    </row>
    <row r="116" spans="1:17" ht="105.75" x14ac:dyDescent="0.2">
      <c r="A116" s="444" t="s">
        <v>12</v>
      </c>
      <c r="B116" s="421" t="s">
        <v>13</v>
      </c>
      <c r="C116" s="839"/>
      <c r="D116" s="839"/>
      <c r="E116" s="818"/>
      <c r="F116" s="818"/>
      <c r="G116" s="818"/>
      <c r="H116" s="424" t="s">
        <v>319</v>
      </c>
      <c r="I116" s="424" t="s">
        <v>320</v>
      </c>
      <c r="J116" s="425">
        <v>1</v>
      </c>
      <c r="K116" s="451">
        <v>42064</v>
      </c>
      <c r="L116" s="451">
        <v>42308</v>
      </c>
      <c r="M116" s="427">
        <f t="shared" si="4"/>
        <v>34.857142857142854</v>
      </c>
      <c r="N116" s="425">
        <v>1</v>
      </c>
      <c r="O116" s="452" t="s">
        <v>321</v>
      </c>
      <c r="P116" s="429">
        <f t="shared" si="3"/>
        <v>1</v>
      </c>
      <c r="Q116" s="430" t="str">
        <f>IF(ISNUMBER(P116),IF(P116=100%,"CUMPLIDA",IF(AND(ISNUMBER(L116),ISNUMBER([2]CGR!$P$4)), IF(L116&lt;[2]CGR!$P$4,"INCUMPLIDA","PROCESO"), "VERIFICAR FECHA")),"SIN VALOR AVANCE")</f>
        <v>CUMPLIDA</v>
      </c>
    </row>
    <row r="117" spans="1:17" ht="285.75" x14ac:dyDescent="0.2">
      <c r="A117" s="444" t="s">
        <v>12</v>
      </c>
      <c r="B117" s="421" t="s">
        <v>13</v>
      </c>
      <c r="C117" s="839"/>
      <c r="D117" s="839"/>
      <c r="E117" s="818"/>
      <c r="F117" s="818"/>
      <c r="G117" s="818" t="s">
        <v>322</v>
      </c>
      <c r="H117" s="424" t="s">
        <v>323</v>
      </c>
      <c r="I117" s="453" t="s">
        <v>324</v>
      </c>
      <c r="J117" s="454">
        <v>2874988645</v>
      </c>
      <c r="K117" s="426">
        <v>45839</v>
      </c>
      <c r="L117" s="426">
        <v>46204</v>
      </c>
      <c r="M117" s="427">
        <f t="shared" si="4"/>
        <v>52.142857142857146</v>
      </c>
      <c r="N117" s="455">
        <v>0</v>
      </c>
      <c r="O117" s="456" t="s">
        <v>325</v>
      </c>
      <c r="P117" s="429">
        <f t="shared" si="3"/>
        <v>0</v>
      </c>
      <c r="Q117" s="430" t="str">
        <f>IF(ISNUMBER(P117),IF(P117=100%,"CUMPLIDA",IF(AND(ISNUMBER(L117),ISNUMBER([2]CGR!$P$4)), IF(L117&lt;[2]CGR!$P$4,"INCUMPLIDA","PROCESO"), "VERIFICAR FECHA")),"SIN VALOR AVANCE")</f>
        <v>PROCESO</v>
      </c>
    </row>
    <row r="118" spans="1:17" ht="300.75" x14ac:dyDescent="0.2">
      <c r="A118" s="444" t="s">
        <v>12</v>
      </c>
      <c r="B118" s="421" t="s">
        <v>13</v>
      </c>
      <c r="C118" s="839"/>
      <c r="D118" s="839"/>
      <c r="E118" s="818"/>
      <c r="F118" s="818"/>
      <c r="G118" s="818"/>
      <c r="H118" s="424" t="s">
        <v>326</v>
      </c>
      <c r="I118" s="424" t="s">
        <v>327</v>
      </c>
      <c r="J118" s="454">
        <v>2874988645</v>
      </c>
      <c r="K118" s="426">
        <v>45839</v>
      </c>
      <c r="L118" s="426">
        <v>46204</v>
      </c>
      <c r="M118" s="427">
        <f t="shared" si="4"/>
        <v>52.142857142857146</v>
      </c>
      <c r="N118" s="454">
        <v>0</v>
      </c>
      <c r="O118" s="456" t="s">
        <v>328</v>
      </c>
      <c r="P118" s="429">
        <f t="shared" si="3"/>
        <v>0</v>
      </c>
      <c r="Q118" s="430" t="str">
        <f>IF(ISNUMBER(P118),IF(P118=100%,"CUMPLIDA",IF(AND(ISNUMBER(L118),ISNUMBER([2]CGR!$P$4)), IF(L118&lt;[2]CGR!$P$4,"INCUMPLIDA","PROCESO"), "VERIFICAR FECHA")),"SIN VALOR AVANCE")</f>
        <v>PROCESO</v>
      </c>
    </row>
    <row r="119" spans="1:17" ht="165.75" x14ac:dyDescent="0.2">
      <c r="A119" s="444" t="s">
        <v>12</v>
      </c>
      <c r="B119" s="421" t="s">
        <v>13</v>
      </c>
      <c r="C119" s="839"/>
      <c r="D119" s="839"/>
      <c r="E119" s="818"/>
      <c r="F119" s="818"/>
      <c r="G119" s="423" t="s">
        <v>329</v>
      </c>
      <c r="H119" s="424" t="s">
        <v>330</v>
      </c>
      <c r="I119" s="424" t="s">
        <v>331</v>
      </c>
      <c r="J119" s="425">
        <v>1</v>
      </c>
      <c r="K119" s="451">
        <v>43952</v>
      </c>
      <c r="L119" s="451">
        <v>44196</v>
      </c>
      <c r="M119" s="427">
        <f t="shared" si="4"/>
        <v>34.857142857142854</v>
      </c>
      <c r="N119" s="425">
        <v>1</v>
      </c>
      <c r="O119" s="452" t="s">
        <v>332</v>
      </c>
      <c r="P119" s="429">
        <f t="shared" si="3"/>
        <v>1</v>
      </c>
      <c r="Q119" s="430" t="str">
        <f>IF(ISNUMBER(P119),IF(P119=100%,"CUMPLIDA",IF(AND(ISNUMBER(L119),ISNUMBER([2]CGR!$P$4)), IF(L119&lt;[2]CGR!$P$4,"INCUMPLIDA","PROCESO"), "VERIFICAR FECHA")),"SIN VALOR AVANCE")</f>
        <v>CUMPLIDA</v>
      </c>
    </row>
    <row r="120" spans="1:17" ht="165.75" customHeight="1" x14ac:dyDescent="0.2">
      <c r="A120" s="444" t="s">
        <v>12</v>
      </c>
      <c r="B120" s="421" t="s">
        <v>13</v>
      </c>
      <c r="C120" s="839" t="s">
        <v>333</v>
      </c>
      <c r="D120" s="839" t="s">
        <v>334</v>
      </c>
      <c r="E120" s="818" t="s">
        <v>335</v>
      </c>
      <c r="F120" s="818" t="s">
        <v>336</v>
      </c>
      <c r="G120" s="423" t="s">
        <v>337</v>
      </c>
      <c r="H120" s="424" t="s">
        <v>338</v>
      </c>
      <c r="I120" s="424" t="s">
        <v>339</v>
      </c>
      <c r="J120" s="425">
        <v>1</v>
      </c>
      <c r="K120" s="426">
        <v>44172</v>
      </c>
      <c r="L120" s="426">
        <v>44211</v>
      </c>
      <c r="M120" s="427">
        <f t="shared" si="4"/>
        <v>5.5714285714285712</v>
      </c>
      <c r="N120" s="436">
        <v>1</v>
      </c>
      <c r="O120" s="424" t="s">
        <v>340</v>
      </c>
      <c r="P120" s="429">
        <f t="shared" si="3"/>
        <v>1</v>
      </c>
      <c r="Q120" s="430" t="str">
        <f>IF(ISNUMBER(P120),IF(P120=100%,"CUMPLIDA",IF(AND(ISNUMBER(L120),ISNUMBER([2]CGR!$P$4)), IF(L120&lt;[2]CGR!$P$4,"INCUMPLIDA","PROCESO"), "VERIFICAR FECHA")),"SIN VALOR AVANCE")</f>
        <v>CUMPLIDA</v>
      </c>
    </row>
    <row r="121" spans="1:17" ht="180.75" x14ac:dyDescent="0.2">
      <c r="A121" s="444" t="s">
        <v>12</v>
      </c>
      <c r="B121" s="421" t="s">
        <v>13</v>
      </c>
      <c r="C121" s="839"/>
      <c r="D121" s="839"/>
      <c r="E121" s="818"/>
      <c r="F121" s="818"/>
      <c r="G121" s="818" t="s">
        <v>341</v>
      </c>
      <c r="H121" s="424" t="s">
        <v>342</v>
      </c>
      <c r="I121" s="453" t="s">
        <v>324</v>
      </c>
      <c r="J121" s="431">
        <v>1</v>
      </c>
      <c r="K121" s="426">
        <v>44928</v>
      </c>
      <c r="L121" s="426">
        <v>46022</v>
      </c>
      <c r="M121" s="427">
        <f t="shared" si="4"/>
        <v>156.28571428571428</v>
      </c>
      <c r="N121" s="432">
        <v>1</v>
      </c>
      <c r="O121" s="424" t="s">
        <v>343</v>
      </c>
      <c r="P121" s="429">
        <f t="shared" si="3"/>
        <v>1</v>
      </c>
      <c r="Q121" s="430" t="str">
        <f>IF(ISNUMBER(P121),IF(P121=100%,"CUMPLIDA",IF(AND(ISNUMBER(L121),ISNUMBER([2]CGR!$P$4)), IF(L121&lt;[2]CGR!$P$4,"INCUMPLIDA","PROCESO"), "VERIFICAR FECHA")),"SIN VALOR AVANCE")</f>
        <v>CUMPLIDA</v>
      </c>
    </row>
    <row r="122" spans="1:17" ht="210.75" x14ac:dyDescent="0.2">
      <c r="A122" s="444" t="s">
        <v>12</v>
      </c>
      <c r="B122" s="421" t="s">
        <v>13</v>
      </c>
      <c r="C122" s="839"/>
      <c r="D122" s="839"/>
      <c r="E122" s="818"/>
      <c r="F122" s="818"/>
      <c r="G122" s="818"/>
      <c r="H122" s="424" t="s">
        <v>344</v>
      </c>
      <c r="I122" s="424" t="s">
        <v>345</v>
      </c>
      <c r="J122" s="431">
        <v>1</v>
      </c>
      <c r="K122" s="426">
        <v>44928</v>
      </c>
      <c r="L122" s="426">
        <v>46022</v>
      </c>
      <c r="M122" s="427">
        <f t="shared" si="4"/>
        <v>156.28571428571428</v>
      </c>
      <c r="N122" s="432">
        <v>0.97470000000000001</v>
      </c>
      <c r="O122" s="424" t="s">
        <v>346</v>
      </c>
      <c r="P122" s="429">
        <f t="shared" si="3"/>
        <v>0.97470000000000001</v>
      </c>
      <c r="Q122" s="430" t="str">
        <f>IF(ISNUMBER(P122),IF(P122=100%,"CUMPLIDA",IF(AND(ISNUMBER(L122),ISNUMBER([2]CGR!$P$4)), IF(L122&lt;[2]CGR!$P$4,"INCUMPLIDA","PROCESO"), "VERIFICAR FECHA")),"SIN VALOR AVANCE")</f>
        <v>PROCESO</v>
      </c>
    </row>
    <row r="123" spans="1:17" ht="195.75" x14ac:dyDescent="0.2">
      <c r="A123" s="444" t="s">
        <v>12</v>
      </c>
      <c r="B123" s="421" t="s">
        <v>13</v>
      </c>
      <c r="C123" s="839"/>
      <c r="D123" s="839"/>
      <c r="E123" s="818"/>
      <c r="F123" s="818"/>
      <c r="G123" s="818" t="s">
        <v>347</v>
      </c>
      <c r="H123" s="424" t="s">
        <v>342</v>
      </c>
      <c r="I123" s="424" t="s">
        <v>348</v>
      </c>
      <c r="J123" s="431">
        <v>1</v>
      </c>
      <c r="K123" s="426">
        <v>44928</v>
      </c>
      <c r="L123" s="426">
        <v>45657</v>
      </c>
      <c r="M123" s="427">
        <f t="shared" si="4"/>
        <v>104.14285714285714</v>
      </c>
      <c r="N123" s="432">
        <v>1</v>
      </c>
      <c r="O123" s="424" t="s">
        <v>349</v>
      </c>
      <c r="P123" s="429">
        <f t="shared" si="3"/>
        <v>1</v>
      </c>
      <c r="Q123" s="430" t="str">
        <f>IF(ISNUMBER(P123),IF(P123=100%,"CUMPLIDA",IF(AND(ISNUMBER(L123),ISNUMBER([2]CGR!$P$4)), IF(L123&lt;[2]CGR!$P$4,"INCUMPLIDA","PROCESO"), "VERIFICAR FECHA")),"SIN VALOR AVANCE")</f>
        <v>CUMPLIDA</v>
      </c>
    </row>
    <row r="124" spans="1:17" ht="210.75" x14ac:dyDescent="0.2">
      <c r="A124" s="444" t="s">
        <v>12</v>
      </c>
      <c r="B124" s="421" t="s">
        <v>13</v>
      </c>
      <c r="C124" s="839"/>
      <c r="D124" s="839"/>
      <c r="E124" s="818"/>
      <c r="F124" s="818"/>
      <c r="G124" s="818"/>
      <c r="H124" s="424" t="s">
        <v>344</v>
      </c>
      <c r="I124" s="424" t="s">
        <v>345</v>
      </c>
      <c r="J124" s="431">
        <v>1</v>
      </c>
      <c r="K124" s="426">
        <v>44928</v>
      </c>
      <c r="L124" s="426">
        <v>46022</v>
      </c>
      <c r="M124" s="427">
        <f t="shared" si="4"/>
        <v>156.28571428571428</v>
      </c>
      <c r="N124" s="432">
        <v>1</v>
      </c>
      <c r="O124" s="424" t="s">
        <v>350</v>
      </c>
      <c r="P124" s="429">
        <f t="shared" si="3"/>
        <v>1</v>
      </c>
      <c r="Q124" s="430" t="str">
        <f>IF(ISNUMBER(P124),IF(P124=100%,"CUMPLIDA",IF(AND(ISNUMBER(L124),ISNUMBER([2]CGR!$P$4)), IF(L124&lt;[2]CGR!$P$4,"INCUMPLIDA","PROCESO"), "VERIFICAR FECHA")),"SIN VALOR AVANCE")</f>
        <v>CUMPLIDA</v>
      </c>
    </row>
    <row r="125" spans="1:17" ht="180.75" x14ac:dyDescent="0.2">
      <c r="A125" s="444" t="s">
        <v>12</v>
      </c>
      <c r="B125" s="421" t="s">
        <v>13</v>
      </c>
      <c r="C125" s="839"/>
      <c r="D125" s="839"/>
      <c r="E125" s="818"/>
      <c r="F125" s="818"/>
      <c r="G125" s="423" t="s">
        <v>351</v>
      </c>
      <c r="H125" s="424" t="s">
        <v>352</v>
      </c>
      <c r="I125" s="424" t="s">
        <v>353</v>
      </c>
      <c r="J125" s="431">
        <v>1</v>
      </c>
      <c r="K125" s="426">
        <v>44928</v>
      </c>
      <c r="L125" s="426">
        <v>46022</v>
      </c>
      <c r="M125" s="427">
        <f t="shared" si="4"/>
        <v>156.28571428571428</v>
      </c>
      <c r="N125" s="432">
        <v>1.29E-2</v>
      </c>
      <c r="O125" s="424" t="s">
        <v>354</v>
      </c>
      <c r="P125" s="429">
        <f t="shared" si="3"/>
        <v>1.29E-2</v>
      </c>
      <c r="Q125" s="430" t="str">
        <f>IF(ISNUMBER(P125),IF(P125=100%,"CUMPLIDA",IF(AND(ISNUMBER(L125),ISNUMBER([2]CGR!$P$4)), IF(L125&lt;[2]CGR!$P$4,"INCUMPLIDA","PROCESO"), "VERIFICAR FECHA")),"SIN VALOR AVANCE")</f>
        <v>PROCESO</v>
      </c>
    </row>
    <row r="126" spans="1:17" ht="330" x14ac:dyDescent="0.2">
      <c r="A126" s="444" t="s">
        <v>12</v>
      </c>
      <c r="B126" s="421" t="s">
        <v>13</v>
      </c>
      <c r="C126" s="839"/>
      <c r="D126" s="839"/>
      <c r="E126" s="818"/>
      <c r="F126" s="818"/>
      <c r="G126" s="818" t="s">
        <v>355</v>
      </c>
      <c r="H126" s="424" t="s">
        <v>356</v>
      </c>
      <c r="I126" s="424" t="s">
        <v>357</v>
      </c>
      <c r="J126" s="431">
        <v>1</v>
      </c>
      <c r="K126" s="426">
        <v>44928</v>
      </c>
      <c r="L126" s="426">
        <v>46022</v>
      </c>
      <c r="M126" s="427">
        <f t="shared" si="4"/>
        <v>156.28571428571428</v>
      </c>
      <c r="N126" s="432">
        <v>0.1573</v>
      </c>
      <c r="O126" s="424" t="s">
        <v>358</v>
      </c>
      <c r="P126" s="429">
        <f t="shared" si="3"/>
        <v>0.1573</v>
      </c>
      <c r="Q126" s="430" t="str">
        <f>IF(ISNUMBER(P126),IF(P126=100%,"CUMPLIDA",IF(AND(ISNUMBER(L126),ISNUMBER([2]CGR!$P$4)), IF(L126&lt;[2]CGR!$P$4,"INCUMPLIDA","PROCESO"), "VERIFICAR FECHA")),"SIN VALOR AVANCE")</f>
        <v>PROCESO</v>
      </c>
    </row>
    <row r="127" spans="1:17" ht="165.75" x14ac:dyDescent="0.2">
      <c r="A127" s="444" t="s">
        <v>12</v>
      </c>
      <c r="B127" s="421" t="s">
        <v>13</v>
      </c>
      <c r="C127" s="839"/>
      <c r="D127" s="839"/>
      <c r="E127" s="818"/>
      <c r="F127" s="818"/>
      <c r="G127" s="818"/>
      <c r="H127" s="424" t="s">
        <v>359</v>
      </c>
      <c r="I127" s="424" t="s">
        <v>360</v>
      </c>
      <c r="J127" s="425">
        <v>3</v>
      </c>
      <c r="K127" s="426">
        <v>44197</v>
      </c>
      <c r="L127" s="426">
        <v>44651</v>
      </c>
      <c r="M127" s="427">
        <f t="shared" si="4"/>
        <v>64.857142857142861</v>
      </c>
      <c r="N127" s="436">
        <v>3</v>
      </c>
      <c r="O127" s="424" t="s">
        <v>361</v>
      </c>
      <c r="P127" s="429">
        <f t="shared" si="3"/>
        <v>1</v>
      </c>
      <c r="Q127" s="430" t="str">
        <f>IF(ISNUMBER(P127),IF(P127=100%,"CUMPLIDA",IF(AND(ISNUMBER(L127),ISNUMBER([2]CGR!$P$4)), IF(L127&lt;[2]CGR!$P$4,"INCUMPLIDA","PROCESO"), "VERIFICAR FECHA")),"SIN VALOR AVANCE")</f>
        <v>CUMPLIDA</v>
      </c>
    </row>
    <row r="128" spans="1:17" ht="135" customHeight="1" x14ac:dyDescent="0.2">
      <c r="A128" s="444" t="s">
        <v>12</v>
      </c>
      <c r="B128" s="421" t="s">
        <v>13</v>
      </c>
      <c r="C128" s="839" t="s">
        <v>362</v>
      </c>
      <c r="D128" s="839" t="s">
        <v>363</v>
      </c>
      <c r="E128" s="818" t="s">
        <v>364</v>
      </c>
      <c r="F128" s="818" t="s">
        <v>365</v>
      </c>
      <c r="G128" s="423" t="s">
        <v>366</v>
      </c>
      <c r="H128" s="424" t="s">
        <v>367</v>
      </c>
      <c r="I128" s="424" t="s">
        <v>368</v>
      </c>
      <c r="J128" s="433">
        <v>1</v>
      </c>
      <c r="K128" s="426">
        <v>45108</v>
      </c>
      <c r="L128" s="426">
        <v>45170</v>
      </c>
      <c r="M128" s="427">
        <f t="shared" si="4"/>
        <v>8.8571428571428577</v>
      </c>
      <c r="N128" s="436">
        <v>1</v>
      </c>
      <c r="O128" s="424" t="s">
        <v>369</v>
      </c>
      <c r="P128" s="429">
        <f t="shared" si="3"/>
        <v>1</v>
      </c>
      <c r="Q128" s="430" t="str">
        <f>IF(ISNUMBER(P128),IF(P128=100%,"CUMPLIDA",IF(AND(ISNUMBER(L128),ISNUMBER([2]CGR!$P$4)), IF(L128&lt;[2]CGR!$P$4,"INCUMPLIDA","PROCESO"), "VERIFICAR FECHA")),"SIN VALOR AVANCE")</f>
        <v>CUMPLIDA</v>
      </c>
    </row>
    <row r="129" spans="1:17" ht="90.75" customHeight="1" x14ac:dyDescent="0.2">
      <c r="A129" s="444" t="s">
        <v>12</v>
      </c>
      <c r="B129" s="421" t="s">
        <v>13</v>
      </c>
      <c r="C129" s="839"/>
      <c r="D129" s="839"/>
      <c r="E129" s="818"/>
      <c r="F129" s="818" t="s">
        <v>365</v>
      </c>
      <c r="G129" s="423" t="s">
        <v>370</v>
      </c>
      <c r="H129" s="424" t="s">
        <v>371</v>
      </c>
      <c r="I129" s="424" t="s">
        <v>372</v>
      </c>
      <c r="J129" s="433">
        <v>12</v>
      </c>
      <c r="K129" s="426">
        <v>45154</v>
      </c>
      <c r="L129" s="426">
        <v>45869</v>
      </c>
      <c r="M129" s="427">
        <f t="shared" si="4"/>
        <v>102.14285714285714</v>
      </c>
      <c r="N129" s="436">
        <v>12</v>
      </c>
      <c r="O129" s="424" t="s">
        <v>369</v>
      </c>
      <c r="P129" s="429">
        <f t="shared" si="3"/>
        <v>1</v>
      </c>
      <c r="Q129" s="430" t="str">
        <f>IF(ISNUMBER(P129),IF(P129=100%,"CUMPLIDA",IF(AND(ISNUMBER(L129),ISNUMBER([2]CGR!$P$4)), IF(L129&lt;[2]CGR!$P$4,"INCUMPLIDA","PROCESO"), "VERIFICAR FECHA")),"SIN VALOR AVANCE")</f>
        <v>CUMPLIDA</v>
      </c>
    </row>
    <row r="130" spans="1:17" ht="105" customHeight="1" x14ac:dyDescent="0.2">
      <c r="A130" s="444" t="s">
        <v>12</v>
      </c>
      <c r="B130" s="421" t="s">
        <v>13</v>
      </c>
      <c r="C130" s="839"/>
      <c r="D130" s="839"/>
      <c r="E130" s="818"/>
      <c r="F130" s="818" t="s">
        <v>365</v>
      </c>
      <c r="G130" s="423" t="s">
        <v>373</v>
      </c>
      <c r="H130" s="424" t="s">
        <v>374</v>
      </c>
      <c r="I130" s="424" t="s">
        <v>375</v>
      </c>
      <c r="J130" s="433">
        <v>4</v>
      </c>
      <c r="K130" s="426">
        <v>45108</v>
      </c>
      <c r="L130" s="426">
        <v>45473</v>
      </c>
      <c r="M130" s="427">
        <f t="shared" si="4"/>
        <v>52.142857142857146</v>
      </c>
      <c r="N130" s="436">
        <v>4</v>
      </c>
      <c r="O130" s="424" t="s">
        <v>369</v>
      </c>
      <c r="P130" s="429">
        <f t="shared" si="3"/>
        <v>1</v>
      </c>
      <c r="Q130" s="430" t="str">
        <f>IF(ISNUMBER(P130),IF(P130=100%,"CUMPLIDA",IF(AND(ISNUMBER(L130),ISNUMBER([2]CGR!$P$4)), IF(L130&lt;[2]CGR!$P$4,"INCUMPLIDA","PROCESO"), "VERIFICAR FECHA")),"SIN VALOR AVANCE")</f>
        <v>CUMPLIDA</v>
      </c>
    </row>
    <row r="131" spans="1:17" ht="165.75" customHeight="1" x14ac:dyDescent="0.2">
      <c r="A131" s="444" t="s">
        <v>12</v>
      </c>
      <c r="B131" s="421" t="s">
        <v>13</v>
      </c>
      <c r="C131" s="839" t="s">
        <v>362</v>
      </c>
      <c r="D131" s="839" t="s">
        <v>376</v>
      </c>
      <c r="E131" s="818" t="s">
        <v>377</v>
      </c>
      <c r="F131" s="818" t="s">
        <v>378</v>
      </c>
      <c r="G131" s="818" t="s">
        <v>379</v>
      </c>
      <c r="H131" s="424" t="s">
        <v>380</v>
      </c>
      <c r="I131" s="424" t="s">
        <v>381</v>
      </c>
      <c r="J131" s="433">
        <v>2</v>
      </c>
      <c r="K131" s="426">
        <v>45092</v>
      </c>
      <c r="L131" s="426">
        <v>46022</v>
      </c>
      <c r="M131" s="427">
        <f>(L131-K131)/7</f>
        <v>132.85714285714286</v>
      </c>
      <c r="N131" s="436">
        <v>0.6</v>
      </c>
      <c r="O131" s="424" t="s">
        <v>382</v>
      </c>
      <c r="P131" s="429">
        <f t="shared" si="3"/>
        <v>0.3</v>
      </c>
      <c r="Q131" s="430" t="str">
        <f>IF(ISNUMBER(P131),IF(P131=100%,"CUMPLIDA",IF(AND(ISNUMBER(L131),ISNUMBER([2]CGR!$P$4)), IF(L131&lt;[2]CGR!$P$4,"INCUMPLIDA","PROCESO"), "VERIFICAR FECHA")),"SIN VALOR AVANCE")</f>
        <v>PROCESO</v>
      </c>
    </row>
    <row r="132" spans="1:17" ht="165.75" customHeight="1" x14ac:dyDescent="0.2">
      <c r="A132" s="444" t="s">
        <v>12</v>
      </c>
      <c r="B132" s="421" t="s">
        <v>13</v>
      </c>
      <c r="C132" s="839"/>
      <c r="D132" s="839"/>
      <c r="E132" s="818"/>
      <c r="F132" s="818" t="s">
        <v>378</v>
      </c>
      <c r="G132" s="818" t="s">
        <v>379</v>
      </c>
      <c r="H132" s="424" t="s">
        <v>383</v>
      </c>
      <c r="I132" s="424" t="s">
        <v>384</v>
      </c>
      <c r="J132" s="433">
        <v>1</v>
      </c>
      <c r="K132" s="426">
        <v>45123</v>
      </c>
      <c r="L132" s="426">
        <v>45838</v>
      </c>
      <c r="M132" s="427">
        <f t="shared" si="4"/>
        <v>102.14285714285714</v>
      </c>
      <c r="N132" s="436">
        <v>1</v>
      </c>
      <c r="O132" s="424" t="s">
        <v>382</v>
      </c>
      <c r="P132" s="429">
        <f t="shared" si="3"/>
        <v>1</v>
      </c>
      <c r="Q132" s="430" t="str">
        <f>IF(ISNUMBER(P132),IF(P132=100%,"CUMPLIDA",IF(AND(ISNUMBER(L132),ISNUMBER([2]CGR!$P$4)), IF(L132&lt;[2]CGR!$P$4,"INCUMPLIDA","PROCESO"), "VERIFICAR FECHA")),"SIN VALOR AVANCE")</f>
        <v>CUMPLIDA</v>
      </c>
    </row>
    <row r="133" spans="1:17" ht="165.75" x14ac:dyDescent="0.2">
      <c r="A133" s="444" t="s">
        <v>12</v>
      </c>
      <c r="B133" s="421" t="s">
        <v>13</v>
      </c>
      <c r="C133" s="839" t="s">
        <v>362</v>
      </c>
      <c r="D133" s="839" t="s">
        <v>385</v>
      </c>
      <c r="E133" s="818" t="s">
        <v>386</v>
      </c>
      <c r="F133" s="818" t="s">
        <v>387</v>
      </c>
      <c r="G133" s="818" t="s">
        <v>388</v>
      </c>
      <c r="H133" s="424" t="s">
        <v>389</v>
      </c>
      <c r="I133" s="424" t="s">
        <v>390</v>
      </c>
      <c r="J133" s="433">
        <v>1</v>
      </c>
      <c r="K133" s="426">
        <v>45122</v>
      </c>
      <c r="L133" s="426">
        <v>45275</v>
      </c>
      <c r="M133" s="427">
        <f t="shared" si="4"/>
        <v>21.857142857142858</v>
      </c>
      <c r="N133" s="436">
        <v>1</v>
      </c>
      <c r="O133" s="424" t="s">
        <v>382</v>
      </c>
      <c r="P133" s="429">
        <f t="shared" si="3"/>
        <v>1</v>
      </c>
      <c r="Q133" s="430" t="str">
        <f>IF(ISNUMBER(P133),IF(P133=100%,"CUMPLIDA",IF(AND(ISNUMBER(L133),ISNUMBER([2]CGR!$P$4)), IF(L133&lt;[2]CGR!$P$4,"INCUMPLIDA","PROCESO"), "VERIFICAR FECHA")),"SIN VALOR AVANCE")</f>
        <v>CUMPLIDA</v>
      </c>
    </row>
    <row r="134" spans="1:17" ht="165.75" x14ac:dyDescent="0.2">
      <c r="A134" s="444" t="s">
        <v>12</v>
      </c>
      <c r="B134" s="421" t="s">
        <v>13</v>
      </c>
      <c r="C134" s="839"/>
      <c r="D134" s="839"/>
      <c r="E134" s="818"/>
      <c r="F134" s="818" t="s">
        <v>387</v>
      </c>
      <c r="G134" s="818" t="s">
        <v>388</v>
      </c>
      <c r="H134" s="424" t="s">
        <v>391</v>
      </c>
      <c r="I134" s="424" t="s">
        <v>392</v>
      </c>
      <c r="J134" s="433">
        <v>2</v>
      </c>
      <c r="K134" s="426">
        <v>45139</v>
      </c>
      <c r="L134" s="426">
        <v>46022</v>
      </c>
      <c r="M134" s="427">
        <f t="shared" si="4"/>
        <v>126.14285714285714</v>
      </c>
      <c r="N134" s="436">
        <v>1</v>
      </c>
      <c r="O134" s="424" t="s">
        <v>382</v>
      </c>
      <c r="P134" s="429">
        <f t="shared" si="3"/>
        <v>0.5</v>
      </c>
      <c r="Q134" s="430" t="str">
        <f>IF(ISNUMBER(P134),IF(P134=100%,"CUMPLIDA",IF(AND(ISNUMBER(L134),ISNUMBER([2]CGR!$P$4)), IF(L134&lt;[2]CGR!$P$4,"INCUMPLIDA","PROCESO"), "VERIFICAR FECHA")),"SIN VALOR AVANCE")</f>
        <v>PROCESO</v>
      </c>
    </row>
    <row r="135" spans="1:17" ht="105.75" customHeight="1" x14ac:dyDescent="0.2">
      <c r="A135" s="444" t="s">
        <v>12</v>
      </c>
      <c r="B135" s="421" t="s">
        <v>13</v>
      </c>
      <c r="C135" s="839" t="s">
        <v>362</v>
      </c>
      <c r="D135" s="839" t="s">
        <v>393</v>
      </c>
      <c r="E135" s="818" t="s">
        <v>394</v>
      </c>
      <c r="F135" s="818" t="s">
        <v>395</v>
      </c>
      <c r="G135" s="423" t="s">
        <v>396</v>
      </c>
      <c r="H135" s="424" t="s">
        <v>397</v>
      </c>
      <c r="I135" s="424" t="s">
        <v>398</v>
      </c>
      <c r="J135" s="433">
        <v>1</v>
      </c>
      <c r="K135" s="426">
        <v>45108</v>
      </c>
      <c r="L135" s="426">
        <v>45291</v>
      </c>
      <c r="M135" s="427">
        <f t="shared" si="4"/>
        <v>26.142857142857142</v>
      </c>
      <c r="N135" s="436">
        <v>1</v>
      </c>
      <c r="O135" s="424" t="s">
        <v>399</v>
      </c>
      <c r="P135" s="429">
        <f t="shared" si="3"/>
        <v>1</v>
      </c>
      <c r="Q135" s="430" t="str">
        <f>IF(ISNUMBER(P135),IF(P135=100%,"CUMPLIDA",IF(AND(ISNUMBER(L135),ISNUMBER([2]CGR!$P$4)), IF(L135&lt;[2]CGR!$P$4,"INCUMPLIDA","PROCESO"), "VERIFICAR FECHA")),"SIN VALOR AVANCE")</f>
        <v>CUMPLIDA</v>
      </c>
    </row>
    <row r="136" spans="1:17" ht="150.75" customHeight="1" x14ac:dyDescent="0.2">
      <c r="A136" s="444" t="s">
        <v>12</v>
      </c>
      <c r="B136" s="421" t="s">
        <v>13</v>
      </c>
      <c r="C136" s="839"/>
      <c r="D136" s="839"/>
      <c r="E136" s="818"/>
      <c r="F136" s="818" t="s">
        <v>395</v>
      </c>
      <c r="G136" s="841" t="s">
        <v>400</v>
      </c>
      <c r="H136" s="420" t="s">
        <v>401</v>
      </c>
      <c r="I136" s="420" t="s">
        <v>402</v>
      </c>
      <c r="J136" s="433">
        <v>2</v>
      </c>
      <c r="K136" s="426">
        <v>45566</v>
      </c>
      <c r="L136" s="426">
        <v>45930</v>
      </c>
      <c r="M136" s="427">
        <f t="shared" si="4"/>
        <v>52</v>
      </c>
      <c r="N136" s="436">
        <v>0</v>
      </c>
      <c r="O136" s="424" t="s">
        <v>403</v>
      </c>
      <c r="P136" s="429">
        <f t="shared" si="3"/>
        <v>0</v>
      </c>
      <c r="Q136" s="430" t="str">
        <f>IF(ISNUMBER(P136),IF(P136=100%,"CUMPLIDA",IF(AND(ISNUMBER(L136),ISNUMBER([2]CGR!$P$4)), IF(L136&lt;[2]CGR!$P$4,"INCUMPLIDA","PROCESO"), "VERIFICAR FECHA")),"SIN VALOR AVANCE")</f>
        <v>PROCESO</v>
      </c>
    </row>
    <row r="137" spans="1:17" ht="150.75" customHeight="1" x14ac:dyDescent="0.2">
      <c r="A137" s="444" t="s">
        <v>12</v>
      </c>
      <c r="B137" s="421" t="s">
        <v>13</v>
      </c>
      <c r="C137" s="839"/>
      <c r="D137" s="839"/>
      <c r="E137" s="818"/>
      <c r="F137" s="818" t="s">
        <v>395</v>
      </c>
      <c r="G137" s="841"/>
      <c r="H137" s="420" t="s">
        <v>404</v>
      </c>
      <c r="I137" s="420" t="s">
        <v>259</v>
      </c>
      <c r="J137" s="433">
        <v>2</v>
      </c>
      <c r="K137" s="426">
        <v>45566</v>
      </c>
      <c r="L137" s="426">
        <v>45930</v>
      </c>
      <c r="M137" s="427">
        <f t="shared" si="4"/>
        <v>52</v>
      </c>
      <c r="N137" s="436">
        <v>0</v>
      </c>
      <c r="O137" s="424" t="s">
        <v>403</v>
      </c>
      <c r="P137" s="429">
        <f t="shared" si="3"/>
        <v>0</v>
      </c>
      <c r="Q137" s="430" t="str">
        <f>IF(ISNUMBER(P137),IF(P137=100%,"CUMPLIDA",IF(AND(ISNUMBER(L137),ISNUMBER([2]CGR!$P$4)), IF(L137&lt;[2]CGR!$P$4,"INCUMPLIDA","PROCESO"), "VERIFICAR FECHA")),"SIN VALOR AVANCE")</f>
        <v>PROCESO</v>
      </c>
    </row>
    <row r="138" spans="1:17" ht="120.75" customHeight="1" x14ac:dyDescent="0.2">
      <c r="A138" s="444" t="s">
        <v>12</v>
      </c>
      <c r="B138" s="421" t="s">
        <v>13</v>
      </c>
      <c r="C138" s="845" t="s">
        <v>261</v>
      </c>
      <c r="D138" s="845" t="s">
        <v>405</v>
      </c>
      <c r="E138" s="846" t="s">
        <v>406</v>
      </c>
      <c r="F138" s="818" t="s">
        <v>407</v>
      </c>
      <c r="G138" s="840" t="s">
        <v>408</v>
      </c>
      <c r="H138" s="442" t="s">
        <v>409</v>
      </c>
      <c r="I138" s="424" t="s">
        <v>410</v>
      </c>
      <c r="J138" s="433">
        <v>789</v>
      </c>
      <c r="K138" s="443">
        <v>45278</v>
      </c>
      <c r="L138" s="443">
        <v>45657</v>
      </c>
      <c r="M138" s="427">
        <f t="shared" si="4"/>
        <v>54.142857142857146</v>
      </c>
      <c r="N138" s="436">
        <v>789</v>
      </c>
      <c r="O138" s="424" t="s">
        <v>411</v>
      </c>
      <c r="P138" s="429">
        <f t="shared" si="3"/>
        <v>1</v>
      </c>
      <c r="Q138" s="430" t="str">
        <f>IF(ISNUMBER(P138),IF(P138=100%,"CUMPLIDA",IF(AND(ISNUMBER(L138),ISNUMBER([2]CGR!$P$4)), IF(L138&lt;[2]CGR!$P$4,"INCUMPLIDA","PROCESO"), "VERIFICAR FECHA")),"SIN VALOR AVANCE")</f>
        <v>CUMPLIDA</v>
      </c>
    </row>
    <row r="139" spans="1:17" ht="120.75" x14ac:dyDescent="0.2">
      <c r="A139" s="444" t="s">
        <v>12</v>
      </c>
      <c r="B139" s="421" t="s">
        <v>13</v>
      </c>
      <c r="C139" s="845"/>
      <c r="D139" s="845"/>
      <c r="E139" s="818"/>
      <c r="F139" s="818"/>
      <c r="G139" s="840"/>
      <c r="H139" s="442" t="s">
        <v>412</v>
      </c>
      <c r="I139" s="424" t="s">
        <v>413</v>
      </c>
      <c r="J139" s="425">
        <v>1</v>
      </c>
      <c r="K139" s="443">
        <v>45278</v>
      </c>
      <c r="L139" s="443">
        <v>45657</v>
      </c>
      <c r="M139" s="427">
        <f t="shared" si="4"/>
        <v>54.142857142857146</v>
      </c>
      <c r="N139" s="436">
        <v>1</v>
      </c>
      <c r="O139" s="424" t="s">
        <v>411</v>
      </c>
      <c r="P139" s="429">
        <f t="shared" ref="P139:P202" si="5">N139/J139</f>
        <v>1</v>
      </c>
      <c r="Q139" s="430" t="str">
        <f>IF(ISNUMBER(P139),IF(P139=100%,"CUMPLIDA",IF(AND(ISNUMBER(L139),ISNUMBER([2]CGR!$P$4)), IF(L139&lt;[2]CGR!$P$4,"INCUMPLIDA","PROCESO"), "VERIFICAR FECHA")),"SIN VALOR AVANCE")</f>
        <v>CUMPLIDA</v>
      </c>
    </row>
    <row r="140" spans="1:17" ht="120.75" x14ac:dyDescent="0.2">
      <c r="A140" s="457" t="s">
        <v>12</v>
      </c>
      <c r="B140" s="458" t="s">
        <v>13</v>
      </c>
      <c r="C140" s="845"/>
      <c r="D140" s="845"/>
      <c r="E140" s="818"/>
      <c r="F140" s="818"/>
      <c r="G140" s="840" t="s">
        <v>414</v>
      </c>
      <c r="H140" s="459" t="s">
        <v>415</v>
      </c>
      <c r="I140" s="460" t="s">
        <v>416</v>
      </c>
      <c r="J140" s="461">
        <v>1</v>
      </c>
      <c r="K140" s="462">
        <v>45278</v>
      </c>
      <c r="L140" s="463">
        <v>45838</v>
      </c>
      <c r="M140" s="464">
        <f t="shared" si="4"/>
        <v>80</v>
      </c>
      <c r="N140" s="465">
        <v>1</v>
      </c>
      <c r="O140" s="460" t="s">
        <v>417</v>
      </c>
      <c r="P140" s="466">
        <f t="shared" si="5"/>
        <v>1</v>
      </c>
      <c r="Q140" s="467" t="str">
        <f>IF(ISNUMBER(P140),IF(P140=100%,"CUMPLIDA",IF(AND(ISNUMBER(L140),ISNUMBER([2]CGR!$P$4)), IF(L140&lt;[2]CGR!$P$4,"INCUMPLIDA","PROCESO"), "VERIFICAR FECHA")),"SIN VALOR AVANCE")</f>
        <v>CUMPLIDA</v>
      </c>
    </row>
    <row r="141" spans="1:17" ht="120.75" x14ac:dyDescent="0.2">
      <c r="A141" s="468" t="s">
        <v>12</v>
      </c>
      <c r="B141" s="469" t="s">
        <v>13</v>
      </c>
      <c r="C141" s="845"/>
      <c r="D141" s="845"/>
      <c r="E141" s="818"/>
      <c r="F141" s="818"/>
      <c r="G141" s="840"/>
      <c r="H141" s="470" t="s">
        <v>418</v>
      </c>
      <c r="I141" s="471" t="s">
        <v>419</v>
      </c>
      <c r="J141" s="472">
        <v>1</v>
      </c>
      <c r="K141" s="473">
        <v>45278</v>
      </c>
      <c r="L141" s="474">
        <v>46111</v>
      </c>
      <c r="M141" s="475">
        <f t="shared" si="4"/>
        <v>119</v>
      </c>
      <c r="N141" s="476">
        <v>0</v>
      </c>
      <c r="O141" s="471" t="s">
        <v>420</v>
      </c>
      <c r="P141" s="477">
        <f t="shared" si="5"/>
        <v>0</v>
      </c>
      <c r="Q141" s="478" t="str">
        <f>IF(ISNUMBER(P141),IF(P141=100%,"CUMPLIDA",IF(AND(ISNUMBER(L141),ISNUMBER([2]CGR!$P$4)), IF(L141&lt;[2]CGR!$P$4,"INCUMPLIDA","PROCESO"), "VERIFICAR FECHA")),"SIN VALOR AVANCE")</f>
        <v>PROCESO</v>
      </c>
    </row>
    <row r="142" spans="1:17" ht="120.75" x14ac:dyDescent="0.2">
      <c r="A142" s="444" t="s">
        <v>12</v>
      </c>
      <c r="B142" s="421" t="s">
        <v>13</v>
      </c>
      <c r="C142" s="845"/>
      <c r="D142" s="845"/>
      <c r="E142" s="818"/>
      <c r="F142" s="818"/>
      <c r="G142" s="441" t="s">
        <v>421</v>
      </c>
      <c r="H142" s="442" t="s">
        <v>422</v>
      </c>
      <c r="I142" s="424" t="s">
        <v>423</v>
      </c>
      <c r="J142" s="425">
        <v>1</v>
      </c>
      <c r="K142" s="443">
        <v>45306</v>
      </c>
      <c r="L142" s="443">
        <v>45412</v>
      </c>
      <c r="M142" s="427">
        <f t="shared" si="4"/>
        <v>15.142857142857142</v>
      </c>
      <c r="N142" s="436">
        <v>1</v>
      </c>
      <c r="O142" s="424" t="s">
        <v>411</v>
      </c>
      <c r="P142" s="429">
        <f t="shared" si="5"/>
        <v>1</v>
      </c>
      <c r="Q142" s="430" t="str">
        <f>IF(ISNUMBER(P142),IF(P142=100%,"CUMPLIDA",IF(AND(ISNUMBER(L142),ISNUMBER([2]CGR!$P$4)), IF(L142&lt;[2]CGR!$P$4,"INCUMPLIDA","PROCESO"), "VERIFICAR FECHA")),"SIN VALOR AVANCE")</f>
        <v>CUMPLIDA</v>
      </c>
    </row>
    <row r="143" spans="1:17" ht="286.5" x14ac:dyDescent="0.2">
      <c r="A143" s="444" t="s">
        <v>12</v>
      </c>
      <c r="B143" s="421" t="s">
        <v>13</v>
      </c>
      <c r="C143" s="440" t="s">
        <v>261</v>
      </c>
      <c r="D143" s="440" t="s">
        <v>424</v>
      </c>
      <c r="E143" s="423" t="s">
        <v>425</v>
      </c>
      <c r="F143" s="423" t="s">
        <v>426</v>
      </c>
      <c r="G143" s="441" t="s">
        <v>427</v>
      </c>
      <c r="H143" s="424" t="s">
        <v>428</v>
      </c>
      <c r="I143" s="424" t="s">
        <v>327</v>
      </c>
      <c r="J143" s="454">
        <v>7188141254.1300001</v>
      </c>
      <c r="K143" s="426">
        <v>45839</v>
      </c>
      <c r="L143" s="426">
        <v>46387</v>
      </c>
      <c r="M143" s="427">
        <f t="shared" si="4"/>
        <v>78.285714285714292</v>
      </c>
      <c r="N143" s="454">
        <v>0</v>
      </c>
      <c r="O143" s="424" t="s">
        <v>429</v>
      </c>
      <c r="P143" s="429">
        <f t="shared" si="5"/>
        <v>0</v>
      </c>
      <c r="Q143" s="430" t="str">
        <f>IF(ISNUMBER(P143),IF(P143=100%,"CUMPLIDA",IF(AND(ISNUMBER(L143),ISNUMBER([2]CGR!$P$4)), IF(L143&lt;[2]CGR!$P$4,"INCUMPLIDA","PROCESO"), "VERIFICAR FECHA")),"SIN VALOR AVANCE")</f>
        <v>PROCESO</v>
      </c>
    </row>
    <row r="144" spans="1:17" ht="165" customHeight="1" x14ac:dyDescent="0.2">
      <c r="A144" s="444" t="s">
        <v>12</v>
      </c>
      <c r="B144" s="421" t="s">
        <v>13</v>
      </c>
      <c r="C144" s="845" t="s">
        <v>261</v>
      </c>
      <c r="D144" s="845" t="s">
        <v>430</v>
      </c>
      <c r="E144" s="818" t="s">
        <v>431</v>
      </c>
      <c r="F144" s="818" t="s">
        <v>432</v>
      </c>
      <c r="G144" s="818" t="s">
        <v>433</v>
      </c>
      <c r="H144" s="479" t="s">
        <v>434</v>
      </c>
      <c r="I144" s="479" t="s">
        <v>435</v>
      </c>
      <c r="J144" s="425">
        <v>1</v>
      </c>
      <c r="K144" s="443">
        <v>45809</v>
      </c>
      <c r="L144" s="443">
        <v>46387</v>
      </c>
      <c r="M144" s="427">
        <f t="shared" si="4"/>
        <v>82.571428571428569</v>
      </c>
      <c r="N144" s="425">
        <v>0</v>
      </c>
      <c r="O144" s="424" t="s">
        <v>436</v>
      </c>
      <c r="P144" s="429">
        <f t="shared" si="5"/>
        <v>0</v>
      </c>
      <c r="Q144" s="430" t="str">
        <f>IF(ISNUMBER(P144),IF(P144=100%,"CUMPLIDA",IF(AND(ISNUMBER(L144),ISNUMBER([2]CGR!$P$4)), IF(L144&lt;[2]CGR!$P$4,"INCUMPLIDA","PROCESO"), "VERIFICAR FECHA")),"SIN VALOR AVANCE")</f>
        <v>PROCESO</v>
      </c>
    </row>
    <row r="145" spans="1:17" ht="105.75" x14ac:dyDescent="0.2">
      <c r="A145" s="444" t="s">
        <v>12</v>
      </c>
      <c r="B145" s="421" t="s">
        <v>13</v>
      </c>
      <c r="C145" s="845"/>
      <c r="D145" s="845"/>
      <c r="E145" s="818"/>
      <c r="F145" s="818"/>
      <c r="G145" s="818"/>
      <c r="H145" s="479" t="s">
        <v>437</v>
      </c>
      <c r="I145" s="480" t="s">
        <v>438</v>
      </c>
      <c r="J145" s="481">
        <v>399648949</v>
      </c>
      <c r="K145" s="443">
        <v>45809</v>
      </c>
      <c r="L145" s="443">
        <v>46174</v>
      </c>
      <c r="M145" s="427">
        <f t="shared" si="4"/>
        <v>52.142857142857146</v>
      </c>
      <c r="N145" s="454">
        <v>0</v>
      </c>
      <c r="O145" s="424" t="s">
        <v>439</v>
      </c>
      <c r="P145" s="429">
        <f t="shared" si="5"/>
        <v>0</v>
      </c>
      <c r="Q145" s="430" t="str">
        <f>IF(ISNUMBER(P145),IF(P145=100%,"CUMPLIDA",IF(AND(ISNUMBER(L145),ISNUMBER([2]CGR!$P$4)), IF(L145&lt;[2]CGR!$P$4,"INCUMPLIDA","PROCESO"), "VERIFICAR FECHA")),"SIN VALOR AVANCE")</f>
        <v>PROCESO</v>
      </c>
    </row>
    <row r="146" spans="1:17" ht="195" customHeight="1" x14ac:dyDescent="0.2">
      <c r="A146" s="444" t="s">
        <v>12</v>
      </c>
      <c r="B146" s="421" t="s">
        <v>13</v>
      </c>
      <c r="C146" s="845" t="s">
        <v>261</v>
      </c>
      <c r="D146" s="845" t="s">
        <v>430</v>
      </c>
      <c r="E146" s="818" t="s">
        <v>440</v>
      </c>
      <c r="F146" s="818" t="s">
        <v>441</v>
      </c>
      <c r="G146" s="818" t="s">
        <v>442</v>
      </c>
      <c r="H146" s="424" t="s">
        <v>323</v>
      </c>
      <c r="I146" s="430" t="s">
        <v>324</v>
      </c>
      <c r="J146" s="481">
        <v>20021334751</v>
      </c>
      <c r="K146" s="443">
        <v>45809</v>
      </c>
      <c r="L146" s="443">
        <v>46539</v>
      </c>
      <c r="M146" s="427">
        <f t="shared" si="4"/>
        <v>104.28571428571429</v>
      </c>
      <c r="N146" s="481">
        <v>0</v>
      </c>
      <c r="O146" s="424" t="s">
        <v>439</v>
      </c>
      <c r="P146" s="429">
        <f t="shared" si="5"/>
        <v>0</v>
      </c>
      <c r="Q146" s="430" t="str">
        <f>IF(ISNUMBER(P146),IF(P146=100%,"CUMPLIDA",IF(AND(ISNUMBER(L146),ISNUMBER([2]CGR!$P$4)), IF(L146&lt;[2]CGR!$P$4,"INCUMPLIDA","PROCESO"), "VERIFICAR FECHA")),"SIN VALOR AVANCE")</f>
        <v>PROCESO</v>
      </c>
    </row>
    <row r="147" spans="1:17" ht="105.75" x14ac:dyDescent="0.2">
      <c r="A147" s="444" t="s">
        <v>12</v>
      </c>
      <c r="B147" s="421" t="s">
        <v>13</v>
      </c>
      <c r="C147" s="845"/>
      <c r="D147" s="845"/>
      <c r="E147" s="818"/>
      <c r="F147" s="818"/>
      <c r="G147" s="818"/>
      <c r="H147" s="424" t="s">
        <v>326</v>
      </c>
      <c r="I147" s="422" t="s">
        <v>327</v>
      </c>
      <c r="J147" s="481">
        <v>20021334751</v>
      </c>
      <c r="K147" s="443">
        <v>45809</v>
      </c>
      <c r="L147" s="443">
        <v>46539</v>
      </c>
      <c r="M147" s="427">
        <f t="shared" si="4"/>
        <v>104.28571428571429</v>
      </c>
      <c r="N147" s="481">
        <v>0</v>
      </c>
      <c r="O147" s="424" t="s">
        <v>439</v>
      </c>
      <c r="P147" s="429">
        <f t="shared" si="5"/>
        <v>0</v>
      </c>
      <c r="Q147" s="430" t="str">
        <f>IF(ISNUMBER(P147),IF(P147=100%,"CUMPLIDA",IF(AND(ISNUMBER(L147),ISNUMBER([2]CGR!$P$4)), IF(L147&lt;[2]CGR!$P$4,"INCUMPLIDA","PROCESO"), "VERIFICAR FECHA")),"SIN VALOR AVANCE")</f>
        <v>PROCESO</v>
      </c>
    </row>
    <row r="148" spans="1:17" ht="150.75" customHeight="1" x14ac:dyDescent="0.2">
      <c r="A148" s="444" t="s">
        <v>12</v>
      </c>
      <c r="B148" s="440" t="s">
        <v>13</v>
      </c>
      <c r="C148" s="845" t="s">
        <v>443</v>
      </c>
      <c r="D148" s="845" t="s">
        <v>444</v>
      </c>
      <c r="E148" s="818" t="s">
        <v>445</v>
      </c>
      <c r="F148" s="818" t="s">
        <v>446</v>
      </c>
      <c r="G148" s="441" t="s">
        <v>447</v>
      </c>
      <c r="H148" s="442" t="s">
        <v>448</v>
      </c>
      <c r="I148" s="422" t="s">
        <v>259</v>
      </c>
      <c r="J148" s="433">
        <v>4</v>
      </c>
      <c r="K148" s="443">
        <v>45475</v>
      </c>
      <c r="L148" s="443">
        <v>45835</v>
      </c>
      <c r="M148" s="427">
        <f t="shared" ref="M148:M211" si="6">(L148-K148)/7</f>
        <v>51.428571428571431</v>
      </c>
      <c r="N148" s="436">
        <v>4</v>
      </c>
      <c r="O148" s="424" t="s">
        <v>449</v>
      </c>
      <c r="P148" s="429">
        <f t="shared" si="5"/>
        <v>1</v>
      </c>
      <c r="Q148" s="430" t="str">
        <f>IF(ISNUMBER(P148),IF(P148=100%,"CUMPLIDA",IF(AND(ISNUMBER(L148),ISNUMBER([2]CGR!$P$4)), IF(L148&lt;[2]CGR!$P$4,"INCUMPLIDA","PROCESO"), "VERIFICAR FECHA")),"SIN VALOR AVANCE")</f>
        <v>CUMPLIDA</v>
      </c>
    </row>
    <row r="149" spans="1:17" ht="180" x14ac:dyDescent="0.2">
      <c r="A149" s="444" t="s">
        <v>12</v>
      </c>
      <c r="B149" s="440" t="s">
        <v>13</v>
      </c>
      <c r="C149" s="845"/>
      <c r="D149" s="845"/>
      <c r="E149" s="818"/>
      <c r="F149" s="818"/>
      <c r="G149" s="441" t="s">
        <v>450</v>
      </c>
      <c r="H149" s="442" t="s">
        <v>451</v>
      </c>
      <c r="I149" s="482" t="s">
        <v>452</v>
      </c>
      <c r="J149" s="433">
        <v>1</v>
      </c>
      <c r="K149" s="443">
        <v>45475</v>
      </c>
      <c r="L149" s="443">
        <v>45835</v>
      </c>
      <c r="M149" s="427">
        <f t="shared" si="6"/>
        <v>51.428571428571431</v>
      </c>
      <c r="N149" s="436">
        <v>1</v>
      </c>
      <c r="O149" s="424" t="s">
        <v>449</v>
      </c>
      <c r="P149" s="429">
        <f t="shared" si="5"/>
        <v>1</v>
      </c>
      <c r="Q149" s="430" t="str">
        <f>IF(ISNUMBER(P149),IF(P149=100%,"CUMPLIDA",IF(AND(ISNUMBER(L149),ISNUMBER([2]CGR!$P$4)), IF(L149&lt;[2]CGR!$P$4,"INCUMPLIDA","PROCESO"), "VERIFICAR FECHA")),"SIN VALOR AVANCE")</f>
        <v>CUMPLIDA</v>
      </c>
    </row>
    <row r="150" spans="1:17" ht="150.75" x14ac:dyDescent="0.2">
      <c r="A150" s="444" t="s">
        <v>12</v>
      </c>
      <c r="B150" s="440" t="s">
        <v>13</v>
      </c>
      <c r="C150" s="845"/>
      <c r="D150" s="845"/>
      <c r="E150" s="818"/>
      <c r="F150" s="818"/>
      <c r="G150" s="423" t="s">
        <v>453</v>
      </c>
      <c r="H150" s="424" t="s">
        <v>454</v>
      </c>
      <c r="I150" s="482" t="s">
        <v>452</v>
      </c>
      <c r="J150" s="433">
        <v>1</v>
      </c>
      <c r="K150" s="443">
        <v>45475</v>
      </c>
      <c r="L150" s="443">
        <v>45835</v>
      </c>
      <c r="M150" s="427">
        <f t="shared" si="6"/>
        <v>51.428571428571431</v>
      </c>
      <c r="N150" s="436">
        <v>1</v>
      </c>
      <c r="O150" s="424" t="s">
        <v>449</v>
      </c>
      <c r="P150" s="429">
        <f t="shared" si="5"/>
        <v>1</v>
      </c>
      <c r="Q150" s="430" t="str">
        <f>IF(ISNUMBER(P150),IF(P150=100%,"CUMPLIDA",IF(AND(ISNUMBER(L150),ISNUMBER([2]CGR!$P$4)), IF(L150&lt;[2]CGR!$P$4,"INCUMPLIDA","PROCESO"), "VERIFICAR FECHA")),"SIN VALOR AVANCE")</f>
        <v>CUMPLIDA</v>
      </c>
    </row>
    <row r="151" spans="1:17" ht="150.75" customHeight="1" x14ac:dyDescent="0.2">
      <c r="A151" s="444" t="s">
        <v>12</v>
      </c>
      <c r="B151" s="440" t="s">
        <v>13</v>
      </c>
      <c r="C151" s="845" t="s">
        <v>443</v>
      </c>
      <c r="D151" s="845" t="s">
        <v>444</v>
      </c>
      <c r="E151" s="818" t="s">
        <v>455</v>
      </c>
      <c r="F151" s="818" t="s">
        <v>456</v>
      </c>
      <c r="G151" s="441" t="s">
        <v>447</v>
      </c>
      <c r="H151" s="442" t="s">
        <v>448</v>
      </c>
      <c r="I151" s="424" t="s">
        <v>259</v>
      </c>
      <c r="J151" s="433">
        <v>4</v>
      </c>
      <c r="K151" s="443">
        <v>45475</v>
      </c>
      <c r="L151" s="443">
        <v>45835</v>
      </c>
      <c r="M151" s="427">
        <f t="shared" si="6"/>
        <v>51.428571428571431</v>
      </c>
      <c r="N151" s="436">
        <v>4</v>
      </c>
      <c r="O151" s="424" t="s">
        <v>457</v>
      </c>
      <c r="P151" s="429">
        <f t="shared" si="5"/>
        <v>1</v>
      </c>
      <c r="Q151" s="430" t="str">
        <f>IF(ISNUMBER(P151),IF(P151=100%,"CUMPLIDA",IF(AND(ISNUMBER(L151),ISNUMBER([2]CGR!$P$4)), IF(L151&lt;[2]CGR!$P$4,"INCUMPLIDA","PROCESO"), "VERIFICAR FECHA")),"SIN VALOR AVANCE")</f>
        <v>CUMPLIDA</v>
      </c>
    </row>
    <row r="152" spans="1:17" ht="180" x14ac:dyDescent="0.2">
      <c r="A152" s="444" t="s">
        <v>12</v>
      </c>
      <c r="B152" s="440" t="s">
        <v>13</v>
      </c>
      <c r="C152" s="845"/>
      <c r="D152" s="845"/>
      <c r="E152" s="818"/>
      <c r="F152" s="818"/>
      <c r="G152" s="441" t="s">
        <v>450</v>
      </c>
      <c r="H152" s="442" t="s">
        <v>451</v>
      </c>
      <c r="I152" s="482" t="s">
        <v>452</v>
      </c>
      <c r="J152" s="433">
        <v>1</v>
      </c>
      <c r="K152" s="443">
        <v>45475</v>
      </c>
      <c r="L152" s="443">
        <v>45835</v>
      </c>
      <c r="M152" s="427">
        <f t="shared" si="6"/>
        <v>51.428571428571431</v>
      </c>
      <c r="N152" s="436">
        <v>1</v>
      </c>
      <c r="O152" s="424" t="s">
        <v>457</v>
      </c>
      <c r="P152" s="429">
        <f t="shared" si="5"/>
        <v>1</v>
      </c>
      <c r="Q152" s="430" t="str">
        <f>IF(ISNUMBER(P152),IF(P152=100%,"CUMPLIDA",IF(AND(ISNUMBER(L152),ISNUMBER([2]CGR!$P$4)), IF(L152&lt;[2]CGR!$P$4,"INCUMPLIDA","PROCESO"), "VERIFICAR FECHA")),"SIN VALOR AVANCE")</f>
        <v>CUMPLIDA</v>
      </c>
    </row>
    <row r="153" spans="1:17" ht="150.75" x14ac:dyDescent="0.2">
      <c r="A153" s="444" t="s">
        <v>12</v>
      </c>
      <c r="B153" s="440" t="s">
        <v>13</v>
      </c>
      <c r="C153" s="845"/>
      <c r="D153" s="845"/>
      <c r="E153" s="818"/>
      <c r="F153" s="818"/>
      <c r="G153" s="423" t="s">
        <v>453</v>
      </c>
      <c r="H153" s="424" t="s">
        <v>454</v>
      </c>
      <c r="I153" s="425" t="s">
        <v>452</v>
      </c>
      <c r="J153" s="433">
        <v>1</v>
      </c>
      <c r="K153" s="443">
        <v>45475</v>
      </c>
      <c r="L153" s="443">
        <v>45835</v>
      </c>
      <c r="M153" s="427">
        <f t="shared" si="6"/>
        <v>51.428571428571431</v>
      </c>
      <c r="N153" s="436">
        <v>1</v>
      </c>
      <c r="O153" s="424" t="s">
        <v>457</v>
      </c>
      <c r="P153" s="429">
        <f t="shared" si="5"/>
        <v>1</v>
      </c>
      <c r="Q153" s="430" t="str">
        <f>IF(ISNUMBER(P153),IF(P153=100%,"CUMPLIDA",IF(AND(ISNUMBER(L153),ISNUMBER([2]CGR!$P$4)), IF(L153&lt;[2]CGR!$P$4,"INCUMPLIDA","PROCESO"), "VERIFICAR FECHA")),"SIN VALOR AVANCE")</f>
        <v>CUMPLIDA</v>
      </c>
    </row>
    <row r="154" spans="1:17" ht="165.75" customHeight="1" x14ac:dyDescent="0.2">
      <c r="A154" s="444" t="s">
        <v>12</v>
      </c>
      <c r="B154" s="440" t="s">
        <v>13</v>
      </c>
      <c r="C154" s="845" t="s">
        <v>443</v>
      </c>
      <c r="D154" s="845" t="s">
        <v>458</v>
      </c>
      <c r="E154" s="818" t="s">
        <v>459</v>
      </c>
      <c r="F154" s="818" t="s">
        <v>456</v>
      </c>
      <c r="G154" s="441" t="s">
        <v>447</v>
      </c>
      <c r="H154" s="442" t="s">
        <v>448</v>
      </c>
      <c r="I154" s="424" t="s">
        <v>259</v>
      </c>
      <c r="J154" s="433">
        <v>4</v>
      </c>
      <c r="K154" s="443">
        <v>45475</v>
      </c>
      <c r="L154" s="443">
        <v>45835</v>
      </c>
      <c r="M154" s="427">
        <f t="shared" si="6"/>
        <v>51.428571428571431</v>
      </c>
      <c r="N154" s="436">
        <v>4</v>
      </c>
      <c r="O154" s="424" t="s">
        <v>460</v>
      </c>
      <c r="P154" s="429">
        <f t="shared" si="5"/>
        <v>1</v>
      </c>
      <c r="Q154" s="430" t="str">
        <f>IF(ISNUMBER(P154),IF(P154=100%,"CUMPLIDA",IF(AND(ISNUMBER(L154),ISNUMBER([2]CGR!$P$4)), IF(L154&lt;[2]CGR!$P$4,"INCUMPLIDA","PROCESO"), "VERIFICAR FECHA")),"SIN VALOR AVANCE")</f>
        <v>CUMPLIDA</v>
      </c>
    </row>
    <row r="155" spans="1:17" ht="180" x14ac:dyDescent="0.2">
      <c r="A155" s="444" t="s">
        <v>12</v>
      </c>
      <c r="B155" s="440" t="s">
        <v>13</v>
      </c>
      <c r="C155" s="845"/>
      <c r="D155" s="845"/>
      <c r="E155" s="818"/>
      <c r="F155" s="818"/>
      <c r="G155" s="441" t="s">
        <v>450</v>
      </c>
      <c r="H155" s="442" t="s">
        <v>451</v>
      </c>
      <c r="I155" s="482" t="s">
        <v>452</v>
      </c>
      <c r="J155" s="433">
        <v>1</v>
      </c>
      <c r="K155" s="443">
        <v>45475</v>
      </c>
      <c r="L155" s="443">
        <v>45835</v>
      </c>
      <c r="M155" s="427">
        <f t="shared" si="6"/>
        <v>51.428571428571431</v>
      </c>
      <c r="N155" s="436">
        <v>1</v>
      </c>
      <c r="O155" s="424" t="s">
        <v>460</v>
      </c>
      <c r="P155" s="429">
        <f t="shared" si="5"/>
        <v>1</v>
      </c>
      <c r="Q155" s="430" t="str">
        <f>IF(ISNUMBER(P155),IF(P155=100%,"CUMPLIDA",IF(AND(ISNUMBER(L155),ISNUMBER([2]CGR!$P$4)), IF(L155&lt;[2]CGR!$P$4,"INCUMPLIDA","PROCESO"), "VERIFICAR FECHA")),"SIN VALOR AVANCE")</f>
        <v>CUMPLIDA</v>
      </c>
    </row>
    <row r="156" spans="1:17" ht="165.75" x14ac:dyDescent="0.2">
      <c r="A156" s="444" t="s">
        <v>12</v>
      </c>
      <c r="B156" s="440" t="s">
        <v>13</v>
      </c>
      <c r="C156" s="845"/>
      <c r="D156" s="845"/>
      <c r="E156" s="818"/>
      <c r="F156" s="818"/>
      <c r="G156" s="423" t="s">
        <v>453</v>
      </c>
      <c r="H156" s="424" t="s">
        <v>454</v>
      </c>
      <c r="I156" s="482" t="s">
        <v>452</v>
      </c>
      <c r="J156" s="433">
        <v>1</v>
      </c>
      <c r="K156" s="443">
        <v>45475</v>
      </c>
      <c r="L156" s="443">
        <v>45835</v>
      </c>
      <c r="M156" s="427">
        <f t="shared" si="6"/>
        <v>51.428571428571431</v>
      </c>
      <c r="N156" s="436">
        <v>1</v>
      </c>
      <c r="O156" s="424" t="s">
        <v>460</v>
      </c>
      <c r="P156" s="429">
        <f t="shared" si="5"/>
        <v>1</v>
      </c>
      <c r="Q156" s="430" t="str">
        <f>IF(ISNUMBER(P156),IF(P156=100%,"CUMPLIDA",IF(AND(ISNUMBER(L156),ISNUMBER([2]CGR!$P$4)), IF(L156&lt;[2]CGR!$P$4,"INCUMPLIDA","PROCESO"), "VERIFICAR FECHA")),"SIN VALOR AVANCE")</f>
        <v>CUMPLIDA</v>
      </c>
    </row>
    <row r="157" spans="1:17" ht="300.75" customHeight="1" x14ac:dyDescent="0.2">
      <c r="A157" s="483" t="s">
        <v>12</v>
      </c>
      <c r="B157" s="484" t="s">
        <v>13</v>
      </c>
      <c r="C157" s="825" t="s">
        <v>461</v>
      </c>
      <c r="D157" s="861" t="s">
        <v>462</v>
      </c>
      <c r="E157" s="862" t="s">
        <v>463</v>
      </c>
      <c r="F157" s="843" t="s">
        <v>464</v>
      </c>
      <c r="G157" s="842" t="s">
        <v>465</v>
      </c>
      <c r="H157" s="487" t="s">
        <v>466</v>
      </c>
      <c r="I157" s="488" t="s">
        <v>467</v>
      </c>
      <c r="J157" s="489">
        <v>6</v>
      </c>
      <c r="K157" s="490">
        <v>45839</v>
      </c>
      <c r="L157" s="490">
        <v>46022</v>
      </c>
      <c r="M157" s="491">
        <f t="shared" si="6"/>
        <v>26.142857142857142</v>
      </c>
      <c r="N157" s="492">
        <v>0</v>
      </c>
      <c r="O157" s="488" t="s">
        <v>468</v>
      </c>
      <c r="P157" s="493">
        <f t="shared" si="5"/>
        <v>0</v>
      </c>
      <c r="Q157" s="485" t="str">
        <f>IF(ISNUMBER(P157),IF(P157=100%,"CUMPLIDA",IF(AND(ISNUMBER(L157),ISNUMBER([3]CGR!$P$4)), IF(L157&lt;[3]CGR!$P$4,"INCUMPLIDA","PROCESO"), "VERIFICAR FECHA")),"SIN VALOR AVANCE")</f>
        <v>PROCESO</v>
      </c>
    </row>
    <row r="158" spans="1:17" ht="90.75" x14ac:dyDescent="0.2">
      <c r="A158" s="483" t="s">
        <v>12</v>
      </c>
      <c r="B158" s="484" t="s">
        <v>13</v>
      </c>
      <c r="C158" s="825"/>
      <c r="D158" s="861"/>
      <c r="E158" s="862"/>
      <c r="F158" s="843"/>
      <c r="G158" s="842"/>
      <c r="H158" s="487" t="s">
        <v>469</v>
      </c>
      <c r="I158" s="488" t="s">
        <v>470</v>
      </c>
      <c r="J158" s="489">
        <v>1</v>
      </c>
      <c r="K158" s="490">
        <v>45839</v>
      </c>
      <c r="L158" s="490">
        <v>46053</v>
      </c>
      <c r="M158" s="491">
        <f t="shared" si="6"/>
        <v>30.571428571428573</v>
      </c>
      <c r="N158" s="492">
        <v>0</v>
      </c>
      <c r="O158" s="488" t="s">
        <v>468</v>
      </c>
      <c r="P158" s="493">
        <f t="shared" si="5"/>
        <v>0</v>
      </c>
      <c r="Q158" s="485" t="str">
        <f>IF(ISNUMBER(P158),IF(P158=100%,"CUMPLIDA",IF(AND(ISNUMBER(L158),ISNUMBER([3]CGR!$P$4)), IF(L158&lt;[3]CGR!$P$4,"INCUMPLIDA","PROCESO"), "VERIFICAR FECHA")),"SIN VALOR AVANCE")</f>
        <v>PROCESO</v>
      </c>
    </row>
    <row r="159" spans="1:17" ht="90" x14ac:dyDescent="0.2">
      <c r="A159" s="483" t="s">
        <v>12</v>
      </c>
      <c r="B159" s="484" t="s">
        <v>13</v>
      </c>
      <c r="C159" s="825"/>
      <c r="D159" s="861"/>
      <c r="E159" s="862"/>
      <c r="F159" s="843"/>
      <c r="G159" s="487" t="s">
        <v>471</v>
      </c>
      <c r="H159" s="486" t="s">
        <v>472</v>
      </c>
      <c r="I159" s="494" t="s">
        <v>473</v>
      </c>
      <c r="J159" s="489">
        <v>1</v>
      </c>
      <c r="K159" s="490">
        <v>45839</v>
      </c>
      <c r="L159" s="490">
        <v>46022</v>
      </c>
      <c r="M159" s="491">
        <f t="shared" si="6"/>
        <v>26.142857142857142</v>
      </c>
      <c r="N159" s="492">
        <v>0</v>
      </c>
      <c r="O159" s="488" t="s">
        <v>474</v>
      </c>
      <c r="P159" s="493">
        <f t="shared" si="5"/>
        <v>0</v>
      </c>
      <c r="Q159" s="485" t="str">
        <f>IF(ISNUMBER(P159),IF(P159=100%,"CUMPLIDA",IF(AND(ISNUMBER(L159),ISNUMBER([3]CGR!$P$4)), IF(L159&lt;[3]CGR!$P$4,"INCUMPLIDA","PROCESO"), "VERIFICAR FECHA")),"SIN VALOR AVANCE")</f>
        <v>PROCESO</v>
      </c>
    </row>
    <row r="160" spans="1:17" ht="300.75" customHeight="1" x14ac:dyDescent="0.2">
      <c r="A160" s="483" t="s">
        <v>12</v>
      </c>
      <c r="B160" s="484" t="s">
        <v>13</v>
      </c>
      <c r="C160" s="825" t="s">
        <v>461</v>
      </c>
      <c r="D160" s="825" t="s">
        <v>462</v>
      </c>
      <c r="E160" s="862" t="s">
        <v>475</v>
      </c>
      <c r="F160" s="843" t="s">
        <v>476</v>
      </c>
      <c r="G160" s="842" t="s">
        <v>465</v>
      </c>
      <c r="H160" s="487" t="s">
        <v>466</v>
      </c>
      <c r="I160" s="488" t="s">
        <v>467</v>
      </c>
      <c r="J160" s="489">
        <v>6</v>
      </c>
      <c r="K160" s="490">
        <v>45839</v>
      </c>
      <c r="L160" s="490">
        <v>46022</v>
      </c>
      <c r="M160" s="491">
        <f t="shared" si="6"/>
        <v>26.142857142857142</v>
      </c>
      <c r="N160" s="492">
        <v>0</v>
      </c>
      <c r="O160" s="488" t="s">
        <v>468</v>
      </c>
      <c r="P160" s="493">
        <f t="shared" si="5"/>
        <v>0</v>
      </c>
      <c r="Q160" s="485" t="str">
        <f>IF(ISNUMBER(P160),IF(P160=100%,"CUMPLIDA",IF(AND(ISNUMBER(L160),ISNUMBER([3]CGR!$P$4)), IF(L160&lt;[3]CGR!$P$4,"INCUMPLIDA","PROCESO"), "VERIFICAR FECHA")),"SIN VALOR AVANCE")</f>
        <v>PROCESO</v>
      </c>
    </row>
    <row r="161" spans="1:17" ht="90.75" x14ac:dyDescent="0.2">
      <c r="A161" s="483" t="s">
        <v>12</v>
      </c>
      <c r="B161" s="484" t="s">
        <v>13</v>
      </c>
      <c r="C161" s="825"/>
      <c r="D161" s="825"/>
      <c r="E161" s="862"/>
      <c r="F161" s="843"/>
      <c r="G161" s="842"/>
      <c r="H161" s="487" t="s">
        <v>477</v>
      </c>
      <c r="I161" s="488" t="s">
        <v>470</v>
      </c>
      <c r="J161" s="489">
        <v>1</v>
      </c>
      <c r="K161" s="490">
        <v>45839</v>
      </c>
      <c r="L161" s="490">
        <v>46053</v>
      </c>
      <c r="M161" s="491">
        <f t="shared" si="6"/>
        <v>30.571428571428573</v>
      </c>
      <c r="N161" s="492">
        <v>0</v>
      </c>
      <c r="O161" s="488" t="s">
        <v>468</v>
      </c>
      <c r="P161" s="493">
        <f t="shared" si="5"/>
        <v>0</v>
      </c>
      <c r="Q161" s="485" t="str">
        <f>IF(ISNUMBER(P161),IF(P161=100%,"CUMPLIDA",IF(AND(ISNUMBER(L161),ISNUMBER([3]CGR!$P$4)), IF(L161&lt;[3]CGR!$P$4,"INCUMPLIDA","PROCESO"), "VERIFICAR FECHA")),"SIN VALOR AVANCE")</f>
        <v>PROCESO</v>
      </c>
    </row>
    <row r="162" spans="1:17" ht="135.75" x14ac:dyDescent="0.2">
      <c r="A162" s="483" t="s">
        <v>12</v>
      </c>
      <c r="B162" s="484" t="s">
        <v>13</v>
      </c>
      <c r="C162" s="825"/>
      <c r="D162" s="825"/>
      <c r="E162" s="843"/>
      <c r="F162" s="843"/>
      <c r="G162" s="487" t="s">
        <v>478</v>
      </c>
      <c r="H162" s="487" t="s">
        <v>479</v>
      </c>
      <c r="I162" s="488" t="s">
        <v>480</v>
      </c>
      <c r="J162" s="489">
        <v>3</v>
      </c>
      <c r="K162" s="490">
        <v>45870</v>
      </c>
      <c r="L162" s="490">
        <v>46022</v>
      </c>
      <c r="M162" s="491">
        <f t="shared" si="6"/>
        <v>21.714285714285715</v>
      </c>
      <c r="N162" s="492">
        <v>0</v>
      </c>
      <c r="O162" s="488" t="s">
        <v>481</v>
      </c>
      <c r="P162" s="493">
        <f t="shared" si="5"/>
        <v>0</v>
      </c>
      <c r="Q162" s="485" t="str">
        <f>IF(ISNUMBER(P162),IF(P162=100%,"CUMPLIDA",IF(AND(ISNUMBER(L162),ISNUMBER([3]CGR!$P$4)), IF(L162&lt;[3]CGR!$P$4,"INCUMPLIDA","PROCESO"), "VERIFICAR FECHA")),"SIN VALOR AVANCE")</f>
        <v>PROCESO</v>
      </c>
    </row>
    <row r="163" spans="1:17" ht="105.75" customHeight="1" x14ac:dyDescent="0.2">
      <c r="A163" s="483" t="s">
        <v>12</v>
      </c>
      <c r="B163" s="484" t="s">
        <v>13</v>
      </c>
      <c r="C163" s="826" t="s">
        <v>461</v>
      </c>
      <c r="D163" s="826" t="s">
        <v>482</v>
      </c>
      <c r="E163" s="843" t="s">
        <v>483</v>
      </c>
      <c r="F163" s="843" t="s">
        <v>484</v>
      </c>
      <c r="G163" s="486" t="s">
        <v>485</v>
      </c>
      <c r="H163" s="486" t="s">
        <v>486</v>
      </c>
      <c r="I163" s="488" t="s">
        <v>487</v>
      </c>
      <c r="J163" s="489">
        <v>4</v>
      </c>
      <c r="K163" s="495">
        <v>45870</v>
      </c>
      <c r="L163" s="495">
        <v>46235</v>
      </c>
      <c r="M163" s="491">
        <f t="shared" si="6"/>
        <v>52.142857142857146</v>
      </c>
      <c r="N163" s="492">
        <v>0</v>
      </c>
      <c r="O163" s="488" t="s">
        <v>488</v>
      </c>
      <c r="P163" s="493">
        <f t="shared" si="5"/>
        <v>0</v>
      </c>
      <c r="Q163" s="485" t="str">
        <f>IF(ISNUMBER(P163),IF(P163=100%,"CUMPLIDA",IF(AND(ISNUMBER(L163),ISNUMBER([3]CGR!$P$4)), IF(L163&lt;[3]CGR!$P$4,"INCUMPLIDA","PROCESO"), "VERIFICAR FECHA")),"SIN VALOR AVANCE")</f>
        <v>PROCESO</v>
      </c>
    </row>
    <row r="164" spans="1:17" ht="75" customHeight="1" x14ac:dyDescent="0.2">
      <c r="A164" s="483" t="s">
        <v>12</v>
      </c>
      <c r="B164" s="484" t="s">
        <v>13</v>
      </c>
      <c r="C164" s="826"/>
      <c r="D164" s="826"/>
      <c r="E164" s="843"/>
      <c r="F164" s="843"/>
      <c r="G164" s="843" t="s">
        <v>489</v>
      </c>
      <c r="H164" s="486" t="s">
        <v>490</v>
      </c>
      <c r="I164" s="488" t="s">
        <v>491</v>
      </c>
      <c r="J164" s="489">
        <v>1</v>
      </c>
      <c r="K164" s="495">
        <v>45870</v>
      </c>
      <c r="L164" s="495">
        <v>46022</v>
      </c>
      <c r="M164" s="491">
        <f t="shared" si="6"/>
        <v>21.714285714285715</v>
      </c>
      <c r="N164" s="492">
        <v>0</v>
      </c>
      <c r="O164" s="488" t="s">
        <v>492</v>
      </c>
      <c r="P164" s="493">
        <f t="shared" si="5"/>
        <v>0</v>
      </c>
      <c r="Q164" s="485" t="str">
        <f>IF(ISNUMBER(P164),IF(P164=100%,"CUMPLIDA",IF(AND(ISNUMBER(L164),ISNUMBER([3]CGR!$P$4)), IF(L164&lt;[3]CGR!$P$4,"INCUMPLIDA","PROCESO"), "VERIFICAR FECHA")),"SIN VALOR AVANCE")</f>
        <v>PROCESO</v>
      </c>
    </row>
    <row r="165" spans="1:17" ht="90" x14ac:dyDescent="0.2">
      <c r="A165" s="483" t="s">
        <v>12</v>
      </c>
      <c r="B165" s="484" t="s">
        <v>13</v>
      </c>
      <c r="C165" s="826"/>
      <c r="D165" s="826"/>
      <c r="E165" s="843"/>
      <c r="F165" s="843"/>
      <c r="G165" s="843"/>
      <c r="H165" s="486" t="s">
        <v>493</v>
      </c>
      <c r="I165" s="488" t="s">
        <v>494</v>
      </c>
      <c r="J165" s="489">
        <v>1</v>
      </c>
      <c r="K165" s="495">
        <v>46023</v>
      </c>
      <c r="L165" s="495">
        <v>46054</v>
      </c>
      <c r="M165" s="491">
        <f t="shared" si="6"/>
        <v>4.4285714285714288</v>
      </c>
      <c r="N165" s="492">
        <v>0</v>
      </c>
      <c r="O165" s="488" t="s">
        <v>495</v>
      </c>
      <c r="P165" s="493">
        <f t="shared" si="5"/>
        <v>0</v>
      </c>
      <c r="Q165" s="485" t="str">
        <f>IF(ISNUMBER(P165),IF(P165=100%,"CUMPLIDA",IF(AND(ISNUMBER(L165),ISNUMBER([3]CGR!$P$4)), IF(L165&lt;[3]CGR!$P$4,"INCUMPLIDA","PROCESO"), "VERIFICAR FECHA")),"SIN VALOR AVANCE")</f>
        <v>PROCESO</v>
      </c>
    </row>
    <row r="166" spans="1:17" ht="90.75" x14ac:dyDescent="0.2">
      <c r="A166" s="483" t="s">
        <v>12</v>
      </c>
      <c r="B166" s="484" t="s">
        <v>13</v>
      </c>
      <c r="C166" s="826"/>
      <c r="D166" s="826"/>
      <c r="E166" s="843"/>
      <c r="F166" s="843"/>
      <c r="G166" s="486" t="s">
        <v>496</v>
      </c>
      <c r="H166" s="486" t="s">
        <v>497</v>
      </c>
      <c r="I166" s="488" t="s">
        <v>498</v>
      </c>
      <c r="J166" s="489">
        <v>1</v>
      </c>
      <c r="K166" s="495">
        <v>45870</v>
      </c>
      <c r="L166" s="495">
        <v>45961</v>
      </c>
      <c r="M166" s="491">
        <f t="shared" si="6"/>
        <v>13</v>
      </c>
      <c r="N166" s="492">
        <v>0</v>
      </c>
      <c r="O166" s="488" t="s">
        <v>492</v>
      </c>
      <c r="P166" s="493">
        <f t="shared" si="5"/>
        <v>0</v>
      </c>
      <c r="Q166" s="485" t="str">
        <f>IF(ISNUMBER(P166),IF(P166=100%,"CUMPLIDA",IF(AND(ISNUMBER(L166),ISNUMBER([3]CGR!$P$4)), IF(L166&lt;[3]CGR!$P$4,"INCUMPLIDA","PROCESO"), "VERIFICAR FECHA")),"SIN VALOR AVANCE")</f>
        <v>PROCESO</v>
      </c>
    </row>
    <row r="167" spans="1:17" ht="135" x14ac:dyDescent="0.2">
      <c r="A167" s="483" t="s">
        <v>12</v>
      </c>
      <c r="B167" s="484" t="s">
        <v>13</v>
      </c>
      <c r="C167" s="826"/>
      <c r="D167" s="826"/>
      <c r="E167" s="843"/>
      <c r="F167" s="843"/>
      <c r="G167" s="486" t="s">
        <v>499</v>
      </c>
      <c r="H167" s="486" t="s">
        <v>500</v>
      </c>
      <c r="I167" s="494" t="s">
        <v>501</v>
      </c>
      <c r="J167" s="489">
        <v>6</v>
      </c>
      <c r="K167" s="495">
        <v>45870</v>
      </c>
      <c r="L167" s="495">
        <v>46235</v>
      </c>
      <c r="M167" s="491">
        <f t="shared" si="6"/>
        <v>52.142857142857146</v>
      </c>
      <c r="N167" s="492">
        <v>0</v>
      </c>
      <c r="O167" s="496" t="s">
        <v>502</v>
      </c>
      <c r="P167" s="493">
        <f t="shared" si="5"/>
        <v>0</v>
      </c>
      <c r="Q167" s="485" t="str">
        <f>IF(ISNUMBER(P167),IF(P167=100%,"CUMPLIDA",IF(AND(ISNUMBER(L167),ISNUMBER([3]CGR!$P$4)), IF(L167&lt;[3]CGR!$P$4,"INCUMPLIDA","PROCESO"), "VERIFICAR FECHA")),"SIN VALOR AVANCE")</f>
        <v>PROCESO</v>
      </c>
    </row>
    <row r="168" spans="1:17" ht="135.75" customHeight="1" x14ac:dyDescent="0.2">
      <c r="A168" s="483" t="s">
        <v>12</v>
      </c>
      <c r="B168" s="484" t="s">
        <v>13</v>
      </c>
      <c r="C168" s="826" t="s">
        <v>461</v>
      </c>
      <c r="D168" s="826" t="s">
        <v>482</v>
      </c>
      <c r="E168" s="843" t="s">
        <v>503</v>
      </c>
      <c r="F168" s="843" t="s">
        <v>504</v>
      </c>
      <c r="G168" s="486" t="s">
        <v>505</v>
      </c>
      <c r="H168" s="486" t="s">
        <v>500</v>
      </c>
      <c r="I168" s="494" t="s">
        <v>501</v>
      </c>
      <c r="J168" s="489">
        <v>6</v>
      </c>
      <c r="K168" s="495">
        <v>45870</v>
      </c>
      <c r="L168" s="495">
        <v>46235</v>
      </c>
      <c r="M168" s="491">
        <f t="shared" si="6"/>
        <v>52.142857142857146</v>
      </c>
      <c r="N168" s="492">
        <v>0</v>
      </c>
      <c r="O168" s="496" t="s">
        <v>506</v>
      </c>
      <c r="P168" s="493">
        <f t="shared" si="5"/>
        <v>0</v>
      </c>
      <c r="Q168" s="485" t="str">
        <f>IF(ISNUMBER(P168),IF(P168=100%,"CUMPLIDA",IF(AND(ISNUMBER(L168),ISNUMBER([3]CGR!$P$4)), IF(L168&lt;[3]CGR!$P$4,"INCUMPLIDA","PROCESO"), "VERIFICAR FECHA")),"SIN VALOR AVANCE")</f>
        <v>PROCESO</v>
      </c>
    </row>
    <row r="169" spans="1:17" ht="120" x14ac:dyDescent="0.2">
      <c r="A169" s="483" t="s">
        <v>12</v>
      </c>
      <c r="B169" s="484" t="s">
        <v>13</v>
      </c>
      <c r="C169" s="826"/>
      <c r="D169" s="826"/>
      <c r="E169" s="843"/>
      <c r="F169" s="843"/>
      <c r="G169" s="486" t="s">
        <v>507</v>
      </c>
      <c r="H169" s="486" t="s">
        <v>508</v>
      </c>
      <c r="I169" s="488" t="s">
        <v>487</v>
      </c>
      <c r="J169" s="489">
        <v>4</v>
      </c>
      <c r="K169" s="495">
        <v>45839</v>
      </c>
      <c r="L169" s="495">
        <v>46204</v>
      </c>
      <c r="M169" s="491">
        <f t="shared" si="6"/>
        <v>52.142857142857146</v>
      </c>
      <c r="N169" s="492">
        <v>0</v>
      </c>
      <c r="O169" s="496" t="s">
        <v>509</v>
      </c>
      <c r="P169" s="493">
        <f t="shared" si="5"/>
        <v>0</v>
      </c>
      <c r="Q169" s="485" t="str">
        <f>IF(ISNUMBER(P169),IF(P169=100%,"CUMPLIDA",IF(AND(ISNUMBER(L169),ISNUMBER([3]CGR!$P$4)), IF(L169&lt;[3]CGR!$P$4,"INCUMPLIDA","PROCESO"), "VERIFICAR FECHA")),"SIN VALOR AVANCE")</f>
        <v>PROCESO</v>
      </c>
    </row>
    <row r="170" spans="1:17" ht="75" customHeight="1" x14ac:dyDescent="0.2">
      <c r="A170" s="483" t="s">
        <v>12</v>
      </c>
      <c r="B170" s="484" t="s">
        <v>13</v>
      </c>
      <c r="C170" s="826"/>
      <c r="D170" s="826"/>
      <c r="E170" s="843"/>
      <c r="F170" s="843"/>
      <c r="G170" s="843" t="s">
        <v>510</v>
      </c>
      <c r="H170" s="486" t="s">
        <v>490</v>
      </c>
      <c r="I170" s="488" t="s">
        <v>491</v>
      </c>
      <c r="J170" s="489">
        <v>1</v>
      </c>
      <c r="K170" s="495">
        <v>45870</v>
      </c>
      <c r="L170" s="495">
        <v>46022</v>
      </c>
      <c r="M170" s="491">
        <f t="shared" si="6"/>
        <v>21.714285714285715</v>
      </c>
      <c r="N170" s="492">
        <v>0</v>
      </c>
      <c r="O170" s="488" t="s">
        <v>492</v>
      </c>
      <c r="P170" s="493">
        <f t="shared" si="5"/>
        <v>0</v>
      </c>
      <c r="Q170" s="485" t="str">
        <f>IF(ISNUMBER(P170),IF(P170=100%,"CUMPLIDA",IF(AND(ISNUMBER(L170),ISNUMBER([3]CGR!$P$4)), IF(L170&lt;[3]CGR!$P$4,"INCUMPLIDA","PROCESO"), "VERIFICAR FECHA")),"SIN VALOR AVANCE")</f>
        <v>PROCESO</v>
      </c>
    </row>
    <row r="171" spans="1:17" ht="90" x14ac:dyDescent="0.2">
      <c r="A171" s="483" t="s">
        <v>12</v>
      </c>
      <c r="B171" s="484" t="s">
        <v>13</v>
      </c>
      <c r="C171" s="826"/>
      <c r="D171" s="826"/>
      <c r="E171" s="843"/>
      <c r="F171" s="843"/>
      <c r="G171" s="843"/>
      <c r="H171" s="486" t="s">
        <v>493</v>
      </c>
      <c r="I171" s="488" t="s">
        <v>494</v>
      </c>
      <c r="J171" s="489">
        <v>1</v>
      </c>
      <c r="K171" s="495">
        <v>46023</v>
      </c>
      <c r="L171" s="495">
        <v>46054</v>
      </c>
      <c r="M171" s="491">
        <f t="shared" si="6"/>
        <v>4.4285714285714288</v>
      </c>
      <c r="N171" s="492">
        <v>0</v>
      </c>
      <c r="O171" s="488" t="s">
        <v>495</v>
      </c>
      <c r="P171" s="493">
        <f t="shared" si="5"/>
        <v>0</v>
      </c>
      <c r="Q171" s="485" t="str">
        <f>IF(ISNUMBER(P171),IF(P171=100%,"CUMPLIDA",IF(AND(ISNUMBER(L171),ISNUMBER([3]CGR!$P$4)), IF(L171&lt;[3]CGR!$P$4,"INCUMPLIDA","PROCESO"), "VERIFICAR FECHA")),"SIN VALOR AVANCE")</f>
        <v>PROCESO</v>
      </c>
    </row>
    <row r="172" spans="1:17" ht="90.75" x14ac:dyDescent="0.2">
      <c r="A172" s="483" t="s">
        <v>12</v>
      </c>
      <c r="B172" s="484" t="s">
        <v>13</v>
      </c>
      <c r="C172" s="826"/>
      <c r="D172" s="826"/>
      <c r="E172" s="843"/>
      <c r="F172" s="843"/>
      <c r="G172" s="486" t="s">
        <v>511</v>
      </c>
      <c r="H172" s="486" t="s">
        <v>512</v>
      </c>
      <c r="I172" s="488" t="s">
        <v>498</v>
      </c>
      <c r="J172" s="489">
        <v>1</v>
      </c>
      <c r="K172" s="495">
        <v>45870</v>
      </c>
      <c r="L172" s="495">
        <v>45961</v>
      </c>
      <c r="M172" s="491">
        <f t="shared" si="6"/>
        <v>13</v>
      </c>
      <c r="N172" s="492">
        <v>0</v>
      </c>
      <c r="O172" s="488" t="s">
        <v>492</v>
      </c>
      <c r="P172" s="493">
        <f t="shared" si="5"/>
        <v>0</v>
      </c>
      <c r="Q172" s="485" t="str">
        <f>IF(ISNUMBER(P172),IF(P172=100%,"CUMPLIDA",IF(AND(ISNUMBER(L172),ISNUMBER([3]CGR!$P$4)), IF(L172&lt;[3]CGR!$P$4,"INCUMPLIDA","PROCESO"), "VERIFICAR FECHA")),"SIN VALOR AVANCE")</f>
        <v>PROCESO</v>
      </c>
    </row>
    <row r="173" spans="1:17" ht="210.75" x14ac:dyDescent="0.2">
      <c r="A173" s="497" t="s">
        <v>20</v>
      </c>
      <c r="B173" s="498" t="s">
        <v>13</v>
      </c>
      <c r="C173" s="830" t="s">
        <v>513</v>
      </c>
      <c r="D173" s="830" t="s">
        <v>68</v>
      </c>
      <c r="E173" s="831" t="s">
        <v>514</v>
      </c>
      <c r="F173" s="831" t="s">
        <v>515</v>
      </c>
      <c r="G173" s="499" t="s">
        <v>160</v>
      </c>
      <c r="H173" s="500" t="s">
        <v>91</v>
      </c>
      <c r="I173" s="500" t="s">
        <v>92</v>
      </c>
      <c r="J173" s="501">
        <v>1</v>
      </c>
      <c r="K173" s="502">
        <v>45231</v>
      </c>
      <c r="L173" s="502">
        <v>45504</v>
      </c>
      <c r="M173" s="503">
        <f t="shared" si="6"/>
        <v>39</v>
      </c>
      <c r="N173" s="504">
        <v>1</v>
      </c>
      <c r="O173" s="500" t="s">
        <v>516</v>
      </c>
      <c r="P173" s="505">
        <f t="shared" si="5"/>
        <v>1</v>
      </c>
      <c r="Q173" s="506" t="str">
        <f>IF(ISNUMBER(P173),IF(P173=100%,"CUMPLIDA",IF(AND(ISNUMBER(L173),ISNUMBER([4]CGR!$P$4)), IF(L173&lt;[4]CGR!$P$4,"INCUMPLIDA","PROCESO"), "VERIFICAR FECHA")),"SIN VALOR AVANCE")</f>
        <v>CUMPLIDA</v>
      </c>
    </row>
    <row r="174" spans="1:17" ht="195.75" x14ac:dyDescent="0.2">
      <c r="A174" s="497" t="s">
        <v>20</v>
      </c>
      <c r="B174" s="498" t="s">
        <v>13</v>
      </c>
      <c r="C174" s="830"/>
      <c r="D174" s="830"/>
      <c r="E174" s="831"/>
      <c r="F174" s="831"/>
      <c r="G174" s="507" t="s">
        <v>517</v>
      </c>
      <c r="H174" s="508" t="s">
        <v>95</v>
      </c>
      <c r="I174" s="508" t="s">
        <v>96</v>
      </c>
      <c r="J174" s="501">
        <v>1</v>
      </c>
      <c r="K174" s="502">
        <v>45231</v>
      </c>
      <c r="L174" s="502">
        <v>45504</v>
      </c>
      <c r="M174" s="503">
        <f t="shared" si="6"/>
        <v>39</v>
      </c>
      <c r="N174" s="504">
        <v>1</v>
      </c>
      <c r="O174" s="500" t="s">
        <v>518</v>
      </c>
      <c r="P174" s="505">
        <f t="shared" si="5"/>
        <v>1</v>
      </c>
      <c r="Q174" s="506" t="str">
        <f>IF(ISNUMBER(P174),IF(P174=100%,"CUMPLIDA",IF(AND(ISNUMBER(L174),ISNUMBER([4]CGR!$P$4)), IF(L174&lt;[4]CGR!$P$4,"INCUMPLIDA","PROCESO"), "VERIFICAR FECHA")),"SIN VALOR AVANCE")</f>
        <v>CUMPLIDA</v>
      </c>
    </row>
    <row r="175" spans="1:17" ht="75.75" x14ac:dyDescent="0.2">
      <c r="A175" s="497" t="s">
        <v>20</v>
      </c>
      <c r="B175" s="498" t="s">
        <v>13</v>
      </c>
      <c r="C175" s="830"/>
      <c r="D175" s="830"/>
      <c r="E175" s="831"/>
      <c r="F175" s="831"/>
      <c r="G175" s="499" t="s">
        <v>97</v>
      </c>
      <c r="H175" s="500" t="s">
        <v>98</v>
      </c>
      <c r="I175" s="500" t="s">
        <v>99</v>
      </c>
      <c r="J175" s="509">
        <v>1</v>
      </c>
      <c r="K175" s="510">
        <v>45352</v>
      </c>
      <c r="L175" s="510">
        <v>45747</v>
      </c>
      <c r="M175" s="503">
        <f t="shared" si="6"/>
        <v>56.428571428571431</v>
      </c>
      <c r="N175" s="504">
        <v>1</v>
      </c>
      <c r="O175" s="500" t="s">
        <v>519</v>
      </c>
      <c r="P175" s="505">
        <f t="shared" si="5"/>
        <v>1</v>
      </c>
      <c r="Q175" s="506" t="str">
        <f>IF(ISNUMBER(P175),IF(P175=100%,"CUMPLIDA",IF(AND(ISNUMBER(L175),ISNUMBER([4]CGR!$P$4)), IF(L175&lt;[4]CGR!$P$4,"INCUMPLIDA","PROCESO"), "VERIFICAR FECHA")),"SIN VALOR AVANCE")</f>
        <v>CUMPLIDA</v>
      </c>
    </row>
    <row r="176" spans="1:17" ht="90.75" x14ac:dyDescent="0.2">
      <c r="A176" s="497" t="s">
        <v>20</v>
      </c>
      <c r="B176" s="498" t="s">
        <v>13</v>
      </c>
      <c r="C176" s="830"/>
      <c r="D176" s="830"/>
      <c r="E176" s="831"/>
      <c r="F176" s="831"/>
      <c r="G176" s="499" t="s">
        <v>101</v>
      </c>
      <c r="H176" s="500" t="s">
        <v>101</v>
      </c>
      <c r="I176" s="500" t="s">
        <v>102</v>
      </c>
      <c r="J176" s="509">
        <v>1</v>
      </c>
      <c r="K176" s="510">
        <v>45352</v>
      </c>
      <c r="L176" s="510">
        <v>45747</v>
      </c>
      <c r="M176" s="503">
        <f t="shared" si="6"/>
        <v>56.428571428571431</v>
      </c>
      <c r="N176" s="504">
        <v>1</v>
      </c>
      <c r="O176" s="500" t="s">
        <v>520</v>
      </c>
      <c r="P176" s="505">
        <f t="shared" si="5"/>
        <v>1</v>
      </c>
      <c r="Q176" s="506" t="str">
        <f>IF(ISNUMBER(P176),IF(P176=100%,"CUMPLIDA",IF(AND(ISNUMBER(L176),ISNUMBER([4]CGR!$P$4)), IF(L176&lt;[4]CGR!$P$4,"INCUMPLIDA","PROCESO"), "VERIFICAR FECHA")),"SIN VALOR AVANCE")</f>
        <v>CUMPLIDA</v>
      </c>
    </row>
    <row r="177" spans="1:17" ht="75.75" x14ac:dyDescent="0.2">
      <c r="A177" s="497" t="s">
        <v>20</v>
      </c>
      <c r="B177" s="498" t="s">
        <v>13</v>
      </c>
      <c r="C177" s="830"/>
      <c r="D177" s="830"/>
      <c r="E177" s="831"/>
      <c r="F177" s="831"/>
      <c r="G177" s="499" t="s">
        <v>104</v>
      </c>
      <c r="H177" s="500" t="s">
        <v>104</v>
      </c>
      <c r="I177" s="500" t="s">
        <v>105</v>
      </c>
      <c r="J177" s="509">
        <v>1</v>
      </c>
      <c r="K177" s="510">
        <v>45352</v>
      </c>
      <c r="L177" s="510">
        <v>45747</v>
      </c>
      <c r="M177" s="503">
        <f t="shared" si="6"/>
        <v>56.428571428571431</v>
      </c>
      <c r="N177" s="504">
        <v>1</v>
      </c>
      <c r="O177" s="500" t="s">
        <v>519</v>
      </c>
      <c r="P177" s="505">
        <f t="shared" si="5"/>
        <v>1</v>
      </c>
      <c r="Q177" s="506" t="str">
        <f>IF(ISNUMBER(P177),IF(P177=100%,"CUMPLIDA",IF(AND(ISNUMBER(L177),ISNUMBER([4]CGR!$P$4)), IF(L177&lt;[4]CGR!$P$4,"INCUMPLIDA","PROCESO"), "VERIFICAR FECHA")),"SIN VALOR AVANCE")</f>
        <v>CUMPLIDA</v>
      </c>
    </row>
    <row r="178" spans="1:17" ht="135" customHeight="1" x14ac:dyDescent="0.2">
      <c r="A178" s="497" t="s">
        <v>20</v>
      </c>
      <c r="B178" s="498" t="s">
        <v>13</v>
      </c>
      <c r="C178" s="830"/>
      <c r="D178" s="830"/>
      <c r="E178" s="831"/>
      <c r="F178" s="831"/>
      <c r="G178" s="499" t="s">
        <v>521</v>
      </c>
      <c r="H178" s="500" t="s">
        <v>521</v>
      </c>
      <c r="I178" s="500" t="s">
        <v>107</v>
      </c>
      <c r="J178" s="509">
        <v>1</v>
      </c>
      <c r="K178" s="510">
        <v>45352</v>
      </c>
      <c r="L178" s="510">
        <v>45747</v>
      </c>
      <c r="M178" s="503">
        <f t="shared" si="6"/>
        <v>56.428571428571431</v>
      </c>
      <c r="N178" s="504">
        <v>1</v>
      </c>
      <c r="O178" s="500" t="s">
        <v>522</v>
      </c>
      <c r="P178" s="505">
        <f t="shared" si="5"/>
        <v>1</v>
      </c>
      <c r="Q178" s="506" t="str">
        <f>IF(ISNUMBER(P178),IF(P178=100%,"CUMPLIDA",IF(AND(ISNUMBER(L178),ISNUMBER([4]CGR!$P$4)), IF(L178&lt;[4]CGR!$P$4,"INCUMPLIDA","PROCESO"), "VERIFICAR FECHA")),"SIN VALOR AVANCE")</f>
        <v>CUMPLIDA</v>
      </c>
    </row>
    <row r="179" spans="1:17" ht="135.75" x14ac:dyDescent="0.2">
      <c r="A179" s="497" t="s">
        <v>20</v>
      </c>
      <c r="B179" s="498" t="s">
        <v>13</v>
      </c>
      <c r="C179" s="830"/>
      <c r="D179" s="830"/>
      <c r="E179" s="831"/>
      <c r="F179" s="831"/>
      <c r="G179" s="499" t="s">
        <v>523</v>
      </c>
      <c r="H179" s="500" t="s">
        <v>523</v>
      </c>
      <c r="I179" s="500" t="s">
        <v>524</v>
      </c>
      <c r="J179" s="509">
        <v>1</v>
      </c>
      <c r="K179" s="510">
        <v>45352</v>
      </c>
      <c r="L179" s="510">
        <v>45747</v>
      </c>
      <c r="M179" s="503">
        <f t="shared" si="6"/>
        <v>56.428571428571431</v>
      </c>
      <c r="N179" s="504">
        <v>1</v>
      </c>
      <c r="O179" s="511" t="s">
        <v>525</v>
      </c>
      <c r="P179" s="505">
        <f t="shared" si="5"/>
        <v>1</v>
      </c>
      <c r="Q179" s="506" t="str">
        <f>IF(ISNUMBER(P179),IF(P179=100%,"CUMPLIDA",IF(AND(ISNUMBER(L179),ISNUMBER([4]CGR!$P$4)), IF(L179&lt;[4]CGR!$P$4,"INCUMPLIDA","PROCESO"), "VERIFICAR FECHA")),"SIN VALOR AVANCE")</f>
        <v>CUMPLIDA</v>
      </c>
    </row>
    <row r="180" spans="1:17" ht="165.75" x14ac:dyDescent="0.2">
      <c r="A180" s="497" t="s">
        <v>20</v>
      </c>
      <c r="B180" s="498" t="s">
        <v>13</v>
      </c>
      <c r="C180" s="830"/>
      <c r="D180" s="830"/>
      <c r="E180" s="831"/>
      <c r="F180" s="831"/>
      <c r="G180" s="499" t="s">
        <v>110</v>
      </c>
      <c r="H180" s="500" t="s">
        <v>111</v>
      </c>
      <c r="I180" s="500" t="s">
        <v>112</v>
      </c>
      <c r="J180" s="509">
        <v>2</v>
      </c>
      <c r="K180" s="510">
        <v>45748</v>
      </c>
      <c r="L180" s="510">
        <v>45930</v>
      </c>
      <c r="M180" s="503">
        <f t="shared" si="6"/>
        <v>26</v>
      </c>
      <c r="N180" s="504">
        <v>1</v>
      </c>
      <c r="O180" s="500" t="s">
        <v>526</v>
      </c>
      <c r="P180" s="505">
        <f t="shared" si="5"/>
        <v>0.5</v>
      </c>
      <c r="Q180" s="506" t="str">
        <f>IF(ISNUMBER(P180),IF(P180=100%,"CUMPLIDA",IF(AND(ISNUMBER(L180),ISNUMBER([4]CGR!$P$4)), IF(L180&lt;[4]CGR!$P$4,"INCUMPLIDA","PROCESO"), "VERIFICAR FECHA")),"SIN VALOR AVANCE")</f>
        <v>PROCESO</v>
      </c>
    </row>
    <row r="181" spans="1:17" ht="60.75" x14ac:dyDescent="0.2">
      <c r="A181" s="497" t="s">
        <v>20</v>
      </c>
      <c r="B181" s="498" t="s">
        <v>13</v>
      </c>
      <c r="C181" s="830"/>
      <c r="D181" s="830"/>
      <c r="E181" s="831"/>
      <c r="F181" s="831"/>
      <c r="G181" s="499" t="s">
        <v>114</v>
      </c>
      <c r="H181" s="500" t="s">
        <v>115</v>
      </c>
      <c r="I181" s="500" t="s">
        <v>116</v>
      </c>
      <c r="J181" s="509">
        <v>1</v>
      </c>
      <c r="K181" s="510">
        <v>45748</v>
      </c>
      <c r="L181" s="510">
        <v>45930</v>
      </c>
      <c r="M181" s="503">
        <f t="shared" si="6"/>
        <v>26</v>
      </c>
      <c r="N181" s="504">
        <v>0</v>
      </c>
      <c r="O181" s="500" t="s">
        <v>527</v>
      </c>
      <c r="P181" s="505">
        <f t="shared" si="5"/>
        <v>0</v>
      </c>
      <c r="Q181" s="506" t="str">
        <f>IF(ISNUMBER(P181),IF(P181=100%,"CUMPLIDA",IF(AND(ISNUMBER(L181),ISNUMBER([4]CGR!$P$4)), IF(L181&lt;[4]CGR!$P$4,"INCUMPLIDA","PROCESO"), "VERIFICAR FECHA")),"SIN VALOR AVANCE")</f>
        <v>PROCESO</v>
      </c>
    </row>
    <row r="182" spans="1:17" ht="210.75" x14ac:dyDescent="0.2">
      <c r="A182" s="497" t="s">
        <v>20</v>
      </c>
      <c r="B182" s="498" t="s">
        <v>13</v>
      </c>
      <c r="C182" s="830"/>
      <c r="D182" s="830"/>
      <c r="E182" s="831"/>
      <c r="F182" s="831"/>
      <c r="G182" s="499" t="s">
        <v>117</v>
      </c>
      <c r="H182" s="500" t="s">
        <v>118</v>
      </c>
      <c r="I182" s="500" t="s">
        <v>119</v>
      </c>
      <c r="J182" s="509">
        <v>2</v>
      </c>
      <c r="K182" s="510">
        <v>45748</v>
      </c>
      <c r="L182" s="510">
        <v>45930</v>
      </c>
      <c r="M182" s="503">
        <f t="shared" si="6"/>
        <v>26</v>
      </c>
      <c r="N182" s="504">
        <v>0</v>
      </c>
      <c r="O182" s="500" t="s">
        <v>528</v>
      </c>
      <c r="P182" s="505">
        <f t="shared" si="5"/>
        <v>0</v>
      </c>
      <c r="Q182" s="506" t="str">
        <f>IF(ISNUMBER(P182),IF(P182=100%,"CUMPLIDA",IF(AND(ISNUMBER(L182),ISNUMBER([4]CGR!$P$4)), IF(L182&lt;[4]CGR!$P$4,"INCUMPLIDA","PROCESO"), "VERIFICAR FECHA")),"SIN VALOR AVANCE")</f>
        <v>PROCESO</v>
      </c>
    </row>
    <row r="183" spans="1:17" ht="135.75" customHeight="1" x14ac:dyDescent="0.2">
      <c r="A183" s="497" t="s">
        <v>20</v>
      </c>
      <c r="B183" s="498" t="s">
        <v>13</v>
      </c>
      <c r="C183" s="830" t="s">
        <v>529</v>
      </c>
      <c r="D183" s="830" t="s">
        <v>530</v>
      </c>
      <c r="E183" s="831" t="s">
        <v>531</v>
      </c>
      <c r="F183" s="831" t="s">
        <v>532</v>
      </c>
      <c r="G183" s="831" t="s">
        <v>533</v>
      </c>
      <c r="H183" s="500" t="s">
        <v>534</v>
      </c>
      <c r="I183" s="500" t="s">
        <v>535</v>
      </c>
      <c r="J183" s="501">
        <v>3</v>
      </c>
      <c r="K183" s="502">
        <v>43481</v>
      </c>
      <c r="L183" s="502">
        <v>43845</v>
      </c>
      <c r="M183" s="503">
        <f t="shared" si="6"/>
        <v>52</v>
      </c>
      <c r="N183" s="504">
        <v>3</v>
      </c>
      <c r="O183" s="500" t="s">
        <v>536</v>
      </c>
      <c r="P183" s="505">
        <f t="shared" si="5"/>
        <v>1</v>
      </c>
      <c r="Q183" s="506" t="str">
        <f>IF(ISNUMBER(P183),IF(P183=100%,"CUMPLIDA",IF(AND(ISNUMBER(L183),ISNUMBER([4]CGR!$P$4)), IF(L183&lt;[4]CGR!$P$4,"INCUMPLIDA","PROCESO"), "VERIFICAR FECHA")),"SIN VALOR AVANCE")</f>
        <v>CUMPLIDA</v>
      </c>
    </row>
    <row r="184" spans="1:17" ht="135.75" x14ac:dyDescent="0.2">
      <c r="A184" s="497" t="s">
        <v>20</v>
      </c>
      <c r="B184" s="498" t="s">
        <v>13</v>
      </c>
      <c r="C184" s="830"/>
      <c r="D184" s="830"/>
      <c r="E184" s="831"/>
      <c r="F184" s="831"/>
      <c r="G184" s="831"/>
      <c r="H184" s="500" t="s">
        <v>537</v>
      </c>
      <c r="I184" s="500" t="s">
        <v>538</v>
      </c>
      <c r="J184" s="501">
        <v>1</v>
      </c>
      <c r="K184" s="502">
        <v>43846</v>
      </c>
      <c r="L184" s="502">
        <v>44213</v>
      </c>
      <c r="M184" s="503">
        <f t="shared" si="6"/>
        <v>52.428571428571431</v>
      </c>
      <c r="N184" s="504">
        <v>1</v>
      </c>
      <c r="O184" s="500" t="s">
        <v>536</v>
      </c>
      <c r="P184" s="505">
        <f t="shared" si="5"/>
        <v>1</v>
      </c>
      <c r="Q184" s="506" t="str">
        <f>IF(ISNUMBER(P184),IF(P184=100%,"CUMPLIDA",IF(AND(ISNUMBER(L184),ISNUMBER([4]CGR!$P$4)), IF(L184&lt;[4]CGR!$P$4,"INCUMPLIDA","PROCESO"), "VERIFICAR FECHA")),"SIN VALOR AVANCE")</f>
        <v>CUMPLIDA</v>
      </c>
    </row>
    <row r="185" spans="1:17" ht="150" x14ac:dyDescent="0.2">
      <c r="A185" s="497" t="s">
        <v>20</v>
      </c>
      <c r="B185" s="498" t="s">
        <v>13</v>
      </c>
      <c r="C185" s="830"/>
      <c r="D185" s="830"/>
      <c r="E185" s="831"/>
      <c r="F185" s="831"/>
      <c r="G185" s="831"/>
      <c r="H185" s="500" t="s">
        <v>539</v>
      </c>
      <c r="I185" s="500" t="s">
        <v>540</v>
      </c>
      <c r="J185" s="501">
        <v>1</v>
      </c>
      <c r="K185" s="502">
        <v>44214</v>
      </c>
      <c r="L185" s="502">
        <v>44580</v>
      </c>
      <c r="M185" s="503">
        <f t="shared" si="6"/>
        <v>52.285714285714285</v>
      </c>
      <c r="N185" s="504">
        <v>1</v>
      </c>
      <c r="O185" s="500" t="s">
        <v>541</v>
      </c>
      <c r="P185" s="505">
        <f t="shared" si="5"/>
        <v>1</v>
      </c>
      <c r="Q185" s="506" t="str">
        <f>IF(ISNUMBER(P185),IF(P185=100%,"CUMPLIDA",IF(AND(ISNUMBER(L185),ISNUMBER([4]CGR!$P$4)), IF(L185&lt;[4]CGR!$P$4,"INCUMPLIDA","PROCESO"), "VERIFICAR FECHA")),"SIN VALOR AVANCE")</f>
        <v>CUMPLIDA</v>
      </c>
    </row>
    <row r="186" spans="1:17" ht="240.75" x14ac:dyDescent="0.2">
      <c r="A186" s="497" t="s">
        <v>20</v>
      </c>
      <c r="B186" s="498" t="s">
        <v>13</v>
      </c>
      <c r="C186" s="830"/>
      <c r="D186" s="830"/>
      <c r="E186" s="831"/>
      <c r="F186" s="831"/>
      <c r="G186" s="499" t="s">
        <v>542</v>
      </c>
      <c r="H186" s="500" t="s">
        <v>163</v>
      </c>
      <c r="I186" s="500" t="s">
        <v>99</v>
      </c>
      <c r="J186" s="501">
        <v>1</v>
      </c>
      <c r="K186" s="502">
        <v>43770</v>
      </c>
      <c r="L186" s="502">
        <v>44134</v>
      </c>
      <c r="M186" s="503">
        <f t="shared" si="6"/>
        <v>52</v>
      </c>
      <c r="N186" s="504">
        <v>1</v>
      </c>
      <c r="O186" s="500" t="s">
        <v>543</v>
      </c>
      <c r="P186" s="505">
        <f t="shared" si="5"/>
        <v>1</v>
      </c>
      <c r="Q186" s="506" t="str">
        <f>IF(ISNUMBER(P186),IF(P186=100%,"CUMPLIDA",IF(AND(ISNUMBER(L186),ISNUMBER([4]CGR!$P$4)), IF(L186&lt;[4]CGR!$P$4,"INCUMPLIDA","PROCESO"), "VERIFICAR FECHA")),"SIN VALOR AVANCE")</f>
        <v>CUMPLIDA</v>
      </c>
    </row>
    <row r="187" spans="1:17" ht="270.75" x14ac:dyDescent="0.2">
      <c r="A187" s="497" t="s">
        <v>20</v>
      </c>
      <c r="B187" s="498" t="s">
        <v>13</v>
      </c>
      <c r="C187" s="830"/>
      <c r="D187" s="830"/>
      <c r="E187" s="831"/>
      <c r="F187" s="831"/>
      <c r="G187" s="507" t="s">
        <v>544</v>
      </c>
      <c r="H187" s="500" t="s">
        <v>545</v>
      </c>
      <c r="I187" s="500" t="s">
        <v>546</v>
      </c>
      <c r="J187" s="509">
        <v>1</v>
      </c>
      <c r="K187" s="510">
        <v>45931</v>
      </c>
      <c r="L187" s="510">
        <v>45991</v>
      </c>
      <c r="M187" s="503">
        <f t="shared" si="6"/>
        <v>8.5714285714285712</v>
      </c>
      <c r="N187" s="504">
        <v>0</v>
      </c>
      <c r="O187" s="500" t="s">
        <v>547</v>
      </c>
      <c r="P187" s="505">
        <f t="shared" si="5"/>
        <v>0</v>
      </c>
      <c r="Q187" s="506" t="str">
        <f>IF(ISNUMBER(P187),IF(P187=100%,"CUMPLIDA",IF(AND(ISNUMBER(L187),ISNUMBER([4]CGR!$P$4)), IF(L187&lt;[4]CGR!$P$4,"INCUMPLIDA","PROCESO"), "VERIFICAR FECHA")),"SIN VALOR AVANCE")</f>
        <v>PROCESO</v>
      </c>
    </row>
    <row r="188" spans="1:17" ht="270.75" x14ac:dyDescent="0.2">
      <c r="A188" s="497" t="s">
        <v>20</v>
      </c>
      <c r="B188" s="498" t="s">
        <v>13</v>
      </c>
      <c r="C188" s="830"/>
      <c r="D188" s="830"/>
      <c r="E188" s="831"/>
      <c r="F188" s="831"/>
      <c r="G188" s="844" t="s">
        <v>548</v>
      </c>
      <c r="H188" s="500" t="s">
        <v>521</v>
      </c>
      <c r="I188" s="500" t="s">
        <v>168</v>
      </c>
      <c r="J188" s="509">
        <v>1</v>
      </c>
      <c r="K188" s="510">
        <v>45992</v>
      </c>
      <c r="L188" s="510">
        <v>46081</v>
      </c>
      <c r="M188" s="503">
        <f t="shared" si="6"/>
        <v>12.714285714285714</v>
      </c>
      <c r="N188" s="504">
        <v>0</v>
      </c>
      <c r="O188" s="500" t="s">
        <v>549</v>
      </c>
      <c r="P188" s="505">
        <f t="shared" si="5"/>
        <v>0</v>
      </c>
      <c r="Q188" s="506" t="str">
        <f>IF(ISNUMBER(P188),IF(P188=100%,"CUMPLIDA",IF(AND(ISNUMBER(L188),ISNUMBER([4]CGR!$P$4)), IF(L188&lt;[4]CGR!$P$4,"INCUMPLIDA","PROCESO"), "VERIFICAR FECHA")),"SIN VALOR AVANCE")</f>
        <v>PROCESO</v>
      </c>
    </row>
    <row r="189" spans="1:17" ht="270.75" x14ac:dyDescent="0.2">
      <c r="A189" s="497" t="s">
        <v>20</v>
      </c>
      <c r="B189" s="498" t="s">
        <v>13</v>
      </c>
      <c r="C189" s="830"/>
      <c r="D189" s="830"/>
      <c r="E189" s="831"/>
      <c r="F189" s="831"/>
      <c r="G189" s="844"/>
      <c r="H189" s="500" t="s">
        <v>110</v>
      </c>
      <c r="I189" s="500" t="s">
        <v>112</v>
      </c>
      <c r="J189" s="509">
        <v>5</v>
      </c>
      <c r="K189" s="510">
        <v>46113</v>
      </c>
      <c r="L189" s="510">
        <v>46568</v>
      </c>
      <c r="M189" s="503">
        <f t="shared" si="6"/>
        <v>65</v>
      </c>
      <c r="N189" s="504">
        <v>0</v>
      </c>
      <c r="O189" s="500" t="s">
        <v>547</v>
      </c>
      <c r="P189" s="505">
        <f t="shared" si="5"/>
        <v>0</v>
      </c>
      <c r="Q189" s="506" t="str">
        <f>IF(ISNUMBER(P189),IF(P189=100%,"CUMPLIDA",IF(AND(ISNUMBER(L189),ISNUMBER([4]CGR!$P$4)), IF(L189&lt;[4]CGR!$P$4,"INCUMPLIDA","PROCESO"), "VERIFICAR FECHA")),"SIN VALOR AVANCE")</f>
        <v>PROCESO</v>
      </c>
    </row>
    <row r="190" spans="1:17" ht="270.75" x14ac:dyDescent="0.2">
      <c r="A190" s="497" t="s">
        <v>20</v>
      </c>
      <c r="B190" s="498" t="s">
        <v>13</v>
      </c>
      <c r="C190" s="830"/>
      <c r="D190" s="830"/>
      <c r="E190" s="831"/>
      <c r="F190" s="831"/>
      <c r="G190" s="507" t="s">
        <v>550</v>
      </c>
      <c r="H190" s="500" t="s">
        <v>551</v>
      </c>
      <c r="I190" s="500" t="s">
        <v>552</v>
      </c>
      <c r="J190" s="509">
        <v>3</v>
      </c>
      <c r="K190" s="510">
        <v>46296</v>
      </c>
      <c r="L190" s="510">
        <v>46568</v>
      </c>
      <c r="M190" s="503">
        <f t="shared" si="6"/>
        <v>38.857142857142854</v>
      </c>
      <c r="N190" s="504">
        <v>0</v>
      </c>
      <c r="O190" s="511" t="s">
        <v>553</v>
      </c>
      <c r="P190" s="505">
        <f t="shared" si="5"/>
        <v>0</v>
      </c>
      <c r="Q190" s="506" t="str">
        <f>IF(ISNUMBER(P190),IF(P190=100%,"CUMPLIDA",IF(AND(ISNUMBER(L190),ISNUMBER([4]CGR!$P$4)), IF(L190&lt;[4]CGR!$P$4,"INCUMPLIDA","PROCESO"), "VERIFICAR FECHA")),"SIN VALOR AVANCE")</f>
        <v>PROCESO</v>
      </c>
    </row>
    <row r="191" spans="1:17" ht="195.75" x14ac:dyDescent="0.2">
      <c r="A191" s="497" t="s">
        <v>20</v>
      </c>
      <c r="B191" s="498" t="s">
        <v>13</v>
      </c>
      <c r="C191" s="830"/>
      <c r="D191" s="830"/>
      <c r="E191" s="831"/>
      <c r="F191" s="831"/>
      <c r="G191" s="831" t="s">
        <v>554</v>
      </c>
      <c r="H191" s="500" t="s">
        <v>555</v>
      </c>
      <c r="I191" s="512" t="s">
        <v>556</v>
      </c>
      <c r="J191" s="501">
        <v>3</v>
      </c>
      <c r="K191" s="502">
        <v>43726</v>
      </c>
      <c r="L191" s="502">
        <v>44042</v>
      </c>
      <c r="M191" s="503">
        <f t="shared" si="6"/>
        <v>45.142857142857146</v>
      </c>
      <c r="N191" s="513">
        <v>3</v>
      </c>
      <c r="O191" s="500" t="s">
        <v>557</v>
      </c>
      <c r="P191" s="505">
        <f t="shared" si="5"/>
        <v>1</v>
      </c>
      <c r="Q191" s="506" t="str">
        <f>IF(ISNUMBER(P191),IF(P191=100%,"CUMPLIDA",IF(AND(ISNUMBER(L191),ISNUMBER([4]CGR!$P$4)), IF(L191&lt;[4]CGR!$P$4,"INCUMPLIDA","PROCESO"), "VERIFICAR FECHA")),"SIN VALOR AVANCE")</f>
        <v>CUMPLIDA</v>
      </c>
    </row>
    <row r="192" spans="1:17" ht="195.75" x14ac:dyDescent="0.2">
      <c r="A192" s="497" t="s">
        <v>20</v>
      </c>
      <c r="B192" s="498" t="s">
        <v>13</v>
      </c>
      <c r="C192" s="830"/>
      <c r="D192" s="830"/>
      <c r="E192" s="831"/>
      <c r="F192" s="831"/>
      <c r="G192" s="831"/>
      <c r="H192" s="500" t="s">
        <v>558</v>
      </c>
      <c r="I192" s="500" t="s">
        <v>559</v>
      </c>
      <c r="J192" s="501">
        <v>3</v>
      </c>
      <c r="K192" s="502">
        <v>44044</v>
      </c>
      <c r="L192" s="502">
        <v>44134</v>
      </c>
      <c r="M192" s="503">
        <f t="shared" si="6"/>
        <v>12.857142857142858</v>
      </c>
      <c r="N192" s="513">
        <v>3</v>
      </c>
      <c r="O192" s="500" t="s">
        <v>557</v>
      </c>
      <c r="P192" s="505">
        <f t="shared" si="5"/>
        <v>1</v>
      </c>
      <c r="Q192" s="506" t="str">
        <f>IF(ISNUMBER(P192),IF(P192=100%,"CUMPLIDA",IF(AND(ISNUMBER(L192),ISNUMBER([4]CGR!$P$4)), IF(L192&lt;[4]CGR!$P$4,"INCUMPLIDA","PROCESO"), "VERIFICAR FECHA")),"SIN VALOR AVANCE")</f>
        <v>CUMPLIDA</v>
      </c>
    </row>
    <row r="193" spans="1:17" ht="409.5" x14ac:dyDescent="0.2">
      <c r="A193" s="497" t="s">
        <v>20</v>
      </c>
      <c r="B193" s="498" t="s">
        <v>13</v>
      </c>
      <c r="C193" s="830" t="s">
        <v>560</v>
      </c>
      <c r="D193" s="830" t="s">
        <v>561</v>
      </c>
      <c r="E193" s="831" t="s">
        <v>562</v>
      </c>
      <c r="F193" s="831" t="s">
        <v>563</v>
      </c>
      <c r="G193" s="499" t="s">
        <v>564</v>
      </c>
      <c r="H193" s="500" t="s">
        <v>565</v>
      </c>
      <c r="I193" s="500" t="s">
        <v>566</v>
      </c>
      <c r="J193" s="501">
        <v>24</v>
      </c>
      <c r="K193" s="502">
        <v>42278</v>
      </c>
      <c r="L193" s="502">
        <v>42490</v>
      </c>
      <c r="M193" s="503">
        <f t="shared" si="6"/>
        <v>30.285714285714285</v>
      </c>
      <c r="N193" s="513">
        <v>24</v>
      </c>
      <c r="O193" s="500" t="s">
        <v>567</v>
      </c>
      <c r="P193" s="505">
        <f t="shared" si="5"/>
        <v>1</v>
      </c>
      <c r="Q193" s="506" t="str">
        <f>IF(ISNUMBER(P193),IF(P193=100%,"CUMPLIDA",IF(AND(ISNUMBER(L193),ISNUMBER([4]CGR!$P$4)), IF(L193&lt;[4]CGR!$P$4,"INCUMPLIDA","PROCESO"), "VERIFICAR FECHA")),"SIN VALOR AVANCE")</f>
        <v>CUMPLIDA</v>
      </c>
    </row>
    <row r="194" spans="1:17" ht="409.5" x14ac:dyDescent="0.2">
      <c r="A194" s="497" t="s">
        <v>20</v>
      </c>
      <c r="B194" s="498" t="s">
        <v>13</v>
      </c>
      <c r="C194" s="830"/>
      <c r="D194" s="830"/>
      <c r="E194" s="831"/>
      <c r="F194" s="831"/>
      <c r="G194" s="831" t="s">
        <v>568</v>
      </c>
      <c r="H194" s="500" t="s">
        <v>569</v>
      </c>
      <c r="I194" s="500" t="s">
        <v>570</v>
      </c>
      <c r="J194" s="501">
        <v>19</v>
      </c>
      <c r="K194" s="502">
        <v>42492</v>
      </c>
      <c r="L194" s="502">
        <v>42735</v>
      </c>
      <c r="M194" s="503">
        <f t="shared" si="6"/>
        <v>34.714285714285715</v>
      </c>
      <c r="N194" s="513">
        <v>19</v>
      </c>
      <c r="O194" s="500" t="s">
        <v>571</v>
      </c>
      <c r="P194" s="505">
        <f t="shared" si="5"/>
        <v>1</v>
      </c>
      <c r="Q194" s="506" t="str">
        <f>IF(ISNUMBER(P194),IF(P194=100%,"CUMPLIDA",IF(AND(ISNUMBER(L194),ISNUMBER([4]CGR!$P$4)), IF(L194&lt;[4]CGR!$P$4,"INCUMPLIDA","PROCESO"), "VERIFICAR FECHA")),"SIN VALOR AVANCE")</f>
        <v>CUMPLIDA</v>
      </c>
    </row>
    <row r="195" spans="1:17" ht="409.5" x14ac:dyDescent="0.2">
      <c r="A195" s="497" t="s">
        <v>20</v>
      </c>
      <c r="B195" s="498" t="s">
        <v>13</v>
      </c>
      <c r="C195" s="830"/>
      <c r="D195" s="830"/>
      <c r="E195" s="831"/>
      <c r="F195" s="831"/>
      <c r="G195" s="831"/>
      <c r="H195" s="500" t="s">
        <v>572</v>
      </c>
      <c r="I195" s="512" t="s">
        <v>573</v>
      </c>
      <c r="J195" s="501">
        <v>14</v>
      </c>
      <c r="K195" s="502">
        <v>42917</v>
      </c>
      <c r="L195" s="502">
        <v>43281</v>
      </c>
      <c r="M195" s="503">
        <f t="shared" si="6"/>
        <v>52</v>
      </c>
      <c r="N195" s="513">
        <v>14</v>
      </c>
      <c r="O195" s="500" t="s">
        <v>536</v>
      </c>
      <c r="P195" s="505">
        <f t="shared" si="5"/>
        <v>1</v>
      </c>
      <c r="Q195" s="506" t="str">
        <f>IF(ISNUMBER(P195),IF(P195=100%,"CUMPLIDA",IF(AND(ISNUMBER(L195),ISNUMBER([4]CGR!$P$4)), IF(L195&lt;[4]CGR!$P$4,"INCUMPLIDA","PROCESO"), "VERIFICAR FECHA")),"SIN VALOR AVANCE")</f>
        <v>CUMPLIDA</v>
      </c>
    </row>
    <row r="196" spans="1:17" ht="210" x14ac:dyDescent="0.2">
      <c r="A196" s="497" t="s">
        <v>20</v>
      </c>
      <c r="B196" s="498" t="s">
        <v>13</v>
      </c>
      <c r="C196" s="830"/>
      <c r="D196" s="830"/>
      <c r="E196" s="831"/>
      <c r="F196" s="831"/>
      <c r="G196" s="831"/>
      <c r="H196" s="500" t="s">
        <v>574</v>
      </c>
      <c r="I196" s="500" t="s">
        <v>575</v>
      </c>
      <c r="J196" s="501">
        <v>4</v>
      </c>
      <c r="K196" s="502">
        <v>42919</v>
      </c>
      <c r="L196" s="502">
        <v>42947</v>
      </c>
      <c r="M196" s="503">
        <f t="shared" si="6"/>
        <v>4</v>
      </c>
      <c r="N196" s="513">
        <v>4</v>
      </c>
      <c r="O196" s="500" t="s">
        <v>536</v>
      </c>
      <c r="P196" s="505">
        <f t="shared" si="5"/>
        <v>1</v>
      </c>
      <c r="Q196" s="506" t="str">
        <f>IF(ISNUMBER(P196),IF(P196=100%,"CUMPLIDA",IF(AND(ISNUMBER(L196),ISNUMBER([4]CGR!$P$4)), IF(L196&lt;[4]CGR!$P$4,"INCUMPLIDA","PROCESO"), "VERIFICAR FECHA")),"SIN VALOR AVANCE")</f>
        <v>CUMPLIDA</v>
      </c>
    </row>
    <row r="197" spans="1:17" ht="165.75" customHeight="1" x14ac:dyDescent="0.2">
      <c r="A197" s="497" t="s">
        <v>20</v>
      </c>
      <c r="B197" s="498" t="s">
        <v>13</v>
      </c>
      <c r="C197" s="830"/>
      <c r="D197" s="830"/>
      <c r="E197" s="831"/>
      <c r="F197" s="831"/>
      <c r="G197" s="831" t="s">
        <v>576</v>
      </c>
      <c r="H197" s="500" t="s">
        <v>577</v>
      </c>
      <c r="I197" s="500" t="s">
        <v>578</v>
      </c>
      <c r="J197" s="501">
        <v>3</v>
      </c>
      <c r="K197" s="502">
        <v>43481</v>
      </c>
      <c r="L197" s="502">
        <v>43845</v>
      </c>
      <c r="M197" s="503">
        <f t="shared" si="6"/>
        <v>52</v>
      </c>
      <c r="N197" s="513">
        <v>3</v>
      </c>
      <c r="O197" s="500" t="s">
        <v>579</v>
      </c>
      <c r="P197" s="505">
        <f t="shared" si="5"/>
        <v>1</v>
      </c>
      <c r="Q197" s="506" t="str">
        <f>IF(ISNUMBER(P197),IF(P197=100%,"CUMPLIDA",IF(AND(ISNUMBER(L197),ISNUMBER([4]CGR!$P$4)), IF(L197&lt;[4]CGR!$P$4,"INCUMPLIDA","PROCESO"), "VERIFICAR FECHA")),"SIN VALOR AVANCE")</f>
        <v>CUMPLIDA</v>
      </c>
    </row>
    <row r="198" spans="1:17" ht="150.75" x14ac:dyDescent="0.2">
      <c r="A198" s="497" t="s">
        <v>20</v>
      </c>
      <c r="B198" s="498" t="s">
        <v>13</v>
      </c>
      <c r="C198" s="830"/>
      <c r="D198" s="830"/>
      <c r="E198" s="831"/>
      <c r="F198" s="831"/>
      <c r="G198" s="831"/>
      <c r="H198" s="500" t="s">
        <v>580</v>
      </c>
      <c r="I198" s="500" t="s">
        <v>538</v>
      </c>
      <c r="J198" s="501">
        <v>1</v>
      </c>
      <c r="K198" s="502">
        <v>43846</v>
      </c>
      <c r="L198" s="502">
        <v>44213</v>
      </c>
      <c r="M198" s="503">
        <f t="shared" si="6"/>
        <v>52.428571428571431</v>
      </c>
      <c r="N198" s="513">
        <v>1</v>
      </c>
      <c r="O198" s="500" t="s">
        <v>581</v>
      </c>
      <c r="P198" s="505">
        <f t="shared" si="5"/>
        <v>1</v>
      </c>
      <c r="Q198" s="506" t="str">
        <f>IF(ISNUMBER(P198),IF(P198=100%,"CUMPLIDA",IF(AND(ISNUMBER(L198),ISNUMBER([4]CGR!$P$4)), IF(L198&lt;[4]CGR!$P$4,"INCUMPLIDA","PROCESO"), "VERIFICAR FECHA")),"SIN VALOR AVANCE")</f>
        <v>CUMPLIDA</v>
      </c>
    </row>
    <row r="199" spans="1:17" ht="180.75" x14ac:dyDescent="0.2">
      <c r="A199" s="497" t="s">
        <v>20</v>
      </c>
      <c r="B199" s="498" t="s">
        <v>13</v>
      </c>
      <c r="C199" s="830"/>
      <c r="D199" s="830"/>
      <c r="E199" s="831"/>
      <c r="F199" s="831"/>
      <c r="G199" s="831"/>
      <c r="H199" s="500" t="s">
        <v>582</v>
      </c>
      <c r="I199" s="500" t="s">
        <v>540</v>
      </c>
      <c r="J199" s="501">
        <v>2</v>
      </c>
      <c r="K199" s="502">
        <v>44214</v>
      </c>
      <c r="L199" s="502">
        <v>44580</v>
      </c>
      <c r="M199" s="503">
        <f t="shared" si="6"/>
        <v>52.285714285714285</v>
      </c>
      <c r="N199" s="513">
        <v>2</v>
      </c>
      <c r="O199" s="500" t="s">
        <v>583</v>
      </c>
      <c r="P199" s="505">
        <f t="shared" si="5"/>
        <v>1</v>
      </c>
      <c r="Q199" s="506" t="str">
        <f>IF(ISNUMBER(P199),IF(P199=100%,"CUMPLIDA",IF(AND(ISNUMBER(L199),ISNUMBER([4]CGR!$P$4)), IF(L199&lt;[4]CGR!$P$4,"INCUMPLIDA","PROCESO"), "VERIFICAR FECHA")),"SIN VALOR AVANCE")</f>
        <v>CUMPLIDA</v>
      </c>
    </row>
    <row r="200" spans="1:17" ht="135" customHeight="1" x14ac:dyDescent="0.2">
      <c r="A200" s="497" t="s">
        <v>20</v>
      </c>
      <c r="B200" s="498" t="s">
        <v>13</v>
      </c>
      <c r="C200" s="830"/>
      <c r="D200" s="830"/>
      <c r="E200" s="831"/>
      <c r="F200" s="831"/>
      <c r="G200" s="831"/>
      <c r="H200" s="500" t="s">
        <v>584</v>
      </c>
      <c r="I200" s="500" t="s">
        <v>578</v>
      </c>
      <c r="J200" s="501">
        <v>3</v>
      </c>
      <c r="K200" s="502">
        <v>43922</v>
      </c>
      <c r="L200" s="502">
        <v>44042</v>
      </c>
      <c r="M200" s="503">
        <f t="shared" si="6"/>
        <v>17.142857142857142</v>
      </c>
      <c r="N200" s="513">
        <v>3</v>
      </c>
      <c r="O200" s="500" t="s">
        <v>585</v>
      </c>
      <c r="P200" s="505">
        <f t="shared" si="5"/>
        <v>1</v>
      </c>
      <c r="Q200" s="506" t="str">
        <f>IF(ISNUMBER(P200),IF(P200=100%,"CUMPLIDA",IF(AND(ISNUMBER(L200),ISNUMBER([4]CGR!$P$4)), IF(L200&lt;[4]CGR!$P$4,"INCUMPLIDA","PROCESO"), "VERIFICAR FECHA")),"SIN VALOR AVANCE")</f>
        <v>CUMPLIDA</v>
      </c>
    </row>
    <row r="201" spans="1:17" ht="105.75" x14ac:dyDescent="0.2">
      <c r="A201" s="497" t="s">
        <v>20</v>
      </c>
      <c r="B201" s="498" t="s">
        <v>13</v>
      </c>
      <c r="C201" s="830"/>
      <c r="D201" s="830"/>
      <c r="E201" s="831"/>
      <c r="F201" s="831"/>
      <c r="G201" s="831"/>
      <c r="H201" s="500" t="s">
        <v>586</v>
      </c>
      <c r="I201" s="500" t="s">
        <v>538</v>
      </c>
      <c r="J201" s="501">
        <v>1</v>
      </c>
      <c r="K201" s="502">
        <v>44044</v>
      </c>
      <c r="L201" s="502">
        <v>44213</v>
      </c>
      <c r="M201" s="503">
        <f t="shared" si="6"/>
        <v>24.142857142857142</v>
      </c>
      <c r="N201" s="513">
        <v>1</v>
      </c>
      <c r="O201" s="500" t="s">
        <v>585</v>
      </c>
      <c r="P201" s="505">
        <f t="shared" si="5"/>
        <v>1</v>
      </c>
      <c r="Q201" s="506" t="str">
        <f>IF(ISNUMBER(P201),IF(P201=100%,"CUMPLIDA",IF(AND(ISNUMBER(L201),ISNUMBER([4]CGR!$P$4)), IF(L201&lt;[4]CGR!$P$4,"INCUMPLIDA","PROCESO"), "VERIFICAR FECHA")),"SIN VALOR AVANCE")</f>
        <v>CUMPLIDA</v>
      </c>
    </row>
    <row r="202" spans="1:17" ht="135" x14ac:dyDescent="0.2">
      <c r="A202" s="497" t="s">
        <v>20</v>
      </c>
      <c r="B202" s="498" t="s">
        <v>13</v>
      </c>
      <c r="C202" s="830"/>
      <c r="D202" s="830"/>
      <c r="E202" s="831"/>
      <c r="F202" s="831"/>
      <c r="G202" s="831"/>
      <c r="H202" s="500" t="s">
        <v>587</v>
      </c>
      <c r="I202" s="500" t="s">
        <v>540</v>
      </c>
      <c r="J202" s="501">
        <v>2</v>
      </c>
      <c r="K202" s="502">
        <v>44214</v>
      </c>
      <c r="L202" s="502">
        <v>44580</v>
      </c>
      <c r="M202" s="503">
        <f t="shared" si="6"/>
        <v>52.285714285714285</v>
      </c>
      <c r="N202" s="513">
        <v>2</v>
      </c>
      <c r="O202" s="500" t="s">
        <v>585</v>
      </c>
      <c r="P202" s="505">
        <f t="shared" si="5"/>
        <v>1</v>
      </c>
      <c r="Q202" s="506" t="str">
        <f>IF(ISNUMBER(P202),IF(P202=100%,"CUMPLIDA",IF(AND(ISNUMBER(L202),ISNUMBER([4]CGR!$P$4)), IF(L202&lt;[4]CGR!$P$4,"INCUMPLIDA","PROCESO"), "VERIFICAR FECHA")),"SIN VALOR AVANCE")</f>
        <v>CUMPLIDA</v>
      </c>
    </row>
    <row r="203" spans="1:17" ht="165.75" customHeight="1" x14ac:dyDescent="0.2">
      <c r="A203" s="497" t="s">
        <v>20</v>
      </c>
      <c r="B203" s="498" t="s">
        <v>13</v>
      </c>
      <c r="C203" s="830"/>
      <c r="D203" s="830"/>
      <c r="E203" s="831"/>
      <c r="F203" s="831"/>
      <c r="G203" s="831" t="s">
        <v>588</v>
      </c>
      <c r="H203" s="500" t="s">
        <v>589</v>
      </c>
      <c r="I203" s="512" t="s">
        <v>556</v>
      </c>
      <c r="J203" s="501">
        <v>3</v>
      </c>
      <c r="K203" s="502">
        <v>43361</v>
      </c>
      <c r="L203" s="502">
        <v>43708</v>
      </c>
      <c r="M203" s="503">
        <f t="shared" si="6"/>
        <v>49.571428571428569</v>
      </c>
      <c r="N203" s="513">
        <v>3</v>
      </c>
      <c r="O203" s="500" t="s">
        <v>590</v>
      </c>
      <c r="P203" s="505">
        <f t="shared" ref="P203:P266" si="7">N203/J203</f>
        <v>1</v>
      </c>
      <c r="Q203" s="506" t="str">
        <f>IF(ISNUMBER(P203),IF(P203=100%,"CUMPLIDA",IF(AND(ISNUMBER(L203),ISNUMBER([4]CGR!$P$4)), IF(L203&lt;[4]CGR!$P$4,"INCUMPLIDA","PROCESO"), "VERIFICAR FECHA")),"SIN VALOR AVANCE")</f>
        <v>CUMPLIDA</v>
      </c>
    </row>
    <row r="204" spans="1:17" ht="195" x14ac:dyDescent="0.2">
      <c r="A204" s="497" t="s">
        <v>20</v>
      </c>
      <c r="B204" s="498" t="s">
        <v>13</v>
      </c>
      <c r="C204" s="830"/>
      <c r="D204" s="830"/>
      <c r="E204" s="831"/>
      <c r="F204" s="831"/>
      <c r="G204" s="831"/>
      <c r="H204" s="500" t="s">
        <v>589</v>
      </c>
      <c r="I204" s="500" t="s">
        <v>591</v>
      </c>
      <c r="J204" s="501">
        <v>3</v>
      </c>
      <c r="K204" s="502">
        <v>43709</v>
      </c>
      <c r="L204" s="502">
        <v>43830</v>
      </c>
      <c r="M204" s="503">
        <f t="shared" si="6"/>
        <v>17.285714285714285</v>
      </c>
      <c r="N204" s="513">
        <v>3</v>
      </c>
      <c r="O204" s="500" t="s">
        <v>590</v>
      </c>
      <c r="P204" s="505">
        <f t="shared" si="7"/>
        <v>1</v>
      </c>
      <c r="Q204" s="506" t="str">
        <f>IF(ISNUMBER(P204),IF(P204=100%,"CUMPLIDA",IF(AND(ISNUMBER(L204),ISNUMBER([4]CGR!$P$4)), IF(L204&lt;[4]CGR!$P$4,"INCUMPLIDA","PROCESO"), "VERIFICAR FECHA")),"SIN VALOR AVANCE")</f>
        <v>CUMPLIDA</v>
      </c>
    </row>
    <row r="205" spans="1:17" ht="240.75" x14ac:dyDescent="0.2">
      <c r="A205" s="497" t="s">
        <v>20</v>
      </c>
      <c r="B205" s="498" t="s">
        <v>13</v>
      </c>
      <c r="C205" s="830"/>
      <c r="D205" s="830"/>
      <c r="E205" s="831"/>
      <c r="F205" s="831"/>
      <c r="G205" s="831"/>
      <c r="H205" s="500" t="s">
        <v>542</v>
      </c>
      <c r="I205" s="500" t="s">
        <v>99</v>
      </c>
      <c r="J205" s="501">
        <v>1</v>
      </c>
      <c r="K205" s="502">
        <v>43770</v>
      </c>
      <c r="L205" s="502">
        <v>44134</v>
      </c>
      <c r="M205" s="503">
        <f t="shared" si="6"/>
        <v>52</v>
      </c>
      <c r="N205" s="513">
        <v>1</v>
      </c>
      <c r="O205" s="500" t="s">
        <v>592</v>
      </c>
      <c r="P205" s="505">
        <f t="shared" si="7"/>
        <v>1</v>
      </c>
      <c r="Q205" s="506" t="str">
        <f>IF(ISNUMBER(P205),IF(P205=100%,"CUMPLIDA",IF(AND(ISNUMBER(L205),ISNUMBER([4]CGR!$P$4)), IF(L205&lt;[4]CGR!$P$4,"INCUMPLIDA","PROCESO"), "VERIFICAR FECHA")),"SIN VALOR AVANCE")</f>
        <v>CUMPLIDA</v>
      </c>
    </row>
    <row r="206" spans="1:17" ht="255.75" x14ac:dyDescent="0.2">
      <c r="A206" s="497" t="s">
        <v>20</v>
      </c>
      <c r="B206" s="498" t="s">
        <v>13</v>
      </c>
      <c r="C206" s="830"/>
      <c r="D206" s="830"/>
      <c r="E206" s="831"/>
      <c r="F206" s="831"/>
      <c r="G206" s="831"/>
      <c r="H206" s="500" t="s">
        <v>545</v>
      </c>
      <c r="I206" s="500" t="s">
        <v>546</v>
      </c>
      <c r="J206" s="509">
        <v>1</v>
      </c>
      <c r="K206" s="510">
        <v>45931</v>
      </c>
      <c r="L206" s="510">
        <v>45991</v>
      </c>
      <c r="M206" s="503">
        <f t="shared" si="6"/>
        <v>8.5714285714285712</v>
      </c>
      <c r="N206" s="513">
        <v>0</v>
      </c>
      <c r="O206" s="500" t="s">
        <v>593</v>
      </c>
      <c r="P206" s="505">
        <f t="shared" si="7"/>
        <v>0</v>
      </c>
      <c r="Q206" s="506" t="str">
        <f>IF(ISNUMBER(P206),IF(P206=100%,"CUMPLIDA",IF(AND(ISNUMBER(L206),ISNUMBER([4]CGR!$P$4)), IF(L206&lt;[4]CGR!$P$4,"INCUMPLIDA","PROCESO"), "VERIFICAR FECHA")),"SIN VALOR AVANCE")</f>
        <v>PROCESO</v>
      </c>
    </row>
    <row r="207" spans="1:17" ht="300.75" x14ac:dyDescent="0.2">
      <c r="A207" s="497" t="s">
        <v>20</v>
      </c>
      <c r="B207" s="498" t="s">
        <v>13</v>
      </c>
      <c r="C207" s="830"/>
      <c r="D207" s="830"/>
      <c r="E207" s="831"/>
      <c r="F207" s="831"/>
      <c r="G207" s="831"/>
      <c r="H207" s="500" t="s">
        <v>521</v>
      </c>
      <c r="I207" s="500" t="s">
        <v>594</v>
      </c>
      <c r="J207" s="509">
        <v>1</v>
      </c>
      <c r="K207" s="510">
        <v>45992</v>
      </c>
      <c r="L207" s="510">
        <v>46081</v>
      </c>
      <c r="M207" s="503">
        <f t="shared" si="6"/>
        <v>12.714285714285714</v>
      </c>
      <c r="N207" s="513">
        <v>0</v>
      </c>
      <c r="O207" s="500" t="s">
        <v>595</v>
      </c>
      <c r="P207" s="505">
        <f t="shared" si="7"/>
        <v>0</v>
      </c>
      <c r="Q207" s="506" t="str">
        <f>IF(ISNUMBER(P207),IF(P207=100%,"CUMPLIDA",IF(AND(ISNUMBER(L207),ISNUMBER([4]CGR!$P$4)), IF(L207&lt;[4]CGR!$P$4,"INCUMPLIDA","PROCESO"), "VERIFICAR FECHA")),"SIN VALOR AVANCE")</f>
        <v>PROCESO</v>
      </c>
    </row>
    <row r="208" spans="1:17" ht="300.75" x14ac:dyDescent="0.2">
      <c r="A208" s="497" t="s">
        <v>20</v>
      </c>
      <c r="B208" s="498" t="s">
        <v>13</v>
      </c>
      <c r="C208" s="830"/>
      <c r="D208" s="830"/>
      <c r="E208" s="831"/>
      <c r="F208" s="831"/>
      <c r="G208" s="831"/>
      <c r="H208" s="500" t="s">
        <v>110</v>
      </c>
      <c r="I208" s="500" t="s">
        <v>112</v>
      </c>
      <c r="J208" s="509">
        <v>5</v>
      </c>
      <c r="K208" s="510">
        <v>46113</v>
      </c>
      <c r="L208" s="510">
        <v>46568</v>
      </c>
      <c r="M208" s="503">
        <f t="shared" si="6"/>
        <v>65</v>
      </c>
      <c r="N208" s="513">
        <v>0</v>
      </c>
      <c r="O208" s="500" t="s">
        <v>595</v>
      </c>
      <c r="P208" s="505">
        <f t="shared" si="7"/>
        <v>0</v>
      </c>
      <c r="Q208" s="506" t="str">
        <f>IF(ISNUMBER(P208),IF(P208=100%,"CUMPLIDA",IF(AND(ISNUMBER(L208),ISNUMBER([4]CGR!$P$4)), IF(L208&lt;[4]CGR!$P$4,"INCUMPLIDA","PROCESO"), "VERIFICAR FECHA")),"SIN VALOR AVANCE")</f>
        <v>PROCESO</v>
      </c>
    </row>
    <row r="209" spans="1:17" ht="300.75" x14ac:dyDescent="0.2">
      <c r="A209" s="497" t="s">
        <v>20</v>
      </c>
      <c r="B209" s="498" t="s">
        <v>13</v>
      </c>
      <c r="C209" s="830"/>
      <c r="D209" s="830"/>
      <c r="E209" s="831"/>
      <c r="F209" s="831"/>
      <c r="G209" s="831"/>
      <c r="H209" s="500" t="s">
        <v>551</v>
      </c>
      <c r="I209" s="500" t="s">
        <v>596</v>
      </c>
      <c r="J209" s="509">
        <v>3</v>
      </c>
      <c r="K209" s="510">
        <v>46296</v>
      </c>
      <c r="L209" s="510">
        <v>46568</v>
      </c>
      <c r="M209" s="503">
        <f t="shared" si="6"/>
        <v>38.857142857142854</v>
      </c>
      <c r="N209" s="513">
        <v>0</v>
      </c>
      <c r="O209" s="500" t="s">
        <v>595</v>
      </c>
      <c r="P209" s="505">
        <f t="shared" si="7"/>
        <v>0</v>
      </c>
      <c r="Q209" s="506" t="str">
        <f>IF(ISNUMBER(P209),IF(P209=100%,"CUMPLIDA",IF(AND(ISNUMBER(L209),ISNUMBER([4]CGR!$P$4)), IF(L209&lt;[4]CGR!$P$4,"INCUMPLIDA","PROCESO"), "VERIFICAR FECHA")),"SIN VALOR AVANCE")</f>
        <v>PROCESO</v>
      </c>
    </row>
    <row r="210" spans="1:17" ht="375" customHeight="1" x14ac:dyDescent="0.2">
      <c r="A210" s="497" t="s">
        <v>20</v>
      </c>
      <c r="B210" s="498" t="s">
        <v>13</v>
      </c>
      <c r="C210" s="830"/>
      <c r="D210" s="830"/>
      <c r="E210" s="831"/>
      <c r="F210" s="831"/>
      <c r="G210" s="831"/>
      <c r="H210" s="863" t="s">
        <v>597</v>
      </c>
      <c r="I210" s="512" t="s">
        <v>598</v>
      </c>
      <c r="J210" s="501">
        <v>3</v>
      </c>
      <c r="K210" s="502">
        <v>43726</v>
      </c>
      <c r="L210" s="502">
        <v>44042</v>
      </c>
      <c r="M210" s="503">
        <f t="shared" si="6"/>
        <v>45.142857142857146</v>
      </c>
      <c r="N210" s="513">
        <v>3</v>
      </c>
      <c r="O210" s="500" t="s">
        <v>579</v>
      </c>
      <c r="P210" s="505">
        <f t="shared" si="7"/>
        <v>1</v>
      </c>
      <c r="Q210" s="506" t="str">
        <f>IF(ISNUMBER(P210),IF(P210=100%,"CUMPLIDA",IF(AND(ISNUMBER(L210),ISNUMBER([4]CGR!$P$4)), IF(L210&lt;[4]CGR!$P$4,"INCUMPLIDA","PROCESO"), "VERIFICAR FECHA")),"SIN VALOR AVANCE")</f>
        <v>CUMPLIDA</v>
      </c>
    </row>
    <row r="211" spans="1:17" ht="225.75" x14ac:dyDescent="0.2">
      <c r="A211" s="497" t="s">
        <v>20</v>
      </c>
      <c r="B211" s="498" t="s">
        <v>13</v>
      </c>
      <c r="C211" s="830"/>
      <c r="D211" s="830"/>
      <c r="E211" s="831"/>
      <c r="F211" s="831"/>
      <c r="G211" s="831"/>
      <c r="H211" s="863"/>
      <c r="I211" s="500" t="s">
        <v>599</v>
      </c>
      <c r="J211" s="501">
        <v>3</v>
      </c>
      <c r="K211" s="502">
        <v>44044</v>
      </c>
      <c r="L211" s="502">
        <v>44134</v>
      </c>
      <c r="M211" s="503">
        <f t="shared" si="6"/>
        <v>12.857142857142858</v>
      </c>
      <c r="N211" s="513">
        <v>3</v>
      </c>
      <c r="O211" s="500" t="s">
        <v>600</v>
      </c>
      <c r="P211" s="505">
        <f t="shared" si="7"/>
        <v>1</v>
      </c>
      <c r="Q211" s="506" t="str">
        <f>IF(ISNUMBER(P211),IF(P211=100%,"CUMPLIDA",IF(AND(ISNUMBER(L211),ISNUMBER([4]CGR!$P$4)), IF(L211&lt;[4]CGR!$P$4,"INCUMPLIDA","PROCESO"), "VERIFICAR FECHA")),"SIN VALOR AVANCE")</f>
        <v>CUMPLIDA</v>
      </c>
    </row>
    <row r="212" spans="1:17" ht="165.75" x14ac:dyDescent="0.2">
      <c r="A212" s="497" t="s">
        <v>20</v>
      </c>
      <c r="B212" s="498" t="s">
        <v>13</v>
      </c>
      <c r="C212" s="830"/>
      <c r="D212" s="830"/>
      <c r="E212" s="831"/>
      <c r="F212" s="831"/>
      <c r="G212" s="831"/>
      <c r="H212" s="500" t="s">
        <v>601</v>
      </c>
      <c r="I212" s="512" t="s">
        <v>598</v>
      </c>
      <c r="J212" s="501">
        <v>3</v>
      </c>
      <c r="K212" s="502">
        <v>43983</v>
      </c>
      <c r="L212" s="502">
        <v>44346</v>
      </c>
      <c r="M212" s="503">
        <f t="shared" ref="M212:M275" si="8">(L212-K212)/7</f>
        <v>51.857142857142854</v>
      </c>
      <c r="N212" s="513">
        <v>3</v>
      </c>
      <c r="O212" s="500" t="s">
        <v>602</v>
      </c>
      <c r="P212" s="505">
        <f t="shared" si="7"/>
        <v>1</v>
      </c>
      <c r="Q212" s="506" t="str">
        <f>IF(ISNUMBER(P212),IF(P212=100%,"CUMPLIDA",IF(AND(ISNUMBER(L212),ISNUMBER([4]CGR!$P$4)), IF(L212&lt;[4]CGR!$P$4,"INCUMPLIDA","PROCESO"), "VERIFICAR FECHA")),"SIN VALOR AVANCE")</f>
        <v>CUMPLIDA</v>
      </c>
    </row>
    <row r="213" spans="1:17" ht="90.75" x14ac:dyDescent="0.2">
      <c r="A213" s="497" t="s">
        <v>20</v>
      </c>
      <c r="B213" s="498" t="s">
        <v>13</v>
      </c>
      <c r="C213" s="830"/>
      <c r="D213" s="830"/>
      <c r="E213" s="831"/>
      <c r="F213" s="831"/>
      <c r="G213" s="499" t="s">
        <v>603</v>
      </c>
      <c r="H213" s="500" t="s">
        <v>98</v>
      </c>
      <c r="I213" s="500" t="s">
        <v>99</v>
      </c>
      <c r="J213" s="509">
        <v>1</v>
      </c>
      <c r="K213" s="510">
        <v>45323</v>
      </c>
      <c r="L213" s="510">
        <v>45747</v>
      </c>
      <c r="M213" s="503">
        <f t="shared" si="8"/>
        <v>60.571428571428569</v>
      </c>
      <c r="N213" s="513">
        <v>1</v>
      </c>
      <c r="O213" s="500" t="s">
        <v>604</v>
      </c>
      <c r="P213" s="505">
        <f t="shared" si="7"/>
        <v>1</v>
      </c>
      <c r="Q213" s="506" t="str">
        <f>IF(ISNUMBER(P213),IF(P213=100%,"CUMPLIDA",IF(AND(ISNUMBER(L213),ISNUMBER([4]CGR!$P$4)), IF(L213&lt;[4]CGR!$P$4,"INCUMPLIDA","PROCESO"), "VERIFICAR FECHA")),"SIN VALOR AVANCE")</f>
        <v>CUMPLIDA</v>
      </c>
    </row>
    <row r="214" spans="1:17" ht="90.75" x14ac:dyDescent="0.2">
      <c r="A214" s="497" t="s">
        <v>20</v>
      </c>
      <c r="B214" s="498" t="s">
        <v>13</v>
      </c>
      <c r="C214" s="830"/>
      <c r="D214" s="830"/>
      <c r="E214" s="831"/>
      <c r="F214" s="831"/>
      <c r="G214" s="499" t="s">
        <v>101</v>
      </c>
      <c r="H214" s="500" t="s">
        <v>101</v>
      </c>
      <c r="I214" s="500" t="s">
        <v>102</v>
      </c>
      <c r="J214" s="509">
        <v>1</v>
      </c>
      <c r="K214" s="510">
        <v>45323</v>
      </c>
      <c r="L214" s="510">
        <v>45747</v>
      </c>
      <c r="M214" s="503">
        <f t="shared" si="8"/>
        <v>60.571428571428569</v>
      </c>
      <c r="N214" s="513">
        <v>1</v>
      </c>
      <c r="O214" s="500" t="s">
        <v>605</v>
      </c>
      <c r="P214" s="505">
        <f t="shared" si="7"/>
        <v>1</v>
      </c>
      <c r="Q214" s="506" t="str">
        <f>IF(ISNUMBER(P214),IF(P214=100%,"CUMPLIDA",IF(AND(ISNUMBER(L214),ISNUMBER([4]CGR!$P$4)), IF(L214&lt;[4]CGR!$P$4,"INCUMPLIDA","PROCESO"), "VERIFICAR FECHA")),"SIN VALOR AVANCE")</f>
        <v>CUMPLIDA</v>
      </c>
    </row>
    <row r="215" spans="1:17" ht="90.75" x14ac:dyDescent="0.2">
      <c r="A215" s="497" t="s">
        <v>20</v>
      </c>
      <c r="B215" s="498" t="s">
        <v>13</v>
      </c>
      <c r="C215" s="830"/>
      <c r="D215" s="830"/>
      <c r="E215" s="831"/>
      <c r="F215" s="831"/>
      <c r="G215" s="499" t="s">
        <v>238</v>
      </c>
      <c r="H215" s="500" t="s">
        <v>239</v>
      </c>
      <c r="I215" s="500" t="s">
        <v>240</v>
      </c>
      <c r="J215" s="509">
        <v>1</v>
      </c>
      <c r="K215" s="510">
        <v>45231</v>
      </c>
      <c r="L215" s="510">
        <v>45747</v>
      </c>
      <c r="M215" s="503">
        <f t="shared" si="8"/>
        <v>73.714285714285708</v>
      </c>
      <c r="N215" s="513">
        <v>1</v>
      </c>
      <c r="O215" s="500" t="s">
        <v>605</v>
      </c>
      <c r="P215" s="505">
        <f t="shared" si="7"/>
        <v>1</v>
      </c>
      <c r="Q215" s="506" t="str">
        <f>IF(ISNUMBER(P215),IF(P215=100%,"CUMPLIDA",IF(AND(ISNUMBER(L215),ISNUMBER([4]CGR!$P$4)), IF(L215&lt;[4]CGR!$P$4,"INCUMPLIDA","PROCESO"), "VERIFICAR FECHA")),"SIN VALOR AVANCE")</f>
        <v>CUMPLIDA</v>
      </c>
    </row>
    <row r="216" spans="1:17" ht="90.75" x14ac:dyDescent="0.2">
      <c r="A216" s="497" t="s">
        <v>20</v>
      </c>
      <c r="B216" s="498" t="s">
        <v>13</v>
      </c>
      <c r="C216" s="830"/>
      <c r="D216" s="830"/>
      <c r="E216" s="831"/>
      <c r="F216" s="831"/>
      <c r="G216" s="499" t="s">
        <v>104</v>
      </c>
      <c r="H216" s="500" t="s">
        <v>104</v>
      </c>
      <c r="I216" s="500" t="s">
        <v>105</v>
      </c>
      <c r="J216" s="509">
        <v>1</v>
      </c>
      <c r="K216" s="510">
        <v>45323</v>
      </c>
      <c r="L216" s="510">
        <v>45747</v>
      </c>
      <c r="M216" s="503">
        <f t="shared" si="8"/>
        <v>60.571428571428569</v>
      </c>
      <c r="N216" s="513">
        <v>1</v>
      </c>
      <c r="O216" s="500" t="s">
        <v>604</v>
      </c>
      <c r="P216" s="505">
        <f t="shared" si="7"/>
        <v>1</v>
      </c>
      <c r="Q216" s="506" t="str">
        <f>IF(ISNUMBER(P216),IF(P216=100%,"CUMPLIDA",IF(AND(ISNUMBER(L216),ISNUMBER([4]CGR!$P$4)), IF(L216&lt;[4]CGR!$P$4,"INCUMPLIDA","PROCESO"), "VERIFICAR FECHA")),"SIN VALOR AVANCE")</f>
        <v>CUMPLIDA</v>
      </c>
    </row>
    <row r="217" spans="1:17" ht="135" customHeight="1" x14ac:dyDescent="0.2">
      <c r="A217" s="497" t="s">
        <v>20</v>
      </c>
      <c r="B217" s="498" t="s">
        <v>13</v>
      </c>
      <c r="C217" s="830"/>
      <c r="D217" s="830"/>
      <c r="E217" s="831"/>
      <c r="F217" s="831"/>
      <c r="G217" s="499" t="s">
        <v>521</v>
      </c>
      <c r="H217" s="500" t="s">
        <v>521</v>
      </c>
      <c r="I217" s="500" t="s">
        <v>107</v>
      </c>
      <c r="J217" s="509">
        <v>1</v>
      </c>
      <c r="K217" s="510">
        <v>45231</v>
      </c>
      <c r="L217" s="510">
        <v>45747</v>
      </c>
      <c r="M217" s="503">
        <f t="shared" si="8"/>
        <v>73.714285714285708</v>
      </c>
      <c r="N217" s="513">
        <v>1</v>
      </c>
      <c r="O217" s="500" t="s">
        <v>605</v>
      </c>
      <c r="P217" s="505">
        <f t="shared" si="7"/>
        <v>1</v>
      </c>
      <c r="Q217" s="506" t="str">
        <f>IF(ISNUMBER(P217),IF(P217=100%,"CUMPLIDA",IF(AND(ISNUMBER(L217),ISNUMBER([4]CGR!$P$4)), IF(L217&lt;[4]CGR!$P$4,"INCUMPLIDA","PROCESO"), "VERIFICAR FECHA")),"SIN VALOR AVANCE")</f>
        <v>CUMPLIDA</v>
      </c>
    </row>
    <row r="218" spans="1:17" ht="165.75" x14ac:dyDescent="0.2">
      <c r="A218" s="497" t="s">
        <v>20</v>
      </c>
      <c r="B218" s="498" t="s">
        <v>13</v>
      </c>
      <c r="C218" s="830"/>
      <c r="D218" s="830"/>
      <c r="E218" s="831"/>
      <c r="F218" s="831"/>
      <c r="G218" s="499" t="s">
        <v>523</v>
      </c>
      <c r="H218" s="500" t="s">
        <v>523</v>
      </c>
      <c r="I218" s="500" t="s">
        <v>524</v>
      </c>
      <c r="J218" s="509">
        <v>1</v>
      </c>
      <c r="K218" s="510">
        <v>45231</v>
      </c>
      <c r="L218" s="510">
        <v>45808</v>
      </c>
      <c r="M218" s="503">
        <f t="shared" si="8"/>
        <v>82.428571428571431</v>
      </c>
      <c r="N218" s="513">
        <v>1</v>
      </c>
      <c r="O218" s="500" t="s">
        <v>606</v>
      </c>
      <c r="P218" s="505">
        <f t="shared" si="7"/>
        <v>1</v>
      </c>
      <c r="Q218" s="506" t="str">
        <f>IF(ISNUMBER(P218),IF(P218=100%,"CUMPLIDA",IF(AND(ISNUMBER(L218),ISNUMBER([4]CGR!$P$4)), IF(L218&lt;[4]CGR!$P$4,"INCUMPLIDA","PROCESO"), "VERIFICAR FECHA")),"SIN VALOR AVANCE")</f>
        <v>CUMPLIDA</v>
      </c>
    </row>
    <row r="219" spans="1:17" ht="120.75" x14ac:dyDescent="0.2">
      <c r="A219" s="497" t="s">
        <v>20</v>
      </c>
      <c r="B219" s="498" t="s">
        <v>13</v>
      </c>
      <c r="C219" s="830"/>
      <c r="D219" s="830"/>
      <c r="E219" s="831"/>
      <c r="F219" s="831"/>
      <c r="G219" s="499" t="s">
        <v>110</v>
      </c>
      <c r="H219" s="500" t="s">
        <v>111</v>
      </c>
      <c r="I219" s="500" t="s">
        <v>112</v>
      </c>
      <c r="J219" s="509">
        <v>12</v>
      </c>
      <c r="K219" s="510">
        <v>46024</v>
      </c>
      <c r="L219" s="510">
        <v>47118</v>
      </c>
      <c r="M219" s="503">
        <f t="shared" si="8"/>
        <v>156.28571428571428</v>
      </c>
      <c r="N219" s="513">
        <v>0</v>
      </c>
      <c r="O219" s="500" t="s">
        <v>607</v>
      </c>
      <c r="P219" s="505">
        <f t="shared" si="7"/>
        <v>0</v>
      </c>
      <c r="Q219" s="506" t="str">
        <f>IF(ISNUMBER(P219),IF(P219=100%,"CUMPLIDA",IF(AND(ISNUMBER(L219),ISNUMBER([4]CGR!$P$4)), IF(L219&lt;[4]CGR!$P$4,"INCUMPLIDA","PROCESO"), "VERIFICAR FECHA")),"SIN VALOR AVANCE")</f>
        <v>PROCESO</v>
      </c>
    </row>
    <row r="220" spans="1:17" ht="90.75" x14ac:dyDescent="0.2">
      <c r="A220" s="497" t="s">
        <v>20</v>
      </c>
      <c r="B220" s="498" t="s">
        <v>13</v>
      </c>
      <c r="C220" s="830"/>
      <c r="D220" s="830"/>
      <c r="E220" s="831"/>
      <c r="F220" s="831"/>
      <c r="G220" s="499" t="s">
        <v>114</v>
      </c>
      <c r="H220" s="500" t="s">
        <v>115</v>
      </c>
      <c r="I220" s="500" t="s">
        <v>116</v>
      </c>
      <c r="J220" s="509">
        <v>1</v>
      </c>
      <c r="K220" s="510">
        <v>46024</v>
      </c>
      <c r="L220" s="510">
        <v>47118</v>
      </c>
      <c r="M220" s="503">
        <f t="shared" si="8"/>
        <v>156.28571428571428</v>
      </c>
      <c r="N220" s="513">
        <v>0</v>
      </c>
      <c r="O220" s="500" t="s">
        <v>604</v>
      </c>
      <c r="P220" s="505">
        <f t="shared" si="7"/>
        <v>0</v>
      </c>
      <c r="Q220" s="506" t="str">
        <f>IF(ISNUMBER(P220),IF(P220=100%,"CUMPLIDA",IF(AND(ISNUMBER(L220),ISNUMBER([4]CGR!$P$4)), IF(L220&lt;[4]CGR!$P$4,"INCUMPLIDA","PROCESO"), "VERIFICAR FECHA")),"SIN VALOR AVANCE")</f>
        <v>PROCESO</v>
      </c>
    </row>
    <row r="221" spans="1:17" ht="180.75" x14ac:dyDescent="0.2">
      <c r="A221" s="497" t="s">
        <v>20</v>
      </c>
      <c r="B221" s="498" t="s">
        <v>13</v>
      </c>
      <c r="C221" s="830"/>
      <c r="D221" s="830"/>
      <c r="E221" s="831"/>
      <c r="F221" s="831"/>
      <c r="G221" s="499" t="s">
        <v>117</v>
      </c>
      <c r="H221" s="500" t="s">
        <v>118</v>
      </c>
      <c r="I221" s="500" t="s">
        <v>119</v>
      </c>
      <c r="J221" s="509">
        <v>2</v>
      </c>
      <c r="K221" s="510">
        <v>46024</v>
      </c>
      <c r="L221" s="510">
        <v>47118</v>
      </c>
      <c r="M221" s="503">
        <f t="shared" si="8"/>
        <v>156.28571428571428</v>
      </c>
      <c r="N221" s="513">
        <v>0</v>
      </c>
      <c r="O221" s="500" t="s">
        <v>608</v>
      </c>
      <c r="P221" s="505">
        <f t="shared" si="7"/>
        <v>0</v>
      </c>
      <c r="Q221" s="506" t="str">
        <f>IF(ISNUMBER(P221),IF(P221=100%,"CUMPLIDA",IF(AND(ISNUMBER(L221),ISNUMBER([4]CGR!$P$4)), IF(L221&lt;[4]CGR!$P$4,"INCUMPLIDA","PROCESO"), "VERIFICAR FECHA")),"SIN VALOR AVANCE")</f>
        <v>PROCESO</v>
      </c>
    </row>
    <row r="222" spans="1:17" ht="165.75" customHeight="1" x14ac:dyDescent="0.2">
      <c r="A222" s="497" t="s">
        <v>20</v>
      </c>
      <c r="B222" s="498" t="s">
        <v>13</v>
      </c>
      <c r="C222" s="830"/>
      <c r="D222" s="830"/>
      <c r="E222" s="831"/>
      <c r="F222" s="831"/>
      <c r="G222" s="831" t="s">
        <v>609</v>
      </c>
      <c r="H222" s="863" t="s">
        <v>610</v>
      </c>
      <c r="I222" s="512" t="s">
        <v>598</v>
      </c>
      <c r="J222" s="501">
        <v>3</v>
      </c>
      <c r="K222" s="502">
        <v>43983</v>
      </c>
      <c r="L222" s="502">
        <v>44346</v>
      </c>
      <c r="M222" s="503">
        <f t="shared" si="8"/>
        <v>51.857142857142854</v>
      </c>
      <c r="N222" s="513">
        <v>3</v>
      </c>
      <c r="O222" s="500" t="s">
        <v>602</v>
      </c>
      <c r="P222" s="505">
        <f t="shared" si="7"/>
        <v>1</v>
      </c>
      <c r="Q222" s="506" t="str">
        <f>IF(ISNUMBER(P222),IF(P222=100%,"CUMPLIDA",IF(AND(ISNUMBER(L222),ISNUMBER([4]CGR!$P$4)), IF(L222&lt;[4]CGR!$P$4,"INCUMPLIDA","PROCESO"), "VERIFICAR FECHA")),"SIN VALOR AVANCE")</f>
        <v>CUMPLIDA</v>
      </c>
    </row>
    <row r="223" spans="1:17" ht="210.75" x14ac:dyDescent="0.2">
      <c r="A223" s="497" t="s">
        <v>20</v>
      </c>
      <c r="B223" s="498" t="s">
        <v>13</v>
      </c>
      <c r="C223" s="830"/>
      <c r="D223" s="830"/>
      <c r="E223" s="831"/>
      <c r="F223" s="831"/>
      <c r="G223" s="831"/>
      <c r="H223" s="863"/>
      <c r="I223" s="500" t="s">
        <v>599</v>
      </c>
      <c r="J223" s="501">
        <v>3</v>
      </c>
      <c r="K223" s="502">
        <v>44927</v>
      </c>
      <c r="L223" s="502">
        <v>45137</v>
      </c>
      <c r="M223" s="503">
        <f t="shared" si="8"/>
        <v>30</v>
      </c>
      <c r="N223" s="513">
        <v>3</v>
      </c>
      <c r="O223" s="500" t="s">
        <v>611</v>
      </c>
      <c r="P223" s="505">
        <f t="shared" si="7"/>
        <v>1</v>
      </c>
      <c r="Q223" s="506" t="str">
        <f>IF(ISNUMBER(P223),IF(P223=100%,"CUMPLIDA",IF(AND(ISNUMBER(L223),ISNUMBER([4]CGR!$P$4)), IF(L223&lt;[4]CGR!$P$4,"INCUMPLIDA","PROCESO"), "VERIFICAR FECHA")),"SIN VALOR AVANCE")</f>
        <v>CUMPLIDA</v>
      </c>
    </row>
    <row r="224" spans="1:17" ht="375" customHeight="1" x14ac:dyDescent="0.2">
      <c r="A224" s="497" t="s">
        <v>20</v>
      </c>
      <c r="B224" s="498" t="s">
        <v>13</v>
      </c>
      <c r="C224" s="830"/>
      <c r="D224" s="830"/>
      <c r="E224" s="831"/>
      <c r="F224" s="831"/>
      <c r="G224" s="831"/>
      <c r="H224" s="863" t="s">
        <v>612</v>
      </c>
      <c r="I224" s="512" t="s">
        <v>598</v>
      </c>
      <c r="J224" s="501">
        <v>3</v>
      </c>
      <c r="K224" s="502">
        <v>43726</v>
      </c>
      <c r="L224" s="502">
        <v>44042</v>
      </c>
      <c r="M224" s="503">
        <f t="shared" si="8"/>
        <v>45.142857142857146</v>
      </c>
      <c r="N224" s="513">
        <v>3</v>
      </c>
      <c r="O224" s="500" t="s">
        <v>613</v>
      </c>
      <c r="P224" s="505">
        <f t="shared" si="7"/>
        <v>1</v>
      </c>
      <c r="Q224" s="506" t="str">
        <f>IF(ISNUMBER(P224),IF(P224=100%,"CUMPLIDA",IF(AND(ISNUMBER(L224),ISNUMBER([4]CGR!$P$4)), IF(L224&lt;[4]CGR!$P$4,"INCUMPLIDA","PROCESO"), "VERIFICAR FECHA")),"SIN VALOR AVANCE")</f>
        <v>CUMPLIDA</v>
      </c>
    </row>
    <row r="225" spans="1:17" ht="210" x14ac:dyDescent="0.2">
      <c r="A225" s="497" t="s">
        <v>20</v>
      </c>
      <c r="B225" s="498" t="s">
        <v>13</v>
      </c>
      <c r="C225" s="830"/>
      <c r="D225" s="830"/>
      <c r="E225" s="831"/>
      <c r="F225" s="831"/>
      <c r="G225" s="831"/>
      <c r="H225" s="863"/>
      <c r="I225" s="500" t="s">
        <v>599</v>
      </c>
      <c r="J225" s="501">
        <v>3</v>
      </c>
      <c r="K225" s="502">
        <v>44044</v>
      </c>
      <c r="L225" s="502">
        <v>44196</v>
      </c>
      <c r="M225" s="503">
        <f t="shared" si="8"/>
        <v>21.714285714285715</v>
      </c>
      <c r="N225" s="513">
        <v>3</v>
      </c>
      <c r="O225" s="500" t="s">
        <v>613</v>
      </c>
      <c r="P225" s="505">
        <f t="shared" si="7"/>
        <v>1</v>
      </c>
      <c r="Q225" s="506" t="str">
        <f>IF(ISNUMBER(P225),IF(P225=100%,"CUMPLIDA",IF(AND(ISNUMBER(L225),ISNUMBER([4]CGR!$P$4)), IF(L225&lt;[4]CGR!$P$4,"INCUMPLIDA","PROCESO"), "VERIFICAR FECHA")),"SIN VALOR AVANCE")</f>
        <v>CUMPLIDA</v>
      </c>
    </row>
    <row r="226" spans="1:17" ht="240.75" x14ac:dyDescent="0.2">
      <c r="A226" s="497" t="s">
        <v>20</v>
      </c>
      <c r="B226" s="498" t="s">
        <v>13</v>
      </c>
      <c r="C226" s="830"/>
      <c r="D226" s="830"/>
      <c r="E226" s="831"/>
      <c r="F226" s="831"/>
      <c r="G226" s="831"/>
      <c r="H226" s="500" t="s">
        <v>614</v>
      </c>
      <c r="I226" s="500" t="s">
        <v>99</v>
      </c>
      <c r="J226" s="501">
        <v>1</v>
      </c>
      <c r="K226" s="502">
        <v>44013</v>
      </c>
      <c r="L226" s="502">
        <v>44196</v>
      </c>
      <c r="M226" s="503">
        <f t="shared" si="8"/>
        <v>26.142857142857142</v>
      </c>
      <c r="N226" s="513">
        <v>1</v>
      </c>
      <c r="O226" s="500" t="s">
        <v>615</v>
      </c>
      <c r="P226" s="505">
        <f t="shared" si="7"/>
        <v>1</v>
      </c>
      <c r="Q226" s="506" t="str">
        <f>IF(ISNUMBER(P226),IF(P226=100%,"CUMPLIDA",IF(AND(ISNUMBER(L226),ISNUMBER([4]CGR!$P$4)), IF(L226&lt;[4]CGR!$P$4,"INCUMPLIDA","PROCESO"), "VERIFICAR FECHA")),"SIN VALOR AVANCE")</f>
        <v>CUMPLIDA</v>
      </c>
    </row>
    <row r="227" spans="1:17" ht="255.75" x14ac:dyDescent="0.2">
      <c r="A227" s="497" t="s">
        <v>20</v>
      </c>
      <c r="B227" s="498" t="s">
        <v>13</v>
      </c>
      <c r="C227" s="830"/>
      <c r="D227" s="830"/>
      <c r="E227" s="831"/>
      <c r="F227" s="831"/>
      <c r="G227" s="831"/>
      <c r="H227" s="500" t="s">
        <v>545</v>
      </c>
      <c r="I227" s="500" t="s">
        <v>546</v>
      </c>
      <c r="J227" s="509">
        <v>1</v>
      </c>
      <c r="K227" s="510">
        <v>45931</v>
      </c>
      <c r="L227" s="510">
        <v>45991</v>
      </c>
      <c r="M227" s="503">
        <f t="shared" si="8"/>
        <v>8.5714285714285712</v>
      </c>
      <c r="N227" s="513">
        <v>0</v>
      </c>
      <c r="O227" s="500" t="s">
        <v>593</v>
      </c>
      <c r="P227" s="505">
        <f t="shared" si="7"/>
        <v>0</v>
      </c>
      <c r="Q227" s="506" t="str">
        <f>IF(ISNUMBER(P227),IF(P227=100%,"CUMPLIDA",IF(AND(ISNUMBER(L227),ISNUMBER([4]CGR!$P$4)), IF(L227&lt;[4]CGR!$P$4,"INCUMPLIDA","PROCESO"), "VERIFICAR FECHA")),"SIN VALOR AVANCE")</f>
        <v>PROCESO</v>
      </c>
    </row>
    <row r="228" spans="1:17" ht="270.75" x14ac:dyDescent="0.2">
      <c r="A228" s="497" t="s">
        <v>20</v>
      </c>
      <c r="B228" s="498" t="s">
        <v>13</v>
      </c>
      <c r="C228" s="830"/>
      <c r="D228" s="830"/>
      <c r="E228" s="831"/>
      <c r="F228" s="831"/>
      <c r="G228" s="831"/>
      <c r="H228" s="500" t="s">
        <v>521</v>
      </c>
      <c r="I228" s="500" t="s">
        <v>168</v>
      </c>
      <c r="J228" s="509">
        <v>1</v>
      </c>
      <c r="K228" s="510">
        <v>45992</v>
      </c>
      <c r="L228" s="510">
        <v>46081</v>
      </c>
      <c r="M228" s="503">
        <f t="shared" si="8"/>
        <v>12.714285714285714</v>
      </c>
      <c r="N228" s="513">
        <v>0</v>
      </c>
      <c r="O228" s="500" t="s">
        <v>547</v>
      </c>
      <c r="P228" s="505">
        <f t="shared" si="7"/>
        <v>0</v>
      </c>
      <c r="Q228" s="506" t="str">
        <f>IF(ISNUMBER(P228),IF(P228=100%,"CUMPLIDA",IF(AND(ISNUMBER(L228),ISNUMBER([4]CGR!$P$4)), IF(L228&lt;[4]CGR!$P$4,"INCUMPLIDA","PROCESO"), "VERIFICAR FECHA")),"SIN VALOR AVANCE")</f>
        <v>PROCESO</v>
      </c>
    </row>
    <row r="229" spans="1:17" ht="270.75" x14ac:dyDescent="0.2">
      <c r="A229" s="497" t="s">
        <v>20</v>
      </c>
      <c r="B229" s="498" t="s">
        <v>13</v>
      </c>
      <c r="C229" s="830"/>
      <c r="D229" s="830"/>
      <c r="E229" s="831"/>
      <c r="F229" s="831"/>
      <c r="G229" s="831"/>
      <c r="H229" s="500" t="s">
        <v>110</v>
      </c>
      <c r="I229" s="500" t="s">
        <v>112</v>
      </c>
      <c r="J229" s="509">
        <v>5</v>
      </c>
      <c r="K229" s="510">
        <v>46113</v>
      </c>
      <c r="L229" s="510">
        <v>46568</v>
      </c>
      <c r="M229" s="503">
        <f t="shared" si="8"/>
        <v>65</v>
      </c>
      <c r="N229" s="513">
        <v>0</v>
      </c>
      <c r="O229" s="500" t="s">
        <v>547</v>
      </c>
      <c r="P229" s="505">
        <f t="shared" si="7"/>
        <v>0</v>
      </c>
      <c r="Q229" s="506" t="str">
        <f>IF(ISNUMBER(P229),IF(P229=100%,"CUMPLIDA",IF(AND(ISNUMBER(L229),ISNUMBER([4]CGR!$P$4)), IF(L229&lt;[4]CGR!$P$4,"INCUMPLIDA","PROCESO"), "VERIFICAR FECHA")),"SIN VALOR AVANCE")</f>
        <v>PROCESO</v>
      </c>
    </row>
    <row r="230" spans="1:17" ht="270.75" x14ac:dyDescent="0.2">
      <c r="A230" s="497" t="s">
        <v>20</v>
      </c>
      <c r="B230" s="498" t="s">
        <v>13</v>
      </c>
      <c r="C230" s="830"/>
      <c r="D230" s="830"/>
      <c r="E230" s="831"/>
      <c r="F230" s="831"/>
      <c r="G230" s="831"/>
      <c r="H230" s="500" t="s">
        <v>551</v>
      </c>
      <c r="I230" s="500" t="s">
        <v>596</v>
      </c>
      <c r="J230" s="509">
        <v>3</v>
      </c>
      <c r="K230" s="510">
        <v>46296</v>
      </c>
      <c r="L230" s="510">
        <v>46568</v>
      </c>
      <c r="M230" s="503">
        <f t="shared" si="8"/>
        <v>38.857142857142854</v>
      </c>
      <c r="N230" s="513">
        <v>0</v>
      </c>
      <c r="O230" s="500" t="s">
        <v>547</v>
      </c>
      <c r="P230" s="505">
        <f t="shared" si="7"/>
        <v>0</v>
      </c>
      <c r="Q230" s="506" t="str">
        <f>IF(ISNUMBER(P230),IF(P230=100%,"CUMPLIDA",IF(AND(ISNUMBER(L230),ISNUMBER([4]CGR!$P$4)), IF(L230&lt;[4]CGR!$P$4,"INCUMPLIDA","PROCESO"), "VERIFICAR FECHA")),"SIN VALOR AVANCE")</f>
        <v>PROCESO</v>
      </c>
    </row>
    <row r="231" spans="1:17" ht="120.75" x14ac:dyDescent="0.2">
      <c r="A231" s="497" t="s">
        <v>20</v>
      </c>
      <c r="B231" s="498" t="s">
        <v>13</v>
      </c>
      <c r="C231" s="830"/>
      <c r="D231" s="830"/>
      <c r="E231" s="831"/>
      <c r="F231" s="831"/>
      <c r="G231" s="831"/>
      <c r="H231" s="500" t="s">
        <v>616</v>
      </c>
      <c r="I231" s="500" t="s">
        <v>566</v>
      </c>
      <c r="J231" s="501">
        <v>19</v>
      </c>
      <c r="K231" s="502">
        <v>42146</v>
      </c>
      <c r="L231" s="502">
        <v>42287</v>
      </c>
      <c r="M231" s="503">
        <f t="shared" si="8"/>
        <v>20.142857142857142</v>
      </c>
      <c r="N231" s="513">
        <v>19</v>
      </c>
      <c r="O231" s="500" t="s">
        <v>617</v>
      </c>
      <c r="P231" s="505">
        <f t="shared" si="7"/>
        <v>1</v>
      </c>
      <c r="Q231" s="506" t="str">
        <f>IF(ISNUMBER(P231),IF(P231=100%,"CUMPLIDA",IF(AND(ISNUMBER(L231),ISNUMBER([4]CGR!$P$4)), IF(L231&lt;[4]CGR!$P$4,"INCUMPLIDA","PROCESO"), "VERIFICAR FECHA")),"SIN VALOR AVANCE")</f>
        <v>CUMPLIDA</v>
      </c>
    </row>
    <row r="232" spans="1:17" ht="345" x14ac:dyDescent="0.2">
      <c r="A232" s="497" t="s">
        <v>20</v>
      </c>
      <c r="B232" s="498" t="s">
        <v>13</v>
      </c>
      <c r="C232" s="830" t="s">
        <v>618</v>
      </c>
      <c r="D232" s="830" t="s">
        <v>619</v>
      </c>
      <c r="E232" s="831" t="s">
        <v>620</v>
      </c>
      <c r="F232" s="831" t="s">
        <v>621</v>
      </c>
      <c r="G232" s="831" t="s">
        <v>622</v>
      </c>
      <c r="H232" s="500" t="s">
        <v>623</v>
      </c>
      <c r="I232" s="500" t="s">
        <v>624</v>
      </c>
      <c r="J232" s="501">
        <v>1</v>
      </c>
      <c r="K232" s="502">
        <v>42522</v>
      </c>
      <c r="L232" s="502">
        <v>42735</v>
      </c>
      <c r="M232" s="503">
        <f t="shared" si="8"/>
        <v>30.428571428571427</v>
      </c>
      <c r="N232" s="513">
        <v>1</v>
      </c>
      <c r="O232" s="500" t="s">
        <v>585</v>
      </c>
      <c r="P232" s="505">
        <f t="shared" si="7"/>
        <v>1</v>
      </c>
      <c r="Q232" s="506" t="str">
        <f>IF(ISNUMBER(P232),IF(P232=100%,"CUMPLIDA",IF(AND(ISNUMBER(L232),ISNUMBER([4]CGR!$P$4)), IF(L232&lt;[4]CGR!$P$4,"INCUMPLIDA","PROCESO"), "VERIFICAR FECHA")),"SIN VALOR AVANCE")</f>
        <v>CUMPLIDA</v>
      </c>
    </row>
    <row r="233" spans="1:17" ht="180" x14ac:dyDescent="0.2">
      <c r="A233" s="497" t="s">
        <v>20</v>
      </c>
      <c r="B233" s="498" t="s">
        <v>13</v>
      </c>
      <c r="C233" s="830"/>
      <c r="D233" s="830"/>
      <c r="E233" s="831"/>
      <c r="F233" s="831"/>
      <c r="G233" s="831"/>
      <c r="H233" s="500" t="s">
        <v>625</v>
      </c>
      <c r="I233" s="500" t="s">
        <v>626</v>
      </c>
      <c r="J233" s="501">
        <v>2</v>
      </c>
      <c r="K233" s="502">
        <v>42737</v>
      </c>
      <c r="L233" s="502">
        <v>42947</v>
      </c>
      <c r="M233" s="503">
        <f t="shared" si="8"/>
        <v>30</v>
      </c>
      <c r="N233" s="513">
        <v>2</v>
      </c>
      <c r="O233" s="500" t="s">
        <v>536</v>
      </c>
      <c r="P233" s="505">
        <f t="shared" si="7"/>
        <v>1</v>
      </c>
      <c r="Q233" s="506" t="str">
        <f>IF(ISNUMBER(P233),IF(P233=100%,"CUMPLIDA",IF(AND(ISNUMBER(L233),ISNUMBER([4]CGR!$P$4)), IF(L233&lt;[4]CGR!$P$4,"INCUMPLIDA","PROCESO"), "VERIFICAR FECHA")),"SIN VALOR AVANCE")</f>
        <v>CUMPLIDA</v>
      </c>
    </row>
    <row r="234" spans="1:17" ht="225" customHeight="1" x14ac:dyDescent="0.2">
      <c r="A234" s="497" t="s">
        <v>20</v>
      </c>
      <c r="B234" s="498" t="s">
        <v>13</v>
      </c>
      <c r="C234" s="830"/>
      <c r="D234" s="830"/>
      <c r="E234" s="831"/>
      <c r="F234" s="831"/>
      <c r="G234" s="831"/>
      <c r="H234" s="500" t="s">
        <v>627</v>
      </c>
      <c r="I234" s="500" t="s">
        <v>628</v>
      </c>
      <c r="J234" s="501">
        <v>3</v>
      </c>
      <c r="K234" s="502">
        <v>42948</v>
      </c>
      <c r="L234" s="502">
        <v>43220</v>
      </c>
      <c r="M234" s="503">
        <f t="shared" si="8"/>
        <v>38.857142857142854</v>
      </c>
      <c r="N234" s="513">
        <v>3</v>
      </c>
      <c r="O234" s="500" t="s">
        <v>629</v>
      </c>
      <c r="P234" s="505">
        <f t="shared" si="7"/>
        <v>1</v>
      </c>
      <c r="Q234" s="506" t="str">
        <f>IF(ISNUMBER(P234),IF(P234=100%,"CUMPLIDA",IF(AND(ISNUMBER(L234),ISNUMBER([4]CGR!$P$4)), IF(L234&lt;[4]CGR!$P$4,"INCUMPLIDA","PROCESO"), "VERIFICAR FECHA")),"SIN VALOR AVANCE")</f>
        <v>CUMPLIDA</v>
      </c>
    </row>
    <row r="235" spans="1:17" ht="210.75" x14ac:dyDescent="0.2">
      <c r="A235" s="497" t="s">
        <v>20</v>
      </c>
      <c r="B235" s="498" t="s">
        <v>13</v>
      </c>
      <c r="C235" s="830"/>
      <c r="D235" s="830"/>
      <c r="E235" s="831"/>
      <c r="F235" s="831"/>
      <c r="G235" s="499" t="s">
        <v>630</v>
      </c>
      <c r="H235" s="500" t="s">
        <v>91</v>
      </c>
      <c r="I235" s="500" t="s">
        <v>92</v>
      </c>
      <c r="J235" s="501">
        <v>1</v>
      </c>
      <c r="K235" s="502">
        <v>45231</v>
      </c>
      <c r="L235" s="502">
        <v>45504</v>
      </c>
      <c r="M235" s="503">
        <f t="shared" si="8"/>
        <v>39</v>
      </c>
      <c r="N235" s="513">
        <v>1</v>
      </c>
      <c r="O235" s="500" t="s">
        <v>516</v>
      </c>
      <c r="P235" s="505">
        <f t="shared" si="7"/>
        <v>1</v>
      </c>
      <c r="Q235" s="506" t="str">
        <f>IF(ISNUMBER(P235),IF(P235=100%,"CUMPLIDA",IF(AND(ISNUMBER(L235),ISNUMBER([4]CGR!$P$4)), IF(L235&lt;[4]CGR!$P$4,"INCUMPLIDA","PROCESO"), "VERIFICAR FECHA")),"SIN VALOR AVANCE")</f>
        <v>CUMPLIDA</v>
      </c>
    </row>
    <row r="236" spans="1:17" ht="210.75" x14ac:dyDescent="0.2">
      <c r="A236" s="497" t="s">
        <v>20</v>
      </c>
      <c r="B236" s="498" t="s">
        <v>13</v>
      </c>
      <c r="C236" s="830"/>
      <c r="D236" s="830"/>
      <c r="E236" s="831"/>
      <c r="F236" s="831"/>
      <c r="G236" s="499" t="s">
        <v>631</v>
      </c>
      <c r="H236" s="508" t="s">
        <v>95</v>
      </c>
      <c r="I236" s="508" t="s">
        <v>96</v>
      </c>
      <c r="J236" s="501">
        <v>1</v>
      </c>
      <c r="K236" s="502">
        <v>45231</v>
      </c>
      <c r="L236" s="502">
        <v>45504</v>
      </c>
      <c r="M236" s="503">
        <f t="shared" si="8"/>
        <v>39</v>
      </c>
      <c r="N236" s="513">
        <v>1</v>
      </c>
      <c r="O236" s="500" t="s">
        <v>632</v>
      </c>
      <c r="P236" s="505">
        <f t="shared" si="7"/>
        <v>1</v>
      </c>
      <c r="Q236" s="506" t="str">
        <f>IF(ISNUMBER(P236),IF(P236=100%,"CUMPLIDA",IF(AND(ISNUMBER(L236),ISNUMBER([4]CGR!$P$4)), IF(L236&lt;[4]CGR!$P$4,"INCUMPLIDA","PROCESO"), "VERIFICAR FECHA")),"SIN VALOR AVANCE")</f>
        <v>CUMPLIDA</v>
      </c>
    </row>
    <row r="237" spans="1:17" ht="75.75" x14ac:dyDescent="0.2">
      <c r="A237" s="497" t="s">
        <v>20</v>
      </c>
      <c r="B237" s="498" t="s">
        <v>13</v>
      </c>
      <c r="C237" s="830"/>
      <c r="D237" s="830"/>
      <c r="E237" s="831"/>
      <c r="F237" s="831"/>
      <c r="G237" s="499" t="s">
        <v>97</v>
      </c>
      <c r="H237" s="500" t="s">
        <v>98</v>
      </c>
      <c r="I237" s="500" t="s">
        <v>99</v>
      </c>
      <c r="J237" s="509">
        <v>1</v>
      </c>
      <c r="K237" s="510">
        <v>45352</v>
      </c>
      <c r="L237" s="510">
        <v>45747</v>
      </c>
      <c r="M237" s="503">
        <f t="shared" si="8"/>
        <v>56.428571428571431</v>
      </c>
      <c r="N237" s="513">
        <v>1</v>
      </c>
      <c r="O237" s="500" t="s">
        <v>633</v>
      </c>
      <c r="P237" s="505">
        <f t="shared" si="7"/>
        <v>1</v>
      </c>
      <c r="Q237" s="506" t="str">
        <f>IF(ISNUMBER(P237),IF(P237=100%,"CUMPLIDA",IF(AND(ISNUMBER(L237),ISNUMBER([4]CGR!$P$4)), IF(L237&lt;[4]CGR!$P$4,"INCUMPLIDA","PROCESO"), "VERIFICAR FECHA")),"SIN VALOR AVANCE")</f>
        <v>CUMPLIDA</v>
      </c>
    </row>
    <row r="238" spans="1:17" ht="120.75" x14ac:dyDescent="0.2">
      <c r="A238" s="497" t="s">
        <v>20</v>
      </c>
      <c r="B238" s="498" t="s">
        <v>13</v>
      </c>
      <c r="C238" s="830"/>
      <c r="D238" s="830"/>
      <c r="E238" s="831"/>
      <c r="F238" s="831"/>
      <c r="G238" s="499" t="s">
        <v>101</v>
      </c>
      <c r="H238" s="500" t="s">
        <v>101</v>
      </c>
      <c r="I238" s="500" t="s">
        <v>102</v>
      </c>
      <c r="J238" s="509">
        <v>1</v>
      </c>
      <c r="K238" s="510">
        <v>45352</v>
      </c>
      <c r="L238" s="510">
        <v>45747</v>
      </c>
      <c r="M238" s="503">
        <f t="shared" si="8"/>
        <v>56.428571428571431</v>
      </c>
      <c r="N238" s="513">
        <v>1</v>
      </c>
      <c r="O238" s="500" t="s">
        <v>634</v>
      </c>
      <c r="P238" s="505">
        <f t="shared" si="7"/>
        <v>1</v>
      </c>
      <c r="Q238" s="506" t="str">
        <f>IF(ISNUMBER(P238),IF(P238=100%,"CUMPLIDA",IF(AND(ISNUMBER(L238),ISNUMBER([4]CGR!$P$4)), IF(L238&lt;[4]CGR!$P$4,"INCUMPLIDA","PROCESO"), "VERIFICAR FECHA")),"SIN VALOR AVANCE")</f>
        <v>CUMPLIDA</v>
      </c>
    </row>
    <row r="239" spans="1:17" ht="75.75" x14ac:dyDescent="0.2">
      <c r="A239" s="497" t="s">
        <v>20</v>
      </c>
      <c r="B239" s="498" t="s">
        <v>13</v>
      </c>
      <c r="C239" s="830"/>
      <c r="D239" s="830"/>
      <c r="E239" s="831"/>
      <c r="F239" s="831"/>
      <c r="G239" s="499" t="s">
        <v>104</v>
      </c>
      <c r="H239" s="500" t="s">
        <v>104</v>
      </c>
      <c r="I239" s="500" t="s">
        <v>105</v>
      </c>
      <c r="J239" s="509">
        <v>1</v>
      </c>
      <c r="K239" s="510">
        <v>45352</v>
      </c>
      <c r="L239" s="510">
        <v>45747</v>
      </c>
      <c r="M239" s="503">
        <f t="shared" si="8"/>
        <v>56.428571428571431</v>
      </c>
      <c r="N239" s="513">
        <v>1</v>
      </c>
      <c r="O239" s="500" t="s">
        <v>633</v>
      </c>
      <c r="P239" s="505">
        <f t="shared" si="7"/>
        <v>1</v>
      </c>
      <c r="Q239" s="506" t="str">
        <f>IF(ISNUMBER(P239),IF(P239=100%,"CUMPLIDA",IF(AND(ISNUMBER(L239),ISNUMBER([4]CGR!$P$4)), IF(L239&lt;[4]CGR!$P$4,"INCUMPLIDA","PROCESO"), "VERIFICAR FECHA")),"SIN VALOR AVANCE")</f>
        <v>CUMPLIDA</v>
      </c>
    </row>
    <row r="240" spans="1:17" ht="135" customHeight="1" x14ac:dyDescent="0.2">
      <c r="A240" s="497" t="s">
        <v>20</v>
      </c>
      <c r="B240" s="498" t="s">
        <v>13</v>
      </c>
      <c r="C240" s="830"/>
      <c r="D240" s="830"/>
      <c r="E240" s="831"/>
      <c r="F240" s="831"/>
      <c r="G240" s="499" t="s">
        <v>521</v>
      </c>
      <c r="H240" s="500" t="s">
        <v>521</v>
      </c>
      <c r="I240" s="500" t="s">
        <v>107</v>
      </c>
      <c r="J240" s="509">
        <v>1</v>
      </c>
      <c r="K240" s="510">
        <v>45352</v>
      </c>
      <c r="L240" s="510">
        <v>45747</v>
      </c>
      <c r="M240" s="503">
        <f t="shared" si="8"/>
        <v>56.428571428571431</v>
      </c>
      <c r="N240" s="513">
        <v>1</v>
      </c>
      <c r="O240" s="500" t="s">
        <v>634</v>
      </c>
      <c r="P240" s="505">
        <f t="shared" si="7"/>
        <v>1</v>
      </c>
      <c r="Q240" s="506" t="str">
        <f>IF(ISNUMBER(P240),IF(P240=100%,"CUMPLIDA",IF(AND(ISNUMBER(L240),ISNUMBER([4]CGR!$P$4)), IF(L240&lt;[4]CGR!$P$4,"INCUMPLIDA","PROCESO"), "VERIFICAR FECHA")),"SIN VALOR AVANCE")</f>
        <v>CUMPLIDA</v>
      </c>
    </row>
    <row r="241" spans="1:17" ht="195.75" x14ac:dyDescent="0.2">
      <c r="A241" s="497" t="s">
        <v>20</v>
      </c>
      <c r="B241" s="498" t="s">
        <v>13</v>
      </c>
      <c r="C241" s="830"/>
      <c r="D241" s="830"/>
      <c r="E241" s="831"/>
      <c r="F241" s="831"/>
      <c r="G241" s="499" t="s">
        <v>523</v>
      </c>
      <c r="H241" s="500" t="s">
        <v>523</v>
      </c>
      <c r="I241" s="500" t="s">
        <v>524</v>
      </c>
      <c r="J241" s="509">
        <v>1</v>
      </c>
      <c r="K241" s="510">
        <v>45352</v>
      </c>
      <c r="L241" s="510">
        <v>45747</v>
      </c>
      <c r="M241" s="503">
        <f t="shared" si="8"/>
        <v>56.428571428571431</v>
      </c>
      <c r="N241" s="513">
        <v>1</v>
      </c>
      <c r="O241" s="500" t="s">
        <v>635</v>
      </c>
      <c r="P241" s="505">
        <f t="shared" si="7"/>
        <v>1</v>
      </c>
      <c r="Q241" s="506" t="str">
        <f>IF(ISNUMBER(P241),IF(P241=100%,"CUMPLIDA",IF(AND(ISNUMBER(L241),ISNUMBER([4]CGR!$P$4)), IF(L241&lt;[4]CGR!$P$4,"INCUMPLIDA","PROCESO"), "VERIFICAR FECHA")),"SIN VALOR AVANCE")</f>
        <v>CUMPLIDA</v>
      </c>
    </row>
    <row r="242" spans="1:17" ht="165.75" x14ac:dyDescent="0.2">
      <c r="A242" s="497" t="s">
        <v>20</v>
      </c>
      <c r="B242" s="498" t="s">
        <v>13</v>
      </c>
      <c r="C242" s="830"/>
      <c r="D242" s="830"/>
      <c r="E242" s="831"/>
      <c r="F242" s="831"/>
      <c r="G242" s="499" t="s">
        <v>110</v>
      </c>
      <c r="H242" s="500" t="s">
        <v>111</v>
      </c>
      <c r="I242" s="500" t="s">
        <v>112</v>
      </c>
      <c r="J242" s="509">
        <v>3</v>
      </c>
      <c r="K242" s="510">
        <v>45748</v>
      </c>
      <c r="L242" s="510">
        <v>45930</v>
      </c>
      <c r="M242" s="503">
        <f t="shared" si="8"/>
        <v>26</v>
      </c>
      <c r="N242" s="513">
        <v>1</v>
      </c>
      <c r="O242" s="500" t="s">
        <v>526</v>
      </c>
      <c r="P242" s="505">
        <f t="shared" si="7"/>
        <v>0.33333333333333331</v>
      </c>
      <c r="Q242" s="506" t="str">
        <f>IF(ISNUMBER(P242),IF(P242=100%,"CUMPLIDA",IF(AND(ISNUMBER(L242),ISNUMBER([4]CGR!$P$4)), IF(L242&lt;[4]CGR!$P$4,"INCUMPLIDA","PROCESO"), "VERIFICAR FECHA")),"SIN VALOR AVANCE")</f>
        <v>PROCESO</v>
      </c>
    </row>
    <row r="243" spans="1:17" ht="75.75" x14ac:dyDescent="0.2">
      <c r="A243" s="497" t="s">
        <v>20</v>
      </c>
      <c r="B243" s="498" t="s">
        <v>13</v>
      </c>
      <c r="C243" s="830"/>
      <c r="D243" s="830"/>
      <c r="E243" s="831"/>
      <c r="F243" s="831"/>
      <c r="G243" s="499" t="s">
        <v>114</v>
      </c>
      <c r="H243" s="500" t="s">
        <v>115</v>
      </c>
      <c r="I243" s="500" t="s">
        <v>116</v>
      </c>
      <c r="J243" s="509">
        <v>1</v>
      </c>
      <c r="K243" s="510">
        <v>45748</v>
      </c>
      <c r="L243" s="510">
        <v>45930</v>
      </c>
      <c r="M243" s="503">
        <f t="shared" si="8"/>
        <v>26</v>
      </c>
      <c r="N243" s="513">
        <v>0</v>
      </c>
      <c r="O243" s="500" t="s">
        <v>633</v>
      </c>
      <c r="P243" s="505">
        <f t="shared" si="7"/>
        <v>0</v>
      </c>
      <c r="Q243" s="506" t="str">
        <f>IF(ISNUMBER(P243),IF(P243=100%,"CUMPLIDA",IF(AND(ISNUMBER(L243),ISNUMBER([4]CGR!$P$4)), IF(L243&lt;[4]CGR!$P$4,"INCUMPLIDA","PROCESO"), "VERIFICAR FECHA")),"SIN VALOR AVANCE")</f>
        <v>PROCESO</v>
      </c>
    </row>
    <row r="244" spans="1:17" ht="225.75" x14ac:dyDescent="0.2">
      <c r="A244" s="497" t="s">
        <v>20</v>
      </c>
      <c r="B244" s="498" t="s">
        <v>13</v>
      </c>
      <c r="C244" s="830"/>
      <c r="D244" s="830"/>
      <c r="E244" s="831"/>
      <c r="F244" s="831"/>
      <c r="G244" s="499" t="s">
        <v>117</v>
      </c>
      <c r="H244" s="500" t="s">
        <v>118</v>
      </c>
      <c r="I244" s="500" t="s">
        <v>119</v>
      </c>
      <c r="J244" s="509">
        <v>2</v>
      </c>
      <c r="K244" s="510">
        <v>45748</v>
      </c>
      <c r="L244" s="510">
        <v>45930</v>
      </c>
      <c r="M244" s="503">
        <f t="shared" si="8"/>
        <v>26</v>
      </c>
      <c r="N244" s="513">
        <v>0</v>
      </c>
      <c r="O244" s="500" t="s">
        <v>636</v>
      </c>
      <c r="P244" s="505">
        <f t="shared" si="7"/>
        <v>0</v>
      </c>
      <c r="Q244" s="506" t="str">
        <f>IF(ISNUMBER(P244),IF(P244=100%,"CUMPLIDA",IF(AND(ISNUMBER(L244),ISNUMBER([4]CGR!$P$4)), IF(L244&lt;[4]CGR!$P$4,"INCUMPLIDA","PROCESO"), "VERIFICAR FECHA")),"SIN VALOR AVANCE")</f>
        <v>PROCESO</v>
      </c>
    </row>
    <row r="245" spans="1:17" ht="345" x14ac:dyDescent="0.2">
      <c r="A245" s="497" t="s">
        <v>20</v>
      </c>
      <c r="B245" s="498" t="s">
        <v>13</v>
      </c>
      <c r="C245" s="830" t="s">
        <v>637</v>
      </c>
      <c r="D245" s="830" t="s">
        <v>68</v>
      </c>
      <c r="E245" s="831" t="s">
        <v>638</v>
      </c>
      <c r="F245" s="831" t="s">
        <v>639</v>
      </c>
      <c r="G245" s="831" t="s">
        <v>622</v>
      </c>
      <c r="H245" s="500" t="s">
        <v>623</v>
      </c>
      <c r="I245" s="500" t="s">
        <v>624</v>
      </c>
      <c r="J245" s="501">
        <v>1</v>
      </c>
      <c r="K245" s="502">
        <v>42522</v>
      </c>
      <c r="L245" s="502">
        <v>42735</v>
      </c>
      <c r="M245" s="503">
        <f t="shared" si="8"/>
        <v>30.428571428571427</v>
      </c>
      <c r="N245" s="513">
        <v>1</v>
      </c>
      <c r="O245" s="500" t="s">
        <v>640</v>
      </c>
      <c r="P245" s="505">
        <f t="shared" si="7"/>
        <v>1</v>
      </c>
      <c r="Q245" s="506" t="str">
        <f>IF(ISNUMBER(P245),IF(P245=100%,"CUMPLIDA",IF(AND(ISNUMBER(L245),ISNUMBER([4]CGR!$P$4)), IF(L245&lt;[4]CGR!$P$4,"INCUMPLIDA","PROCESO"), "VERIFICAR FECHA")),"SIN VALOR AVANCE")</f>
        <v>CUMPLIDA</v>
      </c>
    </row>
    <row r="246" spans="1:17" ht="195.75" x14ac:dyDescent="0.2">
      <c r="A246" s="497" t="s">
        <v>20</v>
      </c>
      <c r="B246" s="498" t="s">
        <v>13</v>
      </c>
      <c r="C246" s="830"/>
      <c r="D246" s="830"/>
      <c r="E246" s="831"/>
      <c r="F246" s="831"/>
      <c r="G246" s="831"/>
      <c r="H246" s="500" t="s">
        <v>625</v>
      </c>
      <c r="I246" s="500" t="s">
        <v>626</v>
      </c>
      <c r="J246" s="501">
        <v>2</v>
      </c>
      <c r="K246" s="502">
        <v>42737</v>
      </c>
      <c r="L246" s="502">
        <v>42947</v>
      </c>
      <c r="M246" s="503">
        <f t="shared" si="8"/>
        <v>30</v>
      </c>
      <c r="N246" s="513">
        <v>2</v>
      </c>
      <c r="O246" s="500" t="s">
        <v>641</v>
      </c>
      <c r="P246" s="505">
        <f t="shared" si="7"/>
        <v>1</v>
      </c>
      <c r="Q246" s="506" t="str">
        <f>IF(ISNUMBER(P246),IF(P246=100%,"CUMPLIDA",IF(AND(ISNUMBER(L246),ISNUMBER([4]CGR!$P$4)), IF(L246&lt;[4]CGR!$P$4,"INCUMPLIDA","PROCESO"), "VERIFICAR FECHA")),"SIN VALOR AVANCE")</f>
        <v>CUMPLIDA</v>
      </c>
    </row>
    <row r="247" spans="1:17" ht="225" customHeight="1" x14ac:dyDescent="0.2">
      <c r="A247" s="497" t="s">
        <v>20</v>
      </c>
      <c r="B247" s="498" t="s">
        <v>13</v>
      </c>
      <c r="C247" s="830"/>
      <c r="D247" s="830"/>
      <c r="E247" s="831"/>
      <c r="F247" s="831"/>
      <c r="G247" s="831"/>
      <c r="H247" s="500" t="s">
        <v>627</v>
      </c>
      <c r="I247" s="500" t="s">
        <v>628</v>
      </c>
      <c r="J247" s="501">
        <v>3</v>
      </c>
      <c r="K247" s="502">
        <v>42948</v>
      </c>
      <c r="L247" s="502">
        <v>43220</v>
      </c>
      <c r="M247" s="503">
        <f t="shared" si="8"/>
        <v>38.857142857142854</v>
      </c>
      <c r="N247" s="513">
        <v>3</v>
      </c>
      <c r="O247" s="500" t="s">
        <v>642</v>
      </c>
      <c r="P247" s="505">
        <f t="shared" si="7"/>
        <v>1</v>
      </c>
      <c r="Q247" s="506" t="str">
        <f>IF(ISNUMBER(P247),IF(P247=100%,"CUMPLIDA",IF(AND(ISNUMBER(L247),ISNUMBER([4]CGR!$P$4)), IF(L247&lt;[4]CGR!$P$4,"INCUMPLIDA","PROCESO"), "VERIFICAR FECHA")),"SIN VALOR AVANCE")</f>
        <v>CUMPLIDA</v>
      </c>
    </row>
    <row r="248" spans="1:17" ht="210.75" x14ac:dyDescent="0.2">
      <c r="A248" s="497" t="s">
        <v>20</v>
      </c>
      <c r="B248" s="498" t="s">
        <v>13</v>
      </c>
      <c r="C248" s="830"/>
      <c r="D248" s="830"/>
      <c r="E248" s="831"/>
      <c r="F248" s="831"/>
      <c r="G248" s="499" t="s">
        <v>160</v>
      </c>
      <c r="H248" s="500" t="s">
        <v>91</v>
      </c>
      <c r="I248" s="500" t="s">
        <v>92</v>
      </c>
      <c r="J248" s="501">
        <v>1</v>
      </c>
      <c r="K248" s="502">
        <v>45231</v>
      </c>
      <c r="L248" s="502">
        <v>45504</v>
      </c>
      <c r="M248" s="503">
        <f t="shared" si="8"/>
        <v>39</v>
      </c>
      <c r="N248" s="513">
        <v>1</v>
      </c>
      <c r="O248" s="500" t="s">
        <v>528</v>
      </c>
      <c r="P248" s="505">
        <f t="shared" si="7"/>
        <v>1</v>
      </c>
      <c r="Q248" s="506" t="str">
        <f>IF(ISNUMBER(P248),IF(P248=100%,"CUMPLIDA",IF(AND(ISNUMBER(L248),ISNUMBER([4]CGR!$P$4)), IF(L248&lt;[4]CGR!$P$4,"INCUMPLIDA","PROCESO"), "VERIFICAR FECHA")),"SIN VALOR AVANCE")</f>
        <v>CUMPLIDA</v>
      </c>
    </row>
    <row r="249" spans="1:17" ht="210.75" x14ac:dyDescent="0.2">
      <c r="A249" s="497" t="s">
        <v>20</v>
      </c>
      <c r="B249" s="498" t="s">
        <v>13</v>
      </c>
      <c r="C249" s="830"/>
      <c r="D249" s="830"/>
      <c r="E249" s="831"/>
      <c r="F249" s="831"/>
      <c r="G249" s="499" t="s">
        <v>517</v>
      </c>
      <c r="H249" s="508" t="s">
        <v>95</v>
      </c>
      <c r="I249" s="508" t="s">
        <v>96</v>
      </c>
      <c r="J249" s="501">
        <v>1</v>
      </c>
      <c r="K249" s="502">
        <v>45231</v>
      </c>
      <c r="L249" s="502">
        <v>45504</v>
      </c>
      <c r="M249" s="503">
        <f t="shared" si="8"/>
        <v>39</v>
      </c>
      <c r="N249" s="513">
        <v>1</v>
      </c>
      <c r="O249" s="500" t="s">
        <v>643</v>
      </c>
      <c r="P249" s="505">
        <f t="shared" si="7"/>
        <v>1</v>
      </c>
      <c r="Q249" s="506" t="str">
        <f>IF(ISNUMBER(P249),IF(P249=100%,"CUMPLIDA",IF(AND(ISNUMBER(L249),ISNUMBER([4]CGR!$P$4)), IF(L249&lt;[4]CGR!$P$4,"INCUMPLIDA","PROCESO"), "VERIFICAR FECHA")),"SIN VALOR AVANCE")</f>
        <v>CUMPLIDA</v>
      </c>
    </row>
    <row r="250" spans="1:17" ht="75.75" x14ac:dyDescent="0.2">
      <c r="A250" s="497" t="s">
        <v>20</v>
      </c>
      <c r="B250" s="498" t="s">
        <v>13</v>
      </c>
      <c r="C250" s="830"/>
      <c r="D250" s="830"/>
      <c r="E250" s="831"/>
      <c r="F250" s="831"/>
      <c r="G250" s="499" t="s">
        <v>97</v>
      </c>
      <c r="H250" s="500" t="s">
        <v>98</v>
      </c>
      <c r="I250" s="500" t="s">
        <v>99</v>
      </c>
      <c r="J250" s="509">
        <v>1</v>
      </c>
      <c r="K250" s="510">
        <v>45352</v>
      </c>
      <c r="L250" s="510">
        <v>45747</v>
      </c>
      <c r="M250" s="503">
        <f t="shared" si="8"/>
        <v>56.428571428571431</v>
      </c>
      <c r="N250" s="513">
        <v>1</v>
      </c>
      <c r="O250" s="500" t="s">
        <v>644</v>
      </c>
      <c r="P250" s="505">
        <f t="shared" si="7"/>
        <v>1</v>
      </c>
      <c r="Q250" s="506" t="str">
        <f>IF(ISNUMBER(P250),IF(P250=100%,"CUMPLIDA",IF(AND(ISNUMBER(L250),ISNUMBER([4]CGR!$P$4)), IF(L250&lt;[4]CGR!$P$4,"INCUMPLIDA","PROCESO"), "VERIFICAR FECHA")),"SIN VALOR AVANCE")</f>
        <v>CUMPLIDA</v>
      </c>
    </row>
    <row r="251" spans="1:17" ht="135.75" x14ac:dyDescent="0.2">
      <c r="A251" s="497" t="s">
        <v>20</v>
      </c>
      <c r="B251" s="498" t="s">
        <v>13</v>
      </c>
      <c r="C251" s="830"/>
      <c r="D251" s="830"/>
      <c r="E251" s="831"/>
      <c r="F251" s="831"/>
      <c r="G251" s="499" t="s">
        <v>101</v>
      </c>
      <c r="H251" s="500" t="s">
        <v>101</v>
      </c>
      <c r="I251" s="500" t="s">
        <v>102</v>
      </c>
      <c r="J251" s="509">
        <v>1</v>
      </c>
      <c r="K251" s="510">
        <v>45352</v>
      </c>
      <c r="L251" s="510">
        <v>45747</v>
      </c>
      <c r="M251" s="503">
        <f t="shared" si="8"/>
        <v>56.428571428571431</v>
      </c>
      <c r="N251" s="513">
        <v>1</v>
      </c>
      <c r="O251" s="500" t="s">
        <v>645</v>
      </c>
      <c r="P251" s="505">
        <f t="shared" si="7"/>
        <v>1</v>
      </c>
      <c r="Q251" s="506" t="str">
        <f>IF(ISNUMBER(P251),IF(P251=100%,"CUMPLIDA",IF(AND(ISNUMBER(L251),ISNUMBER([4]CGR!$P$4)), IF(L251&lt;[4]CGR!$P$4,"INCUMPLIDA","PROCESO"), "VERIFICAR FECHA")),"SIN VALOR AVANCE")</f>
        <v>CUMPLIDA</v>
      </c>
    </row>
    <row r="252" spans="1:17" ht="75.75" x14ac:dyDescent="0.2">
      <c r="A252" s="497" t="s">
        <v>20</v>
      </c>
      <c r="B252" s="498" t="s">
        <v>13</v>
      </c>
      <c r="C252" s="830"/>
      <c r="D252" s="830"/>
      <c r="E252" s="831"/>
      <c r="F252" s="831"/>
      <c r="G252" s="499" t="s">
        <v>104</v>
      </c>
      <c r="H252" s="500" t="s">
        <v>104</v>
      </c>
      <c r="I252" s="500" t="s">
        <v>105</v>
      </c>
      <c r="J252" s="509">
        <v>1</v>
      </c>
      <c r="K252" s="510">
        <v>45352</v>
      </c>
      <c r="L252" s="510">
        <v>45747</v>
      </c>
      <c r="M252" s="503">
        <f t="shared" si="8"/>
        <v>56.428571428571431</v>
      </c>
      <c r="N252" s="513">
        <v>1</v>
      </c>
      <c r="O252" s="500" t="s">
        <v>644</v>
      </c>
      <c r="P252" s="505">
        <f t="shared" si="7"/>
        <v>1</v>
      </c>
      <c r="Q252" s="506" t="str">
        <f>IF(ISNUMBER(P252),IF(P252=100%,"CUMPLIDA",IF(AND(ISNUMBER(L252),ISNUMBER([4]CGR!$P$4)), IF(L252&lt;[4]CGR!$P$4,"INCUMPLIDA","PROCESO"), "VERIFICAR FECHA")),"SIN VALOR AVANCE")</f>
        <v>CUMPLIDA</v>
      </c>
    </row>
    <row r="253" spans="1:17" ht="135.75" x14ac:dyDescent="0.2">
      <c r="A253" s="497" t="s">
        <v>20</v>
      </c>
      <c r="B253" s="498" t="s">
        <v>13</v>
      </c>
      <c r="C253" s="830"/>
      <c r="D253" s="830"/>
      <c r="E253" s="831"/>
      <c r="F253" s="831"/>
      <c r="G253" s="499" t="s">
        <v>521</v>
      </c>
      <c r="H253" s="500" t="s">
        <v>521</v>
      </c>
      <c r="I253" s="500" t="s">
        <v>107</v>
      </c>
      <c r="J253" s="509">
        <v>1</v>
      </c>
      <c r="K253" s="510">
        <v>45352</v>
      </c>
      <c r="L253" s="510">
        <v>45747</v>
      </c>
      <c r="M253" s="503">
        <f t="shared" si="8"/>
        <v>56.428571428571431</v>
      </c>
      <c r="N253" s="513">
        <v>1</v>
      </c>
      <c r="O253" s="500" t="s">
        <v>645</v>
      </c>
      <c r="P253" s="505">
        <f t="shared" si="7"/>
        <v>1</v>
      </c>
      <c r="Q253" s="506" t="str">
        <f>IF(ISNUMBER(P253),IF(P253=100%,"CUMPLIDA",IF(AND(ISNUMBER(L253),ISNUMBER([4]CGR!$P$4)), IF(L253&lt;[4]CGR!$P$4,"INCUMPLIDA","PROCESO"), "VERIFICAR FECHA")),"SIN VALOR AVANCE")</f>
        <v>CUMPLIDA</v>
      </c>
    </row>
    <row r="254" spans="1:17" ht="195.75" x14ac:dyDescent="0.2">
      <c r="A254" s="497" t="s">
        <v>20</v>
      </c>
      <c r="B254" s="498" t="s">
        <v>13</v>
      </c>
      <c r="C254" s="830"/>
      <c r="D254" s="830"/>
      <c r="E254" s="831"/>
      <c r="F254" s="831"/>
      <c r="G254" s="499" t="s">
        <v>523</v>
      </c>
      <c r="H254" s="500" t="s">
        <v>523</v>
      </c>
      <c r="I254" s="500" t="s">
        <v>524</v>
      </c>
      <c r="J254" s="509">
        <v>1</v>
      </c>
      <c r="K254" s="510">
        <v>45352</v>
      </c>
      <c r="L254" s="510">
        <v>45747</v>
      </c>
      <c r="M254" s="503">
        <f t="shared" si="8"/>
        <v>56.428571428571431</v>
      </c>
      <c r="N254" s="513">
        <v>1</v>
      </c>
      <c r="O254" s="500" t="s">
        <v>646</v>
      </c>
      <c r="P254" s="505">
        <f t="shared" si="7"/>
        <v>1</v>
      </c>
      <c r="Q254" s="506" t="str">
        <f>IF(ISNUMBER(P254),IF(P254=100%,"CUMPLIDA",IF(AND(ISNUMBER(L254),ISNUMBER([4]CGR!$P$4)), IF(L254&lt;[4]CGR!$P$4,"INCUMPLIDA","PROCESO"), "VERIFICAR FECHA")),"SIN VALOR AVANCE")</f>
        <v>CUMPLIDA</v>
      </c>
    </row>
    <row r="255" spans="1:17" ht="180.75" x14ac:dyDescent="0.2">
      <c r="A255" s="497" t="s">
        <v>20</v>
      </c>
      <c r="B255" s="498" t="s">
        <v>13</v>
      </c>
      <c r="C255" s="830"/>
      <c r="D255" s="830"/>
      <c r="E255" s="831"/>
      <c r="F255" s="831"/>
      <c r="G255" s="499" t="s">
        <v>110</v>
      </c>
      <c r="H255" s="500" t="s">
        <v>111</v>
      </c>
      <c r="I255" s="500" t="s">
        <v>112</v>
      </c>
      <c r="J255" s="509">
        <v>3</v>
      </c>
      <c r="K255" s="510">
        <v>45748</v>
      </c>
      <c r="L255" s="510">
        <v>45930</v>
      </c>
      <c r="M255" s="503">
        <f t="shared" si="8"/>
        <v>26</v>
      </c>
      <c r="N255" s="513">
        <v>1</v>
      </c>
      <c r="O255" s="500" t="s">
        <v>647</v>
      </c>
      <c r="P255" s="505">
        <f t="shared" si="7"/>
        <v>0.33333333333333331</v>
      </c>
      <c r="Q255" s="506" t="str">
        <f>IF(ISNUMBER(P255),IF(P255=100%,"CUMPLIDA",IF(AND(ISNUMBER(L255),ISNUMBER([4]CGR!$P$4)), IF(L255&lt;[4]CGR!$P$4,"INCUMPLIDA","PROCESO"), "VERIFICAR FECHA")),"SIN VALOR AVANCE")</f>
        <v>PROCESO</v>
      </c>
    </row>
    <row r="256" spans="1:17" ht="75.75" x14ac:dyDescent="0.2">
      <c r="A256" s="497" t="s">
        <v>20</v>
      </c>
      <c r="B256" s="498" t="s">
        <v>13</v>
      </c>
      <c r="C256" s="830"/>
      <c r="D256" s="830"/>
      <c r="E256" s="831"/>
      <c r="F256" s="831"/>
      <c r="G256" s="499" t="s">
        <v>114</v>
      </c>
      <c r="H256" s="500" t="s">
        <v>115</v>
      </c>
      <c r="I256" s="500" t="s">
        <v>116</v>
      </c>
      <c r="J256" s="509">
        <v>1</v>
      </c>
      <c r="K256" s="510">
        <v>45748</v>
      </c>
      <c r="L256" s="510">
        <v>45930</v>
      </c>
      <c r="M256" s="503">
        <f t="shared" si="8"/>
        <v>26</v>
      </c>
      <c r="N256" s="513">
        <v>0</v>
      </c>
      <c r="O256" s="500" t="s">
        <v>644</v>
      </c>
      <c r="P256" s="505">
        <f t="shared" si="7"/>
        <v>0</v>
      </c>
      <c r="Q256" s="506" t="str">
        <f>IF(ISNUMBER(P256),IF(P256=100%,"CUMPLIDA",IF(AND(ISNUMBER(L256),ISNUMBER([4]CGR!$P$4)), IF(L256&lt;[4]CGR!$P$4,"INCUMPLIDA","PROCESO"), "VERIFICAR FECHA")),"SIN VALOR AVANCE")</f>
        <v>PROCESO</v>
      </c>
    </row>
    <row r="257" spans="1:17" ht="225.75" x14ac:dyDescent="0.2">
      <c r="A257" s="497" t="s">
        <v>20</v>
      </c>
      <c r="B257" s="498" t="s">
        <v>13</v>
      </c>
      <c r="C257" s="830"/>
      <c r="D257" s="830"/>
      <c r="E257" s="831"/>
      <c r="F257" s="831"/>
      <c r="G257" s="499" t="s">
        <v>117</v>
      </c>
      <c r="H257" s="500" t="s">
        <v>118</v>
      </c>
      <c r="I257" s="500" t="s">
        <v>119</v>
      </c>
      <c r="J257" s="509">
        <v>2</v>
      </c>
      <c r="K257" s="510">
        <v>45748</v>
      </c>
      <c r="L257" s="510">
        <v>45930</v>
      </c>
      <c r="M257" s="503">
        <f t="shared" si="8"/>
        <v>26</v>
      </c>
      <c r="N257" s="513">
        <v>0</v>
      </c>
      <c r="O257" s="500" t="s">
        <v>636</v>
      </c>
      <c r="P257" s="505">
        <f t="shared" si="7"/>
        <v>0</v>
      </c>
      <c r="Q257" s="506" t="str">
        <f>IF(ISNUMBER(P257),IF(P257=100%,"CUMPLIDA",IF(AND(ISNUMBER(L257),ISNUMBER([4]CGR!$P$4)), IF(L257&lt;[4]CGR!$P$4,"INCUMPLIDA","PROCESO"), "VERIFICAR FECHA")),"SIN VALOR AVANCE")</f>
        <v>PROCESO</v>
      </c>
    </row>
    <row r="258" spans="1:17" ht="345" x14ac:dyDescent="0.2">
      <c r="A258" s="497" t="s">
        <v>20</v>
      </c>
      <c r="B258" s="498" t="s">
        <v>13</v>
      </c>
      <c r="C258" s="830" t="s">
        <v>648</v>
      </c>
      <c r="D258" s="830" t="s">
        <v>530</v>
      </c>
      <c r="E258" s="831" t="s">
        <v>649</v>
      </c>
      <c r="F258" s="831" t="s">
        <v>650</v>
      </c>
      <c r="G258" s="831" t="s">
        <v>622</v>
      </c>
      <c r="H258" s="500" t="s">
        <v>651</v>
      </c>
      <c r="I258" s="500" t="s">
        <v>652</v>
      </c>
      <c r="J258" s="501">
        <v>1</v>
      </c>
      <c r="K258" s="502">
        <v>42522</v>
      </c>
      <c r="L258" s="502">
        <v>42735</v>
      </c>
      <c r="M258" s="503">
        <f t="shared" si="8"/>
        <v>30.428571428571427</v>
      </c>
      <c r="N258" s="513">
        <v>1</v>
      </c>
      <c r="O258" s="500" t="s">
        <v>653</v>
      </c>
      <c r="P258" s="505">
        <f t="shared" si="7"/>
        <v>1</v>
      </c>
      <c r="Q258" s="506" t="str">
        <f>IF(ISNUMBER(P258),IF(P258=100%,"CUMPLIDA",IF(AND(ISNUMBER(L258),ISNUMBER([4]CGR!$P$4)), IF(L258&lt;[4]CGR!$P$4,"INCUMPLIDA","PROCESO"), "VERIFICAR FECHA")),"SIN VALOR AVANCE")</f>
        <v>CUMPLIDA</v>
      </c>
    </row>
    <row r="259" spans="1:17" ht="210.75" x14ac:dyDescent="0.2">
      <c r="A259" s="497" t="s">
        <v>20</v>
      </c>
      <c r="B259" s="498" t="s">
        <v>13</v>
      </c>
      <c r="C259" s="830"/>
      <c r="D259" s="830"/>
      <c r="E259" s="831"/>
      <c r="F259" s="831"/>
      <c r="G259" s="831"/>
      <c r="H259" s="500" t="s">
        <v>625</v>
      </c>
      <c r="I259" s="500" t="s">
        <v>626</v>
      </c>
      <c r="J259" s="501">
        <v>2</v>
      </c>
      <c r="K259" s="502">
        <v>42737</v>
      </c>
      <c r="L259" s="502">
        <v>42947</v>
      </c>
      <c r="M259" s="503">
        <f t="shared" si="8"/>
        <v>30</v>
      </c>
      <c r="N259" s="513">
        <v>2</v>
      </c>
      <c r="O259" s="500" t="s">
        <v>640</v>
      </c>
      <c r="P259" s="505">
        <f t="shared" si="7"/>
        <v>1</v>
      </c>
      <c r="Q259" s="506" t="str">
        <f>IF(ISNUMBER(P259),IF(P259=100%,"CUMPLIDA",IF(AND(ISNUMBER(L259),ISNUMBER([4]CGR!$P$4)), IF(L259&lt;[4]CGR!$P$4,"INCUMPLIDA","PROCESO"), "VERIFICAR FECHA")),"SIN VALOR AVANCE")</f>
        <v>CUMPLIDA</v>
      </c>
    </row>
    <row r="260" spans="1:17" ht="225" customHeight="1" x14ac:dyDescent="0.2">
      <c r="A260" s="497" t="s">
        <v>20</v>
      </c>
      <c r="B260" s="498" t="s">
        <v>13</v>
      </c>
      <c r="C260" s="830"/>
      <c r="D260" s="830"/>
      <c r="E260" s="831"/>
      <c r="F260" s="831"/>
      <c r="G260" s="831"/>
      <c r="H260" s="500" t="s">
        <v>627</v>
      </c>
      <c r="I260" s="500" t="s">
        <v>628</v>
      </c>
      <c r="J260" s="501">
        <v>3</v>
      </c>
      <c r="K260" s="502">
        <v>42948</v>
      </c>
      <c r="L260" s="502">
        <v>43220</v>
      </c>
      <c r="M260" s="503">
        <f t="shared" si="8"/>
        <v>38.857142857142854</v>
      </c>
      <c r="N260" s="513">
        <v>3</v>
      </c>
      <c r="O260" s="500" t="s">
        <v>654</v>
      </c>
      <c r="P260" s="505">
        <f t="shared" si="7"/>
        <v>1</v>
      </c>
      <c r="Q260" s="506" t="str">
        <f>IF(ISNUMBER(P260),IF(P260=100%,"CUMPLIDA",IF(AND(ISNUMBER(L260),ISNUMBER([4]CGR!$P$4)), IF(L260&lt;[4]CGR!$P$4,"INCUMPLIDA","PROCESO"), "VERIFICAR FECHA")),"SIN VALOR AVANCE")</f>
        <v>CUMPLIDA</v>
      </c>
    </row>
    <row r="261" spans="1:17" ht="225.75" x14ac:dyDescent="0.2">
      <c r="A261" s="497" t="s">
        <v>20</v>
      </c>
      <c r="B261" s="498" t="s">
        <v>13</v>
      </c>
      <c r="C261" s="830"/>
      <c r="D261" s="830"/>
      <c r="E261" s="831"/>
      <c r="F261" s="831"/>
      <c r="G261" s="499" t="s">
        <v>630</v>
      </c>
      <c r="H261" s="500" t="s">
        <v>91</v>
      </c>
      <c r="I261" s="500" t="s">
        <v>92</v>
      </c>
      <c r="J261" s="501">
        <v>1</v>
      </c>
      <c r="K261" s="502">
        <v>45231</v>
      </c>
      <c r="L261" s="502">
        <v>45504</v>
      </c>
      <c r="M261" s="503">
        <f t="shared" si="8"/>
        <v>39</v>
      </c>
      <c r="N261" s="513">
        <v>1</v>
      </c>
      <c r="O261" s="500" t="s">
        <v>655</v>
      </c>
      <c r="P261" s="505">
        <f t="shared" si="7"/>
        <v>1</v>
      </c>
      <c r="Q261" s="506" t="str">
        <f>IF(ISNUMBER(P261),IF(P261=100%,"CUMPLIDA",IF(AND(ISNUMBER(L261),ISNUMBER([4]CGR!$P$4)), IF(L261&lt;[4]CGR!$P$4,"INCUMPLIDA","PROCESO"), "VERIFICAR FECHA")),"SIN VALOR AVANCE")</f>
        <v>CUMPLIDA</v>
      </c>
    </row>
    <row r="262" spans="1:17" ht="195.75" x14ac:dyDescent="0.2">
      <c r="A262" s="497" t="s">
        <v>20</v>
      </c>
      <c r="B262" s="498" t="s">
        <v>13</v>
      </c>
      <c r="C262" s="830"/>
      <c r="D262" s="830"/>
      <c r="E262" s="831"/>
      <c r="F262" s="831"/>
      <c r="G262" s="499" t="s">
        <v>517</v>
      </c>
      <c r="H262" s="508" t="s">
        <v>95</v>
      </c>
      <c r="I262" s="508" t="s">
        <v>96</v>
      </c>
      <c r="J262" s="501">
        <v>1</v>
      </c>
      <c r="K262" s="502">
        <v>45231</v>
      </c>
      <c r="L262" s="502">
        <v>45504</v>
      </c>
      <c r="M262" s="503">
        <f t="shared" si="8"/>
        <v>39</v>
      </c>
      <c r="N262" s="513">
        <v>1</v>
      </c>
      <c r="O262" s="500" t="s">
        <v>656</v>
      </c>
      <c r="P262" s="505">
        <f t="shared" si="7"/>
        <v>1</v>
      </c>
      <c r="Q262" s="506" t="str">
        <f>IF(ISNUMBER(P262),IF(P262=100%,"CUMPLIDA",IF(AND(ISNUMBER(L262),ISNUMBER([4]CGR!$P$4)), IF(L262&lt;[4]CGR!$P$4,"INCUMPLIDA","PROCESO"), "VERIFICAR FECHA")),"SIN VALOR AVANCE")</f>
        <v>CUMPLIDA</v>
      </c>
    </row>
    <row r="263" spans="1:17" ht="75.75" x14ac:dyDescent="0.2">
      <c r="A263" s="497" t="s">
        <v>20</v>
      </c>
      <c r="B263" s="498" t="s">
        <v>13</v>
      </c>
      <c r="C263" s="830"/>
      <c r="D263" s="830"/>
      <c r="E263" s="831"/>
      <c r="F263" s="831"/>
      <c r="G263" s="499" t="s">
        <v>97</v>
      </c>
      <c r="H263" s="500" t="s">
        <v>98</v>
      </c>
      <c r="I263" s="500" t="s">
        <v>99</v>
      </c>
      <c r="J263" s="509">
        <v>1</v>
      </c>
      <c r="K263" s="510">
        <v>45352</v>
      </c>
      <c r="L263" s="510">
        <v>45747</v>
      </c>
      <c r="M263" s="503">
        <f t="shared" si="8"/>
        <v>56.428571428571431</v>
      </c>
      <c r="N263" s="513">
        <v>1</v>
      </c>
      <c r="O263" s="500" t="s">
        <v>644</v>
      </c>
      <c r="P263" s="505">
        <f t="shared" si="7"/>
        <v>1</v>
      </c>
      <c r="Q263" s="506" t="str">
        <f>IF(ISNUMBER(P263),IF(P263=100%,"CUMPLIDA",IF(AND(ISNUMBER(L263),ISNUMBER([4]CGR!$P$4)), IF(L263&lt;[4]CGR!$P$4,"INCUMPLIDA","PROCESO"), "VERIFICAR FECHA")),"SIN VALOR AVANCE")</f>
        <v>CUMPLIDA</v>
      </c>
    </row>
    <row r="264" spans="1:17" ht="90.75" x14ac:dyDescent="0.2">
      <c r="A264" s="497" t="s">
        <v>20</v>
      </c>
      <c r="B264" s="498" t="s">
        <v>13</v>
      </c>
      <c r="C264" s="830"/>
      <c r="D264" s="830"/>
      <c r="E264" s="831"/>
      <c r="F264" s="831"/>
      <c r="G264" s="499" t="s">
        <v>101</v>
      </c>
      <c r="H264" s="500" t="s">
        <v>101</v>
      </c>
      <c r="I264" s="500" t="s">
        <v>102</v>
      </c>
      <c r="J264" s="509">
        <v>1</v>
      </c>
      <c r="K264" s="510">
        <v>45352</v>
      </c>
      <c r="L264" s="510">
        <v>45747</v>
      </c>
      <c r="M264" s="503">
        <f t="shared" si="8"/>
        <v>56.428571428571431</v>
      </c>
      <c r="N264" s="513">
        <v>1</v>
      </c>
      <c r="O264" s="500" t="s">
        <v>657</v>
      </c>
      <c r="P264" s="505">
        <f t="shared" si="7"/>
        <v>1</v>
      </c>
      <c r="Q264" s="506" t="str">
        <f>IF(ISNUMBER(P264),IF(P264=100%,"CUMPLIDA",IF(AND(ISNUMBER(L264),ISNUMBER([4]CGR!$P$4)), IF(L264&lt;[4]CGR!$P$4,"INCUMPLIDA","PROCESO"), "VERIFICAR FECHA")),"SIN VALOR AVANCE")</f>
        <v>CUMPLIDA</v>
      </c>
    </row>
    <row r="265" spans="1:17" ht="75.75" x14ac:dyDescent="0.2">
      <c r="A265" s="497" t="s">
        <v>20</v>
      </c>
      <c r="B265" s="498" t="s">
        <v>13</v>
      </c>
      <c r="C265" s="830"/>
      <c r="D265" s="830"/>
      <c r="E265" s="831"/>
      <c r="F265" s="831"/>
      <c r="G265" s="499" t="s">
        <v>104</v>
      </c>
      <c r="H265" s="500" t="s">
        <v>104</v>
      </c>
      <c r="I265" s="500" t="s">
        <v>105</v>
      </c>
      <c r="J265" s="509">
        <v>1</v>
      </c>
      <c r="K265" s="510">
        <v>45352</v>
      </c>
      <c r="L265" s="510">
        <v>45747</v>
      </c>
      <c r="M265" s="503">
        <f t="shared" si="8"/>
        <v>56.428571428571431</v>
      </c>
      <c r="N265" s="513">
        <v>1</v>
      </c>
      <c r="O265" s="500" t="s">
        <v>644</v>
      </c>
      <c r="P265" s="505">
        <f t="shared" si="7"/>
        <v>1</v>
      </c>
      <c r="Q265" s="506" t="str">
        <f>IF(ISNUMBER(P265),IF(P265=100%,"CUMPLIDA",IF(AND(ISNUMBER(L265),ISNUMBER([4]CGR!$P$4)), IF(L265&lt;[4]CGR!$P$4,"INCUMPLIDA","PROCESO"), "VERIFICAR FECHA")),"SIN VALOR AVANCE")</f>
        <v>CUMPLIDA</v>
      </c>
    </row>
    <row r="266" spans="1:17" ht="135" customHeight="1" x14ac:dyDescent="0.2">
      <c r="A266" s="497" t="s">
        <v>20</v>
      </c>
      <c r="B266" s="498" t="s">
        <v>13</v>
      </c>
      <c r="C266" s="830"/>
      <c r="D266" s="830"/>
      <c r="E266" s="831"/>
      <c r="F266" s="831"/>
      <c r="G266" s="499" t="s">
        <v>521</v>
      </c>
      <c r="H266" s="500" t="s">
        <v>521</v>
      </c>
      <c r="I266" s="500" t="s">
        <v>107</v>
      </c>
      <c r="J266" s="509">
        <v>1</v>
      </c>
      <c r="K266" s="510">
        <v>45352</v>
      </c>
      <c r="L266" s="510">
        <v>45747</v>
      </c>
      <c r="M266" s="503">
        <f t="shared" si="8"/>
        <v>56.428571428571431</v>
      </c>
      <c r="N266" s="513">
        <v>1</v>
      </c>
      <c r="O266" s="500" t="s">
        <v>657</v>
      </c>
      <c r="P266" s="505">
        <f t="shared" si="7"/>
        <v>1</v>
      </c>
      <c r="Q266" s="506" t="str">
        <f>IF(ISNUMBER(P266),IF(P266=100%,"CUMPLIDA",IF(AND(ISNUMBER(L266),ISNUMBER([4]CGR!$P$4)), IF(L266&lt;[4]CGR!$P$4,"INCUMPLIDA","PROCESO"), "VERIFICAR FECHA")),"SIN VALOR AVANCE")</f>
        <v>CUMPLIDA</v>
      </c>
    </row>
    <row r="267" spans="1:17" ht="135.75" x14ac:dyDescent="0.2">
      <c r="A267" s="497" t="s">
        <v>20</v>
      </c>
      <c r="B267" s="498" t="s">
        <v>13</v>
      </c>
      <c r="C267" s="830"/>
      <c r="D267" s="830"/>
      <c r="E267" s="831"/>
      <c r="F267" s="831"/>
      <c r="G267" s="499" t="s">
        <v>523</v>
      </c>
      <c r="H267" s="500" t="s">
        <v>523</v>
      </c>
      <c r="I267" s="500" t="s">
        <v>524</v>
      </c>
      <c r="J267" s="509">
        <v>1</v>
      </c>
      <c r="K267" s="510">
        <v>45352</v>
      </c>
      <c r="L267" s="510">
        <v>45747</v>
      </c>
      <c r="M267" s="503">
        <f t="shared" si="8"/>
        <v>56.428571428571431</v>
      </c>
      <c r="N267" s="513">
        <v>1</v>
      </c>
      <c r="O267" s="500" t="s">
        <v>658</v>
      </c>
      <c r="P267" s="505">
        <f t="shared" ref="P267:P330" si="9">N267/J267</f>
        <v>1</v>
      </c>
      <c r="Q267" s="506" t="str">
        <f>IF(ISNUMBER(P267),IF(P267=100%,"CUMPLIDA",IF(AND(ISNUMBER(L267),ISNUMBER([4]CGR!$P$4)), IF(L267&lt;[4]CGR!$P$4,"INCUMPLIDA","PROCESO"), "VERIFICAR FECHA")),"SIN VALOR AVANCE")</f>
        <v>CUMPLIDA</v>
      </c>
    </row>
    <row r="268" spans="1:17" ht="90.75" x14ac:dyDescent="0.2">
      <c r="A268" s="497" t="s">
        <v>20</v>
      </c>
      <c r="B268" s="498" t="s">
        <v>13</v>
      </c>
      <c r="C268" s="830"/>
      <c r="D268" s="830"/>
      <c r="E268" s="831"/>
      <c r="F268" s="831"/>
      <c r="G268" s="499" t="s">
        <v>110</v>
      </c>
      <c r="H268" s="500" t="s">
        <v>111</v>
      </c>
      <c r="I268" s="500" t="s">
        <v>112</v>
      </c>
      <c r="J268" s="509">
        <v>3</v>
      </c>
      <c r="K268" s="510">
        <v>45748</v>
      </c>
      <c r="L268" s="510">
        <v>45930</v>
      </c>
      <c r="M268" s="503">
        <f t="shared" si="8"/>
        <v>26</v>
      </c>
      <c r="N268" s="513">
        <v>1</v>
      </c>
      <c r="O268" s="500" t="s">
        <v>657</v>
      </c>
      <c r="P268" s="505">
        <f t="shared" si="9"/>
        <v>0.33333333333333331</v>
      </c>
      <c r="Q268" s="506" t="str">
        <f>IF(ISNUMBER(P268),IF(P268=100%,"CUMPLIDA",IF(AND(ISNUMBER(L268),ISNUMBER([4]CGR!$P$4)), IF(L268&lt;[4]CGR!$P$4,"INCUMPLIDA","PROCESO"), "VERIFICAR FECHA")),"SIN VALOR AVANCE")</f>
        <v>PROCESO</v>
      </c>
    </row>
    <row r="269" spans="1:17" ht="75.75" x14ac:dyDescent="0.2">
      <c r="A269" s="497" t="s">
        <v>20</v>
      </c>
      <c r="B269" s="498" t="s">
        <v>13</v>
      </c>
      <c r="C269" s="830"/>
      <c r="D269" s="830"/>
      <c r="E269" s="831"/>
      <c r="F269" s="831"/>
      <c r="G269" s="499" t="s">
        <v>114</v>
      </c>
      <c r="H269" s="500" t="s">
        <v>115</v>
      </c>
      <c r="I269" s="500" t="s">
        <v>116</v>
      </c>
      <c r="J269" s="509">
        <v>1</v>
      </c>
      <c r="K269" s="510">
        <v>45748</v>
      </c>
      <c r="L269" s="510">
        <v>45930</v>
      </c>
      <c r="M269" s="503">
        <f t="shared" si="8"/>
        <v>26</v>
      </c>
      <c r="N269" s="513">
        <v>0</v>
      </c>
      <c r="O269" s="500" t="s">
        <v>644</v>
      </c>
      <c r="P269" s="505">
        <f t="shared" si="9"/>
        <v>0</v>
      </c>
      <c r="Q269" s="506" t="str">
        <f>IF(ISNUMBER(P269),IF(P269=100%,"CUMPLIDA",IF(AND(ISNUMBER(L269),ISNUMBER([4]CGR!$P$4)), IF(L269&lt;[4]CGR!$P$4,"INCUMPLIDA","PROCESO"), "VERIFICAR FECHA")),"SIN VALOR AVANCE")</f>
        <v>PROCESO</v>
      </c>
    </row>
    <row r="270" spans="1:17" ht="225.75" x14ac:dyDescent="0.2">
      <c r="A270" s="497" t="s">
        <v>20</v>
      </c>
      <c r="B270" s="498" t="s">
        <v>13</v>
      </c>
      <c r="C270" s="830"/>
      <c r="D270" s="830"/>
      <c r="E270" s="831"/>
      <c r="F270" s="831"/>
      <c r="G270" s="499" t="s">
        <v>117</v>
      </c>
      <c r="H270" s="500" t="s">
        <v>118</v>
      </c>
      <c r="I270" s="500" t="s">
        <v>119</v>
      </c>
      <c r="J270" s="509">
        <v>2</v>
      </c>
      <c r="K270" s="510">
        <v>45748</v>
      </c>
      <c r="L270" s="510">
        <v>45930</v>
      </c>
      <c r="M270" s="503">
        <f t="shared" si="8"/>
        <v>26</v>
      </c>
      <c r="N270" s="513">
        <v>0</v>
      </c>
      <c r="O270" s="500" t="s">
        <v>636</v>
      </c>
      <c r="P270" s="505">
        <f t="shared" si="9"/>
        <v>0</v>
      </c>
      <c r="Q270" s="506" t="str">
        <f>IF(ISNUMBER(P270),IF(P270=100%,"CUMPLIDA",IF(AND(ISNUMBER(L270),ISNUMBER([4]CGR!$P$4)), IF(L270&lt;[4]CGR!$P$4,"INCUMPLIDA","PROCESO"), "VERIFICAR FECHA")),"SIN VALOR AVANCE")</f>
        <v>PROCESO</v>
      </c>
    </row>
    <row r="271" spans="1:17" ht="210.75" customHeight="1" x14ac:dyDescent="0.2">
      <c r="A271" s="497" t="s">
        <v>20</v>
      </c>
      <c r="B271" s="498" t="s">
        <v>13</v>
      </c>
      <c r="C271" s="830" t="s">
        <v>659</v>
      </c>
      <c r="D271" s="830" t="s">
        <v>619</v>
      </c>
      <c r="E271" s="831" t="s">
        <v>660</v>
      </c>
      <c r="F271" s="831" t="s">
        <v>661</v>
      </c>
      <c r="G271" s="499" t="s">
        <v>662</v>
      </c>
      <c r="H271" s="500" t="s">
        <v>91</v>
      </c>
      <c r="I271" s="500" t="s">
        <v>92</v>
      </c>
      <c r="J271" s="501">
        <v>1</v>
      </c>
      <c r="K271" s="502">
        <v>45231</v>
      </c>
      <c r="L271" s="502">
        <v>45504</v>
      </c>
      <c r="M271" s="503">
        <f t="shared" si="8"/>
        <v>39</v>
      </c>
      <c r="N271" s="513">
        <v>1</v>
      </c>
      <c r="O271" s="500" t="s">
        <v>516</v>
      </c>
      <c r="P271" s="505">
        <f t="shared" si="9"/>
        <v>1</v>
      </c>
      <c r="Q271" s="506" t="str">
        <f>IF(ISNUMBER(P271),IF(P271=100%,"CUMPLIDA",IF(AND(ISNUMBER(L271),ISNUMBER([4]CGR!$P$4)), IF(L271&lt;[4]CGR!$P$4,"INCUMPLIDA","PROCESO"), "VERIFICAR FECHA")),"SIN VALOR AVANCE")</f>
        <v>CUMPLIDA</v>
      </c>
    </row>
    <row r="272" spans="1:17" ht="210.75" x14ac:dyDescent="0.2">
      <c r="A272" s="497" t="s">
        <v>20</v>
      </c>
      <c r="B272" s="498" t="s">
        <v>13</v>
      </c>
      <c r="C272" s="830"/>
      <c r="D272" s="830"/>
      <c r="E272" s="831"/>
      <c r="F272" s="831"/>
      <c r="G272" s="499" t="s">
        <v>517</v>
      </c>
      <c r="H272" s="508" t="s">
        <v>95</v>
      </c>
      <c r="I272" s="508" t="s">
        <v>96</v>
      </c>
      <c r="J272" s="501">
        <v>1</v>
      </c>
      <c r="K272" s="502">
        <v>45231</v>
      </c>
      <c r="L272" s="502">
        <v>45504</v>
      </c>
      <c r="M272" s="503">
        <f t="shared" si="8"/>
        <v>39</v>
      </c>
      <c r="N272" s="513">
        <v>1</v>
      </c>
      <c r="O272" s="500" t="s">
        <v>632</v>
      </c>
      <c r="P272" s="505">
        <f t="shared" si="9"/>
        <v>1</v>
      </c>
      <c r="Q272" s="506" t="str">
        <f>IF(ISNUMBER(P272),IF(P272=100%,"CUMPLIDA",IF(AND(ISNUMBER(L272),ISNUMBER([4]CGR!$P$4)), IF(L272&lt;[4]CGR!$P$4,"INCUMPLIDA","PROCESO"), "VERIFICAR FECHA")),"SIN VALOR AVANCE")</f>
        <v>CUMPLIDA</v>
      </c>
    </row>
    <row r="273" spans="1:17" ht="90.75" x14ac:dyDescent="0.2">
      <c r="A273" s="497" t="s">
        <v>20</v>
      </c>
      <c r="B273" s="498" t="s">
        <v>13</v>
      </c>
      <c r="C273" s="830"/>
      <c r="D273" s="830"/>
      <c r="E273" s="831"/>
      <c r="F273" s="831"/>
      <c r="G273" s="499" t="s">
        <v>97</v>
      </c>
      <c r="H273" s="500" t="s">
        <v>98</v>
      </c>
      <c r="I273" s="500" t="s">
        <v>99</v>
      </c>
      <c r="J273" s="509">
        <v>1</v>
      </c>
      <c r="K273" s="510">
        <v>45352</v>
      </c>
      <c r="L273" s="510">
        <v>45747</v>
      </c>
      <c r="M273" s="503">
        <f t="shared" si="8"/>
        <v>56.428571428571431</v>
      </c>
      <c r="N273" s="513">
        <v>1</v>
      </c>
      <c r="O273" s="500" t="s">
        <v>663</v>
      </c>
      <c r="P273" s="505">
        <f t="shared" si="9"/>
        <v>1</v>
      </c>
      <c r="Q273" s="506" t="str">
        <f>IF(ISNUMBER(P273),IF(P273=100%,"CUMPLIDA",IF(AND(ISNUMBER(L273),ISNUMBER([4]CGR!$P$4)), IF(L273&lt;[4]CGR!$P$4,"INCUMPLIDA","PROCESO"), "VERIFICAR FECHA")),"SIN VALOR AVANCE")</f>
        <v>CUMPLIDA</v>
      </c>
    </row>
    <row r="274" spans="1:17" ht="105.75" x14ac:dyDescent="0.2">
      <c r="A274" s="497" t="s">
        <v>20</v>
      </c>
      <c r="B274" s="498" t="s">
        <v>13</v>
      </c>
      <c r="C274" s="830"/>
      <c r="D274" s="830"/>
      <c r="E274" s="831"/>
      <c r="F274" s="831"/>
      <c r="G274" s="499" t="s">
        <v>101</v>
      </c>
      <c r="H274" s="500" t="s">
        <v>101</v>
      </c>
      <c r="I274" s="500" t="s">
        <v>102</v>
      </c>
      <c r="J274" s="509">
        <v>1</v>
      </c>
      <c r="K274" s="510">
        <v>45352</v>
      </c>
      <c r="L274" s="510">
        <v>45747</v>
      </c>
      <c r="M274" s="503">
        <f t="shared" si="8"/>
        <v>56.428571428571431</v>
      </c>
      <c r="N274" s="513">
        <v>1</v>
      </c>
      <c r="O274" s="500" t="s">
        <v>664</v>
      </c>
      <c r="P274" s="505">
        <f t="shared" si="9"/>
        <v>1</v>
      </c>
      <c r="Q274" s="506" t="str">
        <f>IF(ISNUMBER(P274),IF(P274=100%,"CUMPLIDA",IF(AND(ISNUMBER(L274),ISNUMBER([4]CGR!$P$4)), IF(L274&lt;[4]CGR!$P$4,"INCUMPLIDA","PROCESO"), "VERIFICAR FECHA")),"SIN VALOR AVANCE")</f>
        <v>CUMPLIDA</v>
      </c>
    </row>
    <row r="275" spans="1:17" ht="90.75" x14ac:dyDescent="0.2">
      <c r="A275" s="497" t="s">
        <v>20</v>
      </c>
      <c r="B275" s="498" t="s">
        <v>13</v>
      </c>
      <c r="C275" s="830"/>
      <c r="D275" s="830"/>
      <c r="E275" s="831"/>
      <c r="F275" s="831"/>
      <c r="G275" s="499" t="s">
        <v>104</v>
      </c>
      <c r="H275" s="500" t="s">
        <v>104</v>
      </c>
      <c r="I275" s="500" t="s">
        <v>105</v>
      </c>
      <c r="J275" s="509">
        <v>1</v>
      </c>
      <c r="K275" s="510">
        <v>45352</v>
      </c>
      <c r="L275" s="510">
        <v>45747</v>
      </c>
      <c r="M275" s="503">
        <f t="shared" si="8"/>
        <v>56.428571428571431</v>
      </c>
      <c r="N275" s="513">
        <v>1</v>
      </c>
      <c r="O275" s="500" t="s">
        <v>663</v>
      </c>
      <c r="P275" s="505">
        <f t="shared" si="9"/>
        <v>1</v>
      </c>
      <c r="Q275" s="506" t="str">
        <f>IF(ISNUMBER(P275),IF(P275=100%,"CUMPLIDA",IF(AND(ISNUMBER(L275),ISNUMBER([4]CGR!$P$4)), IF(L275&lt;[4]CGR!$P$4,"INCUMPLIDA","PROCESO"), "VERIFICAR FECHA")),"SIN VALOR AVANCE")</f>
        <v>CUMPLIDA</v>
      </c>
    </row>
    <row r="276" spans="1:17" ht="135" customHeight="1" x14ac:dyDescent="0.2">
      <c r="A276" s="497" t="s">
        <v>20</v>
      </c>
      <c r="B276" s="498" t="s">
        <v>13</v>
      </c>
      <c r="C276" s="830"/>
      <c r="D276" s="830"/>
      <c r="E276" s="831"/>
      <c r="F276" s="831"/>
      <c r="G276" s="499" t="s">
        <v>521</v>
      </c>
      <c r="H276" s="500" t="s">
        <v>521</v>
      </c>
      <c r="I276" s="500" t="s">
        <v>107</v>
      </c>
      <c r="J276" s="509">
        <v>1</v>
      </c>
      <c r="K276" s="510">
        <v>45352</v>
      </c>
      <c r="L276" s="510">
        <v>45747</v>
      </c>
      <c r="M276" s="503">
        <f t="shared" ref="M276:M339" si="10">(L276-K276)/7</f>
        <v>56.428571428571431</v>
      </c>
      <c r="N276" s="513">
        <v>1</v>
      </c>
      <c r="O276" s="500" t="s">
        <v>664</v>
      </c>
      <c r="P276" s="505">
        <f t="shared" si="9"/>
        <v>1</v>
      </c>
      <c r="Q276" s="506" t="str">
        <f>IF(ISNUMBER(P276),IF(P276=100%,"CUMPLIDA",IF(AND(ISNUMBER(L276),ISNUMBER([4]CGR!$P$4)), IF(L276&lt;[4]CGR!$P$4,"INCUMPLIDA","PROCESO"), "VERIFICAR FECHA")),"SIN VALOR AVANCE")</f>
        <v>CUMPLIDA</v>
      </c>
    </row>
    <row r="277" spans="1:17" ht="135.75" x14ac:dyDescent="0.2">
      <c r="A277" s="497" t="s">
        <v>20</v>
      </c>
      <c r="B277" s="498" t="s">
        <v>13</v>
      </c>
      <c r="C277" s="830"/>
      <c r="D277" s="830"/>
      <c r="E277" s="831"/>
      <c r="F277" s="831"/>
      <c r="G277" s="499" t="s">
        <v>523</v>
      </c>
      <c r="H277" s="500" t="s">
        <v>523</v>
      </c>
      <c r="I277" s="500" t="s">
        <v>524</v>
      </c>
      <c r="J277" s="509">
        <v>1</v>
      </c>
      <c r="K277" s="510">
        <v>45352</v>
      </c>
      <c r="L277" s="510">
        <v>45747</v>
      </c>
      <c r="M277" s="503">
        <f t="shared" si="10"/>
        <v>56.428571428571431</v>
      </c>
      <c r="N277" s="513">
        <v>1</v>
      </c>
      <c r="O277" s="500" t="s">
        <v>658</v>
      </c>
      <c r="P277" s="505">
        <f t="shared" si="9"/>
        <v>1</v>
      </c>
      <c r="Q277" s="506" t="str">
        <f>IF(ISNUMBER(P277),IF(P277=100%,"CUMPLIDA",IF(AND(ISNUMBER(L277),ISNUMBER([4]CGR!$P$4)), IF(L277&lt;[4]CGR!$P$4,"INCUMPLIDA","PROCESO"), "VERIFICAR FECHA")),"SIN VALOR AVANCE")</f>
        <v>CUMPLIDA</v>
      </c>
    </row>
    <row r="278" spans="1:17" ht="150.75" x14ac:dyDescent="0.2">
      <c r="A278" s="497" t="s">
        <v>20</v>
      </c>
      <c r="B278" s="498" t="s">
        <v>13</v>
      </c>
      <c r="C278" s="830"/>
      <c r="D278" s="830"/>
      <c r="E278" s="831"/>
      <c r="F278" s="831"/>
      <c r="G278" s="499" t="s">
        <v>110</v>
      </c>
      <c r="H278" s="500" t="s">
        <v>111</v>
      </c>
      <c r="I278" s="500" t="s">
        <v>112</v>
      </c>
      <c r="J278" s="509">
        <v>3</v>
      </c>
      <c r="K278" s="510">
        <v>45748</v>
      </c>
      <c r="L278" s="510">
        <v>45930</v>
      </c>
      <c r="M278" s="503">
        <f t="shared" si="10"/>
        <v>26</v>
      </c>
      <c r="N278" s="513">
        <v>1</v>
      </c>
      <c r="O278" s="500" t="s">
        <v>665</v>
      </c>
      <c r="P278" s="505">
        <f t="shared" si="9"/>
        <v>0.33333333333333331</v>
      </c>
      <c r="Q278" s="506" t="str">
        <f>IF(ISNUMBER(P278),IF(P278=100%,"CUMPLIDA",IF(AND(ISNUMBER(L278),ISNUMBER([4]CGR!$P$4)), IF(L278&lt;[4]CGR!$P$4,"INCUMPLIDA","PROCESO"), "VERIFICAR FECHA")),"SIN VALOR AVANCE")</f>
        <v>PROCESO</v>
      </c>
    </row>
    <row r="279" spans="1:17" ht="90.75" x14ac:dyDescent="0.2">
      <c r="A279" s="497" t="s">
        <v>20</v>
      </c>
      <c r="B279" s="498" t="s">
        <v>13</v>
      </c>
      <c r="C279" s="830"/>
      <c r="D279" s="830"/>
      <c r="E279" s="831"/>
      <c r="F279" s="831"/>
      <c r="G279" s="499" t="s">
        <v>114</v>
      </c>
      <c r="H279" s="500" t="s">
        <v>115</v>
      </c>
      <c r="I279" s="500" t="s">
        <v>116</v>
      </c>
      <c r="J279" s="509">
        <v>1</v>
      </c>
      <c r="K279" s="510">
        <v>45748</v>
      </c>
      <c r="L279" s="510">
        <v>45930</v>
      </c>
      <c r="M279" s="503">
        <f t="shared" si="10"/>
        <v>26</v>
      </c>
      <c r="N279" s="513">
        <v>0</v>
      </c>
      <c r="O279" s="500" t="s">
        <v>663</v>
      </c>
      <c r="P279" s="505">
        <f t="shared" si="9"/>
        <v>0</v>
      </c>
      <c r="Q279" s="506" t="str">
        <f>IF(ISNUMBER(P279),IF(P279=100%,"CUMPLIDA",IF(AND(ISNUMBER(L279),ISNUMBER([4]CGR!$P$4)), IF(L279&lt;[4]CGR!$P$4,"INCUMPLIDA","PROCESO"), "VERIFICAR FECHA")),"SIN VALOR AVANCE")</f>
        <v>PROCESO</v>
      </c>
    </row>
    <row r="280" spans="1:17" ht="210.75" x14ac:dyDescent="0.2">
      <c r="A280" s="497" t="s">
        <v>20</v>
      </c>
      <c r="B280" s="498" t="s">
        <v>13</v>
      </c>
      <c r="C280" s="830"/>
      <c r="D280" s="830"/>
      <c r="E280" s="831"/>
      <c r="F280" s="831"/>
      <c r="G280" s="499" t="s">
        <v>117</v>
      </c>
      <c r="H280" s="500" t="s">
        <v>118</v>
      </c>
      <c r="I280" s="500" t="s">
        <v>119</v>
      </c>
      <c r="J280" s="509">
        <v>2</v>
      </c>
      <c r="K280" s="510">
        <v>45748</v>
      </c>
      <c r="L280" s="510">
        <v>45930</v>
      </c>
      <c r="M280" s="503">
        <f t="shared" si="10"/>
        <v>26</v>
      </c>
      <c r="N280" s="513">
        <v>0</v>
      </c>
      <c r="O280" s="500" t="s">
        <v>666</v>
      </c>
      <c r="P280" s="505">
        <f t="shared" si="9"/>
        <v>0</v>
      </c>
      <c r="Q280" s="506" t="str">
        <f>IF(ISNUMBER(P280),IF(P280=100%,"CUMPLIDA",IF(AND(ISNUMBER(L280),ISNUMBER([4]CGR!$P$4)), IF(L280&lt;[4]CGR!$P$4,"INCUMPLIDA","PROCESO"), "VERIFICAR FECHA")),"SIN VALOR AVANCE")</f>
        <v>PROCESO</v>
      </c>
    </row>
    <row r="281" spans="1:17" ht="270" customHeight="1" x14ac:dyDescent="0.2">
      <c r="A281" s="497" t="s">
        <v>20</v>
      </c>
      <c r="B281" s="498" t="s">
        <v>13</v>
      </c>
      <c r="C281" s="830"/>
      <c r="D281" s="830"/>
      <c r="E281" s="831"/>
      <c r="F281" s="831"/>
      <c r="G281" s="499" t="s">
        <v>667</v>
      </c>
      <c r="H281" s="500" t="s">
        <v>668</v>
      </c>
      <c r="I281" s="500" t="s">
        <v>669</v>
      </c>
      <c r="J281" s="501">
        <v>6</v>
      </c>
      <c r="K281" s="502">
        <v>43862</v>
      </c>
      <c r="L281" s="502">
        <v>44042</v>
      </c>
      <c r="M281" s="503">
        <f t="shared" si="10"/>
        <v>25.714285714285715</v>
      </c>
      <c r="N281" s="513">
        <v>6</v>
      </c>
      <c r="O281" s="500" t="s">
        <v>670</v>
      </c>
      <c r="P281" s="505">
        <f t="shared" si="9"/>
        <v>1</v>
      </c>
      <c r="Q281" s="506" t="str">
        <f>IF(ISNUMBER(P281),IF(P281=100%,"CUMPLIDA",IF(AND(ISNUMBER(L281),ISNUMBER([4]CGR!$P$4)), IF(L281&lt;[4]CGR!$P$4,"INCUMPLIDA","PROCESO"), "VERIFICAR FECHA")),"SIN VALOR AVANCE")</f>
        <v>CUMPLIDA</v>
      </c>
    </row>
    <row r="282" spans="1:17" ht="90.75" customHeight="1" x14ac:dyDescent="0.2">
      <c r="A282" s="497" t="s">
        <v>20</v>
      </c>
      <c r="B282" s="498" t="s">
        <v>13</v>
      </c>
      <c r="C282" s="864" t="s">
        <v>261</v>
      </c>
      <c r="D282" s="864" t="s">
        <v>671</v>
      </c>
      <c r="E282" s="831" t="s">
        <v>672</v>
      </c>
      <c r="F282" s="831" t="s">
        <v>673</v>
      </c>
      <c r="G282" s="831" t="s">
        <v>674</v>
      </c>
      <c r="H282" s="514" t="s">
        <v>675</v>
      </c>
      <c r="I282" s="500" t="s">
        <v>676</v>
      </c>
      <c r="J282" s="501">
        <v>1</v>
      </c>
      <c r="K282" s="502">
        <v>45231</v>
      </c>
      <c r="L282" s="502">
        <v>45504</v>
      </c>
      <c r="M282" s="503">
        <f t="shared" si="10"/>
        <v>39</v>
      </c>
      <c r="N282" s="513">
        <v>1</v>
      </c>
      <c r="O282" s="500" t="s">
        <v>677</v>
      </c>
      <c r="P282" s="505">
        <f t="shared" si="9"/>
        <v>1</v>
      </c>
      <c r="Q282" s="506" t="str">
        <f>IF(ISNUMBER(P282),IF(P282=100%,"CUMPLIDA",IF(AND(ISNUMBER(L282),ISNUMBER([4]CGR!$P$4)), IF(L282&lt;[4]CGR!$P$4,"INCUMPLIDA","PROCESO"), "VERIFICAR FECHA")),"SIN VALOR AVANCE")</f>
        <v>CUMPLIDA</v>
      </c>
    </row>
    <row r="283" spans="1:17" ht="135.75" x14ac:dyDescent="0.2">
      <c r="A283" s="497" t="s">
        <v>20</v>
      </c>
      <c r="B283" s="498" t="s">
        <v>13</v>
      </c>
      <c r="C283" s="864"/>
      <c r="D283" s="864"/>
      <c r="E283" s="831"/>
      <c r="F283" s="831"/>
      <c r="G283" s="831"/>
      <c r="H283" s="514" t="s">
        <v>678</v>
      </c>
      <c r="I283" s="500" t="s">
        <v>679</v>
      </c>
      <c r="J283" s="501">
        <v>1</v>
      </c>
      <c r="K283" s="502">
        <v>45231</v>
      </c>
      <c r="L283" s="502">
        <v>45504</v>
      </c>
      <c r="M283" s="503">
        <f t="shared" si="10"/>
        <v>39</v>
      </c>
      <c r="N283" s="513">
        <v>1</v>
      </c>
      <c r="O283" s="500" t="s">
        <v>680</v>
      </c>
      <c r="P283" s="505">
        <f t="shared" si="9"/>
        <v>1</v>
      </c>
      <c r="Q283" s="506" t="str">
        <f>IF(ISNUMBER(P283),IF(P283=100%,"CUMPLIDA",IF(AND(ISNUMBER(L283),ISNUMBER([4]CGR!$P$4)), IF(L283&lt;[4]CGR!$P$4,"INCUMPLIDA","PROCESO"), "VERIFICAR FECHA")),"SIN VALOR AVANCE")</f>
        <v>CUMPLIDA</v>
      </c>
    </row>
    <row r="284" spans="1:17" ht="90.75" x14ac:dyDescent="0.2">
      <c r="A284" s="497" t="s">
        <v>20</v>
      </c>
      <c r="B284" s="498" t="s">
        <v>13</v>
      </c>
      <c r="C284" s="864"/>
      <c r="D284" s="864"/>
      <c r="E284" s="831"/>
      <c r="F284" s="831"/>
      <c r="G284" s="499" t="s">
        <v>97</v>
      </c>
      <c r="H284" s="500" t="s">
        <v>98</v>
      </c>
      <c r="I284" s="500" t="s">
        <v>99</v>
      </c>
      <c r="J284" s="509">
        <v>1</v>
      </c>
      <c r="K284" s="510">
        <v>45323</v>
      </c>
      <c r="L284" s="510">
        <v>45747</v>
      </c>
      <c r="M284" s="503">
        <f t="shared" si="10"/>
        <v>60.571428571428569</v>
      </c>
      <c r="N284" s="513">
        <v>1</v>
      </c>
      <c r="O284" s="500" t="s">
        <v>681</v>
      </c>
      <c r="P284" s="505">
        <f t="shared" si="9"/>
        <v>1</v>
      </c>
      <c r="Q284" s="506" t="str">
        <f>IF(ISNUMBER(P284),IF(P284=100%,"CUMPLIDA",IF(AND(ISNUMBER(L284),ISNUMBER([4]CGR!$P$4)), IF(L284&lt;[4]CGR!$P$4,"INCUMPLIDA","PROCESO"), "VERIFICAR FECHA")),"SIN VALOR AVANCE")</f>
        <v>CUMPLIDA</v>
      </c>
    </row>
    <row r="285" spans="1:17" ht="75.75" x14ac:dyDescent="0.2">
      <c r="A285" s="497" t="s">
        <v>20</v>
      </c>
      <c r="B285" s="498" t="s">
        <v>13</v>
      </c>
      <c r="C285" s="864"/>
      <c r="D285" s="864"/>
      <c r="E285" s="831"/>
      <c r="F285" s="831"/>
      <c r="G285" s="499" t="s">
        <v>101</v>
      </c>
      <c r="H285" s="500" t="s">
        <v>101</v>
      </c>
      <c r="I285" s="500" t="s">
        <v>102</v>
      </c>
      <c r="J285" s="509">
        <v>1</v>
      </c>
      <c r="K285" s="510">
        <v>45323</v>
      </c>
      <c r="L285" s="510">
        <v>45747</v>
      </c>
      <c r="M285" s="503">
        <f t="shared" si="10"/>
        <v>60.571428571428569</v>
      </c>
      <c r="N285" s="513">
        <v>1</v>
      </c>
      <c r="O285" s="500" t="s">
        <v>682</v>
      </c>
      <c r="P285" s="505">
        <f t="shared" si="9"/>
        <v>1</v>
      </c>
      <c r="Q285" s="506" t="str">
        <f>IF(ISNUMBER(P285),IF(P285=100%,"CUMPLIDA",IF(AND(ISNUMBER(L285),ISNUMBER([4]CGR!$P$4)), IF(L285&lt;[4]CGR!$P$4,"INCUMPLIDA","PROCESO"), "VERIFICAR FECHA")),"SIN VALOR AVANCE")</f>
        <v>CUMPLIDA</v>
      </c>
    </row>
    <row r="286" spans="1:17" ht="75.75" x14ac:dyDescent="0.2">
      <c r="A286" s="497" t="s">
        <v>20</v>
      </c>
      <c r="B286" s="498" t="s">
        <v>13</v>
      </c>
      <c r="C286" s="864"/>
      <c r="D286" s="864"/>
      <c r="E286" s="831"/>
      <c r="F286" s="831"/>
      <c r="G286" s="499" t="s">
        <v>238</v>
      </c>
      <c r="H286" s="500" t="s">
        <v>239</v>
      </c>
      <c r="I286" s="500" t="s">
        <v>240</v>
      </c>
      <c r="J286" s="509">
        <v>1</v>
      </c>
      <c r="K286" s="510">
        <v>45231</v>
      </c>
      <c r="L286" s="510">
        <v>45747</v>
      </c>
      <c r="M286" s="503">
        <f t="shared" si="10"/>
        <v>73.714285714285708</v>
      </c>
      <c r="N286" s="513">
        <v>1</v>
      </c>
      <c r="O286" s="500" t="s">
        <v>682</v>
      </c>
      <c r="P286" s="505">
        <f t="shared" si="9"/>
        <v>1</v>
      </c>
      <c r="Q286" s="506" t="str">
        <f>IF(ISNUMBER(P286),IF(P286=100%,"CUMPLIDA",IF(AND(ISNUMBER(L286),ISNUMBER([4]CGR!$P$4)), IF(L286&lt;[4]CGR!$P$4,"INCUMPLIDA","PROCESO"), "VERIFICAR FECHA")),"SIN VALOR AVANCE")</f>
        <v>CUMPLIDA</v>
      </c>
    </row>
    <row r="287" spans="1:17" ht="90.75" x14ac:dyDescent="0.2">
      <c r="A287" s="497" t="s">
        <v>20</v>
      </c>
      <c r="B287" s="498" t="s">
        <v>13</v>
      </c>
      <c r="C287" s="864"/>
      <c r="D287" s="864"/>
      <c r="E287" s="831"/>
      <c r="F287" s="831"/>
      <c r="G287" s="499" t="s">
        <v>104</v>
      </c>
      <c r="H287" s="500" t="s">
        <v>104</v>
      </c>
      <c r="I287" s="500" t="s">
        <v>105</v>
      </c>
      <c r="J287" s="509">
        <v>1</v>
      </c>
      <c r="K287" s="510">
        <v>45323</v>
      </c>
      <c r="L287" s="510">
        <v>45747</v>
      </c>
      <c r="M287" s="503">
        <f t="shared" si="10"/>
        <v>60.571428571428569</v>
      </c>
      <c r="N287" s="513">
        <v>1</v>
      </c>
      <c r="O287" s="500" t="s">
        <v>681</v>
      </c>
      <c r="P287" s="505">
        <f t="shared" si="9"/>
        <v>1</v>
      </c>
      <c r="Q287" s="506" t="str">
        <f>IF(ISNUMBER(P287),IF(P287=100%,"CUMPLIDA",IF(AND(ISNUMBER(L287),ISNUMBER([4]CGR!$P$4)), IF(L287&lt;[4]CGR!$P$4,"INCUMPLIDA","PROCESO"), "VERIFICAR FECHA")),"SIN VALOR AVANCE")</f>
        <v>CUMPLIDA</v>
      </c>
    </row>
    <row r="288" spans="1:17" ht="135" customHeight="1" x14ac:dyDescent="0.2">
      <c r="A288" s="497" t="s">
        <v>20</v>
      </c>
      <c r="B288" s="498" t="s">
        <v>13</v>
      </c>
      <c r="C288" s="865"/>
      <c r="D288" s="865"/>
      <c r="E288" s="866"/>
      <c r="F288" s="866"/>
      <c r="G288" s="499" t="s">
        <v>521</v>
      </c>
      <c r="H288" s="500" t="s">
        <v>521</v>
      </c>
      <c r="I288" s="500" t="s">
        <v>107</v>
      </c>
      <c r="J288" s="509">
        <v>1</v>
      </c>
      <c r="K288" s="510">
        <v>45231</v>
      </c>
      <c r="L288" s="510">
        <v>45747</v>
      </c>
      <c r="M288" s="503">
        <f t="shared" si="10"/>
        <v>73.714285714285708</v>
      </c>
      <c r="N288" s="513">
        <v>1</v>
      </c>
      <c r="O288" s="500" t="s">
        <v>682</v>
      </c>
      <c r="P288" s="505">
        <f t="shared" si="9"/>
        <v>1</v>
      </c>
      <c r="Q288" s="506" t="str">
        <f>IF(ISNUMBER(P288),IF(P288=100%,"CUMPLIDA",IF(AND(ISNUMBER(L288),ISNUMBER([4]CGR!$P$4)), IF(L288&lt;[4]CGR!$P$4,"INCUMPLIDA","PROCESO"), "VERIFICAR FECHA")),"SIN VALOR AVANCE")</f>
        <v>CUMPLIDA</v>
      </c>
    </row>
    <row r="289" spans="1:17" ht="150.75" x14ac:dyDescent="0.2">
      <c r="A289" s="497" t="s">
        <v>20</v>
      </c>
      <c r="B289" s="498" t="s">
        <v>13</v>
      </c>
      <c r="C289" s="865"/>
      <c r="D289" s="865"/>
      <c r="E289" s="866"/>
      <c r="F289" s="866"/>
      <c r="G289" s="499" t="s">
        <v>523</v>
      </c>
      <c r="H289" s="500" t="s">
        <v>523</v>
      </c>
      <c r="I289" s="500" t="s">
        <v>524</v>
      </c>
      <c r="J289" s="509">
        <v>1</v>
      </c>
      <c r="K289" s="510">
        <v>45231</v>
      </c>
      <c r="L289" s="510">
        <v>45808</v>
      </c>
      <c r="M289" s="503">
        <f t="shared" si="10"/>
        <v>82.428571428571431</v>
      </c>
      <c r="N289" s="513">
        <v>1</v>
      </c>
      <c r="O289" s="500" t="s">
        <v>683</v>
      </c>
      <c r="P289" s="505">
        <f t="shared" si="9"/>
        <v>1</v>
      </c>
      <c r="Q289" s="506" t="str">
        <f>IF(ISNUMBER(P289),IF(P289=100%,"CUMPLIDA",IF(AND(ISNUMBER(L289),ISNUMBER([4]CGR!$P$4)), IF(L289&lt;[4]CGR!$P$4,"INCUMPLIDA","PROCESO"), "VERIFICAR FECHA")),"SIN VALOR AVANCE")</f>
        <v>CUMPLIDA</v>
      </c>
    </row>
    <row r="290" spans="1:17" ht="75.75" x14ac:dyDescent="0.2">
      <c r="A290" s="497" t="s">
        <v>20</v>
      </c>
      <c r="B290" s="498" t="s">
        <v>13</v>
      </c>
      <c r="C290" s="865"/>
      <c r="D290" s="865"/>
      <c r="E290" s="866"/>
      <c r="F290" s="866"/>
      <c r="G290" s="499" t="s">
        <v>110</v>
      </c>
      <c r="H290" s="500" t="s">
        <v>111</v>
      </c>
      <c r="I290" s="500" t="s">
        <v>112</v>
      </c>
      <c r="J290" s="509">
        <v>12</v>
      </c>
      <c r="K290" s="510">
        <v>46024</v>
      </c>
      <c r="L290" s="510">
        <v>47118</v>
      </c>
      <c r="M290" s="503">
        <f t="shared" si="10"/>
        <v>156.28571428571428</v>
      </c>
      <c r="N290" s="513">
        <v>0</v>
      </c>
      <c r="O290" s="500" t="s">
        <v>682</v>
      </c>
      <c r="P290" s="505">
        <f t="shared" si="9"/>
        <v>0</v>
      </c>
      <c r="Q290" s="506" t="str">
        <f>IF(ISNUMBER(P290),IF(P290=100%,"CUMPLIDA",IF(AND(ISNUMBER(L290),ISNUMBER([4]CGR!$P$4)), IF(L290&lt;[4]CGR!$P$4,"INCUMPLIDA","PROCESO"), "VERIFICAR FECHA")),"SIN VALOR AVANCE")</f>
        <v>PROCESO</v>
      </c>
    </row>
    <row r="291" spans="1:17" ht="90.75" x14ac:dyDescent="0.2">
      <c r="A291" s="497" t="s">
        <v>20</v>
      </c>
      <c r="B291" s="498" t="s">
        <v>13</v>
      </c>
      <c r="C291" s="865"/>
      <c r="D291" s="865"/>
      <c r="E291" s="866"/>
      <c r="F291" s="866"/>
      <c r="G291" s="499" t="s">
        <v>114</v>
      </c>
      <c r="H291" s="500" t="s">
        <v>115</v>
      </c>
      <c r="I291" s="500" t="s">
        <v>116</v>
      </c>
      <c r="J291" s="509">
        <v>1</v>
      </c>
      <c r="K291" s="510">
        <v>46024</v>
      </c>
      <c r="L291" s="510">
        <v>47118</v>
      </c>
      <c r="M291" s="503">
        <f t="shared" si="10"/>
        <v>156.28571428571428</v>
      </c>
      <c r="N291" s="513">
        <v>0</v>
      </c>
      <c r="O291" s="500" t="s">
        <v>681</v>
      </c>
      <c r="P291" s="505">
        <f t="shared" si="9"/>
        <v>0</v>
      </c>
      <c r="Q291" s="506" t="str">
        <f>IF(ISNUMBER(P291),IF(P291=100%,"CUMPLIDA",IF(AND(ISNUMBER(L291),ISNUMBER([4]CGR!$P$4)), IF(L291&lt;[4]CGR!$P$4,"INCUMPLIDA","PROCESO"), "VERIFICAR FECHA")),"SIN VALOR AVANCE")</f>
        <v>PROCESO</v>
      </c>
    </row>
    <row r="292" spans="1:17" ht="150.75" x14ac:dyDescent="0.2">
      <c r="A292" s="497" t="s">
        <v>20</v>
      </c>
      <c r="B292" s="498" t="s">
        <v>13</v>
      </c>
      <c r="C292" s="865"/>
      <c r="D292" s="865"/>
      <c r="E292" s="866"/>
      <c r="F292" s="866"/>
      <c r="G292" s="499" t="s">
        <v>117</v>
      </c>
      <c r="H292" s="500" t="s">
        <v>118</v>
      </c>
      <c r="I292" s="500" t="s">
        <v>119</v>
      </c>
      <c r="J292" s="509">
        <v>2</v>
      </c>
      <c r="K292" s="510">
        <v>46024</v>
      </c>
      <c r="L292" s="510">
        <v>47118</v>
      </c>
      <c r="M292" s="503">
        <f t="shared" si="10"/>
        <v>156.28571428571428</v>
      </c>
      <c r="N292" s="513">
        <v>0</v>
      </c>
      <c r="O292" s="500" t="s">
        <v>683</v>
      </c>
      <c r="P292" s="505">
        <f t="shared" si="9"/>
        <v>0</v>
      </c>
      <c r="Q292" s="506" t="str">
        <f>IF(ISNUMBER(P292),IF(P292=100%,"CUMPLIDA",IF(AND(ISNUMBER(L292),ISNUMBER([4]CGR!$P$4)), IF(L292&lt;[4]CGR!$P$4,"INCUMPLIDA","PROCESO"), "VERIFICAR FECHA")),"SIN VALOR AVANCE")</f>
        <v>PROCESO</v>
      </c>
    </row>
    <row r="293" spans="1:17" ht="60.75" customHeight="1" x14ac:dyDescent="0.2">
      <c r="A293" s="515" t="s">
        <v>20</v>
      </c>
      <c r="B293" s="516" t="s">
        <v>13</v>
      </c>
      <c r="C293" s="829" t="s">
        <v>461</v>
      </c>
      <c r="D293" s="827" t="s">
        <v>684</v>
      </c>
      <c r="E293" s="828" t="s">
        <v>685</v>
      </c>
      <c r="F293" s="828" t="s">
        <v>686</v>
      </c>
      <c r="G293" s="828" t="s">
        <v>687</v>
      </c>
      <c r="H293" s="518" t="s">
        <v>688</v>
      </c>
      <c r="I293" s="519" t="s">
        <v>689</v>
      </c>
      <c r="J293" s="520">
        <v>1</v>
      </c>
      <c r="K293" s="521">
        <v>45901</v>
      </c>
      <c r="L293" s="521">
        <v>45961</v>
      </c>
      <c r="M293" s="522">
        <f t="shared" si="10"/>
        <v>8.5714285714285712</v>
      </c>
      <c r="N293" s="523">
        <v>0</v>
      </c>
      <c r="O293" s="519" t="s">
        <v>690</v>
      </c>
      <c r="P293" s="524">
        <f t="shared" si="9"/>
        <v>0</v>
      </c>
      <c r="Q293" s="517" t="str">
        <f>IF(ISNUMBER(P293),IF(P293=100%,"CUMPLIDA",IF(AND(ISNUMBER(L293),ISNUMBER([3]CGR!$P$4)), IF(L293&lt;[3]CGR!$P$4,"INCUMPLIDA","PROCESO"), "VERIFICAR FECHA")),"SIN VALOR AVANCE")</f>
        <v>PROCESO</v>
      </c>
    </row>
    <row r="294" spans="1:17" ht="150.75" x14ac:dyDescent="0.2">
      <c r="A294" s="515" t="s">
        <v>20</v>
      </c>
      <c r="B294" s="516" t="s">
        <v>13</v>
      </c>
      <c r="C294" s="829"/>
      <c r="D294" s="827"/>
      <c r="E294" s="828"/>
      <c r="F294" s="828"/>
      <c r="G294" s="828"/>
      <c r="H294" s="518" t="s">
        <v>691</v>
      </c>
      <c r="I294" s="519" t="s">
        <v>692</v>
      </c>
      <c r="J294" s="520">
        <v>2</v>
      </c>
      <c r="K294" s="521">
        <v>45962</v>
      </c>
      <c r="L294" s="521">
        <v>46356</v>
      </c>
      <c r="M294" s="522">
        <f t="shared" si="10"/>
        <v>56.285714285714285</v>
      </c>
      <c r="N294" s="523">
        <v>0</v>
      </c>
      <c r="O294" s="519" t="s">
        <v>693</v>
      </c>
      <c r="P294" s="524">
        <f t="shared" si="9"/>
        <v>0</v>
      </c>
      <c r="Q294" s="517" t="str">
        <f>IF(ISNUMBER(P294),IF(P294=100%,"CUMPLIDA",IF(AND(ISNUMBER(L294),ISNUMBER([3]CGR!$P$4)), IF(L294&lt;[3]CGR!$P$4,"INCUMPLIDA","PROCESO"), "VERIFICAR FECHA")),"SIN VALOR AVANCE")</f>
        <v>PROCESO</v>
      </c>
    </row>
    <row r="295" spans="1:17" ht="90.75" x14ac:dyDescent="0.2">
      <c r="A295" s="515" t="s">
        <v>20</v>
      </c>
      <c r="B295" s="516" t="s">
        <v>13</v>
      </c>
      <c r="C295" s="829"/>
      <c r="D295" s="827"/>
      <c r="E295" s="828"/>
      <c r="F295" s="828"/>
      <c r="G295" s="828"/>
      <c r="H295" s="518" t="s">
        <v>115</v>
      </c>
      <c r="I295" s="519" t="s">
        <v>116</v>
      </c>
      <c r="J295" s="520">
        <v>1</v>
      </c>
      <c r="K295" s="521">
        <v>46357</v>
      </c>
      <c r="L295" s="521">
        <v>46446</v>
      </c>
      <c r="M295" s="522">
        <f t="shared" si="10"/>
        <v>12.714285714285714</v>
      </c>
      <c r="N295" s="523">
        <v>0</v>
      </c>
      <c r="O295" s="519" t="s">
        <v>694</v>
      </c>
      <c r="P295" s="524">
        <f t="shared" si="9"/>
        <v>0</v>
      </c>
      <c r="Q295" s="517" t="str">
        <f>IF(ISNUMBER(P295),IF(P295=100%,"CUMPLIDA",IF(AND(ISNUMBER(L295),ISNUMBER([3]CGR!$P$4)), IF(L295&lt;[3]CGR!$P$4,"INCUMPLIDA","PROCESO"), "VERIFICAR FECHA")),"SIN VALOR AVANCE")</f>
        <v>PROCESO</v>
      </c>
    </row>
    <row r="296" spans="1:17" ht="150.75" x14ac:dyDescent="0.2">
      <c r="A296" s="515" t="s">
        <v>20</v>
      </c>
      <c r="B296" s="516" t="s">
        <v>13</v>
      </c>
      <c r="C296" s="829"/>
      <c r="D296" s="827"/>
      <c r="E296" s="828"/>
      <c r="F296" s="828"/>
      <c r="G296" s="828"/>
      <c r="H296" s="518" t="s">
        <v>695</v>
      </c>
      <c r="I296" s="519" t="s">
        <v>696</v>
      </c>
      <c r="J296" s="520">
        <v>2</v>
      </c>
      <c r="K296" s="521">
        <v>46447</v>
      </c>
      <c r="L296" s="521">
        <v>46507</v>
      </c>
      <c r="M296" s="522">
        <f t="shared" si="10"/>
        <v>8.5714285714285712</v>
      </c>
      <c r="N296" s="523">
        <v>0</v>
      </c>
      <c r="O296" s="519" t="s">
        <v>697</v>
      </c>
      <c r="P296" s="524">
        <f t="shared" si="9"/>
        <v>0</v>
      </c>
      <c r="Q296" s="517" t="str">
        <f>IF(ISNUMBER(P296),IF(P296=100%,"CUMPLIDA",IF(AND(ISNUMBER(L296),ISNUMBER([3]CGR!$P$4)), IF(L296&lt;[3]CGR!$P$4,"INCUMPLIDA","PROCESO"), "VERIFICAR FECHA")),"SIN VALOR AVANCE")</f>
        <v>PROCESO</v>
      </c>
    </row>
    <row r="297" spans="1:17" ht="150" x14ac:dyDescent="0.2">
      <c r="A297" s="515" t="s">
        <v>20</v>
      </c>
      <c r="B297" s="516" t="s">
        <v>13</v>
      </c>
      <c r="C297" s="829"/>
      <c r="D297" s="827"/>
      <c r="E297" s="828"/>
      <c r="F297" s="828"/>
      <c r="G297" s="525" t="s">
        <v>698</v>
      </c>
      <c r="H297" s="525" t="s">
        <v>699</v>
      </c>
      <c r="I297" s="526" t="s">
        <v>700</v>
      </c>
      <c r="J297" s="527">
        <v>4</v>
      </c>
      <c r="K297" s="528">
        <v>45870</v>
      </c>
      <c r="L297" s="528">
        <v>46234</v>
      </c>
      <c r="M297" s="522">
        <f t="shared" si="10"/>
        <v>52</v>
      </c>
      <c r="N297" s="523">
        <v>0</v>
      </c>
      <c r="O297" s="519" t="s">
        <v>701</v>
      </c>
      <c r="P297" s="524">
        <f t="shared" si="9"/>
        <v>0</v>
      </c>
      <c r="Q297" s="517" t="str">
        <f>IF(ISNUMBER(P297),IF(P297=100%,"CUMPLIDA",IF(AND(ISNUMBER(L297),ISNUMBER([3]CGR!$P$4)), IF(L297&lt;[3]CGR!$P$4,"INCUMPLIDA","PROCESO"), "VERIFICAR FECHA")),"SIN VALOR AVANCE")</f>
        <v>PROCESO</v>
      </c>
    </row>
    <row r="298" spans="1:17" ht="120.75" x14ac:dyDescent="0.2">
      <c r="A298" s="515" t="s">
        <v>20</v>
      </c>
      <c r="B298" s="516" t="s">
        <v>13</v>
      </c>
      <c r="C298" s="829"/>
      <c r="D298" s="827"/>
      <c r="E298" s="828"/>
      <c r="F298" s="828"/>
      <c r="G298" s="828" t="s">
        <v>702</v>
      </c>
      <c r="H298" s="518" t="s">
        <v>703</v>
      </c>
      <c r="I298" s="519" t="s">
        <v>704</v>
      </c>
      <c r="J298" s="520">
        <v>2</v>
      </c>
      <c r="K298" s="521">
        <v>45853</v>
      </c>
      <c r="L298" s="521">
        <v>45899</v>
      </c>
      <c r="M298" s="522">
        <f t="shared" si="10"/>
        <v>6.5714285714285712</v>
      </c>
      <c r="N298" s="523">
        <v>0</v>
      </c>
      <c r="O298" s="519" t="s">
        <v>705</v>
      </c>
      <c r="P298" s="524">
        <f t="shared" si="9"/>
        <v>0</v>
      </c>
      <c r="Q298" s="517" t="str">
        <f>IF(ISNUMBER(P298),IF(P298=100%,"CUMPLIDA",IF(AND(ISNUMBER(L298),ISNUMBER([3]CGR!$P$4)), IF(L298&lt;[3]CGR!$P$4,"INCUMPLIDA","PROCESO"), "VERIFICAR FECHA")),"SIN VALOR AVANCE")</f>
        <v>PROCESO</v>
      </c>
    </row>
    <row r="299" spans="1:17" ht="135.75" x14ac:dyDescent="0.2">
      <c r="A299" s="515" t="s">
        <v>20</v>
      </c>
      <c r="B299" s="516" t="s">
        <v>13</v>
      </c>
      <c r="C299" s="829"/>
      <c r="D299" s="827"/>
      <c r="E299" s="828"/>
      <c r="F299" s="828"/>
      <c r="G299" s="828"/>
      <c r="H299" s="518" t="s">
        <v>706</v>
      </c>
      <c r="I299" s="529" t="s">
        <v>707</v>
      </c>
      <c r="J299" s="520">
        <v>1</v>
      </c>
      <c r="K299" s="521">
        <v>45901</v>
      </c>
      <c r="L299" s="521">
        <v>45930</v>
      </c>
      <c r="M299" s="522">
        <f t="shared" si="10"/>
        <v>4.1428571428571432</v>
      </c>
      <c r="N299" s="523">
        <v>0</v>
      </c>
      <c r="O299" s="519" t="s">
        <v>708</v>
      </c>
      <c r="P299" s="524">
        <f t="shared" si="9"/>
        <v>0</v>
      </c>
      <c r="Q299" s="517" t="str">
        <f>IF(ISNUMBER(P299),IF(P299=100%,"CUMPLIDA",IF(AND(ISNUMBER(L299),ISNUMBER([3]CGR!$P$4)), IF(L299&lt;[3]CGR!$P$4,"INCUMPLIDA","PROCESO"), "VERIFICAR FECHA")),"SIN VALOR AVANCE")</f>
        <v>PROCESO</v>
      </c>
    </row>
    <row r="300" spans="1:17" ht="120.75" x14ac:dyDescent="0.2">
      <c r="A300" s="515" t="s">
        <v>20</v>
      </c>
      <c r="B300" s="516" t="s">
        <v>13</v>
      </c>
      <c r="C300" s="829"/>
      <c r="D300" s="827"/>
      <c r="E300" s="828"/>
      <c r="F300" s="828"/>
      <c r="G300" s="828"/>
      <c r="H300" s="518" t="s">
        <v>709</v>
      </c>
      <c r="I300" s="519" t="s">
        <v>710</v>
      </c>
      <c r="J300" s="520">
        <v>1</v>
      </c>
      <c r="K300" s="521">
        <v>45931</v>
      </c>
      <c r="L300" s="521">
        <v>46203</v>
      </c>
      <c r="M300" s="522">
        <f t="shared" si="10"/>
        <v>38.857142857142854</v>
      </c>
      <c r="N300" s="523">
        <v>0</v>
      </c>
      <c r="O300" s="519" t="s">
        <v>705</v>
      </c>
      <c r="P300" s="524">
        <f t="shared" si="9"/>
        <v>0</v>
      </c>
      <c r="Q300" s="517" t="str">
        <f>IF(ISNUMBER(P300),IF(P300=100%,"CUMPLIDA",IF(AND(ISNUMBER(L300),ISNUMBER([3]CGR!$P$4)), IF(L300&lt;[3]CGR!$P$4,"INCUMPLIDA","PROCESO"), "VERIFICAR FECHA")),"SIN VALOR AVANCE")</f>
        <v>PROCESO</v>
      </c>
    </row>
    <row r="301" spans="1:17" ht="135.75" x14ac:dyDescent="0.2">
      <c r="A301" s="515" t="s">
        <v>20</v>
      </c>
      <c r="B301" s="516" t="s">
        <v>13</v>
      </c>
      <c r="C301" s="829"/>
      <c r="D301" s="827"/>
      <c r="E301" s="828"/>
      <c r="F301" s="828"/>
      <c r="G301" s="530" t="s">
        <v>711</v>
      </c>
      <c r="H301" s="530" t="s">
        <v>712</v>
      </c>
      <c r="I301" s="519" t="s">
        <v>546</v>
      </c>
      <c r="J301" s="520">
        <v>1</v>
      </c>
      <c r="K301" s="531">
        <v>45931</v>
      </c>
      <c r="L301" s="531">
        <v>45991</v>
      </c>
      <c r="M301" s="522">
        <f t="shared" si="10"/>
        <v>8.5714285714285712</v>
      </c>
      <c r="N301" s="523">
        <v>0</v>
      </c>
      <c r="O301" s="519" t="s">
        <v>713</v>
      </c>
      <c r="P301" s="524">
        <f t="shared" si="9"/>
        <v>0</v>
      </c>
      <c r="Q301" s="517" t="str">
        <f>IF(ISNUMBER(P301),IF(P301=100%,"CUMPLIDA",IF(AND(ISNUMBER(L301),ISNUMBER([3]CGR!$P$4)), IF(L301&lt;[3]CGR!$P$4,"INCUMPLIDA","PROCESO"), "VERIFICAR FECHA")),"SIN VALOR AVANCE")</f>
        <v>PROCESO</v>
      </c>
    </row>
    <row r="302" spans="1:17" ht="135.75" x14ac:dyDescent="0.2">
      <c r="A302" s="515" t="s">
        <v>20</v>
      </c>
      <c r="B302" s="516" t="s">
        <v>13</v>
      </c>
      <c r="C302" s="829"/>
      <c r="D302" s="827"/>
      <c r="E302" s="828"/>
      <c r="F302" s="828"/>
      <c r="G302" s="530" t="s">
        <v>714</v>
      </c>
      <c r="H302" s="530" t="s">
        <v>715</v>
      </c>
      <c r="I302" s="519" t="s">
        <v>707</v>
      </c>
      <c r="J302" s="520">
        <v>1</v>
      </c>
      <c r="K302" s="531">
        <v>45992</v>
      </c>
      <c r="L302" s="531">
        <v>46081</v>
      </c>
      <c r="M302" s="522">
        <f t="shared" si="10"/>
        <v>12.714285714285714</v>
      </c>
      <c r="N302" s="523">
        <v>0</v>
      </c>
      <c r="O302" s="519" t="s">
        <v>713</v>
      </c>
      <c r="P302" s="524">
        <f t="shared" si="9"/>
        <v>0</v>
      </c>
      <c r="Q302" s="517" t="str">
        <f>IF(ISNUMBER(P302),IF(P302=100%,"CUMPLIDA",IF(AND(ISNUMBER(L302),ISNUMBER([3]CGR!$P$4)), IF(L302&lt;[3]CGR!$P$4,"INCUMPLIDA","PROCESO"), "VERIFICAR FECHA")),"SIN VALOR AVANCE")</f>
        <v>PROCESO</v>
      </c>
    </row>
    <row r="303" spans="1:17" ht="135.75" x14ac:dyDescent="0.2">
      <c r="A303" s="515" t="s">
        <v>20</v>
      </c>
      <c r="B303" s="516" t="s">
        <v>13</v>
      </c>
      <c r="C303" s="829"/>
      <c r="D303" s="827"/>
      <c r="E303" s="828"/>
      <c r="F303" s="828"/>
      <c r="G303" s="530" t="s">
        <v>716</v>
      </c>
      <c r="H303" s="530" t="s">
        <v>717</v>
      </c>
      <c r="I303" s="519" t="s">
        <v>718</v>
      </c>
      <c r="J303" s="520">
        <v>5</v>
      </c>
      <c r="K303" s="531">
        <v>46113</v>
      </c>
      <c r="L303" s="531">
        <v>46568</v>
      </c>
      <c r="M303" s="522">
        <f t="shared" si="10"/>
        <v>65</v>
      </c>
      <c r="N303" s="523">
        <v>0</v>
      </c>
      <c r="O303" s="519" t="s">
        <v>713</v>
      </c>
      <c r="P303" s="524">
        <f t="shared" si="9"/>
        <v>0</v>
      </c>
      <c r="Q303" s="517" t="str">
        <f>IF(ISNUMBER(P303),IF(P303=100%,"CUMPLIDA",IF(AND(ISNUMBER(L303),ISNUMBER([3]CGR!$P$4)), IF(L303&lt;[3]CGR!$P$4,"INCUMPLIDA","PROCESO"), "VERIFICAR FECHA")),"SIN VALOR AVANCE")</f>
        <v>PROCESO</v>
      </c>
    </row>
    <row r="304" spans="1:17" ht="180" x14ac:dyDescent="0.2">
      <c r="A304" s="515" t="s">
        <v>20</v>
      </c>
      <c r="B304" s="516" t="s">
        <v>13</v>
      </c>
      <c r="C304" s="829"/>
      <c r="D304" s="827"/>
      <c r="E304" s="828"/>
      <c r="F304" s="828"/>
      <c r="G304" s="530" t="s">
        <v>719</v>
      </c>
      <c r="H304" s="530" t="s">
        <v>720</v>
      </c>
      <c r="I304" s="519" t="s">
        <v>596</v>
      </c>
      <c r="J304" s="520">
        <v>3</v>
      </c>
      <c r="K304" s="531">
        <v>46296</v>
      </c>
      <c r="L304" s="531">
        <v>46568</v>
      </c>
      <c r="M304" s="522">
        <f t="shared" si="10"/>
        <v>38.857142857142854</v>
      </c>
      <c r="N304" s="523">
        <v>0</v>
      </c>
      <c r="O304" s="519" t="s">
        <v>713</v>
      </c>
      <c r="P304" s="524">
        <f t="shared" si="9"/>
        <v>0</v>
      </c>
      <c r="Q304" s="517" t="str">
        <f>IF(ISNUMBER(P304),IF(P304=100%,"CUMPLIDA",IF(AND(ISNUMBER(L304),ISNUMBER([3]CGR!$P$4)), IF(L304&lt;[3]CGR!$P$4,"INCUMPLIDA","PROCESO"), "VERIFICAR FECHA")),"SIN VALOR AVANCE")</f>
        <v>PROCESO</v>
      </c>
    </row>
    <row r="305" spans="1:17" ht="240" x14ac:dyDescent="0.2">
      <c r="A305" s="515" t="s">
        <v>20</v>
      </c>
      <c r="B305" s="516" t="s">
        <v>13</v>
      </c>
      <c r="C305" s="829"/>
      <c r="D305" s="827"/>
      <c r="E305" s="828"/>
      <c r="F305" s="828"/>
      <c r="G305" s="518" t="s">
        <v>721</v>
      </c>
      <c r="H305" s="518" t="s">
        <v>722</v>
      </c>
      <c r="I305" s="519" t="s">
        <v>723</v>
      </c>
      <c r="J305" s="520">
        <v>2</v>
      </c>
      <c r="K305" s="532">
        <v>45870</v>
      </c>
      <c r="L305" s="532">
        <v>46203</v>
      </c>
      <c r="M305" s="522">
        <f t="shared" si="10"/>
        <v>47.571428571428569</v>
      </c>
      <c r="N305" s="523">
        <v>0</v>
      </c>
      <c r="O305" s="519" t="s">
        <v>724</v>
      </c>
      <c r="P305" s="524">
        <f t="shared" si="9"/>
        <v>0</v>
      </c>
      <c r="Q305" s="517" t="str">
        <f>IF(ISNUMBER(P305),IF(P305=100%,"CUMPLIDA",IF(AND(ISNUMBER(L305),ISNUMBER([3]CGR!$P$4)), IF(L305&lt;[3]CGR!$P$4,"INCUMPLIDA","PROCESO"), "VERIFICAR FECHA")),"SIN VALOR AVANCE")</f>
        <v>PROCESO</v>
      </c>
    </row>
    <row r="306" spans="1:17" ht="270.75" x14ac:dyDescent="0.2">
      <c r="A306" s="533" t="s">
        <v>19</v>
      </c>
      <c r="B306" s="534" t="s">
        <v>13</v>
      </c>
      <c r="C306" s="837" t="s">
        <v>725</v>
      </c>
      <c r="D306" s="837" t="s">
        <v>726</v>
      </c>
      <c r="E306" s="833" t="s">
        <v>727</v>
      </c>
      <c r="F306" s="833" t="s">
        <v>728</v>
      </c>
      <c r="G306" s="833" t="s">
        <v>729</v>
      </c>
      <c r="H306" s="537" t="s">
        <v>730</v>
      </c>
      <c r="I306" s="538" t="s">
        <v>731</v>
      </c>
      <c r="J306" s="539">
        <v>1</v>
      </c>
      <c r="K306" s="540">
        <v>44013</v>
      </c>
      <c r="L306" s="540">
        <v>44074</v>
      </c>
      <c r="M306" s="541">
        <f t="shared" si="10"/>
        <v>8.7142857142857135</v>
      </c>
      <c r="N306" s="542">
        <v>1</v>
      </c>
      <c r="O306" s="538" t="s">
        <v>732</v>
      </c>
      <c r="P306" s="543">
        <f t="shared" si="9"/>
        <v>1</v>
      </c>
      <c r="Q306" s="544" t="str">
        <f>IF(ISNUMBER(P306),IF(P306=100%,"CUMPLIDA",IF(AND(ISNUMBER(L306),ISNUMBER([5]CGR!$P$4)), IF(L306&lt;[5]CGR!$P$4,"INCUMPLIDA","PROCESO"), "VERIFICAR FECHA")),"SIN VALOR AVANCE")</f>
        <v>CUMPLIDA</v>
      </c>
    </row>
    <row r="307" spans="1:17" ht="285.75" x14ac:dyDescent="0.2">
      <c r="A307" s="533" t="s">
        <v>19</v>
      </c>
      <c r="B307" s="534" t="s">
        <v>13</v>
      </c>
      <c r="C307" s="837"/>
      <c r="D307" s="837"/>
      <c r="E307" s="833"/>
      <c r="F307" s="833"/>
      <c r="G307" s="833"/>
      <c r="H307" s="537" t="s">
        <v>733</v>
      </c>
      <c r="I307" s="538" t="s">
        <v>164</v>
      </c>
      <c r="J307" s="539">
        <v>1</v>
      </c>
      <c r="K307" s="540">
        <v>44075</v>
      </c>
      <c r="L307" s="540">
        <v>44196</v>
      </c>
      <c r="M307" s="541">
        <f t="shared" si="10"/>
        <v>17.285714285714285</v>
      </c>
      <c r="N307" s="542">
        <v>1</v>
      </c>
      <c r="O307" s="538" t="s">
        <v>734</v>
      </c>
      <c r="P307" s="543">
        <f t="shared" si="9"/>
        <v>1</v>
      </c>
      <c r="Q307" s="544" t="str">
        <f>IF(ISNUMBER(P307),IF(P307=100%,"CUMPLIDA",IF(AND(ISNUMBER(L307),ISNUMBER([5]CGR!$P$4)), IF(L307&lt;[5]CGR!$P$4,"INCUMPLIDA","PROCESO"), "VERIFICAR FECHA")),"SIN VALOR AVANCE")</f>
        <v>CUMPLIDA</v>
      </c>
    </row>
    <row r="308" spans="1:17" ht="270.75" x14ac:dyDescent="0.2">
      <c r="A308" s="533" t="s">
        <v>19</v>
      </c>
      <c r="B308" s="534" t="s">
        <v>13</v>
      </c>
      <c r="C308" s="837"/>
      <c r="D308" s="837"/>
      <c r="E308" s="833"/>
      <c r="F308" s="833"/>
      <c r="G308" s="833" t="s">
        <v>729</v>
      </c>
      <c r="H308" s="538" t="s">
        <v>675</v>
      </c>
      <c r="I308" s="538" t="s">
        <v>676</v>
      </c>
      <c r="J308" s="545">
        <v>1</v>
      </c>
      <c r="K308" s="540">
        <v>45231</v>
      </c>
      <c r="L308" s="540">
        <v>45504</v>
      </c>
      <c r="M308" s="541">
        <f t="shared" si="10"/>
        <v>39</v>
      </c>
      <c r="N308" s="542">
        <v>1</v>
      </c>
      <c r="O308" s="546" t="s">
        <v>735</v>
      </c>
      <c r="P308" s="543">
        <f t="shared" si="9"/>
        <v>1</v>
      </c>
      <c r="Q308" s="544" t="str">
        <f>IF(ISNUMBER(P308),IF(P308=100%,"CUMPLIDA",IF(AND(ISNUMBER(L308),ISNUMBER([5]CGR!$P$4)), IF(L308&lt;[5]CGR!$P$4,"INCUMPLIDA","PROCESO"), "VERIFICAR FECHA")),"SIN VALOR AVANCE")</f>
        <v>CUMPLIDA</v>
      </c>
    </row>
    <row r="309" spans="1:17" ht="270.75" x14ac:dyDescent="0.2">
      <c r="A309" s="533" t="s">
        <v>19</v>
      </c>
      <c r="B309" s="534" t="s">
        <v>13</v>
      </c>
      <c r="C309" s="837"/>
      <c r="D309" s="837"/>
      <c r="E309" s="833"/>
      <c r="F309" s="833"/>
      <c r="G309" s="833"/>
      <c r="H309" s="538" t="s">
        <v>678</v>
      </c>
      <c r="I309" s="538" t="s">
        <v>679</v>
      </c>
      <c r="J309" s="545">
        <v>1</v>
      </c>
      <c r="K309" s="540">
        <v>45231</v>
      </c>
      <c r="L309" s="540">
        <v>45504</v>
      </c>
      <c r="M309" s="541">
        <f t="shared" si="10"/>
        <v>39</v>
      </c>
      <c r="N309" s="542">
        <v>1</v>
      </c>
      <c r="O309" s="547" t="s">
        <v>736</v>
      </c>
      <c r="P309" s="543">
        <f t="shared" si="9"/>
        <v>1</v>
      </c>
      <c r="Q309" s="544" t="str">
        <f>IF(ISNUMBER(P309),IF(P309=100%,"CUMPLIDA",IF(AND(ISNUMBER(L309),ISNUMBER([5]CGR!$P$4)), IF(L309&lt;[5]CGR!$P$4,"INCUMPLIDA","PROCESO"), "VERIFICAR FECHA")),"SIN VALOR AVANCE")</f>
        <v>CUMPLIDA</v>
      </c>
    </row>
    <row r="310" spans="1:17" ht="150.75" x14ac:dyDescent="0.2">
      <c r="A310" s="533" t="s">
        <v>19</v>
      </c>
      <c r="B310" s="534" t="s">
        <v>13</v>
      </c>
      <c r="C310" s="837"/>
      <c r="D310" s="837"/>
      <c r="E310" s="833"/>
      <c r="F310" s="833"/>
      <c r="G310" s="536" t="s">
        <v>97</v>
      </c>
      <c r="H310" s="538" t="s">
        <v>98</v>
      </c>
      <c r="I310" s="538" t="s">
        <v>99</v>
      </c>
      <c r="J310" s="545">
        <v>1</v>
      </c>
      <c r="K310" s="548">
        <v>45323</v>
      </c>
      <c r="L310" s="548">
        <v>45747</v>
      </c>
      <c r="M310" s="541">
        <f t="shared" si="10"/>
        <v>60.571428571428569</v>
      </c>
      <c r="N310" s="542">
        <v>1</v>
      </c>
      <c r="O310" s="547" t="s">
        <v>737</v>
      </c>
      <c r="P310" s="543">
        <f t="shared" si="9"/>
        <v>1</v>
      </c>
      <c r="Q310" s="544" t="str">
        <f>IF(ISNUMBER(P310),IF(P310=100%,"CUMPLIDA",IF(AND(ISNUMBER(L310),ISNUMBER([5]CGR!$P$4)), IF(L310&lt;[5]CGR!$P$4,"INCUMPLIDA","PROCESO"), "VERIFICAR FECHA")),"SIN VALOR AVANCE")</f>
        <v>CUMPLIDA</v>
      </c>
    </row>
    <row r="311" spans="1:17" ht="105.75" x14ac:dyDescent="0.2">
      <c r="A311" s="533" t="s">
        <v>19</v>
      </c>
      <c r="B311" s="534" t="s">
        <v>13</v>
      </c>
      <c r="C311" s="837"/>
      <c r="D311" s="837"/>
      <c r="E311" s="833"/>
      <c r="F311" s="833"/>
      <c r="G311" s="536" t="s">
        <v>101</v>
      </c>
      <c r="H311" s="538" t="s">
        <v>101</v>
      </c>
      <c r="I311" s="538" t="s">
        <v>102</v>
      </c>
      <c r="J311" s="545">
        <v>1</v>
      </c>
      <c r="K311" s="548">
        <v>45323</v>
      </c>
      <c r="L311" s="548">
        <v>45747</v>
      </c>
      <c r="M311" s="541">
        <f t="shared" si="10"/>
        <v>60.571428571428569</v>
      </c>
      <c r="N311" s="542">
        <v>1</v>
      </c>
      <c r="O311" s="538" t="s">
        <v>738</v>
      </c>
      <c r="P311" s="543">
        <f t="shared" si="9"/>
        <v>1</v>
      </c>
      <c r="Q311" s="544" t="str">
        <f>IF(ISNUMBER(P311),IF(P311=100%,"CUMPLIDA",IF(AND(ISNUMBER(L311),ISNUMBER([5]CGR!$P$4)), IF(L311&lt;[5]CGR!$P$4,"INCUMPLIDA","PROCESO"), "VERIFICAR FECHA")),"SIN VALOR AVANCE")</f>
        <v>CUMPLIDA</v>
      </c>
    </row>
    <row r="312" spans="1:17" ht="105.75" x14ac:dyDescent="0.2">
      <c r="A312" s="533" t="s">
        <v>19</v>
      </c>
      <c r="B312" s="534" t="s">
        <v>13</v>
      </c>
      <c r="C312" s="837"/>
      <c r="D312" s="837"/>
      <c r="E312" s="833"/>
      <c r="F312" s="833"/>
      <c r="G312" s="536" t="s">
        <v>238</v>
      </c>
      <c r="H312" s="538" t="s">
        <v>239</v>
      </c>
      <c r="I312" s="538" t="s">
        <v>240</v>
      </c>
      <c r="J312" s="545">
        <v>1</v>
      </c>
      <c r="K312" s="548">
        <v>45231</v>
      </c>
      <c r="L312" s="548">
        <v>45747</v>
      </c>
      <c r="M312" s="541">
        <f t="shared" si="10"/>
        <v>73.714285714285708</v>
      </c>
      <c r="N312" s="542">
        <v>1</v>
      </c>
      <c r="O312" s="538" t="s">
        <v>738</v>
      </c>
      <c r="P312" s="543">
        <f t="shared" si="9"/>
        <v>1</v>
      </c>
      <c r="Q312" s="544" t="str">
        <f>IF(ISNUMBER(P312),IF(P312=100%,"CUMPLIDA",IF(AND(ISNUMBER(L312),ISNUMBER([5]CGR!$P$4)), IF(L312&lt;[5]CGR!$P$4,"INCUMPLIDA","PROCESO"), "VERIFICAR FECHA")),"SIN VALOR AVANCE")</f>
        <v>CUMPLIDA</v>
      </c>
    </row>
    <row r="313" spans="1:17" ht="150.75" x14ac:dyDescent="0.2">
      <c r="A313" s="533" t="s">
        <v>19</v>
      </c>
      <c r="B313" s="534" t="s">
        <v>13</v>
      </c>
      <c r="C313" s="837"/>
      <c r="D313" s="837"/>
      <c r="E313" s="833"/>
      <c r="F313" s="833"/>
      <c r="G313" s="536" t="s">
        <v>104</v>
      </c>
      <c r="H313" s="538" t="s">
        <v>104</v>
      </c>
      <c r="I313" s="538" t="s">
        <v>248</v>
      </c>
      <c r="J313" s="545">
        <v>1</v>
      </c>
      <c r="K313" s="548">
        <v>45323</v>
      </c>
      <c r="L313" s="548">
        <v>45747</v>
      </c>
      <c r="M313" s="541">
        <f t="shared" si="10"/>
        <v>60.571428571428569</v>
      </c>
      <c r="N313" s="542">
        <v>1</v>
      </c>
      <c r="O313" s="547" t="s">
        <v>737</v>
      </c>
      <c r="P313" s="543">
        <f t="shared" si="9"/>
        <v>1</v>
      </c>
      <c r="Q313" s="544" t="str">
        <f>IF(ISNUMBER(P313),IF(P313=100%,"CUMPLIDA",IF(AND(ISNUMBER(L313),ISNUMBER([5]CGR!$P$4)), IF(L313&lt;[5]CGR!$P$4,"INCUMPLIDA","PROCESO"), "VERIFICAR FECHA")),"SIN VALOR AVANCE")</f>
        <v>CUMPLIDA</v>
      </c>
    </row>
    <row r="314" spans="1:17" ht="105.75" x14ac:dyDescent="0.2">
      <c r="A314" s="533" t="s">
        <v>19</v>
      </c>
      <c r="B314" s="534" t="s">
        <v>13</v>
      </c>
      <c r="C314" s="837"/>
      <c r="D314" s="837"/>
      <c r="E314" s="833"/>
      <c r="F314" s="833"/>
      <c r="G314" s="536" t="s">
        <v>106</v>
      </c>
      <c r="H314" s="538" t="s">
        <v>106</v>
      </c>
      <c r="I314" s="538" t="s">
        <v>107</v>
      </c>
      <c r="J314" s="545">
        <v>1</v>
      </c>
      <c r="K314" s="548">
        <v>45231</v>
      </c>
      <c r="L314" s="548">
        <v>45747</v>
      </c>
      <c r="M314" s="541">
        <f t="shared" si="10"/>
        <v>73.714285714285708</v>
      </c>
      <c r="N314" s="542">
        <v>1</v>
      </c>
      <c r="O314" s="538" t="s">
        <v>738</v>
      </c>
      <c r="P314" s="543">
        <f t="shared" si="9"/>
        <v>1</v>
      </c>
      <c r="Q314" s="544" t="str">
        <f>IF(ISNUMBER(P314),IF(P314=100%,"CUMPLIDA",IF(AND(ISNUMBER(L314),ISNUMBER([5]CGR!$P$4)), IF(L314&lt;[5]CGR!$P$4,"INCUMPLIDA","PROCESO"), "VERIFICAR FECHA")),"SIN VALOR AVANCE")</f>
        <v>CUMPLIDA</v>
      </c>
    </row>
    <row r="315" spans="1:17" ht="225.75" x14ac:dyDescent="0.2">
      <c r="A315" s="533" t="s">
        <v>19</v>
      </c>
      <c r="B315" s="534" t="s">
        <v>13</v>
      </c>
      <c r="C315" s="837"/>
      <c r="D315" s="837"/>
      <c r="E315" s="833"/>
      <c r="F315" s="833"/>
      <c r="G315" s="536" t="s">
        <v>108</v>
      </c>
      <c r="H315" s="538" t="s">
        <v>108</v>
      </c>
      <c r="I315" s="538" t="s">
        <v>524</v>
      </c>
      <c r="J315" s="545">
        <v>1</v>
      </c>
      <c r="K315" s="548">
        <v>45231</v>
      </c>
      <c r="L315" s="548">
        <v>45808</v>
      </c>
      <c r="M315" s="541">
        <f t="shared" si="10"/>
        <v>82.428571428571431</v>
      </c>
      <c r="N315" s="542">
        <v>1</v>
      </c>
      <c r="O315" s="547" t="s">
        <v>739</v>
      </c>
      <c r="P315" s="543">
        <f t="shared" si="9"/>
        <v>1</v>
      </c>
      <c r="Q315" s="544" t="str">
        <f>IF(ISNUMBER(P315),IF(P315=100%,"CUMPLIDA",IF(AND(ISNUMBER(L315),ISNUMBER([5]CGR!$P$4)), IF(L315&lt;[5]CGR!$P$4,"INCUMPLIDA","PROCESO"), "VERIFICAR FECHA")),"SIN VALOR AVANCE")</f>
        <v>CUMPLIDA</v>
      </c>
    </row>
    <row r="316" spans="1:17" ht="180.75" x14ac:dyDescent="0.2">
      <c r="A316" s="533" t="s">
        <v>19</v>
      </c>
      <c r="B316" s="534" t="s">
        <v>13</v>
      </c>
      <c r="C316" s="837"/>
      <c r="D316" s="837"/>
      <c r="E316" s="833"/>
      <c r="F316" s="833"/>
      <c r="G316" s="536" t="s">
        <v>110</v>
      </c>
      <c r="H316" s="538" t="s">
        <v>111</v>
      </c>
      <c r="I316" s="538" t="s">
        <v>112</v>
      </c>
      <c r="J316" s="545">
        <v>7</v>
      </c>
      <c r="K316" s="548">
        <v>46024</v>
      </c>
      <c r="L316" s="548">
        <v>46660</v>
      </c>
      <c r="M316" s="541">
        <f t="shared" si="10"/>
        <v>90.857142857142861</v>
      </c>
      <c r="N316" s="542">
        <v>0</v>
      </c>
      <c r="O316" s="538" t="s">
        <v>740</v>
      </c>
      <c r="P316" s="543">
        <f t="shared" si="9"/>
        <v>0</v>
      </c>
      <c r="Q316" s="544" t="str">
        <f>IF(ISNUMBER(P316),IF(P316=100%,"CUMPLIDA",IF(AND(ISNUMBER(L316),ISNUMBER([5]CGR!$P$4)), IF(L316&lt;[5]CGR!$P$4,"INCUMPLIDA","PROCESO"), "VERIFICAR FECHA")),"SIN VALOR AVANCE")</f>
        <v>PROCESO</v>
      </c>
    </row>
    <row r="317" spans="1:17" ht="135.75" x14ac:dyDescent="0.2">
      <c r="A317" s="533" t="s">
        <v>19</v>
      </c>
      <c r="B317" s="534" t="s">
        <v>13</v>
      </c>
      <c r="C317" s="837"/>
      <c r="D317" s="837"/>
      <c r="E317" s="833"/>
      <c r="F317" s="833"/>
      <c r="G317" s="536" t="s">
        <v>114</v>
      </c>
      <c r="H317" s="538" t="s">
        <v>115</v>
      </c>
      <c r="I317" s="538" t="s">
        <v>116</v>
      </c>
      <c r="J317" s="545">
        <v>1</v>
      </c>
      <c r="K317" s="548">
        <v>46024</v>
      </c>
      <c r="L317" s="548">
        <v>46660</v>
      </c>
      <c r="M317" s="541">
        <f t="shared" si="10"/>
        <v>90.857142857142861</v>
      </c>
      <c r="N317" s="542">
        <v>0</v>
      </c>
      <c r="O317" s="547" t="s">
        <v>741</v>
      </c>
      <c r="P317" s="543">
        <f t="shared" si="9"/>
        <v>0</v>
      </c>
      <c r="Q317" s="544" t="str">
        <f>IF(ISNUMBER(P317),IF(P317=100%,"CUMPLIDA",IF(AND(ISNUMBER(L317),ISNUMBER([5]CGR!$P$4)), IF(L317&lt;[5]CGR!$P$4,"INCUMPLIDA","PROCESO"), "VERIFICAR FECHA")),"SIN VALOR AVANCE")</f>
        <v>PROCESO</v>
      </c>
    </row>
    <row r="318" spans="1:17" ht="300.75" x14ac:dyDescent="0.2">
      <c r="A318" s="533" t="s">
        <v>19</v>
      </c>
      <c r="B318" s="534" t="s">
        <v>13</v>
      </c>
      <c r="C318" s="837"/>
      <c r="D318" s="837"/>
      <c r="E318" s="833"/>
      <c r="F318" s="833"/>
      <c r="G318" s="536" t="s">
        <v>117</v>
      </c>
      <c r="H318" s="538" t="s">
        <v>118</v>
      </c>
      <c r="I318" s="538" t="s">
        <v>119</v>
      </c>
      <c r="J318" s="545">
        <v>2</v>
      </c>
      <c r="K318" s="548">
        <v>46024</v>
      </c>
      <c r="L318" s="548">
        <v>46660</v>
      </c>
      <c r="M318" s="541">
        <f t="shared" si="10"/>
        <v>90.857142857142861</v>
      </c>
      <c r="N318" s="542">
        <v>0</v>
      </c>
      <c r="O318" s="547" t="s">
        <v>742</v>
      </c>
      <c r="P318" s="543">
        <f t="shared" si="9"/>
        <v>0</v>
      </c>
      <c r="Q318" s="544" t="str">
        <f>IF(ISNUMBER(P318),IF(P318=100%,"CUMPLIDA",IF(AND(ISNUMBER(L318),ISNUMBER([5]CGR!$P$4)), IF(L318&lt;[5]CGR!$P$4,"INCUMPLIDA","PROCESO"), "VERIFICAR FECHA")),"SIN VALOR AVANCE")</f>
        <v>PROCESO</v>
      </c>
    </row>
    <row r="319" spans="1:17" ht="270.75" x14ac:dyDescent="0.2">
      <c r="A319" s="533" t="s">
        <v>19</v>
      </c>
      <c r="B319" s="534" t="s">
        <v>13</v>
      </c>
      <c r="C319" s="837" t="s">
        <v>743</v>
      </c>
      <c r="D319" s="837" t="s">
        <v>68</v>
      </c>
      <c r="E319" s="833" t="s">
        <v>744</v>
      </c>
      <c r="F319" s="833" t="s">
        <v>745</v>
      </c>
      <c r="G319" s="834" t="s">
        <v>729</v>
      </c>
      <c r="H319" s="537" t="s">
        <v>730</v>
      </c>
      <c r="I319" s="538" t="s">
        <v>731</v>
      </c>
      <c r="J319" s="539">
        <v>1</v>
      </c>
      <c r="K319" s="540">
        <v>44013</v>
      </c>
      <c r="L319" s="540">
        <v>44074</v>
      </c>
      <c r="M319" s="541">
        <f t="shared" si="10"/>
        <v>8.7142857142857135</v>
      </c>
      <c r="N319" s="542">
        <v>1</v>
      </c>
      <c r="O319" s="538" t="s">
        <v>732</v>
      </c>
      <c r="P319" s="543">
        <f t="shared" si="9"/>
        <v>1</v>
      </c>
      <c r="Q319" s="544" t="str">
        <f>IF(ISNUMBER(P319),IF(P319=100%,"CUMPLIDA",IF(AND(ISNUMBER(L319),ISNUMBER([5]CGR!$P$4)), IF(L319&lt;[5]CGR!$P$4,"INCUMPLIDA","PROCESO"), "VERIFICAR FECHA")),"SIN VALOR AVANCE")</f>
        <v>CUMPLIDA</v>
      </c>
    </row>
    <row r="320" spans="1:17" ht="285.75" x14ac:dyDescent="0.2">
      <c r="A320" s="533" t="s">
        <v>19</v>
      </c>
      <c r="B320" s="534" t="s">
        <v>13</v>
      </c>
      <c r="C320" s="837"/>
      <c r="D320" s="837"/>
      <c r="E320" s="833"/>
      <c r="F320" s="833"/>
      <c r="G320" s="834"/>
      <c r="H320" s="537" t="s">
        <v>733</v>
      </c>
      <c r="I320" s="538" t="s">
        <v>164</v>
      </c>
      <c r="J320" s="539">
        <v>1</v>
      </c>
      <c r="K320" s="540">
        <v>44075</v>
      </c>
      <c r="L320" s="540">
        <v>44196</v>
      </c>
      <c r="M320" s="541">
        <f t="shared" si="10"/>
        <v>17.285714285714285</v>
      </c>
      <c r="N320" s="542">
        <v>1</v>
      </c>
      <c r="O320" s="538" t="s">
        <v>734</v>
      </c>
      <c r="P320" s="543">
        <f t="shared" si="9"/>
        <v>1</v>
      </c>
      <c r="Q320" s="544" t="str">
        <f>IF(ISNUMBER(P320),IF(P320=100%,"CUMPLIDA",IF(AND(ISNUMBER(L320),ISNUMBER([5]CGR!$P$4)), IF(L320&lt;[5]CGR!$P$4,"INCUMPLIDA","PROCESO"), "VERIFICAR FECHA")),"SIN VALOR AVANCE")</f>
        <v>CUMPLIDA</v>
      </c>
    </row>
    <row r="321" spans="1:17" ht="270.75" customHeight="1" x14ac:dyDescent="0.2">
      <c r="A321" s="533" t="s">
        <v>19</v>
      </c>
      <c r="B321" s="534" t="s">
        <v>13</v>
      </c>
      <c r="C321" s="837"/>
      <c r="D321" s="837"/>
      <c r="E321" s="833"/>
      <c r="F321" s="833"/>
      <c r="G321" s="833" t="s">
        <v>729</v>
      </c>
      <c r="H321" s="538" t="s">
        <v>675</v>
      </c>
      <c r="I321" s="538" t="s">
        <v>676</v>
      </c>
      <c r="J321" s="545">
        <v>1</v>
      </c>
      <c r="K321" s="540">
        <v>45231</v>
      </c>
      <c r="L321" s="540">
        <v>45504</v>
      </c>
      <c r="M321" s="541">
        <f t="shared" si="10"/>
        <v>39</v>
      </c>
      <c r="N321" s="542">
        <v>1</v>
      </c>
      <c r="O321" s="547" t="s">
        <v>736</v>
      </c>
      <c r="P321" s="543">
        <f t="shared" si="9"/>
        <v>1</v>
      </c>
      <c r="Q321" s="544" t="str">
        <f>IF(ISNUMBER(P321),IF(P321=100%,"CUMPLIDA",IF(AND(ISNUMBER(L321),ISNUMBER([5]CGR!$P$4)), IF(L321&lt;[5]CGR!$P$4,"INCUMPLIDA","PROCESO"), "VERIFICAR FECHA")),"SIN VALOR AVANCE")</f>
        <v>CUMPLIDA</v>
      </c>
    </row>
    <row r="322" spans="1:17" ht="270.75" x14ac:dyDescent="0.2">
      <c r="A322" s="533" t="s">
        <v>19</v>
      </c>
      <c r="B322" s="534" t="s">
        <v>13</v>
      </c>
      <c r="C322" s="837"/>
      <c r="D322" s="837"/>
      <c r="E322" s="833"/>
      <c r="F322" s="833"/>
      <c r="G322" s="833"/>
      <c r="H322" s="538" t="s">
        <v>678</v>
      </c>
      <c r="I322" s="538" t="s">
        <v>679</v>
      </c>
      <c r="J322" s="545">
        <v>1</v>
      </c>
      <c r="K322" s="540">
        <v>45231</v>
      </c>
      <c r="L322" s="540">
        <v>45504</v>
      </c>
      <c r="M322" s="541">
        <f t="shared" si="10"/>
        <v>39</v>
      </c>
      <c r="N322" s="542">
        <v>1</v>
      </c>
      <c r="O322" s="547" t="s">
        <v>736</v>
      </c>
      <c r="P322" s="543">
        <f t="shared" si="9"/>
        <v>1</v>
      </c>
      <c r="Q322" s="544" t="str">
        <f>IF(ISNUMBER(P322),IF(P322=100%,"CUMPLIDA",IF(AND(ISNUMBER(L322),ISNUMBER([5]CGR!$P$4)), IF(L322&lt;[5]CGR!$P$4,"INCUMPLIDA","PROCESO"), "VERIFICAR FECHA")),"SIN VALOR AVANCE")</f>
        <v>CUMPLIDA</v>
      </c>
    </row>
    <row r="323" spans="1:17" ht="150.75" customHeight="1" x14ac:dyDescent="0.2">
      <c r="A323" s="533" t="s">
        <v>19</v>
      </c>
      <c r="B323" s="534" t="s">
        <v>13</v>
      </c>
      <c r="C323" s="837"/>
      <c r="D323" s="837"/>
      <c r="E323" s="833"/>
      <c r="F323" s="833"/>
      <c r="G323" s="536" t="s">
        <v>97</v>
      </c>
      <c r="H323" s="538" t="s">
        <v>98</v>
      </c>
      <c r="I323" s="538" t="s">
        <v>99</v>
      </c>
      <c r="J323" s="545">
        <v>1</v>
      </c>
      <c r="K323" s="548">
        <v>45323</v>
      </c>
      <c r="L323" s="548">
        <v>45747</v>
      </c>
      <c r="M323" s="541">
        <f t="shared" si="10"/>
        <v>60.571428571428569</v>
      </c>
      <c r="N323" s="542">
        <v>1</v>
      </c>
      <c r="O323" s="547" t="s">
        <v>737</v>
      </c>
      <c r="P323" s="543">
        <f t="shared" si="9"/>
        <v>1</v>
      </c>
      <c r="Q323" s="544" t="str">
        <f>IF(ISNUMBER(P323),IF(P323=100%,"CUMPLIDA",IF(AND(ISNUMBER(L323),ISNUMBER([5]CGR!$P$4)), IF(L323&lt;[5]CGR!$P$4,"INCUMPLIDA","PROCESO"), "VERIFICAR FECHA")),"SIN VALOR AVANCE")</f>
        <v>CUMPLIDA</v>
      </c>
    </row>
    <row r="324" spans="1:17" ht="105.75" customHeight="1" x14ac:dyDescent="0.2">
      <c r="A324" s="533" t="s">
        <v>19</v>
      </c>
      <c r="B324" s="534" t="s">
        <v>13</v>
      </c>
      <c r="C324" s="837"/>
      <c r="D324" s="837"/>
      <c r="E324" s="833"/>
      <c r="F324" s="833"/>
      <c r="G324" s="536" t="s">
        <v>101</v>
      </c>
      <c r="H324" s="538" t="s">
        <v>101</v>
      </c>
      <c r="I324" s="538" t="s">
        <v>102</v>
      </c>
      <c r="J324" s="545">
        <v>1</v>
      </c>
      <c r="K324" s="548">
        <v>45323</v>
      </c>
      <c r="L324" s="548">
        <v>45747</v>
      </c>
      <c r="M324" s="541">
        <f t="shared" si="10"/>
        <v>60.571428571428569</v>
      </c>
      <c r="N324" s="542">
        <v>1</v>
      </c>
      <c r="O324" s="538" t="s">
        <v>738</v>
      </c>
      <c r="P324" s="543">
        <f t="shared" si="9"/>
        <v>1</v>
      </c>
      <c r="Q324" s="544" t="str">
        <f>IF(ISNUMBER(P324),IF(P324=100%,"CUMPLIDA",IF(AND(ISNUMBER(L324),ISNUMBER([5]CGR!$P$4)), IF(L324&lt;[5]CGR!$P$4,"INCUMPLIDA","PROCESO"), "VERIFICAR FECHA")),"SIN VALOR AVANCE")</f>
        <v>CUMPLIDA</v>
      </c>
    </row>
    <row r="325" spans="1:17" ht="105.75" customHeight="1" x14ac:dyDescent="0.2">
      <c r="A325" s="533" t="s">
        <v>19</v>
      </c>
      <c r="B325" s="534" t="s">
        <v>13</v>
      </c>
      <c r="C325" s="837"/>
      <c r="D325" s="837"/>
      <c r="E325" s="833"/>
      <c r="F325" s="833"/>
      <c r="G325" s="536" t="s">
        <v>238</v>
      </c>
      <c r="H325" s="538" t="s">
        <v>239</v>
      </c>
      <c r="I325" s="538" t="s">
        <v>240</v>
      </c>
      <c r="J325" s="545">
        <v>1</v>
      </c>
      <c r="K325" s="548">
        <v>45231</v>
      </c>
      <c r="L325" s="548">
        <v>45747</v>
      </c>
      <c r="M325" s="541">
        <f t="shared" si="10"/>
        <v>73.714285714285708</v>
      </c>
      <c r="N325" s="542">
        <v>1</v>
      </c>
      <c r="O325" s="538" t="s">
        <v>738</v>
      </c>
      <c r="P325" s="543">
        <f t="shared" si="9"/>
        <v>1</v>
      </c>
      <c r="Q325" s="544" t="str">
        <f>IF(ISNUMBER(P325),IF(P325=100%,"CUMPLIDA",IF(AND(ISNUMBER(L325),ISNUMBER([5]CGR!$P$4)), IF(L325&lt;[5]CGR!$P$4,"INCUMPLIDA","PROCESO"), "VERIFICAR FECHA")),"SIN VALOR AVANCE")</f>
        <v>CUMPLIDA</v>
      </c>
    </row>
    <row r="326" spans="1:17" ht="135.75" customHeight="1" x14ac:dyDescent="0.2">
      <c r="A326" s="533" t="s">
        <v>19</v>
      </c>
      <c r="B326" s="534" t="s">
        <v>13</v>
      </c>
      <c r="C326" s="837"/>
      <c r="D326" s="837"/>
      <c r="E326" s="833"/>
      <c r="F326" s="833"/>
      <c r="G326" s="536" t="s">
        <v>104</v>
      </c>
      <c r="H326" s="538" t="s">
        <v>104</v>
      </c>
      <c r="I326" s="538" t="s">
        <v>248</v>
      </c>
      <c r="J326" s="545">
        <v>1</v>
      </c>
      <c r="K326" s="548">
        <v>45323</v>
      </c>
      <c r="L326" s="548">
        <v>45747</v>
      </c>
      <c r="M326" s="541">
        <f t="shared" si="10"/>
        <v>60.571428571428569</v>
      </c>
      <c r="N326" s="542">
        <v>1</v>
      </c>
      <c r="O326" s="547" t="s">
        <v>741</v>
      </c>
      <c r="P326" s="543">
        <f t="shared" si="9"/>
        <v>1</v>
      </c>
      <c r="Q326" s="544" t="str">
        <f>IF(ISNUMBER(P326),IF(P326=100%,"CUMPLIDA",IF(AND(ISNUMBER(L326),ISNUMBER([5]CGR!$P$4)), IF(L326&lt;[5]CGR!$P$4,"INCUMPLIDA","PROCESO"), "VERIFICAR FECHA")),"SIN VALOR AVANCE")</f>
        <v>CUMPLIDA</v>
      </c>
    </row>
    <row r="327" spans="1:17" ht="120.75" customHeight="1" x14ac:dyDescent="0.2">
      <c r="A327" s="533" t="s">
        <v>19</v>
      </c>
      <c r="B327" s="534" t="s">
        <v>13</v>
      </c>
      <c r="C327" s="837"/>
      <c r="D327" s="837"/>
      <c r="E327" s="833"/>
      <c r="F327" s="833"/>
      <c r="G327" s="536" t="s">
        <v>106</v>
      </c>
      <c r="H327" s="538" t="s">
        <v>106</v>
      </c>
      <c r="I327" s="538" t="s">
        <v>107</v>
      </c>
      <c r="J327" s="545">
        <v>1</v>
      </c>
      <c r="K327" s="548">
        <v>45231</v>
      </c>
      <c r="L327" s="548">
        <v>45747</v>
      </c>
      <c r="M327" s="541">
        <f t="shared" si="10"/>
        <v>73.714285714285708</v>
      </c>
      <c r="N327" s="542">
        <v>1</v>
      </c>
      <c r="O327" s="538" t="s">
        <v>746</v>
      </c>
      <c r="P327" s="543">
        <f t="shared" si="9"/>
        <v>1</v>
      </c>
      <c r="Q327" s="544" t="str">
        <f>IF(ISNUMBER(P327),IF(P327=100%,"CUMPLIDA",IF(AND(ISNUMBER(L327),ISNUMBER([5]CGR!$P$4)), IF(L327&lt;[5]CGR!$P$4,"INCUMPLIDA","PROCESO"), "VERIFICAR FECHA")),"SIN VALOR AVANCE")</f>
        <v>CUMPLIDA</v>
      </c>
    </row>
    <row r="328" spans="1:17" ht="210.75" customHeight="1" x14ac:dyDescent="0.2">
      <c r="A328" s="533" t="s">
        <v>19</v>
      </c>
      <c r="B328" s="534" t="s">
        <v>13</v>
      </c>
      <c r="C328" s="837"/>
      <c r="D328" s="837"/>
      <c r="E328" s="833"/>
      <c r="F328" s="833"/>
      <c r="G328" s="536" t="s">
        <v>108</v>
      </c>
      <c r="H328" s="538" t="s">
        <v>108</v>
      </c>
      <c r="I328" s="538" t="s">
        <v>524</v>
      </c>
      <c r="J328" s="545">
        <v>1</v>
      </c>
      <c r="K328" s="548">
        <v>45231</v>
      </c>
      <c r="L328" s="548">
        <v>45808</v>
      </c>
      <c r="M328" s="541">
        <f t="shared" si="10"/>
        <v>82.428571428571431</v>
      </c>
      <c r="N328" s="542">
        <v>1</v>
      </c>
      <c r="O328" s="547" t="s">
        <v>747</v>
      </c>
      <c r="P328" s="543">
        <f t="shared" si="9"/>
        <v>1</v>
      </c>
      <c r="Q328" s="544" t="str">
        <f>IF(ISNUMBER(P328),IF(P328=100%,"CUMPLIDA",IF(AND(ISNUMBER(L328),ISNUMBER([5]CGR!$P$4)), IF(L328&lt;[5]CGR!$P$4,"INCUMPLIDA","PROCESO"), "VERIFICAR FECHA")),"SIN VALOR AVANCE")</f>
        <v>CUMPLIDA</v>
      </c>
    </row>
    <row r="329" spans="1:17" ht="180.75" customHeight="1" x14ac:dyDescent="0.2">
      <c r="A329" s="533" t="s">
        <v>19</v>
      </c>
      <c r="B329" s="534" t="s">
        <v>13</v>
      </c>
      <c r="C329" s="837"/>
      <c r="D329" s="837"/>
      <c r="E329" s="833"/>
      <c r="F329" s="833"/>
      <c r="G329" s="536" t="s">
        <v>110</v>
      </c>
      <c r="H329" s="538" t="s">
        <v>111</v>
      </c>
      <c r="I329" s="538" t="s">
        <v>112</v>
      </c>
      <c r="J329" s="545">
        <v>7</v>
      </c>
      <c r="K329" s="548">
        <v>46024</v>
      </c>
      <c r="L329" s="548">
        <v>46660</v>
      </c>
      <c r="M329" s="541">
        <f t="shared" si="10"/>
        <v>90.857142857142861</v>
      </c>
      <c r="N329" s="542">
        <v>0</v>
      </c>
      <c r="O329" s="538" t="s">
        <v>740</v>
      </c>
      <c r="P329" s="543">
        <f t="shared" si="9"/>
        <v>0</v>
      </c>
      <c r="Q329" s="544" t="str">
        <f>IF(ISNUMBER(P329),IF(P329=100%,"CUMPLIDA",IF(AND(ISNUMBER(L329),ISNUMBER([5]CGR!$P$4)), IF(L329&lt;[5]CGR!$P$4,"INCUMPLIDA","PROCESO"), "VERIFICAR FECHA")),"SIN VALOR AVANCE")</f>
        <v>PROCESO</v>
      </c>
    </row>
    <row r="330" spans="1:17" ht="150.75" customHeight="1" x14ac:dyDescent="0.2">
      <c r="A330" s="533" t="s">
        <v>19</v>
      </c>
      <c r="B330" s="534" t="s">
        <v>13</v>
      </c>
      <c r="C330" s="837"/>
      <c r="D330" s="837"/>
      <c r="E330" s="833"/>
      <c r="F330" s="833"/>
      <c r="G330" s="536" t="s">
        <v>114</v>
      </c>
      <c r="H330" s="538" t="s">
        <v>115</v>
      </c>
      <c r="I330" s="538" t="s">
        <v>116</v>
      </c>
      <c r="J330" s="545">
        <v>1</v>
      </c>
      <c r="K330" s="548">
        <v>46024</v>
      </c>
      <c r="L330" s="548">
        <v>46660</v>
      </c>
      <c r="M330" s="541">
        <f t="shared" si="10"/>
        <v>90.857142857142861</v>
      </c>
      <c r="N330" s="542">
        <v>0</v>
      </c>
      <c r="O330" s="547" t="s">
        <v>737</v>
      </c>
      <c r="P330" s="543">
        <f t="shared" si="9"/>
        <v>0</v>
      </c>
      <c r="Q330" s="544" t="str">
        <f>IF(ISNUMBER(P330),IF(P330=100%,"CUMPLIDA",IF(AND(ISNUMBER(L330),ISNUMBER([5]CGR!$P$4)), IF(L330&lt;[5]CGR!$P$4,"INCUMPLIDA","PROCESO"), "VERIFICAR FECHA")),"SIN VALOR AVANCE")</f>
        <v>PROCESO</v>
      </c>
    </row>
    <row r="331" spans="1:17" ht="300.75" customHeight="1" x14ac:dyDescent="0.2">
      <c r="A331" s="533" t="s">
        <v>19</v>
      </c>
      <c r="B331" s="534" t="s">
        <v>13</v>
      </c>
      <c r="C331" s="837"/>
      <c r="D331" s="837"/>
      <c r="E331" s="833"/>
      <c r="F331" s="833"/>
      <c r="G331" s="536" t="s">
        <v>117</v>
      </c>
      <c r="H331" s="538" t="s">
        <v>118</v>
      </c>
      <c r="I331" s="538" t="s">
        <v>119</v>
      </c>
      <c r="J331" s="545">
        <v>2</v>
      </c>
      <c r="K331" s="548">
        <v>46024</v>
      </c>
      <c r="L331" s="548">
        <v>46660</v>
      </c>
      <c r="M331" s="541">
        <f t="shared" si="10"/>
        <v>90.857142857142861</v>
      </c>
      <c r="N331" s="542">
        <v>0</v>
      </c>
      <c r="O331" s="547" t="s">
        <v>748</v>
      </c>
      <c r="P331" s="543">
        <f t="shared" ref="P331:P394" si="11">N331/J331</f>
        <v>0</v>
      </c>
      <c r="Q331" s="544" t="str">
        <f>IF(ISNUMBER(P331),IF(P331=100%,"CUMPLIDA",IF(AND(ISNUMBER(L331),ISNUMBER([5]CGR!$P$4)), IF(L331&lt;[5]CGR!$P$4,"INCUMPLIDA","PROCESO"), "VERIFICAR FECHA")),"SIN VALOR AVANCE")</f>
        <v>PROCESO</v>
      </c>
    </row>
    <row r="332" spans="1:17" ht="270.75" customHeight="1" x14ac:dyDescent="0.2">
      <c r="A332" s="533" t="s">
        <v>19</v>
      </c>
      <c r="B332" s="534" t="s">
        <v>13</v>
      </c>
      <c r="C332" s="867" t="s">
        <v>749</v>
      </c>
      <c r="D332" s="867" t="s">
        <v>68</v>
      </c>
      <c r="E332" s="868" t="s">
        <v>750</v>
      </c>
      <c r="F332" s="868" t="s">
        <v>751</v>
      </c>
      <c r="G332" s="834" t="s">
        <v>729</v>
      </c>
      <c r="H332" s="537" t="s">
        <v>730</v>
      </c>
      <c r="I332" s="538" t="s">
        <v>731</v>
      </c>
      <c r="J332" s="539">
        <v>1</v>
      </c>
      <c r="K332" s="540">
        <v>44013</v>
      </c>
      <c r="L332" s="540">
        <v>44074</v>
      </c>
      <c r="M332" s="541">
        <f t="shared" si="10"/>
        <v>8.7142857142857135</v>
      </c>
      <c r="N332" s="542">
        <v>1</v>
      </c>
      <c r="O332" s="538" t="s">
        <v>732</v>
      </c>
      <c r="P332" s="543">
        <f t="shared" si="11"/>
        <v>1</v>
      </c>
      <c r="Q332" s="544" t="str">
        <f>IF(ISNUMBER(P332),IF(P332=100%,"CUMPLIDA",IF(AND(ISNUMBER(L332),ISNUMBER([5]CGR!$P$4)), IF(L332&lt;[5]CGR!$P$4,"INCUMPLIDA","PROCESO"), "VERIFICAR FECHA")),"SIN VALOR AVANCE")</f>
        <v>CUMPLIDA</v>
      </c>
    </row>
    <row r="333" spans="1:17" ht="285.75" x14ac:dyDescent="0.2">
      <c r="A333" s="533" t="s">
        <v>19</v>
      </c>
      <c r="B333" s="534" t="s">
        <v>13</v>
      </c>
      <c r="C333" s="867"/>
      <c r="D333" s="867"/>
      <c r="E333" s="868"/>
      <c r="F333" s="868"/>
      <c r="G333" s="834"/>
      <c r="H333" s="537" t="s">
        <v>733</v>
      </c>
      <c r="I333" s="538" t="s">
        <v>164</v>
      </c>
      <c r="J333" s="539">
        <v>1</v>
      </c>
      <c r="K333" s="540">
        <v>44075</v>
      </c>
      <c r="L333" s="540">
        <v>44196</v>
      </c>
      <c r="M333" s="541">
        <f t="shared" si="10"/>
        <v>17.285714285714285</v>
      </c>
      <c r="N333" s="542">
        <v>1</v>
      </c>
      <c r="O333" s="538" t="s">
        <v>734</v>
      </c>
      <c r="P333" s="543">
        <f t="shared" si="11"/>
        <v>1</v>
      </c>
      <c r="Q333" s="544" t="str">
        <f>IF(ISNUMBER(P333),IF(P333=100%,"CUMPLIDA",IF(AND(ISNUMBER(L333),ISNUMBER([5]CGR!$P$4)), IF(L333&lt;[5]CGR!$P$4,"INCUMPLIDA","PROCESO"), "VERIFICAR FECHA")),"SIN VALOR AVANCE")</f>
        <v>CUMPLIDA</v>
      </c>
    </row>
    <row r="334" spans="1:17" ht="270.75" customHeight="1" x14ac:dyDescent="0.2">
      <c r="A334" s="533" t="s">
        <v>19</v>
      </c>
      <c r="B334" s="534" t="s">
        <v>13</v>
      </c>
      <c r="C334" s="867"/>
      <c r="D334" s="867"/>
      <c r="E334" s="868"/>
      <c r="F334" s="868"/>
      <c r="G334" s="833" t="s">
        <v>729</v>
      </c>
      <c r="H334" s="538" t="s">
        <v>675</v>
      </c>
      <c r="I334" s="538" t="s">
        <v>676</v>
      </c>
      <c r="J334" s="545">
        <v>1</v>
      </c>
      <c r="K334" s="540">
        <v>45231</v>
      </c>
      <c r="L334" s="540">
        <v>45504</v>
      </c>
      <c r="M334" s="541">
        <f t="shared" si="10"/>
        <v>39</v>
      </c>
      <c r="N334" s="542">
        <v>1</v>
      </c>
      <c r="O334" s="547" t="s">
        <v>736</v>
      </c>
      <c r="P334" s="543">
        <f t="shared" si="11"/>
        <v>1</v>
      </c>
      <c r="Q334" s="544" t="str">
        <f>IF(ISNUMBER(P334),IF(P334=100%,"CUMPLIDA",IF(AND(ISNUMBER(L334),ISNUMBER([5]CGR!$P$4)), IF(L334&lt;[5]CGR!$P$4,"INCUMPLIDA","PROCESO"), "VERIFICAR FECHA")),"SIN VALOR AVANCE")</f>
        <v>CUMPLIDA</v>
      </c>
    </row>
    <row r="335" spans="1:17" ht="270.75" x14ac:dyDescent="0.2">
      <c r="A335" s="533" t="s">
        <v>19</v>
      </c>
      <c r="B335" s="534" t="s">
        <v>13</v>
      </c>
      <c r="C335" s="867"/>
      <c r="D335" s="867"/>
      <c r="E335" s="868"/>
      <c r="F335" s="868"/>
      <c r="G335" s="833"/>
      <c r="H335" s="538" t="s">
        <v>678</v>
      </c>
      <c r="I335" s="538" t="s">
        <v>679</v>
      </c>
      <c r="J335" s="545">
        <v>1</v>
      </c>
      <c r="K335" s="540">
        <v>45231</v>
      </c>
      <c r="L335" s="540">
        <v>45504</v>
      </c>
      <c r="M335" s="541">
        <f t="shared" si="10"/>
        <v>39</v>
      </c>
      <c r="N335" s="542">
        <v>1</v>
      </c>
      <c r="O335" s="547" t="s">
        <v>736</v>
      </c>
      <c r="P335" s="543">
        <f t="shared" si="11"/>
        <v>1</v>
      </c>
      <c r="Q335" s="544" t="str">
        <f>IF(ISNUMBER(P335),IF(P335=100%,"CUMPLIDA",IF(AND(ISNUMBER(L335),ISNUMBER([5]CGR!$P$4)), IF(L335&lt;[5]CGR!$P$4,"INCUMPLIDA","PROCESO"), "VERIFICAR FECHA")),"SIN VALOR AVANCE")</f>
        <v>CUMPLIDA</v>
      </c>
    </row>
    <row r="336" spans="1:17" ht="135.75" customHeight="1" x14ac:dyDescent="0.2">
      <c r="A336" s="533" t="s">
        <v>19</v>
      </c>
      <c r="B336" s="534" t="s">
        <v>13</v>
      </c>
      <c r="C336" s="867"/>
      <c r="D336" s="867"/>
      <c r="E336" s="868"/>
      <c r="F336" s="868"/>
      <c r="G336" s="536" t="s">
        <v>97</v>
      </c>
      <c r="H336" s="538" t="s">
        <v>98</v>
      </c>
      <c r="I336" s="538" t="s">
        <v>99</v>
      </c>
      <c r="J336" s="545">
        <v>1</v>
      </c>
      <c r="K336" s="548">
        <v>45323</v>
      </c>
      <c r="L336" s="548">
        <v>45747</v>
      </c>
      <c r="M336" s="541">
        <f t="shared" si="10"/>
        <v>60.571428571428569</v>
      </c>
      <c r="N336" s="542">
        <v>1</v>
      </c>
      <c r="O336" s="547" t="s">
        <v>741</v>
      </c>
      <c r="P336" s="543">
        <f t="shared" si="11"/>
        <v>1</v>
      </c>
      <c r="Q336" s="544" t="str">
        <f>IF(ISNUMBER(P336),IF(P336=100%,"CUMPLIDA",IF(AND(ISNUMBER(L336),ISNUMBER([5]CGR!$P$4)), IF(L336&lt;[5]CGR!$P$4,"INCUMPLIDA","PROCESO"), "VERIFICAR FECHA")),"SIN VALOR AVANCE")</f>
        <v>CUMPLIDA</v>
      </c>
    </row>
    <row r="337" spans="1:17" ht="90.75" customHeight="1" x14ac:dyDescent="0.2">
      <c r="A337" s="533" t="s">
        <v>19</v>
      </c>
      <c r="B337" s="534" t="s">
        <v>13</v>
      </c>
      <c r="C337" s="867"/>
      <c r="D337" s="867"/>
      <c r="E337" s="868"/>
      <c r="F337" s="868"/>
      <c r="G337" s="536" t="s">
        <v>101</v>
      </c>
      <c r="H337" s="538" t="s">
        <v>101</v>
      </c>
      <c r="I337" s="538" t="s">
        <v>102</v>
      </c>
      <c r="J337" s="545">
        <v>1</v>
      </c>
      <c r="K337" s="548">
        <v>45323</v>
      </c>
      <c r="L337" s="548">
        <v>45747</v>
      </c>
      <c r="M337" s="541">
        <f t="shared" si="10"/>
        <v>60.571428571428569</v>
      </c>
      <c r="N337" s="542">
        <v>1</v>
      </c>
      <c r="O337" s="538" t="s">
        <v>752</v>
      </c>
      <c r="P337" s="543">
        <f t="shared" si="11"/>
        <v>1</v>
      </c>
      <c r="Q337" s="544" t="str">
        <f>IF(ISNUMBER(P337),IF(P337=100%,"CUMPLIDA",IF(AND(ISNUMBER(L337),ISNUMBER([5]CGR!$P$4)), IF(L337&lt;[5]CGR!$P$4,"INCUMPLIDA","PROCESO"), "VERIFICAR FECHA")),"SIN VALOR AVANCE")</f>
        <v>CUMPLIDA</v>
      </c>
    </row>
    <row r="338" spans="1:17" ht="105.75" customHeight="1" x14ac:dyDescent="0.2">
      <c r="A338" s="533" t="s">
        <v>19</v>
      </c>
      <c r="B338" s="534" t="s">
        <v>13</v>
      </c>
      <c r="C338" s="867"/>
      <c r="D338" s="867"/>
      <c r="E338" s="868"/>
      <c r="F338" s="868"/>
      <c r="G338" s="536" t="s">
        <v>238</v>
      </c>
      <c r="H338" s="538" t="s">
        <v>239</v>
      </c>
      <c r="I338" s="538" t="s">
        <v>240</v>
      </c>
      <c r="J338" s="545">
        <v>1</v>
      </c>
      <c r="K338" s="548">
        <v>45231</v>
      </c>
      <c r="L338" s="548">
        <v>45747</v>
      </c>
      <c r="M338" s="541">
        <f t="shared" si="10"/>
        <v>73.714285714285708</v>
      </c>
      <c r="N338" s="542">
        <v>1</v>
      </c>
      <c r="O338" s="538" t="s">
        <v>738</v>
      </c>
      <c r="P338" s="543">
        <f t="shared" si="11"/>
        <v>1</v>
      </c>
      <c r="Q338" s="544" t="str">
        <f>IF(ISNUMBER(P338),IF(P338=100%,"CUMPLIDA",IF(AND(ISNUMBER(L338),ISNUMBER([5]CGR!$P$4)), IF(L338&lt;[5]CGR!$P$4,"INCUMPLIDA","PROCESO"), "VERIFICAR FECHA")),"SIN VALOR AVANCE")</f>
        <v>CUMPLIDA</v>
      </c>
    </row>
    <row r="339" spans="1:17" ht="135.75" customHeight="1" x14ac:dyDescent="0.2">
      <c r="A339" s="533" t="s">
        <v>19</v>
      </c>
      <c r="B339" s="534" t="s">
        <v>13</v>
      </c>
      <c r="C339" s="867"/>
      <c r="D339" s="867"/>
      <c r="E339" s="868"/>
      <c r="F339" s="868"/>
      <c r="G339" s="536" t="s">
        <v>104</v>
      </c>
      <c r="H339" s="538" t="s">
        <v>104</v>
      </c>
      <c r="I339" s="538" t="s">
        <v>248</v>
      </c>
      <c r="J339" s="545">
        <v>1</v>
      </c>
      <c r="K339" s="548">
        <v>45323</v>
      </c>
      <c r="L339" s="548">
        <v>45747</v>
      </c>
      <c r="M339" s="541">
        <f t="shared" si="10"/>
        <v>60.571428571428569</v>
      </c>
      <c r="N339" s="542">
        <v>1</v>
      </c>
      <c r="O339" s="547" t="s">
        <v>741</v>
      </c>
      <c r="P339" s="543">
        <f t="shared" si="11"/>
        <v>1</v>
      </c>
      <c r="Q339" s="544" t="str">
        <f>IF(ISNUMBER(P339),IF(P339=100%,"CUMPLIDA",IF(AND(ISNUMBER(L339),ISNUMBER([5]CGR!$P$4)), IF(L339&lt;[5]CGR!$P$4,"INCUMPLIDA","PROCESO"), "VERIFICAR FECHA")),"SIN VALOR AVANCE")</f>
        <v>CUMPLIDA</v>
      </c>
    </row>
    <row r="340" spans="1:17" ht="90.75" customHeight="1" x14ac:dyDescent="0.2">
      <c r="A340" s="533" t="s">
        <v>19</v>
      </c>
      <c r="B340" s="534" t="s">
        <v>13</v>
      </c>
      <c r="C340" s="867"/>
      <c r="D340" s="867"/>
      <c r="E340" s="868"/>
      <c r="F340" s="868"/>
      <c r="G340" s="536" t="s">
        <v>106</v>
      </c>
      <c r="H340" s="538" t="s">
        <v>106</v>
      </c>
      <c r="I340" s="538" t="s">
        <v>107</v>
      </c>
      <c r="J340" s="545">
        <v>1</v>
      </c>
      <c r="K340" s="548">
        <v>45231</v>
      </c>
      <c r="L340" s="548">
        <v>45747</v>
      </c>
      <c r="M340" s="541">
        <f t="shared" ref="M340:M403" si="12">(L340-K340)/7</f>
        <v>73.714285714285708</v>
      </c>
      <c r="N340" s="542">
        <v>1</v>
      </c>
      <c r="O340" s="538" t="s">
        <v>752</v>
      </c>
      <c r="P340" s="543">
        <f t="shared" si="11"/>
        <v>1</v>
      </c>
      <c r="Q340" s="544" t="str">
        <f>IF(ISNUMBER(P340),IF(P340=100%,"CUMPLIDA",IF(AND(ISNUMBER(L340),ISNUMBER([5]CGR!$P$4)), IF(L340&lt;[5]CGR!$P$4,"INCUMPLIDA","PROCESO"), "VERIFICAR FECHA")),"SIN VALOR AVANCE")</f>
        <v>CUMPLIDA</v>
      </c>
    </row>
    <row r="341" spans="1:17" ht="225.75" customHeight="1" x14ac:dyDescent="0.2">
      <c r="A341" s="533" t="s">
        <v>19</v>
      </c>
      <c r="B341" s="534" t="s">
        <v>13</v>
      </c>
      <c r="C341" s="867"/>
      <c r="D341" s="867"/>
      <c r="E341" s="868"/>
      <c r="F341" s="868"/>
      <c r="G341" s="536" t="s">
        <v>108</v>
      </c>
      <c r="H341" s="538" t="s">
        <v>108</v>
      </c>
      <c r="I341" s="538" t="s">
        <v>524</v>
      </c>
      <c r="J341" s="545">
        <v>1</v>
      </c>
      <c r="K341" s="548">
        <v>45231</v>
      </c>
      <c r="L341" s="548">
        <v>45808</v>
      </c>
      <c r="M341" s="541">
        <f t="shared" si="12"/>
        <v>82.428571428571431</v>
      </c>
      <c r="N341" s="542">
        <v>1</v>
      </c>
      <c r="O341" s="547" t="s">
        <v>753</v>
      </c>
      <c r="P341" s="543">
        <f t="shared" si="11"/>
        <v>1</v>
      </c>
      <c r="Q341" s="544" t="str">
        <f>IF(ISNUMBER(P341),IF(P341=100%,"CUMPLIDA",IF(AND(ISNUMBER(L341),ISNUMBER([5]CGR!$P$4)), IF(L341&lt;[5]CGR!$P$4,"INCUMPLIDA","PROCESO"), "VERIFICAR FECHA")),"SIN VALOR AVANCE")</f>
        <v>CUMPLIDA</v>
      </c>
    </row>
    <row r="342" spans="1:17" ht="90.75" customHeight="1" x14ac:dyDescent="0.2">
      <c r="A342" s="533" t="s">
        <v>19</v>
      </c>
      <c r="B342" s="534" t="s">
        <v>13</v>
      </c>
      <c r="C342" s="867"/>
      <c r="D342" s="867"/>
      <c r="E342" s="868"/>
      <c r="F342" s="868"/>
      <c r="G342" s="536" t="s">
        <v>110</v>
      </c>
      <c r="H342" s="538" t="s">
        <v>111</v>
      </c>
      <c r="I342" s="538" t="s">
        <v>112</v>
      </c>
      <c r="J342" s="545">
        <v>7</v>
      </c>
      <c r="K342" s="548">
        <v>46024</v>
      </c>
      <c r="L342" s="548">
        <v>46660</v>
      </c>
      <c r="M342" s="541">
        <f t="shared" si="12"/>
        <v>90.857142857142861</v>
      </c>
      <c r="N342" s="542">
        <v>0</v>
      </c>
      <c r="O342" s="538" t="s">
        <v>752</v>
      </c>
      <c r="P342" s="543">
        <f t="shared" si="11"/>
        <v>0</v>
      </c>
      <c r="Q342" s="544" t="str">
        <f>IF(ISNUMBER(P342),IF(P342=100%,"CUMPLIDA",IF(AND(ISNUMBER(L342),ISNUMBER([5]CGR!$P$4)), IF(L342&lt;[5]CGR!$P$4,"INCUMPLIDA","PROCESO"), "VERIFICAR FECHA")),"SIN VALOR AVANCE")</f>
        <v>PROCESO</v>
      </c>
    </row>
    <row r="343" spans="1:17" ht="135.75" customHeight="1" x14ac:dyDescent="0.2">
      <c r="A343" s="533" t="s">
        <v>19</v>
      </c>
      <c r="B343" s="534" t="s">
        <v>13</v>
      </c>
      <c r="C343" s="867"/>
      <c r="D343" s="867"/>
      <c r="E343" s="868"/>
      <c r="F343" s="868"/>
      <c r="G343" s="536" t="s">
        <v>114</v>
      </c>
      <c r="H343" s="538" t="s">
        <v>115</v>
      </c>
      <c r="I343" s="538" t="s">
        <v>116</v>
      </c>
      <c r="J343" s="545">
        <v>1</v>
      </c>
      <c r="K343" s="548">
        <v>46024</v>
      </c>
      <c r="L343" s="548">
        <v>46660</v>
      </c>
      <c r="M343" s="541">
        <f t="shared" si="12"/>
        <v>90.857142857142861</v>
      </c>
      <c r="N343" s="542">
        <v>0</v>
      </c>
      <c r="O343" s="547" t="s">
        <v>741</v>
      </c>
      <c r="P343" s="543">
        <f t="shared" si="11"/>
        <v>0</v>
      </c>
      <c r="Q343" s="544" t="str">
        <f>IF(ISNUMBER(P343),IF(P343=100%,"CUMPLIDA",IF(AND(ISNUMBER(L343),ISNUMBER([5]CGR!$P$4)), IF(L343&lt;[5]CGR!$P$4,"INCUMPLIDA","PROCESO"), "VERIFICAR FECHA")),"SIN VALOR AVANCE")</f>
        <v>PROCESO</v>
      </c>
    </row>
    <row r="344" spans="1:17" ht="225.75" customHeight="1" x14ac:dyDescent="0.2">
      <c r="A344" s="533" t="s">
        <v>19</v>
      </c>
      <c r="B344" s="534" t="s">
        <v>13</v>
      </c>
      <c r="C344" s="867"/>
      <c r="D344" s="867"/>
      <c r="E344" s="868"/>
      <c r="F344" s="868"/>
      <c r="G344" s="536" t="s">
        <v>117</v>
      </c>
      <c r="H344" s="538" t="s">
        <v>118</v>
      </c>
      <c r="I344" s="538" t="s">
        <v>119</v>
      </c>
      <c r="J344" s="545">
        <v>2</v>
      </c>
      <c r="K344" s="548">
        <v>46024</v>
      </c>
      <c r="L344" s="548">
        <v>46660</v>
      </c>
      <c r="M344" s="541">
        <f t="shared" si="12"/>
        <v>90.857142857142861</v>
      </c>
      <c r="N344" s="542">
        <v>0</v>
      </c>
      <c r="O344" s="547" t="s">
        <v>754</v>
      </c>
      <c r="P344" s="543">
        <f t="shared" si="11"/>
        <v>0</v>
      </c>
      <c r="Q344" s="544" t="str">
        <f>IF(ISNUMBER(P344),IF(P344=100%,"CUMPLIDA",IF(AND(ISNUMBER(L344),ISNUMBER([5]CGR!$P$4)), IF(L344&lt;[5]CGR!$P$4,"INCUMPLIDA","PROCESO"), "VERIFICAR FECHA")),"SIN VALOR AVANCE")</f>
        <v>PROCESO</v>
      </c>
    </row>
    <row r="345" spans="1:17" ht="270.75" customHeight="1" x14ac:dyDescent="0.2">
      <c r="A345" s="533" t="s">
        <v>19</v>
      </c>
      <c r="B345" s="534" t="s">
        <v>13</v>
      </c>
      <c r="C345" s="837" t="s">
        <v>755</v>
      </c>
      <c r="D345" s="837" t="s">
        <v>530</v>
      </c>
      <c r="E345" s="833" t="s">
        <v>756</v>
      </c>
      <c r="F345" s="833" t="s">
        <v>757</v>
      </c>
      <c r="G345" s="834" t="s">
        <v>729</v>
      </c>
      <c r="H345" s="537" t="s">
        <v>730</v>
      </c>
      <c r="I345" s="538" t="s">
        <v>731</v>
      </c>
      <c r="J345" s="539">
        <v>1</v>
      </c>
      <c r="K345" s="540">
        <v>44013</v>
      </c>
      <c r="L345" s="540">
        <v>44074</v>
      </c>
      <c r="M345" s="541">
        <f t="shared" si="12"/>
        <v>8.7142857142857135</v>
      </c>
      <c r="N345" s="542">
        <v>1</v>
      </c>
      <c r="O345" s="538" t="s">
        <v>732</v>
      </c>
      <c r="P345" s="543">
        <f t="shared" si="11"/>
        <v>1</v>
      </c>
      <c r="Q345" s="544" t="str">
        <f>IF(ISNUMBER(P345),IF(P345=100%,"CUMPLIDA",IF(AND(ISNUMBER(L345),ISNUMBER([5]CGR!$P$4)), IF(L345&lt;[5]CGR!$P$4,"INCUMPLIDA","PROCESO"), "VERIFICAR FECHA")),"SIN VALOR AVANCE")</f>
        <v>CUMPLIDA</v>
      </c>
    </row>
    <row r="346" spans="1:17" ht="270.75" x14ac:dyDescent="0.2">
      <c r="A346" s="533" t="s">
        <v>19</v>
      </c>
      <c r="B346" s="534" t="s">
        <v>13</v>
      </c>
      <c r="C346" s="837"/>
      <c r="D346" s="837"/>
      <c r="E346" s="833"/>
      <c r="F346" s="833"/>
      <c r="G346" s="834"/>
      <c r="H346" s="537" t="s">
        <v>733</v>
      </c>
      <c r="I346" s="538" t="s">
        <v>164</v>
      </c>
      <c r="J346" s="539">
        <v>1</v>
      </c>
      <c r="K346" s="540">
        <v>44075</v>
      </c>
      <c r="L346" s="540">
        <v>44196</v>
      </c>
      <c r="M346" s="541">
        <f t="shared" si="12"/>
        <v>17.285714285714285</v>
      </c>
      <c r="N346" s="542">
        <v>1</v>
      </c>
      <c r="O346" s="538" t="s">
        <v>758</v>
      </c>
      <c r="P346" s="543">
        <f t="shared" si="11"/>
        <v>1</v>
      </c>
      <c r="Q346" s="544" t="str">
        <f>IF(ISNUMBER(P346),IF(P346=100%,"CUMPLIDA",IF(AND(ISNUMBER(L346),ISNUMBER([5]CGR!$P$4)), IF(L346&lt;[5]CGR!$P$4,"INCUMPLIDA","PROCESO"), "VERIFICAR FECHA")),"SIN VALOR AVANCE")</f>
        <v>CUMPLIDA</v>
      </c>
    </row>
    <row r="347" spans="1:17" ht="270.75" x14ac:dyDescent="0.2">
      <c r="A347" s="533" t="s">
        <v>19</v>
      </c>
      <c r="B347" s="534" t="s">
        <v>13</v>
      </c>
      <c r="C347" s="837"/>
      <c r="D347" s="837"/>
      <c r="E347" s="833"/>
      <c r="F347" s="833"/>
      <c r="G347" s="833" t="s">
        <v>729</v>
      </c>
      <c r="H347" s="538" t="s">
        <v>675</v>
      </c>
      <c r="I347" s="538" t="s">
        <v>676</v>
      </c>
      <c r="J347" s="545">
        <v>1</v>
      </c>
      <c r="K347" s="540">
        <v>45231</v>
      </c>
      <c r="L347" s="540">
        <v>45504</v>
      </c>
      <c r="M347" s="541">
        <f t="shared" si="12"/>
        <v>39</v>
      </c>
      <c r="N347" s="542">
        <v>1</v>
      </c>
      <c r="O347" s="547" t="s">
        <v>736</v>
      </c>
      <c r="P347" s="543">
        <f t="shared" si="11"/>
        <v>1</v>
      </c>
      <c r="Q347" s="544" t="str">
        <f>IF(ISNUMBER(P347),IF(P347=100%,"CUMPLIDA",IF(AND(ISNUMBER(L347),ISNUMBER([5]CGR!$P$4)), IF(L347&lt;[5]CGR!$P$4,"INCUMPLIDA","PROCESO"), "VERIFICAR FECHA")),"SIN VALOR AVANCE")</f>
        <v>CUMPLIDA</v>
      </c>
    </row>
    <row r="348" spans="1:17" ht="270.75" x14ac:dyDescent="0.2">
      <c r="A348" s="533" t="s">
        <v>19</v>
      </c>
      <c r="B348" s="534" t="s">
        <v>13</v>
      </c>
      <c r="C348" s="837"/>
      <c r="D348" s="837"/>
      <c r="E348" s="833"/>
      <c r="F348" s="833"/>
      <c r="G348" s="833"/>
      <c r="H348" s="538" t="s">
        <v>678</v>
      </c>
      <c r="I348" s="538" t="s">
        <v>679</v>
      </c>
      <c r="J348" s="545">
        <v>1</v>
      </c>
      <c r="K348" s="540">
        <v>45231</v>
      </c>
      <c r="L348" s="540">
        <v>45504</v>
      </c>
      <c r="M348" s="541">
        <f t="shared" si="12"/>
        <v>39</v>
      </c>
      <c r="N348" s="542">
        <v>1</v>
      </c>
      <c r="O348" s="547" t="s">
        <v>736</v>
      </c>
      <c r="P348" s="543">
        <f t="shared" si="11"/>
        <v>1</v>
      </c>
      <c r="Q348" s="544" t="str">
        <f>IF(ISNUMBER(P348),IF(P348=100%,"CUMPLIDA",IF(AND(ISNUMBER(L348),ISNUMBER([5]CGR!$P$4)), IF(L348&lt;[5]CGR!$P$4,"INCUMPLIDA","PROCESO"), "VERIFICAR FECHA")),"SIN VALOR AVANCE")</f>
        <v>CUMPLIDA</v>
      </c>
    </row>
    <row r="349" spans="1:17" ht="165.75" x14ac:dyDescent="0.2">
      <c r="A349" s="533" t="s">
        <v>19</v>
      </c>
      <c r="B349" s="534" t="s">
        <v>13</v>
      </c>
      <c r="C349" s="837"/>
      <c r="D349" s="837"/>
      <c r="E349" s="833"/>
      <c r="F349" s="833"/>
      <c r="G349" s="536" t="s">
        <v>97</v>
      </c>
      <c r="H349" s="538" t="s">
        <v>98</v>
      </c>
      <c r="I349" s="538" t="s">
        <v>99</v>
      </c>
      <c r="J349" s="545">
        <v>1</v>
      </c>
      <c r="K349" s="548">
        <v>45323</v>
      </c>
      <c r="L349" s="548">
        <v>45747</v>
      </c>
      <c r="M349" s="541">
        <f t="shared" si="12"/>
        <v>60.571428571428569</v>
      </c>
      <c r="N349" s="542">
        <v>1</v>
      </c>
      <c r="O349" s="547" t="s">
        <v>759</v>
      </c>
      <c r="P349" s="543">
        <f t="shared" si="11"/>
        <v>1</v>
      </c>
      <c r="Q349" s="544" t="str">
        <f>IF(ISNUMBER(P349),IF(P349=100%,"CUMPLIDA",IF(AND(ISNUMBER(L349),ISNUMBER([5]CGR!$P$4)), IF(L349&lt;[5]CGR!$P$4,"INCUMPLIDA","PROCESO"), "VERIFICAR FECHA")),"SIN VALOR AVANCE")</f>
        <v>CUMPLIDA</v>
      </c>
    </row>
    <row r="350" spans="1:17" ht="90.75" x14ac:dyDescent="0.2">
      <c r="A350" s="533" t="s">
        <v>19</v>
      </c>
      <c r="B350" s="534" t="s">
        <v>13</v>
      </c>
      <c r="C350" s="837"/>
      <c r="D350" s="837"/>
      <c r="E350" s="833"/>
      <c r="F350" s="833"/>
      <c r="G350" s="536" t="s">
        <v>101</v>
      </c>
      <c r="H350" s="538" t="s">
        <v>101</v>
      </c>
      <c r="I350" s="538" t="s">
        <v>102</v>
      </c>
      <c r="J350" s="545">
        <v>1</v>
      </c>
      <c r="K350" s="548">
        <v>45323</v>
      </c>
      <c r="L350" s="548">
        <v>45747</v>
      </c>
      <c r="M350" s="541">
        <f t="shared" si="12"/>
        <v>60.571428571428569</v>
      </c>
      <c r="N350" s="542">
        <v>1</v>
      </c>
      <c r="O350" s="538" t="s">
        <v>752</v>
      </c>
      <c r="P350" s="543">
        <f t="shared" si="11"/>
        <v>1</v>
      </c>
      <c r="Q350" s="544" t="str">
        <f>IF(ISNUMBER(P350),IF(P350=100%,"CUMPLIDA",IF(AND(ISNUMBER(L350),ISNUMBER([5]CGR!$P$4)), IF(L350&lt;[5]CGR!$P$4,"INCUMPLIDA","PROCESO"), "VERIFICAR FECHA")),"SIN VALOR AVANCE")</f>
        <v>CUMPLIDA</v>
      </c>
    </row>
    <row r="351" spans="1:17" ht="105.75" x14ac:dyDescent="0.2">
      <c r="A351" s="533" t="s">
        <v>19</v>
      </c>
      <c r="B351" s="534" t="s">
        <v>13</v>
      </c>
      <c r="C351" s="837"/>
      <c r="D351" s="837"/>
      <c r="E351" s="833"/>
      <c r="F351" s="833"/>
      <c r="G351" s="536" t="s">
        <v>238</v>
      </c>
      <c r="H351" s="538" t="s">
        <v>239</v>
      </c>
      <c r="I351" s="538" t="s">
        <v>240</v>
      </c>
      <c r="J351" s="545">
        <v>1</v>
      </c>
      <c r="K351" s="548">
        <v>45231</v>
      </c>
      <c r="L351" s="548">
        <v>45747</v>
      </c>
      <c r="M351" s="541">
        <f t="shared" si="12"/>
        <v>73.714285714285708</v>
      </c>
      <c r="N351" s="542">
        <v>1</v>
      </c>
      <c r="O351" s="538" t="s">
        <v>738</v>
      </c>
      <c r="P351" s="543">
        <f t="shared" si="11"/>
        <v>1</v>
      </c>
      <c r="Q351" s="544" t="str">
        <f>IF(ISNUMBER(P351),IF(P351=100%,"CUMPLIDA",IF(AND(ISNUMBER(L351),ISNUMBER([5]CGR!$P$4)), IF(L351&lt;[5]CGR!$P$4,"INCUMPLIDA","PROCESO"), "VERIFICAR FECHA")),"SIN VALOR AVANCE")</f>
        <v>CUMPLIDA</v>
      </c>
    </row>
    <row r="352" spans="1:17" ht="135.75" x14ac:dyDescent="0.2">
      <c r="A352" s="533" t="s">
        <v>19</v>
      </c>
      <c r="B352" s="534" t="s">
        <v>13</v>
      </c>
      <c r="C352" s="837"/>
      <c r="D352" s="837"/>
      <c r="E352" s="833"/>
      <c r="F352" s="833"/>
      <c r="G352" s="536" t="s">
        <v>104</v>
      </c>
      <c r="H352" s="538" t="s">
        <v>104</v>
      </c>
      <c r="I352" s="538" t="s">
        <v>248</v>
      </c>
      <c r="J352" s="545">
        <v>1</v>
      </c>
      <c r="K352" s="548">
        <v>45323</v>
      </c>
      <c r="L352" s="548">
        <v>45747</v>
      </c>
      <c r="M352" s="541">
        <f t="shared" si="12"/>
        <v>60.571428571428569</v>
      </c>
      <c r="N352" s="542">
        <v>1</v>
      </c>
      <c r="O352" s="547" t="s">
        <v>741</v>
      </c>
      <c r="P352" s="543">
        <f t="shared" si="11"/>
        <v>1</v>
      </c>
      <c r="Q352" s="544" t="str">
        <f>IF(ISNUMBER(P352),IF(P352=100%,"CUMPLIDA",IF(AND(ISNUMBER(L352),ISNUMBER([5]CGR!$P$4)), IF(L352&lt;[5]CGR!$P$4,"INCUMPLIDA","PROCESO"), "VERIFICAR FECHA")),"SIN VALOR AVANCE")</f>
        <v>CUMPLIDA</v>
      </c>
    </row>
    <row r="353" spans="1:17" ht="90.75" x14ac:dyDescent="0.2">
      <c r="A353" s="533" t="s">
        <v>19</v>
      </c>
      <c r="B353" s="534" t="s">
        <v>13</v>
      </c>
      <c r="C353" s="837"/>
      <c r="D353" s="837"/>
      <c r="E353" s="833"/>
      <c r="F353" s="833"/>
      <c r="G353" s="536" t="s">
        <v>106</v>
      </c>
      <c r="H353" s="538" t="s">
        <v>106</v>
      </c>
      <c r="I353" s="538" t="s">
        <v>107</v>
      </c>
      <c r="J353" s="545">
        <v>1</v>
      </c>
      <c r="K353" s="548">
        <v>45231</v>
      </c>
      <c r="L353" s="548">
        <v>45747</v>
      </c>
      <c r="M353" s="541">
        <f t="shared" si="12"/>
        <v>73.714285714285708</v>
      </c>
      <c r="N353" s="542">
        <v>1</v>
      </c>
      <c r="O353" s="538" t="s">
        <v>752</v>
      </c>
      <c r="P353" s="543">
        <f t="shared" si="11"/>
        <v>1</v>
      </c>
      <c r="Q353" s="544" t="str">
        <f>IF(ISNUMBER(P353),IF(P353=100%,"CUMPLIDA",IF(AND(ISNUMBER(L353),ISNUMBER([5]CGR!$P$4)), IF(L353&lt;[5]CGR!$P$4,"INCUMPLIDA","PROCESO"), "VERIFICAR FECHA")),"SIN VALOR AVANCE")</f>
        <v>CUMPLIDA</v>
      </c>
    </row>
    <row r="354" spans="1:17" ht="240.75" x14ac:dyDescent="0.2">
      <c r="A354" s="533" t="s">
        <v>19</v>
      </c>
      <c r="B354" s="534" t="s">
        <v>13</v>
      </c>
      <c r="C354" s="837"/>
      <c r="D354" s="837"/>
      <c r="E354" s="833"/>
      <c r="F354" s="833"/>
      <c r="G354" s="536" t="s">
        <v>108</v>
      </c>
      <c r="H354" s="538" t="s">
        <v>108</v>
      </c>
      <c r="I354" s="538" t="s">
        <v>524</v>
      </c>
      <c r="J354" s="545">
        <v>1</v>
      </c>
      <c r="K354" s="548">
        <v>45231</v>
      </c>
      <c r="L354" s="548">
        <v>45808</v>
      </c>
      <c r="M354" s="541">
        <f t="shared" si="12"/>
        <v>82.428571428571431</v>
      </c>
      <c r="N354" s="542">
        <v>1</v>
      </c>
      <c r="O354" s="547" t="s">
        <v>760</v>
      </c>
      <c r="P354" s="543">
        <f t="shared" si="11"/>
        <v>1</v>
      </c>
      <c r="Q354" s="544" t="str">
        <f>IF(ISNUMBER(P354),IF(P354=100%,"CUMPLIDA",IF(AND(ISNUMBER(L354),ISNUMBER([5]CGR!$P$4)), IF(L354&lt;[5]CGR!$P$4,"INCUMPLIDA","PROCESO"), "VERIFICAR FECHA")),"SIN VALOR AVANCE")</f>
        <v>CUMPLIDA</v>
      </c>
    </row>
    <row r="355" spans="1:17" ht="90.75" x14ac:dyDescent="0.2">
      <c r="A355" s="533" t="s">
        <v>19</v>
      </c>
      <c r="B355" s="534" t="s">
        <v>13</v>
      </c>
      <c r="C355" s="837"/>
      <c r="D355" s="837"/>
      <c r="E355" s="833"/>
      <c r="F355" s="833"/>
      <c r="G355" s="536" t="s">
        <v>110</v>
      </c>
      <c r="H355" s="538" t="s">
        <v>111</v>
      </c>
      <c r="I355" s="538" t="s">
        <v>112</v>
      </c>
      <c r="J355" s="545">
        <v>7</v>
      </c>
      <c r="K355" s="548">
        <v>46024</v>
      </c>
      <c r="L355" s="548">
        <v>46660</v>
      </c>
      <c r="M355" s="541">
        <f t="shared" si="12"/>
        <v>90.857142857142861</v>
      </c>
      <c r="N355" s="542">
        <v>0</v>
      </c>
      <c r="O355" s="538" t="s">
        <v>752</v>
      </c>
      <c r="P355" s="543">
        <f t="shared" si="11"/>
        <v>0</v>
      </c>
      <c r="Q355" s="544" t="str">
        <f>IF(ISNUMBER(P355),IF(P355=100%,"CUMPLIDA",IF(AND(ISNUMBER(L355),ISNUMBER([5]CGR!$P$4)), IF(L355&lt;[5]CGR!$P$4,"INCUMPLIDA","PROCESO"), "VERIFICAR FECHA")),"SIN VALOR AVANCE")</f>
        <v>PROCESO</v>
      </c>
    </row>
    <row r="356" spans="1:17" ht="150.75" x14ac:dyDescent="0.2">
      <c r="A356" s="533" t="s">
        <v>19</v>
      </c>
      <c r="B356" s="534" t="s">
        <v>13</v>
      </c>
      <c r="C356" s="837"/>
      <c r="D356" s="837"/>
      <c r="E356" s="833"/>
      <c r="F356" s="833"/>
      <c r="G356" s="536" t="s">
        <v>114</v>
      </c>
      <c r="H356" s="538" t="s">
        <v>115</v>
      </c>
      <c r="I356" s="538" t="s">
        <v>116</v>
      </c>
      <c r="J356" s="545">
        <v>1</v>
      </c>
      <c r="K356" s="548">
        <v>46024</v>
      </c>
      <c r="L356" s="548">
        <v>46660</v>
      </c>
      <c r="M356" s="541">
        <f t="shared" si="12"/>
        <v>90.857142857142861</v>
      </c>
      <c r="N356" s="542">
        <v>0</v>
      </c>
      <c r="O356" s="547" t="s">
        <v>737</v>
      </c>
      <c r="P356" s="543">
        <f t="shared" si="11"/>
        <v>0</v>
      </c>
      <c r="Q356" s="544" t="str">
        <f>IF(ISNUMBER(P356),IF(P356=100%,"CUMPLIDA",IF(AND(ISNUMBER(L356),ISNUMBER([5]CGR!$P$4)), IF(L356&lt;[5]CGR!$P$4,"INCUMPLIDA","PROCESO"), "VERIFICAR FECHA")),"SIN VALOR AVANCE")</f>
        <v>PROCESO</v>
      </c>
    </row>
    <row r="357" spans="1:17" ht="285.75" x14ac:dyDescent="0.2">
      <c r="A357" s="533" t="s">
        <v>19</v>
      </c>
      <c r="B357" s="534" t="s">
        <v>13</v>
      </c>
      <c r="C357" s="837"/>
      <c r="D357" s="837"/>
      <c r="E357" s="833"/>
      <c r="F357" s="833"/>
      <c r="G357" s="536" t="s">
        <v>117</v>
      </c>
      <c r="H357" s="538" t="s">
        <v>118</v>
      </c>
      <c r="I357" s="538" t="s">
        <v>119</v>
      </c>
      <c r="J357" s="545">
        <v>2</v>
      </c>
      <c r="K357" s="548">
        <v>46024</v>
      </c>
      <c r="L357" s="548">
        <v>46660</v>
      </c>
      <c r="M357" s="541">
        <f t="shared" si="12"/>
        <v>90.857142857142861</v>
      </c>
      <c r="N357" s="542">
        <v>0</v>
      </c>
      <c r="O357" s="547" t="s">
        <v>761</v>
      </c>
      <c r="P357" s="543">
        <f t="shared" si="11"/>
        <v>0</v>
      </c>
      <c r="Q357" s="544" t="str">
        <f>IF(ISNUMBER(P357),IF(P357=100%,"CUMPLIDA",IF(AND(ISNUMBER(L357),ISNUMBER([5]CGR!$P$4)), IF(L357&lt;[5]CGR!$P$4,"INCUMPLIDA","PROCESO"), "VERIFICAR FECHA")),"SIN VALOR AVANCE")</f>
        <v>PROCESO</v>
      </c>
    </row>
    <row r="358" spans="1:17" ht="135.75" customHeight="1" x14ac:dyDescent="0.2">
      <c r="A358" s="533" t="s">
        <v>19</v>
      </c>
      <c r="B358" s="534" t="s">
        <v>13</v>
      </c>
      <c r="C358" s="837" t="s">
        <v>762</v>
      </c>
      <c r="D358" s="837" t="s">
        <v>763</v>
      </c>
      <c r="E358" s="833" t="s">
        <v>764</v>
      </c>
      <c r="F358" s="833" t="s">
        <v>765</v>
      </c>
      <c r="G358" s="536" t="s">
        <v>766</v>
      </c>
      <c r="H358" s="538" t="s">
        <v>767</v>
      </c>
      <c r="I358" s="538" t="s">
        <v>768</v>
      </c>
      <c r="J358" s="539">
        <v>1</v>
      </c>
      <c r="K358" s="540">
        <v>43770</v>
      </c>
      <c r="L358" s="540">
        <v>43951</v>
      </c>
      <c r="M358" s="541">
        <f t="shared" si="12"/>
        <v>25.857142857142858</v>
      </c>
      <c r="N358" s="542">
        <v>1</v>
      </c>
      <c r="O358" s="549" t="s">
        <v>769</v>
      </c>
      <c r="P358" s="543">
        <f t="shared" si="11"/>
        <v>1</v>
      </c>
      <c r="Q358" s="544" t="str">
        <f>IF(ISNUMBER(P358),IF(P358=100%,"CUMPLIDA",IF(AND(ISNUMBER(L358),ISNUMBER([5]CGR!$P$4)), IF(L358&lt;[5]CGR!$P$4,"INCUMPLIDA","PROCESO"), "VERIFICAR FECHA")),"SIN VALOR AVANCE")</f>
        <v>CUMPLIDA</v>
      </c>
    </row>
    <row r="359" spans="1:17" ht="165" x14ac:dyDescent="0.2">
      <c r="A359" s="533" t="s">
        <v>19</v>
      </c>
      <c r="B359" s="534" t="s">
        <v>13</v>
      </c>
      <c r="C359" s="837"/>
      <c r="D359" s="837"/>
      <c r="E359" s="833"/>
      <c r="F359" s="833"/>
      <c r="G359" s="536" t="s">
        <v>770</v>
      </c>
      <c r="H359" s="538" t="s">
        <v>771</v>
      </c>
      <c r="I359" s="538" t="s">
        <v>768</v>
      </c>
      <c r="J359" s="539">
        <v>1</v>
      </c>
      <c r="K359" s="540">
        <v>43770</v>
      </c>
      <c r="L359" s="540">
        <v>43951</v>
      </c>
      <c r="M359" s="541">
        <f t="shared" si="12"/>
        <v>25.857142857142858</v>
      </c>
      <c r="N359" s="542">
        <v>1</v>
      </c>
      <c r="O359" s="549" t="s">
        <v>769</v>
      </c>
      <c r="P359" s="543">
        <f t="shared" si="11"/>
        <v>1</v>
      </c>
      <c r="Q359" s="544" t="str">
        <f>IF(ISNUMBER(P359),IF(P359=100%,"CUMPLIDA",IF(AND(ISNUMBER(L359),ISNUMBER([5]CGR!$P$4)), IF(L359&lt;[5]CGR!$P$4,"INCUMPLIDA","PROCESO"), "VERIFICAR FECHA")),"SIN VALOR AVANCE")</f>
        <v>CUMPLIDA</v>
      </c>
    </row>
    <row r="360" spans="1:17" ht="270.75" x14ac:dyDescent="0.2">
      <c r="A360" s="533" t="s">
        <v>19</v>
      </c>
      <c r="B360" s="534" t="s">
        <v>13</v>
      </c>
      <c r="C360" s="837"/>
      <c r="D360" s="837"/>
      <c r="E360" s="833"/>
      <c r="F360" s="833"/>
      <c r="G360" s="835" t="s">
        <v>729</v>
      </c>
      <c r="H360" s="537" t="s">
        <v>730</v>
      </c>
      <c r="I360" s="538" t="s">
        <v>731</v>
      </c>
      <c r="J360" s="539">
        <v>1</v>
      </c>
      <c r="K360" s="540">
        <v>44013</v>
      </c>
      <c r="L360" s="540">
        <v>44074</v>
      </c>
      <c r="M360" s="541">
        <f t="shared" si="12"/>
        <v>8.7142857142857135</v>
      </c>
      <c r="N360" s="542">
        <v>1</v>
      </c>
      <c r="O360" s="538" t="s">
        <v>732</v>
      </c>
      <c r="P360" s="543">
        <f t="shared" si="11"/>
        <v>1</v>
      </c>
      <c r="Q360" s="544" t="str">
        <f>IF(ISNUMBER(P360),IF(P360=100%,"CUMPLIDA",IF(AND(ISNUMBER(L360),ISNUMBER([5]CGR!$P$4)), IF(L360&lt;[5]CGR!$P$4,"INCUMPLIDA","PROCESO"), "VERIFICAR FECHA")),"SIN VALOR AVANCE")</f>
        <v>CUMPLIDA</v>
      </c>
    </row>
    <row r="361" spans="1:17" ht="240.75" x14ac:dyDescent="0.2">
      <c r="A361" s="533" t="s">
        <v>19</v>
      </c>
      <c r="B361" s="534" t="s">
        <v>13</v>
      </c>
      <c r="C361" s="837"/>
      <c r="D361" s="837"/>
      <c r="E361" s="833"/>
      <c r="F361" s="833"/>
      <c r="G361" s="835"/>
      <c r="H361" s="537" t="s">
        <v>733</v>
      </c>
      <c r="I361" s="538" t="s">
        <v>164</v>
      </c>
      <c r="J361" s="539">
        <v>1</v>
      </c>
      <c r="K361" s="540">
        <v>44075</v>
      </c>
      <c r="L361" s="540">
        <v>44196</v>
      </c>
      <c r="M361" s="541">
        <f t="shared" si="12"/>
        <v>17.285714285714285</v>
      </c>
      <c r="N361" s="542">
        <v>1</v>
      </c>
      <c r="O361" s="538" t="s">
        <v>772</v>
      </c>
      <c r="P361" s="543">
        <f t="shared" si="11"/>
        <v>1</v>
      </c>
      <c r="Q361" s="544" t="str">
        <f>IF(ISNUMBER(P361),IF(P361=100%,"CUMPLIDA",IF(AND(ISNUMBER(L361),ISNUMBER([5]CGR!$P$4)), IF(L361&lt;[5]CGR!$P$4,"INCUMPLIDA","PROCESO"), "VERIFICAR FECHA")),"SIN VALOR AVANCE")</f>
        <v>CUMPLIDA</v>
      </c>
    </row>
    <row r="362" spans="1:17" ht="270.75" x14ac:dyDescent="0.2">
      <c r="A362" s="533" t="s">
        <v>19</v>
      </c>
      <c r="B362" s="534" t="s">
        <v>13</v>
      </c>
      <c r="C362" s="837"/>
      <c r="D362" s="837"/>
      <c r="E362" s="833"/>
      <c r="F362" s="833"/>
      <c r="G362" s="835"/>
      <c r="H362" s="538" t="s">
        <v>675</v>
      </c>
      <c r="I362" s="538" t="s">
        <v>676</v>
      </c>
      <c r="J362" s="545">
        <v>1</v>
      </c>
      <c r="K362" s="540">
        <v>45231</v>
      </c>
      <c r="L362" s="540">
        <v>45504</v>
      </c>
      <c r="M362" s="541">
        <f t="shared" si="12"/>
        <v>39</v>
      </c>
      <c r="N362" s="542">
        <v>1</v>
      </c>
      <c r="O362" s="547" t="s">
        <v>736</v>
      </c>
      <c r="P362" s="543">
        <f t="shared" si="11"/>
        <v>1</v>
      </c>
      <c r="Q362" s="544" t="str">
        <f>IF(ISNUMBER(P362),IF(P362=100%,"CUMPLIDA",IF(AND(ISNUMBER(L362),ISNUMBER([5]CGR!$P$4)), IF(L362&lt;[5]CGR!$P$4,"INCUMPLIDA","PROCESO"), "VERIFICAR FECHA")),"SIN VALOR AVANCE")</f>
        <v>CUMPLIDA</v>
      </c>
    </row>
    <row r="363" spans="1:17" ht="270.75" x14ac:dyDescent="0.2">
      <c r="A363" s="533" t="s">
        <v>19</v>
      </c>
      <c r="B363" s="534" t="s">
        <v>13</v>
      </c>
      <c r="C363" s="837"/>
      <c r="D363" s="837"/>
      <c r="E363" s="833"/>
      <c r="F363" s="833"/>
      <c r="G363" s="835"/>
      <c r="H363" s="538" t="s">
        <v>678</v>
      </c>
      <c r="I363" s="538" t="s">
        <v>679</v>
      </c>
      <c r="J363" s="545">
        <v>1</v>
      </c>
      <c r="K363" s="540">
        <v>45231</v>
      </c>
      <c r="L363" s="540">
        <v>45504</v>
      </c>
      <c r="M363" s="541">
        <f t="shared" si="12"/>
        <v>39</v>
      </c>
      <c r="N363" s="542">
        <v>1</v>
      </c>
      <c r="O363" s="547" t="s">
        <v>736</v>
      </c>
      <c r="P363" s="543">
        <f t="shared" si="11"/>
        <v>1</v>
      </c>
      <c r="Q363" s="544" t="str">
        <f>IF(ISNUMBER(P363),IF(P363=100%,"CUMPLIDA",IF(AND(ISNUMBER(L363),ISNUMBER([5]CGR!$P$4)), IF(L363&lt;[5]CGR!$P$4,"INCUMPLIDA","PROCESO"), "VERIFICAR FECHA")),"SIN VALOR AVANCE")</f>
        <v>CUMPLIDA</v>
      </c>
    </row>
    <row r="364" spans="1:17" ht="150.75" x14ac:dyDescent="0.2">
      <c r="A364" s="533" t="s">
        <v>19</v>
      </c>
      <c r="B364" s="534" t="s">
        <v>13</v>
      </c>
      <c r="C364" s="837"/>
      <c r="D364" s="837"/>
      <c r="E364" s="833"/>
      <c r="F364" s="833"/>
      <c r="G364" s="536" t="s">
        <v>97</v>
      </c>
      <c r="H364" s="538" t="s">
        <v>98</v>
      </c>
      <c r="I364" s="538" t="s">
        <v>99</v>
      </c>
      <c r="J364" s="545">
        <v>1</v>
      </c>
      <c r="K364" s="548">
        <v>45323</v>
      </c>
      <c r="L364" s="548">
        <v>45747</v>
      </c>
      <c r="M364" s="541">
        <f t="shared" si="12"/>
        <v>60.571428571428569</v>
      </c>
      <c r="N364" s="542">
        <v>1</v>
      </c>
      <c r="O364" s="547" t="s">
        <v>737</v>
      </c>
      <c r="P364" s="543">
        <f t="shared" si="11"/>
        <v>1</v>
      </c>
      <c r="Q364" s="544" t="str">
        <f>IF(ISNUMBER(P364),IF(P364=100%,"CUMPLIDA",IF(AND(ISNUMBER(L364),ISNUMBER([5]CGR!$P$4)), IF(L364&lt;[5]CGR!$P$4,"INCUMPLIDA","PROCESO"), "VERIFICAR FECHA")),"SIN VALOR AVANCE")</f>
        <v>CUMPLIDA</v>
      </c>
    </row>
    <row r="365" spans="1:17" ht="90.75" x14ac:dyDescent="0.2">
      <c r="A365" s="533" t="s">
        <v>19</v>
      </c>
      <c r="B365" s="534" t="s">
        <v>13</v>
      </c>
      <c r="C365" s="837"/>
      <c r="D365" s="837"/>
      <c r="E365" s="833"/>
      <c r="F365" s="833"/>
      <c r="G365" s="536" t="s">
        <v>101</v>
      </c>
      <c r="H365" s="538" t="s">
        <v>101</v>
      </c>
      <c r="I365" s="538" t="s">
        <v>102</v>
      </c>
      <c r="J365" s="545">
        <v>1</v>
      </c>
      <c r="K365" s="548">
        <v>45323</v>
      </c>
      <c r="L365" s="548">
        <v>45747</v>
      </c>
      <c r="M365" s="541">
        <f t="shared" si="12"/>
        <v>60.571428571428569</v>
      </c>
      <c r="N365" s="542">
        <v>1</v>
      </c>
      <c r="O365" s="538" t="s">
        <v>752</v>
      </c>
      <c r="P365" s="543">
        <f t="shared" si="11"/>
        <v>1</v>
      </c>
      <c r="Q365" s="544" t="str">
        <f>IF(ISNUMBER(P365),IF(P365=100%,"CUMPLIDA",IF(AND(ISNUMBER(L365),ISNUMBER([5]CGR!$P$4)), IF(L365&lt;[5]CGR!$P$4,"INCUMPLIDA","PROCESO"), "VERIFICAR FECHA")),"SIN VALOR AVANCE")</f>
        <v>CUMPLIDA</v>
      </c>
    </row>
    <row r="366" spans="1:17" ht="105.75" x14ac:dyDescent="0.2">
      <c r="A366" s="533" t="s">
        <v>19</v>
      </c>
      <c r="B366" s="534" t="s">
        <v>13</v>
      </c>
      <c r="C366" s="837"/>
      <c r="D366" s="837"/>
      <c r="E366" s="833"/>
      <c r="F366" s="833"/>
      <c r="G366" s="536" t="s">
        <v>238</v>
      </c>
      <c r="H366" s="538" t="s">
        <v>239</v>
      </c>
      <c r="I366" s="538" t="s">
        <v>240</v>
      </c>
      <c r="J366" s="545">
        <v>1</v>
      </c>
      <c r="K366" s="548">
        <v>45231</v>
      </c>
      <c r="L366" s="548">
        <v>45747</v>
      </c>
      <c r="M366" s="541">
        <f t="shared" si="12"/>
        <v>73.714285714285708</v>
      </c>
      <c r="N366" s="542">
        <v>1</v>
      </c>
      <c r="O366" s="538" t="s">
        <v>738</v>
      </c>
      <c r="P366" s="543">
        <f t="shared" si="11"/>
        <v>1</v>
      </c>
      <c r="Q366" s="544" t="str">
        <f>IF(ISNUMBER(P366),IF(P366=100%,"CUMPLIDA",IF(AND(ISNUMBER(L366),ISNUMBER([5]CGR!$P$4)), IF(L366&lt;[5]CGR!$P$4,"INCUMPLIDA","PROCESO"), "VERIFICAR FECHA")),"SIN VALOR AVANCE")</f>
        <v>CUMPLIDA</v>
      </c>
    </row>
    <row r="367" spans="1:17" ht="150.75" x14ac:dyDescent="0.2">
      <c r="A367" s="533" t="s">
        <v>19</v>
      </c>
      <c r="B367" s="534" t="s">
        <v>13</v>
      </c>
      <c r="C367" s="837"/>
      <c r="D367" s="837"/>
      <c r="E367" s="833"/>
      <c r="F367" s="833"/>
      <c r="G367" s="536" t="s">
        <v>104</v>
      </c>
      <c r="H367" s="538" t="s">
        <v>104</v>
      </c>
      <c r="I367" s="538" t="s">
        <v>248</v>
      </c>
      <c r="J367" s="545">
        <v>1</v>
      </c>
      <c r="K367" s="548">
        <v>45323</v>
      </c>
      <c r="L367" s="548">
        <v>45747</v>
      </c>
      <c r="M367" s="541">
        <f t="shared" si="12"/>
        <v>60.571428571428569</v>
      </c>
      <c r="N367" s="542">
        <v>1</v>
      </c>
      <c r="O367" s="547" t="s">
        <v>737</v>
      </c>
      <c r="P367" s="543">
        <f t="shared" si="11"/>
        <v>1</v>
      </c>
      <c r="Q367" s="544" t="str">
        <f>IF(ISNUMBER(P367),IF(P367=100%,"CUMPLIDA",IF(AND(ISNUMBER(L367),ISNUMBER([5]CGR!$P$4)), IF(L367&lt;[5]CGR!$P$4,"INCUMPLIDA","PROCESO"), "VERIFICAR FECHA")),"SIN VALOR AVANCE")</f>
        <v>CUMPLIDA</v>
      </c>
    </row>
    <row r="368" spans="1:17" ht="105.75" x14ac:dyDescent="0.2">
      <c r="A368" s="533" t="s">
        <v>19</v>
      </c>
      <c r="B368" s="534" t="s">
        <v>13</v>
      </c>
      <c r="C368" s="837"/>
      <c r="D368" s="837"/>
      <c r="E368" s="833"/>
      <c r="F368" s="833"/>
      <c r="G368" s="536" t="s">
        <v>106</v>
      </c>
      <c r="H368" s="538" t="s">
        <v>106</v>
      </c>
      <c r="I368" s="538" t="s">
        <v>107</v>
      </c>
      <c r="J368" s="545">
        <v>1</v>
      </c>
      <c r="K368" s="548">
        <v>45231</v>
      </c>
      <c r="L368" s="548">
        <v>45747</v>
      </c>
      <c r="M368" s="541">
        <f t="shared" si="12"/>
        <v>73.714285714285708</v>
      </c>
      <c r="N368" s="542">
        <v>1</v>
      </c>
      <c r="O368" s="538" t="s">
        <v>738</v>
      </c>
      <c r="P368" s="543">
        <f t="shared" si="11"/>
        <v>1</v>
      </c>
      <c r="Q368" s="544" t="str">
        <f>IF(ISNUMBER(P368),IF(P368=100%,"CUMPLIDA",IF(AND(ISNUMBER(L368),ISNUMBER([5]CGR!$P$4)), IF(L368&lt;[5]CGR!$P$4,"INCUMPLIDA","PROCESO"), "VERIFICAR FECHA")),"SIN VALOR AVANCE")</f>
        <v>CUMPLIDA</v>
      </c>
    </row>
    <row r="369" spans="1:17" ht="210.75" x14ac:dyDescent="0.2">
      <c r="A369" s="533" t="s">
        <v>19</v>
      </c>
      <c r="B369" s="534" t="s">
        <v>13</v>
      </c>
      <c r="C369" s="837"/>
      <c r="D369" s="837"/>
      <c r="E369" s="833"/>
      <c r="F369" s="833"/>
      <c r="G369" s="536" t="s">
        <v>108</v>
      </c>
      <c r="H369" s="538" t="s">
        <v>108</v>
      </c>
      <c r="I369" s="538" t="s">
        <v>524</v>
      </c>
      <c r="J369" s="545">
        <v>1</v>
      </c>
      <c r="K369" s="548">
        <v>45231</v>
      </c>
      <c r="L369" s="548">
        <v>45808</v>
      </c>
      <c r="M369" s="541">
        <f t="shared" si="12"/>
        <v>82.428571428571431</v>
      </c>
      <c r="N369" s="542">
        <v>1</v>
      </c>
      <c r="O369" s="547" t="s">
        <v>773</v>
      </c>
      <c r="P369" s="543">
        <f t="shared" si="11"/>
        <v>1</v>
      </c>
      <c r="Q369" s="544" t="str">
        <f>IF(ISNUMBER(P369),IF(P369=100%,"CUMPLIDA",IF(AND(ISNUMBER(L369),ISNUMBER([5]CGR!$P$4)), IF(L369&lt;[5]CGR!$P$4,"INCUMPLIDA","PROCESO"), "VERIFICAR FECHA")),"SIN VALOR AVANCE")</f>
        <v>CUMPLIDA</v>
      </c>
    </row>
    <row r="370" spans="1:17" ht="150.75" x14ac:dyDescent="0.2">
      <c r="A370" s="533" t="s">
        <v>19</v>
      </c>
      <c r="B370" s="534" t="s">
        <v>13</v>
      </c>
      <c r="C370" s="837"/>
      <c r="D370" s="837"/>
      <c r="E370" s="833"/>
      <c r="F370" s="833"/>
      <c r="G370" s="536" t="s">
        <v>110</v>
      </c>
      <c r="H370" s="538" t="s">
        <v>111</v>
      </c>
      <c r="I370" s="538" t="s">
        <v>112</v>
      </c>
      <c r="J370" s="545">
        <v>7</v>
      </c>
      <c r="K370" s="548">
        <v>46024</v>
      </c>
      <c r="L370" s="548">
        <v>46660</v>
      </c>
      <c r="M370" s="541">
        <f t="shared" si="12"/>
        <v>90.857142857142861</v>
      </c>
      <c r="N370" s="542">
        <v>0</v>
      </c>
      <c r="O370" s="538" t="s">
        <v>774</v>
      </c>
      <c r="P370" s="543">
        <f t="shared" si="11"/>
        <v>0</v>
      </c>
      <c r="Q370" s="544" t="str">
        <f>IF(ISNUMBER(P370),IF(P370=100%,"CUMPLIDA",IF(AND(ISNUMBER(L370),ISNUMBER([5]CGR!$P$4)), IF(L370&lt;[5]CGR!$P$4,"INCUMPLIDA","PROCESO"), "VERIFICAR FECHA")),"SIN VALOR AVANCE")</f>
        <v>PROCESO</v>
      </c>
    </row>
    <row r="371" spans="1:17" ht="150.75" x14ac:dyDescent="0.2">
      <c r="A371" s="533" t="s">
        <v>19</v>
      </c>
      <c r="B371" s="534" t="s">
        <v>13</v>
      </c>
      <c r="C371" s="837"/>
      <c r="D371" s="837"/>
      <c r="E371" s="833"/>
      <c r="F371" s="833"/>
      <c r="G371" s="536" t="s">
        <v>114</v>
      </c>
      <c r="H371" s="538" t="s">
        <v>115</v>
      </c>
      <c r="I371" s="538" t="s">
        <v>116</v>
      </c>
      <c r="J371" s="545">
        <v>1</v>
      </c>
      <c r="K371" s="548">
        <v>46024</v>
      </c>
      <c r="L371" s="548">
        <v>46660</v>
      </c>
      <c r="M371" s="541">
        <f t="shared" si="12"/>
        <v>90.857142857142861</v>
      </c>
      <c r="N371" s="542">
        <v>0</v>
      </c>
      <c r="O371" s="547" t="s">
        <v>737</v>
      </c>
      <c r="P371" s="543">
        <f t="shared" si="11"/>
        <v>0</v>
      </c>
      <c r="Q371" s="544" t="str">
        <f>IF(ISNUMBER(P371),IF(P371=100%,"CUMPLIDA",IF(AND(ISNUMBER(L371),ISNUMBER([5]CGR!$P$4)), IF(L371&lt;[5]CGR!$P$4,"INCUMPLIDA","PROCESO"), "VERIFICAR FECHA")),"SIN VALOR AVANCE")</f>
        <v>PROCESO</v>
      </c>
    </row>
    <row r="372" spans="1:17" ht="285.75" x14ac:dyDescent="0.2">
      <c r="A372" s="533" t="s">
        <v>19</v>
      </c>
      <c r="B372" s="534" t="s">
        <v>13</v>
      </c>
      <c r="C372" s="837"/>
      <c r="D372" s="837"/>
      <c r="E372" s="833"/>
      <c r="F372" s="833"/>
      <c r="G372" s="536" t="s">
        <v>117</v>
      </c>
      <c r="H372" s="538" t="s">
        <v>118</v>
      </c>
      <c r="I372" s="538" t="s">
        <v>119</v>
      </c>
      <c r="J372" s="545">
        <v>2</v>
      </c>
      <c r="K372" s="548">
        <v>46024</v>
      </c>
      <c r="L372" s="548">
        <v>46660</v>
      </c>
      <c r="M372" s="541">
        <f t="shared" si="12"/>
        <v>90.857142857142861</v>
      </c>
      <c r="N372" s="542">
        <v>0</v>
      </c>
      <c r="O372" s="547" t="s">
        <v>761</v>
      </c>
      <c r="P372" s="543">
        <f t="shared" si="11"/>
        <v>0</v>
      </c>
      <c r="Q372" s="544" t="str">
        <f>IF(ISNUMBER(P372),IF(P372=100%,"CUMPLIDA",IF(AND(ISNUMBER(L372),ISNUMBER([5]CGR!$P$4)), IF(L372&lt;[5]CGR!$P$4,"INCUMPLIDA","PROCESO"), "VERIFICAR FECHA")),"SIN VALOR AVANCE")</f>
        <v>PROCESO</v>
      </c>
    </row>
    <row r="373" spans="1:17" ht="135.75" customHeight="1" x14ac:dyDescent="0.2">
      <c r="A373" s="533" t="s">
        <v>19</v>
      </c>
      <c r="B373" s="534" t="s">
        <v>13</v>
      </c>
      <c r="C373" s="837" t="s">
        <v>775</v>
      </c>
      <c r="D373" s="837" t="s">
        <v>776</v>
      </c>
      <c r="E373" s="833" t="s">
        <v>777</v>
      </c>
      <c r="F373" s="836" t="s">
        <v>778</v>
      </c>
      <c r="G373" s="836" t="s">
        <v>779</v>
      </c>
      <c r="H373" s="551" t="s">
        <v>780</v>
      </c>
      <c r="I373" s="551" t="s">
        <v>781</v>
      </c>
      <c r="J373" s="539">
        <v>1</v>
      </c>
      <c r="K373" s="540">
        <v>44927</v>
      </c>
      <c r="L373" s="540">
        <v>45504</v>
      </c>
      <c r="M373" s="541">
        <f t="shared" si="12"/>
        <v>82.428571428571431</v>
      </c>
      <c r="N373" s="542">
        <v>1</v>
      </c>
      <c r="O373" s="538" t="s">
        <v>782</v>
      </c>
      <c r="P373" s="543">
        <f t="shared" si="11"/>
        <v>1</v>
      </c>
      <c r="Q373" s="544" t="str">
        <f>IF(ISNUMBER(P373),IF(P373=100%,"CUMPLIDA",IF(AND(ISNUMBER(L373),ISNUMBER([5]CGR!$P$4)), IF(L373&lt;[5]CGR!$P$4,"INCUMPLIDA","PROCESO"), "VERIFICAR FECHA")),"SIN VALOR AVANCE")</f>
        <v>CUMPLIDA</v>
      </c>
    </row>
    <row r="374" spans="1:17" ht="150.75" x14ac:dyDescent="0.2">
      <c r="A374" s="533" t="s">
        <v>19</v>
      </c>
      <c r="B374" s="534" t="s">
        <v>13</v>
      </c>
      <c r="C374" s="837"/>
      <c r="D374" s="837"/>
      <c r="E374" s="833"/>
      <c r="F374" s="836"/>
      <c r="G374" s="836"/>
      <c r="H374" s="551" t="s">
        <v>783</v>
      </c>
      <c r="I374" s="551" t="s">
        <v>784</v>
      </c>
      <c r="J374" s="539">
        <v>1</v>
      </c>
      <c r="K374" s="540">
        <v>45139</v>
      </c>
      <c r="L374" s="540">
        <v>46022</v>
      </c>
      <c r="M374" s="541">
        <f t="shared" si="12"/>
        <v>126.14285714285714</v>
      </c>
      <c r="N374" s="542">
        <v>0</v>
      </c>
      <c r="O374" s="538" t="s">
        <v>785</v>
      </c>
      <c r="P374" s="543">
        <f t="shared" si="11"/>
        <v>0</v>
      </c>
      <c r="Q374" s="544" t="str">
        <f>IF(ISNUMBER(P374),IF(P374=100%,"CUMPLIDA",IF(AND(ISNUMBER(L374),ISNUMBER([5]CGR!$P$4)), IF(L374&lt;[5]CGR!$P$4,"INCUMPLIDA","PROCESO"), "VERIFICAR FECHA")),"SIN VALOR AVANCE")</f>
        <v>PROCESO</v>
      </c>
    </row>
    <row r="375" spans="1:17" ht="165" customHeight="1" x14ac:dyDescent="0.2">
      <c r="A375" s="533" t="s">
        <v>19</v>
      </c>
      <c r="B375" s="534" t="s">
        <v>13</v>
      </c>
      <c r="C375" s="837"/>
      <c r="D375" s="837"/>
      <c r="E375" s="833"/>
      <c r="F375" s="836"/>
      <c r="G375" s="550" t="s">
        <v>786</v>
      </c>
      <c r="H375" s="551" t="s">
        <v>787</v>
      </c>
      <c r="I375" s="551" t="s">
        <v>788</v>
      </c>
      <c r="J375" s="539">
        <v>1</v>
      </c>
      <c r="K375" s="540">
        <v>44562</v>
      </c>
      <c r="L375" s="540">
        <v>44926</v>
      </c>
      <c r="M375" s="541">
        <f t="shared" si="12"/>
        <v>52</v>
      </c>
      <c r="N375" s="542">
        <v>1</v>
      </c>
      <c r="O375" s="538" t="s">
        <v>789</v>
      </c>
      <c r="P375" s="543">
        <f t="shared" si="11"/>
        <v>1</v>
      </c>
      <c r="Q375" s="544" t="str">
        <f>IF(ISNUMBER(P375),IF(P375=100%,"CUMPLIDA",IF(AND(ISNUMBER(L375),ISNUMBER([5]CGR!$P$4)), IF(L375&lt;[5]CGR!$P$4,"INCUMPLIDA","PROCESO"), "VERIFICAR FECHA")),"SIN VALOR AVANCE")</f>
        <v>CUMPLIDA</v>
      </c>
    </row>
    <row r="376" spans="1:17" ht="135.75" customHeight="1" x14ac:dyDescent="0.2">
      <c r="A376" s="533" t="s">
        <v>19</v>
      </c>
      <c r="B376" s="534" t="s">
        <v>13</v>
      </c>
      <c r="C376" s="837" t="s">
        <v>775</v>
      </c>
      <c r="D376" s="837" t="s">
        <v>776</v>
      </c>
      <c r="E376" s="833" t="s">
        <v>790</v>
      </c>
      <c r="F376" s="836" t="s">
        <v>791</v>
      </c>
      <c r="G376" s="836" t="s">
        <v>779</v>
      </c>
      <c r="H376" s="551" t="s">
        <v>780</v>
      </c>
      <c r="I376" s="551" t="s">
        <v>781</v>
      </c>
      <c r="J376" s="539">
        <v>1</v>
      </c>
      <c r="K376" s="540">
        <v>44927</v>
      </c>
      <c r="L376" s="540">
        <v>45504</v>
      </c>
      <c r="M376" s="541">
        <f t="shared" si="12"/>
        <v>82.428571428571431</v>
      </c>
      <c r="N376" s="542">
        <v>1</v>
      </c>
      <c r="O376" s="538" t="s">
        <v>782</v>
      </c>
      <c r="P376" s="543">
        <f t="shared" si="11"/>
        <v>1</v>
      </c>
      <c r="Q376" s="544" t="str">
        <f>IF(ISNUMBER(P376),IF(P376=100%,"CUMPLIDA",IF(AND(ISNUMBER(L376),ISNUMBER([5]CGR!$P$4)), IF(L376&lt;[5]CGR!$P$4,"INCUMPLIDA","PROCESO"), "VERIFICAR FECHA")),"SIN VALOR AVANCE")</f>
        <v>CUMPLIDA</v>
      </c>
    </row>
    <row r="377" spans="1:17" ht="135.75" customHeight="1" x14ac:dyDescent="0.2">
      <c r="A377" s="533" t="s">
        <v>19</v>
      </c>
      <c r="B377" s="534" t="s">
        <v>13</v>
      </c>
      <c r="C377" s="837"/>
      <c r="D377" s="837"/>
      <c r="E377" s="833"/>
      <c r="F377" s="836" t="s">
        <v>791</v>
      </c>
      <c r="G377" s="836"/>
      <c r="H377" s="551" t="s">
        <v>783</v>
      </c>
      <c r="I377" s="551" t="s">
        <v>784</v>
      </c>
      <c r="J377" s="539">
        <v>1</v>
      </c>
      <c r="K377" s="540">
        <v>45139</v>
      </c>
      <c r="L377" s="540">
        <v>46022</v>
      </c>
      <c r="M377" s="541">
        <f t="shared" si="12"/>
        <v>126.14285714285714</v>
      </c>
      <c r="N377" s="542">
        <v>0</v>
      </c>
      <c r="O377" s="538" t="s">
        <v>785</v>
      </c>
      <c r="P377" s="543">
        <f t="shared" si="11"/>
        <v>0</v>
      </c>
      <c r="Q377" s="544" t="str">
        <f>IF(ISNUMBER(P377),IF(P377=100%,"CUMPLIDA",IF(AND(ISNUMBER(L377),ISNUMBER([5]CGR!$P$4)), IF(L377&lt;[5]CGR!$P$4,"INCUMPLIDA","PROCESO"), "VERIFICAR FECHA")),"SIN VALOR AVANCE")</f>
        <v>PROCESO</v>
      </c>
    </row>
    <row r="378" spans="1:17" ht="75.75" customHeight="1" x14ac:dyDescent="0.2">
      <c r="A378" s="533" t="s">
        <v>19</v>
      </c>
      <c r="B378" s="534" t="s">
        <v>13</v>
      </c>
      <c r="C378" s="837"/>
      <c r="D378" s="837"/>
      <c r="E378" s="833"/>
      <c r="F378" s="836" t="s">
        <v>791</v>
      </c>
      <c r="G378" s="836" t="s">
        <v>792</v>
      </c>
      <c r="H378" s="551" t="s">
        <v>793</v>
      </c>
      <c r="I378" s="551" t="s">
        <v>794</v>
      </c>
      <c r="J378" s="539">
        <v>1</v>
      </c>
      <c r="K378" s="540">
        <v>44593</v>
      </c>
      <c r="L378" s="540">
        <v>44742</v>
      </c>
      <c r="M378" s="541">
        <f t="shared" si="12"/>
        <v>21.285714285714285</v>
      </c>
      <c r="N378" s="542">
        <v>1</v>
      </c>
      <c r="O378" s="538" t="s">
        <v>795</v>
      </c>
      <c r="P378" s="543">
        <f t="shared" si="11"/>
        <v>1</v>
      </c>
      <c r="Q378" s="544" t="str">
        <f>IF(ISNUMBER(P378),IF(P378=100%,"CUMPLIDA",IF(AND(ISNUMBER(L378),ISNUMBER([5]CGR!$P$4)), IF(L378&lt;[5]CGR!$P$4,"INCUMPLIDA","PROCESO"), "VERIFICAR FECHA")),"SIN VALOR AVANCE")</f>
        <v>CUMPLIDA</v>
      </c>
    </row>
    <row r="379" spans="1:17" ht="90.75" customHeight="1" x14ac:dyDescent="0.2">
      <c r="A379" s="533" t="s">
        <v>19</v>
      </c>
      <c r="B379" s="534" t="s">
        <v>13</v>
      </c>
      <c r="C379" s="837"/>
      <c r="D379" s="837"/>
      <c r="E379" s="833"/>
      <c r="F379" s="836" t="s">
        <v>791</v>
      </c>
      <c r="G379" s="836"/>
      <c r="H379" s="551" t="s">
        <v>796</v>
      </c>
      <c r="I379" s="551" t="s">
        <v>797</v>
      </c>
      <c r="J379" s="539">
        <v>1</v>
      </c>
      <c r="K379" s="540">
        <v>44927</v>
      </c>
      <c r="L379" s="540">
        <v>45138</v>
      </c>
      <c r="M379" s="541">
        <f t="shared" si="12"/>
        <v>30.142857142857142</v>
      </c>
      <c r="N379" s="542">
        <v>1</v>
      </c>
      <c r="O379" s="538" t="s">
        <v>798</v>
      </c>
      <c r="P379" s="543">
        <f t="shared" si="11"/>
        <v>1</v>
      </c>
      <c r="Q379" s="544" t="str">
        <f>IF(ISNUMBER(P379),IF(P379=100%,"CUMPLIDA",IF(AND(ISNUMBER(L379),ISNUMBER([5]CGR!$P$4)), IF(L379&lt;[5]CGR!$P$4,"INCUMPLIDA","PROCESO"), "VERIFICAR FECHA")),"SIN VALOR AVANCE")</f>
        <v>CUMPLIDA</v>
      </c>
    </row>
    <row r="380" spans="1:17" ht="165" x14ac:dyDescent="0.2">
      <c r="A380" s="533" t="s">
        <v>19</v>
      </c>
      <c r="B380" s="534" t="s">
        <v>13</v>
      </c>
      <c r="C380" s="837"/>
      <c r="D380" s="837"/>
      <c r="E380" s="833"/>
      <c r="F380" s="836" t="s">
        <v>791</v>
      </c>
      <c r="G380" s="550" t="s">
        <v>799</v>
      </c>
      <c r="H380" s="551" t="s">
        <v>787</v>
      </c>
      <c r="I380" s="551" t="s">
        <v>788</v>
      </c>
      <c r="J380" s="539">
        <v>1</v>
      </c>
      <c r="K380" s="540">
        <v>44562</v>
      </c>
      <c r="L380" s="540">
        <v>44926</v>
      </c>
      <c r="M380" s="541">
        <f t="shared" si="12"/>
        <v>52</v>
      </c>
      <c r="N380" s="542">
        <v>1</v>
      </c>
      <c r="O380" s="538" t="s">
        <v>789</v>
      </c>
      <c r="P380" s="543">
        <f t="shared" si="11"/>
        <v>1</v>
      </c>
      <c r="Q380" s="544" t="str">
        <f>IF(ISNUMBER(P380),IF(P380=100%,"CUMPLIDA",IF(AND(ISNUMBER(L380),ISNUMBER([5]CGR!$P$4)), IF(L380&lt;[5]CGR!$P$4,"INCUMPLIDA","PROCESO"), "VERIFICAR FECHA")),"SIN VALOR AVANCE")</f>
        <v>CUMPLIDA</v>
      </c>
    </row>
    <row r="381" spans="1:17" ht="270.75" x14ac:dyDescent="0.2">
      <c r="A381" s="533" t="s">
        <v>19</v>
      </c>
      <c r="B381" s="534" t="s">
        <v>13</v>
      </c>
      <c r="C381" s="837" t="s">
        <v>775</v>
      </c>
      <c r="D381" s="837" t="s">
        <v>776</v>
      </c>
      <c r="E381" s="833" t="s">
        <v>800</v>
      </c>
      <c r="F381" s="833" t="s">
        <v>801</v>
      </c>
      <c r="G381" s="833" t="s">
        <v>729</v>
      </c>
      <c r="H381" s="538" t="s">
        <v>675</v>
      </c>
      <c r="I381" s="538" t="s">
        <v>676</v>
      </c>
      <c r="J381" s="545">
        <v>1</v>
      </c>
      <c r="K381" s="540">
        <v>45231</v>
      </c>
      <c r="L381" s="540">
        <v>45504</v>
      </c>
      <c r="M381" s="541">
        <f t="shared" si="12"/>
        <v>39</v>
      </c>
      <c r="N381" s="542">
        <v>1</v>
      </c>
      <c r="O381" s="547" t="s">
        <v>802</v>
      </c>
      <c r="P381" s="543">
        <f t="shared" si="11"/>
        <v>1</v>
      </c>
      <c r="Q381" s="544" t="str">
        <f>IF(ISNUMBER(P381),IF(P381=100%,"CUMPLIDA",IF(AND(ISNUMBER(L381),ISNUMBER([5]CGR!$P$4)), IF(L381&lt;[5]CGR!$P$4,"INCUMPLIDA","PROCESO"), "VERIFICAR FECHA")),"SIN VALOR AVANCE")</f>
        <v>CUMPLIDA</v>
      </c>
    </row>
    <row r="382" spans="1:17" ht="270.75" x14ac:dyDescent="0.2">
      <c r="A382" s="533" t="s">
        <v>19</v>
      </c>
      <c r="B382" s="534" t="s">
        <v>13</v>
      </c>
      <c r="C382" s="837"/>
      <c r="D382" s="837"/>
      <c r="E382" s="833"/>
      <c r="F382" s="833"/>
      <c r="G382" s="833"/>
      <c r="H382" s="538" t="s">
        <v>678</v>
      </c>
      <c r="I382" s="538" t="s">
        <v>679</v>
      </c>
      <c r="J382" s="545">
        <v>1</v>
      </c>
      <c r="K382" s="540">
        <v>45231</v>
      </c>
      <c r="L382" s="540">
        <v>45504</v>
      </c>
      <c r="M382" s="541">
        <f t="shared" si="12"/>
        <v>39</v>
      </c>
      <c r="N382" s="542">
        <v>1</v>
      </c>
      <c r="O382" s="547" t="s">
        <v>802</v>
      </c>
      <c r="P382" s="543">
        <f t="shared" si="11"/>
        <v>1</v>
      </c>
      <c r="Q382" s="544" t="str">
        <f>IF(ISNUMBER(P382),IF(P382=100%,"CUMPLIDA",IF(AND(ISNUMBER(L382),ISNUMBER([5]CGR!$P$4)), IF(L382&lt;[5]CGR!$P$4,"INCUMPLIDA","PROCESO"), "VERIFICAR FECHA")),"SIN VALOR AVANCE")</f>
        <v>CUMPLIDA</v>
      </c>
    </row>
    <row r="383" spans="1:17" ht="150.75" x14ac:dyDescent="0.2">
      <c r="A383" s="533" t="s">
        <v>19</v>
      </c>
      <c r="B383" s="534" t="s">
        <v>13</v>
      </c>
      <c r="C383" s="837"/>
      <c r="D383" s="837"/>
      <c r="E383" s="833"/>
      <c r="F383" s="833"/>
      <c r="G383" s="536" t="s">
        <v>97</v>
      </c>
      <c r="H383" s="538" t="s">
        <v>98</v>
      </c>
      <c r="I383" s="538" t="s">
        <v>99</v>
      </c>
      <c r="J383" s="545">
        <v>1</v>
      </c>
      <c r="K383" s="548">
        <v>45323</v>
      </c>
      <c r="L383" s="548">
        <v>45747</v>
      </c>
      <c r="M383" s="541">
        <f t="shared" si="12"/>
        <v>60.571428571428569</v>
      </c>
      <c r="N383" s="542">
        <v>1</v>
      </c>
      <c r="O383" s="547" t="s">
        <v>803</v>
      </c>
      <c r="P383" s="543">
        <f t="shared" si="11"/>
        <v>1</v>
      </c>
      <c r="Q383" s="544" t="str">
        <f>IF(ISNUMBER(P383),IF(P383=100%,"CUMPLIDA",IF(AND(ISNUMBER(L383),ISNUMBER([5]CGR!$P$4)), IF(L383&lt;[5]CGR!$P$4,"INCUMPLIDA","PROCESO"), "VERIFICAR FECHA")),"SIN VALOR AVANCE")</f>
        <v>CUMPLIDA</v>
      </c>
    </row>
    <row r="384" spans="1:17" ht="105.75" x14ac:dyDescent="0.2">
      <c r="A384" s="533" t="s">
        <v>19</v>
      </c>
      <c r="B384" s="534" t="s">
        <v>13</v>
      </c>
      <c r="C384" s="837"/>
      <c r="D384" s="837"/>
      <c r="E384" s="833"/>
      <c r="F384" s="833"/>
      <c r="G384" s="536" t="s">
        <v>101</v>
      </c>
      <c r="H384" s="538" t="s">
        <v>101</v>
      </c>
      <c r="I384" s="538" t="s">
        <v>102</v>
      </c>
      <c r="J384" s="545">
        <v>1</v>
      </c>
      <c r="K384" s="548">
        <v>45323</v>
      </c>
      <c r="L384" s="548">
        <v>45747</v>
      </c>
      <c r="M384" s="541">
        <f t="shared" si="12"/>
        <v>60.571428571428569</v>
      </c>
      <c r="N384" s="542">
        <v>1</v>
      </c>
      <c r="O384" s="538" t="s">
        <v>738</v>
      </c>
      <c r="P384" s="543">
        <f t="shared" si="11"/>
        <v>1</v>
      </c>
      <c r="Q384" s="544" t="str">
        <f>IF(ISNUMBER(P384),IF(P384=100%,"CUMPLIDA",IF(AND(ISNUMBER(L384),ISNUMBER([5]CGR!$P$4)), IF(L384&lt;[5]CGR!$P$4,"INCUMPLIDA","PROCESO"), "VERIFICAR FECHA")),"SIN VALOR AVANCE")</f>
        <v>CUMPLIDA</v>
      </c>
    </row>
    <row r="385" spans="1:17" ht="105.75" x14ac:dyDescent="0.2">
      <c r="A385" s="533" t="s">
        <v>19</v>
      </c>
      <c r="B385" s="534" t="s">
        <v>13</v>
      </c>
      <c r="C385" s="837"/>
      <c r="D385" s="837"/>
      <c r="E385" s="833"/>
      <c r="F385" s="833"/>
      <c r="G385" s="536" t="s">
        <v>238</v>
      </c>
      <c r="H385" s="538" t="s">
        <v>239</v>
      </c>
      <c r="I385" s="538" t="s">
        <v>240</v>
      </c>
      <c r="J385" s="545">
        <v>1</v>
      </c>
      <c r="K385" s="548">
        <v>45231</v>
      </c>
      <c r="L385" s="548">
        <v>45747</v>
      </c>
      <c r="M385" s="541">
        <f t="shared" si="12"/>
        <v>73.714285714285708</v>
      </c>
      <c r="N385" s="542">
        <v>1</v>
      </c>
      <c r="O385" s="538" t="s">
        <v>738</v>
      </c>
      <c r="P385" s="543">
        <f t="shared" si="11"/>
        <v>1</v>
      </c>
      <c r="Q385" s="544" t="str">
        <f>IF(ISNUMBER(P385),IF(P385=100%,"CUMPLIDA",IF(AND(ISNUMBER(L385),ISNUMBER([5]CGR!$P$4)), IF(L385&lt;[5]CGR!$P$4,"INCUMPLIDA","PROCESO"), "VERIFICAR FECHA")),"SIN VALOR AVANCE")</f>
        <v>CUMPLIDA</v>
      </c>
    </row>
    <row r="386" spans="1:17" ht="150.75" x14ac:dyDescent="0.2">
      <c r="A386" s="533" t="s">
        <v>19</v>
      </c>
      <c r="B386" s="534" t="s">
        <v>13</v>
      </c>
      <c r="C386" s="837"/>
      <c r="D386" s="837"/>
      <c r="E386" s="833"/>
      <c r="F386" s="833"/>
      <c r="G386" s="536" t="s">
        <v>104</v>
      </c>
      <c r="H386" s="538" t="s">
        <v>104</v>
      </c>
      <c r="I386" s="538" t="s">
        <v>248</v>
      </c>
      <c r="J386" s="545">
        <v>1</v>
      </c>
      <c r="K386" s="548">
        <v>45323</v>
      </c>
      <c r="L386" s="548">
        <v>45747</v>
      </c>
      <c r="M386" s="541">
        <f t="shared" si="12"/>
        <v>60.571428571428569</v>
      </c>
      <c r="N386" s="542">
        <v>1</v>
      </c>
      <c r="O386" s="547" t="s">
        <v>803</v>
      </c>
      <c r="P386" s="543">
        <f t="shared" si="11"/>
        <v>1</v>
      </c>
      <c r="Q386" s="544" t="str">
        <f>IF(ISNUMBER(P386),IF(P386=100%,"CUMPLIDA",IF(AND(ISNUMBER(L386),ISNUMBER([5]CGR!$P$4)), IF(L386&lt;[5]CGR!$P$4,"INCUMPLIDA","PROCESO"), "VERIFICAR FECHA")),"SIN VALOR AVANCE")</f>
        <v>CUMPLIDA</v>
      </c>
    </row>
    <row r="387" spans="1:17" ht="105.75" x14ac:dyDescent="0.2">
      <c r="A387" s="533" t="s">
        <v>19</v>
      </c>
      <c r="B387" s="534" t="s">
        <v>13</v>
      </c>
      <c r="C387" s="837"/>
      <c r="D387" s="837"/>
      <c r="E387" s="833"/>
      <c r="F387" s="833"/>
      <c r="G387" s="536" t="s">
        <v>106</v>
      </c>
      <c r="H387" s="538" t="s">
        <v>106</v>
      </c>
      <c r="I387" s="538" t="s">
        <v>107</v>
      </c>
      <c r="J387" s="545">
        <v>1</v>
      </c>
      <c r="K387" s="548">
        <v>45231</v>
      </c>
      <c r="L387" s="548">
        <v>45747</v>
      </c>
      <c r="M387" s="541">
        <f t="shared" si="12"/>
        <v>73.714285714285708</v>
      </c>
      <c r="N387" s="542">
        <v>1</v>
      </c>
      <c r="O387" s="538" t="s">
        <v>738</v>
      </c>
      <c r="P387" s="543">
        <f t="shared" si="11"/>
        <v>1</v>
      </c>
      <c r="Q387" s="544" t="str">
        <f>IF(ISNUMBER(P387),IF(P387=100%,"CUMPLIDA",IF(AND(ISNUMBER(L387),ISNUMBER([5]CGR!$P$4)), IF(L387&lt;[5]CGR!$P$4,"INCUMPLIDA","PROCESO"), "VERIFICAR FECHA")),"SIN VALOR AVANCE")</f>
        <v>CUMPLIDA</v>
      </c>
    </row>
    <row r="388" spans="1:17" ht="225.75" x14ac:dyDescent="0.2">
      <c r="A388" s="533" t="s">
        <v>19</v>
      </c>
      <c r="B388" s="534" t="s">
        <v>13</v>
      </c>
      <c r="C388" s="837"/>
      <c r="D388" s="837"/>
      <c r="E388" s="833"/>
      <c r="F388" s="833"/>
      <c r="G388" s="536" t="s">
        <v>108</v>
      </c>
      <c r="H388" s="538" t="s">
        <v>108</v>
      </c>
      <c r="I388" s="538" t="s">
        <v>524</v>
      </c>
      <c r="J388" s="545">
        <v>1</v>
      </c>
      <c r="K388" s="548">
        <v>45231</v>
      </c>
      <c r="L388" s="548">
        <v>45808</v>
      </c>
      <c r="M388" s="541">
        <f t="shared" si="12"/>
        <v>82.428571428571431</v>
      </c>
      <c r="N388" s="542">
        <v>1</v>
      </c>
      <c r="O388" s="547" t="s">
        <v>804</v>
      </c>
      <c r="P388" s="543">
        <f t="shared" si="11"/>
        <v>1</v>
      </c>
      <c r="Q388" s="544" t="str">
        <f>IF(ISNUMBER(P388),IF(P388=100%,"CUMPLIDA",IF(AND(ISNUMBER(L388),ISNUMBER([5]CGR!$P$4)), IF(L388&lt;[5]CGR!$P$4,"INCUMPLIDA","PROCESO"), "VERIFICAR FECHA")),"SIN VALOR AVANCE")</f>
        <v>CUMPLIDA</v>
      </c>
    </row>
    <row r="389" spans="1:17" ht="180.75" x14ac:dyDescent="0.2">
      <c r="A389" s="533" t="s">
        <v>19</v>
      </c>
      <c r="B389" s="534" t="s">
        <v>13</v>
      </c>
      <c r="C389" s="837"/>
      <c r="D389" s="837"/>
      <c r="E389" s="833"/>
      <c r="F389" s="833"/>
      <c r="G389" s="536" t="s">
        <v>110</v>
      </c>
      <c r="H389" s="538" t="s">
        <v>111</v>
      </c>
      <c r="I389" s="538" t="s">
        <v>112</v>
      </c>
      <c r="J389" s="545">
        <v>8</v>
      </c>
      <c r="K389" s="548">
        <v>45839</v>
      </c>
      <c r="L389" s="548">
        <v>46568</v>
      </c>
      <c r="M389" s="541">
        <f t="shared" si="12"/>
        <v>104.14285714285714</v>
      </c>
      <c r="N389" s="542">
        <v>0</v>
      </c>
      <c r="O389" s="538" t="s">
        <v>805</v>
      </c>
      <c r="P389" s="543">
        <f t="shared" si="11"/>
        <v>0</v>
      </c>
      <c r="Q389" s="544" t="str">
        <f>IF(ISNUMBER(P389),IF(P389=100%,"CUMPLIDA",IF(AND(ISNUMBER(L389),ISNUMBER([5]CGR!$P$4)), IF(L389&lt;[5]CGR!$P$4,"INCUMPLIDA","PROCESO"), "VERIFICAR FECHA")),"SIN VALOR AVANCE")</f>
        <v>PROCESO</v>
      </c>
    </row>
    <row r="390" spans="1:17" ht="135.75" x14ac:dyDescent="0.2">
      <c r="A390" s="533" t="s">
        <v>19</v>
      </c>
      <c r="B390" s="534" t="s">
        <v>13</v>
      </c>
      <c r="C390" s="837"/>
      <c r="D390" s="837"/>
      <c r="E390" s="833"/>
      <c r="F390" s="833"/>
      <c r="G390" s="536" t="s">
        <v>114</v>
      </c>
      <c r="H390" s="538" t="s">
        <v>115</v>
      </c>
      <c r="I390" s="538" t="s">
        <v>116</v>
      </c>
      <c r="J390" s="545">
        <v>1</v>
      </c>
      <c r="K390" s="548">
        <v>45839</v>
      </c>
      <c r="L390" s="548">
        <v>46568</v>
      </c>
      <c r="M390" s="541">
        <f t="shared" si="12"/>
        <v>104.14285714285714</v>
      </c>
      <c r="N390" s="542">
        <v>0</v>
      </c>
      <c r="O390" s="547" t="s">
        <v>806</v>
      </c>
      <c r="P390" s="543">
        <f t="shared" si="11"/>
        <v>0</v>
      </c>
      <c r="Q390" s="544" t="str">
        <f>IF(ISNUMBER(P390),IF(P390=100%,"CUMPLIDA",IF(AND(ISNUMBER(L390),ISNUMBER([5]CGR!$P$4)), IF(L390&lt;[5]CGR!$P$4,"INCUMPLIDA","PROCESO"), "VERIFICAR FECHA")),"SIN VALOR AVANCE")</f>
        <v>PROCESO</v>
      </c>
    </row>
    <row r="391" spans="1:17" ht="270.75" x14ac:dyDescent="0.2">
      <c r="A391" s="533" t="s">
        <v>19</v>
      </c>
      <c r="B391" s="534" t="s">
        <v>13</v>
      </c>
      <c r="C391" s="837"/>
      <c r="D391" s="837"/>
      <c r="E391" s="833"/>
      <c r="F391" s="833"/>
      <c r="G391" s="536" t="s">
        <v>117</v>
      </c>
      <c r="H391" s="538" t="s">
        <v>118</v>
      </c>
      <c r="I391" s="538" t="s">
        <v>119</v>
      </c>
      <c r="J391" s="545">
        <v>2</v>
      </c>
      <c r="K391" s="548">
        <v>45839</v>
      </c>
      <c r="L391" s="548">
        <v>46568</v>
      </c>
      <c r="M391" s="541">
        <f t="shared" si="12"/>
        <v>104.14285714285714</v>
      </c>
      <c r="N391" s="542">
        <v>0</v>
      </c>
      <c r="O391" s="547" t="s">
        <v>807</v>
      </c>
      <c r="P391" s="543">
        <f t="shared" si="11"/>
        <v>0</v>
      </c>
      <c r="Q391" s="544" t="str">
        <f>IF(ISNUMBER(P391),IF(P391=100%,"CUMPLIDA",IF(AND(ISNUMBER(L391),ISNUMBER([5]CGR!$P$4)), IF(L391&lt;[5]CGR!$P$4,"INCUMPLIDA","PROCESO"), "VERIFICAR FECHA")),"SIN VALOR AVANCE")</f>
        <v>PROCESO</v>
      </c>
    </row>
    <row r="392" spans="1:17" ht="255.75" x14ac:dyDescent="0.2">
      <c r="A392" s="533" t="s">
        <v>19</v>
      </c>
      <c r="B392" s="534" t="s">
        <v>13</v>
      </c>
      <c r="C392" s="837" t="s">
        <v>775</v>
      </c>
      <c r="D392" s="837" t="s">
        <v>776</v>
      </c>
      <c r="E392" s="833" t="s">
        <v>808</v>
      </c>
      <c r="F392" s="833" t="s">
        <v>809</v>
      </c>
      <c r="G392" s="833" t="s">
        <v>729</v>
      </c>
      <c r="H392" s="538" t="s">
        <v>675</v>
      </c>
      <c r="I392" s="538" t="s">
        <v>676</v>
      </c>
      <c r="J392" s="545">
        <v>1</v>
      </c>
      <c r="K392" s="540">
        <v>45231</v>
      </c>
      <c r="L392" s="540">
        <v>45504</v>
      </c>
      <c r="M392" s="541">
        <f t="shared" si="12"/>
        <v>39</v>
      </c>
      <c r="N392" s="542">
        <v>1</v>
      </c>
      <c r="O392" s="538" t="s">
        <v>810</v>
      </c>
      <c r="P392" s="543">
        <f t="shared" si="11"/>
        <v>1</v>
      </c>
      <c r="Q392" s="544" t="str">
        <f>IF(ISNUMBER(P392),IF(P392=100%,"CUMPLIDA",IF(AND(ISNUMBER(L392),ISNUMBER([5]CGR!$P$4)), IF(L392&lt;[5]CGR!$P$4,"INCUMPLIDA","PROCESO"), "VERIFICAR FECHA")),"SIN VALOR AVANCE")</f>
        <v>CUMPLIDA</v>
      </c>
    </row>
    <row r="393" spans="1:17" ht="255.75" x14ac:dyDescent="0.2">
      <c r="A393" s="533" t="s">
        <v>19</v>
      </c>
      <c r="B393" s="534" t="s">
        <v>13</v>
      </c>
      <c r="C393" s="837"/>
      <c r="D393" s="837"/>
      <c r="E393" s="833"/>
      <c r="F393" s="833"/>
      <c r="G393" s="833"/>
      <c r="H393" s="538" t="s">
        <v>678</v>
      </c>
      <c r="I393" s="538" t="s">
        <v>679</v>
      </c>
      <c r="J393" s="545">
        <v>1</v>
      </c>
      <c r="K393" s="540">
        <v>45231</v>
      </c>
      <c r="L393" s="540">
        <v>45504</v>
      </c>
      <c r="M393" s="541">
        <f t="shared" si="12"/>
        <v>39</v>
      </c>
      <c r="N393" s="542">
        <v>1</v>
      </c>
      <c r="O393" s="538" t="s">
        <v>810</v>
      </c>
      <c r="P393" s="543">
        <f t="shared" si="11"/>
        <v>1</v>
      </c>
      <c r="Q393" s="544" t="str">
        <f>IF(ISNUMBER(P393),IF(P393=100%,"CUMPLIDA",IF(AND(ISNUMBER(L393),ISNUMBER([5]CGR!$P$4)), IF(L393&lt;[5]CGR!$P$4,"INCUMPLIDA","PROCESO"), "VERIFICAR FECHA")),"SIN VALOR AVANCE")</f>
        <v>CUMPLIDA</v>
      </c>
    </row>
    <row r="394" spans="1:17" ht="135.75" x14ac:dyDescent="0.2">
      <c r="A394" s="533" t="s">
        <v>19</v>
      </c>
      <c r="B394" s="534" t="s">
        <v>13</v>
      </c>
      <c r="C394" s="837"/>
      <c r="D394" s="837"/>
      <c r="E394" s="833"/>
      <c r="F394" s="833"/>
      <c r="G394" s="536" t="s">
        <v>97</v>
      </c>
      <c r="H394" s="538" t="s">
        <v>98</v>
      </c>
      <c r="I394" s="538" t="s">
        <v>99</v>
      </c>
      <c r="J394" s="545">
        <v>1</v>
      </c>
      <c r="K394" s="548">
        <v>45323</v>
      </c>
      <c r="L394" s="548">
        <v>45747</v>
      </c>
      <c r="M394" s="541">
        <f t="shared" si="12"/>
        <v>60.571428571428569</v>
      </c>
      <c r="N394" s="542">
        <v>1</v>
      </c>
      <c r="O394" s="538" t="s">
        <v>811</v>
      </c>
      <c r="P394" s="543">
        <f t="shared" si="11"/>
        <v>1</v>
      </c>
      <c r="Q394" s="544" t="str">
        <f>IF(ISNUMBER(P394),IF(P394=100%,"CUMPLIDA",IF(AND(ISNUMBER(L394),ISNUMBER([5]CGR!$P$4)), IF(L394&lt;[5]CGR!$P$4,"INCUMPLIDA","PROCESO"), "VERIFICAR FECHA")),"SIN VALOR AVANCE")</f>
        <v>CUMPLIDA</v>
      </c>
    </row>
    <row r="395" spans="1:17" ht="105.75" x14ac:dyDescent="0.2">
      <c r="A395" s="533" t="s">
        <v>19</v>
      </c>
      <c r="B395" s="534" t="s">
        <v>13</v>
      </c>
      <c r="C395" s="837"/>
      <c r="D395" s="837"/>
      <c r="E395" s="833"/>
      <c r="F395" s="833"/>
      <c r="G395" s="536" t="s">
        <v>101</v>
      </c>
      <c r="H395" s="538" t="s">
        <v>101</v>
      </c>
      <c r="I395" s="538" t="s">
        <v>102</v>
      </c>
      <c r="J395" s="545">
        <v>1</v>
      </c>
      <c r="K395" s="548">
        <v>45323</v>
      </c>
      <c r="L395" s="548">
        <v>45747</v>
      </c>
      <c r="M395" s="541">
        <f t="shared" si="12"/>
        <v>60.571428571428569</v>
      </c>
      <c r="N395" s="542">
        <v>1</v>
      </c>
      <c r="O395" s="538" t="s">
        <v>738</v>
      </c>
      <c r="P395" s="543">
        <f t="shared" ref="P395:P458" si="13">N395/J395</f>
        <v>1</v>
      </c>
      <c r="Q395" s="544" t="str">
        <f>IF(ISNUMBER(P395),IF(P395=100%,"CUMPLIDA",IF(AND(ISNUMBER(L395),ISNUMBER([5]CGR!$P$4)), IF(L395&lt;[5]CGR!$P$4,"INCUMPLIDA","PROCESO"), "VERIFICAR FECHA")),"SIN VALOR AVANCE")</f>
        <v>CUMPLIDA</v>
      </c>
    </row>
    <row r="396" spans="1:17" ht="105.75" x14ac:dyDescent="0.2">
      <c r="A396" s="533" t="s">
        <v>19</v>
      </c>
      <c r="B396" s="534" t="s">
        <v>13</v>
      </c>
      <c r="C396" s="837"/>
      <c r="D396" s="837"/>
      <c r="E396" s="833"/>
      <c r="F396" s="833"/>
      <c r="G396" s="536" t="s">
        <v>238</v>
      </c>
      <c r="H396" s="538" t="s">
        <v>239</v>
      </c>
      <c r="I396" s="538" t="s">
        <v>240</v>
      </c>
      <c r="J396" s="545">
        <v>1</v>
      </c>
      <c r="K396" s="548">
        <v>45231</v>
      </c>
      <c r="L396" s="548">
        <v>45747</v>
      </c>
      <c r="M396" s="541">
        <f t="shared" si="12"/>
        <v>73.714285714285708</v>
      </c>
      <c r="N396" s="542">
        <v>1</v>
      </c>
      <c r="O396" s="538" t="s">
        <v>738</v>
      </c>
      <c r="P396" s="543">
        <f t="shared" si="13"/>
        <v>1</v>
      </c>
      <c r="Q396" s="544" t="str">
        <f>IF(ISNUMBER(P396),IF(P396=100%,"CUMPLIDA",IF(AND(ISNUMBER(L396),ISNUMBER([5]CGR!$P$4)), IF(L396&lt;[5]CGR!$P$4,"INCUMPLIDA","PROCESO"), "VERIFICAR FECHA")),"SIN VALOR AVANCE")</f>
        <v>CUMPLIDA</v>
      </c>
    </row>
    <row r="397" spans="1:17" ht="135.75" x14ac:dyDescent="0.2">
      <c r="A397" s="533" t="s">
        <v>19</v>
      </c>
      <c r="B397" s="534" t="s">
        <v>13</v>
      </c>
      <c r="C397" s="837"/>
      <c r="D397" s="837"/>
      <c r="E397" s="833"/>
      <c r="F397" s="833"/>
      <c r="G397" s="536" t="s">
        <v>104</v>
      </c>
      <c r="H397" s="538" t="s">
        <v>104</v>
      </c>
      <c r="I397" s="538" t="s">
        <v>248</v>
      </c>
      <c r="J397" s="545">
        <v>1</v>
      </c>
      <c r="K397" s="548">
        <v>45323</v>
      </c>
      <c r="L397" s="548">
        <v>45747</v>
      </c>
      <c r="M397" s="541">
        <f t="shared" si="12"/>
        <v>60.571428571428569</v>
      </c>
      <c r="N397" s="542">
        <v>1</v>
      </c>
      <c r="O397" s="538" t="s">
        <v>811</v>
      </c>
      <c r="P397" s="543">
        <f t="shared" si="13"/>
        <v>1</v>
      </c>
      <c r="Q397" s="544" t="str">
        <f>IF(ISNUMBER(P397),IF(P397=100%,"CUMPLIDA",IF(AND(ISNUMBER(L397),ISNUMBER([5]CGR!$P$4)), IF(L397&lt;[5]CGR!$P$4,"INCUMPLIDA","PROCESO"), "VERIFICAR FECHA")),"SIN VALOR AVANCE")</f>
        <v>CUMPLIDA</v>
      </c>
    </row>
    <row r="398" spans="1:17" ht="120.75" x14ac:dyDescent="0.2">
      <c r="A398" s="533" t="s">
        <v>19</v>
      </c>
      <c r="B398" s="534" t="s">
        <v>13</v>
      </c>
      <c r="C398" s="837"/>
      <c r="D398" s="837" t="s">
        <v>776</v>
      </c>
      <c r="E398" s="833"/>
      <c r="F398" s="833"/>
      <c r="G398" s="536" t="s">
        <v>106</v>
      </c>
      <c r="H398" s="538" t="s">
        <v>106</v>
      </c>
      <c r="I398" s="538" t="s">
        <v>107</v>
      </c>
      <c r="J398" s="545">
        <v>1</v>
      </c>
      <c r="K398" s="548">
        <v>45231</v>
      </c>
      <c r="L398" s="548">
        <v>45747</v>
      </c>
      <c r="M398" s="541">
        <f t="shared" si="12"/>
        <v>73.714285714285708</v>
      </c>
      <c r="N398" s="542">
        <v>1</v>
      </c>
      <c r="O398" s="538" t="s">
        <v>746</v>
      </c>
      <c r="P398" s="543">
        <f t="shared" si="13"/>
        <v>1</v>
      </c>
      <c r="Q398" s="544" t="str">
        <f>IF(ISNUMBER(P398),IF(P398=100%,"CUMPLIDA",IF(AND(ISNUMBER(L398),ISNUMBER([5]CGR!$P$4)), IF(L398&lt;[5]CGR!$P$4,"INCUMPLIDA","PROCESO"), "VERIFICAR FECHA")),"SIN VALOR AVANCE")</f>
        <v>CUMPLIDA</v>
      </c>
    </row>
    <row r="399" spans="1:17" ht="195.75" x14ac:dyDescent="0.2">
      <c r="A399" s="533" t="s">
        <v>19</v>
      </c>
      <c r="B399" s="534" t="s">
        <v>13</v>
      </c>
      <c r="C399" s="837"/>
      <c r="D399" s="837"/>
      <c r="E399" s="833"/>
      <c r="F399" s="833"/>
      <c r="G399" s="536" t="s">
        <v>108</v>
      </c>
      <c r="H399" s="538" t="s">
        <v>108</v>
      </c>
      <c r="I399" s="538" t="s">
        <v>524</v>
      </c>
      <c r="J399" s="545">
        <v>1</v>
      </c>
      <c r="K399" s="548">
        <v>45231</v>
      </c>
      <c r="L399" s="548">
        <v>45808</v>
      </c>
      <c r="M399" s="541">
        <f t="shared" si="12"/>
        <v>82.428571428571431</v>
      </c>
      <c r="N399" s="542">
        <v>1</v>
      </c>
      <c r="O399" s="547" t="s">
        <v>812</v>
      </c>
      <c r="P399" s="543">
        <f t="shared" si="13"/>
        <v>1</v>
      </c>
      <c r="Q399" s="544" t="str">
        <f>IF(ISNUMBER(P399),IF(P399=100%,"CUMPLIDA",IF(AND(ISNUMBER(L399),ISNUMBER([5]CGR!$P$4)), IF(L399&lt;[5]CGR!$P$4,"INCUMPLIDA","PROCESO"), "VERIFICAR FECHA")),"SIN VALOR AVANCE")</f>
        <v>CUMPLIDA</v>
      </c>
    </row>
    <row r="400" spans="1:17" ht="180.75" x14ac:dyDescent="0.2">
      <c r="A400" s="533" t="s">
        <v>19</v>
      </c>
      <c r="B400" s="534" t="s">
        <v>13</v>
      </c>
      <c r="C400" s="837"/>
      <c r="D400" s="837"/>
      <c r="E400" s="833"/>
      <c r="F400" s="833"/>
      <c r="G400" s="536" t="s">
        <v>110</v>
      </c>
      <c r="H400" s="538" t="s">
        <v>111</v>
      </c>
      <c r="I400" s="538" t="s">
        <v>112</v>
      </c>
      <c r="J400" s="545">
        <v>7</v>
      </c>
      <c r="K400" s="548">
        <v>46024</v>
      </c>
      <c r="L400" s="548">
        <v>46660</v>
      </c>
      <c r="M400" s="541">
        <f t="shared" si="12"/>
        <v>90.857142857142861</v>
      </c>
      <c r="N400" s="542">
        <v>0</v>
      </c>
      <c r="O400" s="538" t="s">
        <v>813</v>
      </c>
      <c r="P400" s="543">
        <f t="shared" si="13"/>
        <v>0</v>
      </c>
      <c r="Q400" s="544" t="str">
        <f>IF(ISNUMBER(P400),IF(P400=100%,"CUMPLIDA",IF(AND(ISNUMBER(L400),ISNUMBER([5]CGR!$P$4)), IF(L400&lt;[5]CGR!$P$4,"INCUMPLIDA","PROCESO"), "VERIFICAR FECHA")),"SIN VALOR AVANCE")</f>
        <v>PROCESO</v>
      </c>
    </row>
    <row r="401" spans="1:17" ht="150.75" x14ac:dyDescent="0.2">
      <c r="A401" s="533" t="s">
        <v>19</v>
      </c>
      <c r="B401" s="534" t="s">
        <v>13</v>
      </c>
      <c r="C401" s="837"/>
      <c r="D401" s="837" t="s">
        <v>776</v>
      </c>
      <c r="E401" s="833"/>
      <c r="F401" s="833"/>
      <c r="G401" s="536" t="s">
        <v>114</v>
      </c>
      <c r="H401" s="538" t="s">
        <v>115</v>
      </c>
      <c r="I401" s="538" t="s">
        <v>116</v>
      </c>
      <c r="J401" s="545">
        <v>1</v>
      </c>
      <c r="K401" s="548">
        <v>46024</v>
      </c>
      <c r="L401" s="548">
        <v>46660</v>
      </c>
      <c r="M401" s="541">
        <f t="shared" si="12"/>
        <v>90.857142857142861</v>
      </c>
      <c r="N401" s="542">
        <v>0</v>
      </c>
      <c r="O401" s="547" t="s">
        <v>803</v>
      </c>
      <c r="P401" s="543">
        <f t="shared" si="13"/>
        <v>0</v>
      </c>
      <c r="Q401" s="544" t="str">
        <f>IF(ISNUMBER(P401),IF(P401=100%,"CUMPLIDA",IF(AND(ISNUMBER(L401),ISNUMBER([5]CGR!$P$4)), IF(L401&lt;[5]CGR!$P$4,"INCUMPLIDA","PROCESO"), "VERIFICAR FECHA")),"SIN VALOR AVANCE")</f>
        <v>PROCESO</v>
      </c>
    </row>
    <row r="402" spans="1:17" ht="285.75" x14ac:dyDescent="0.2">
      <c r="A402" s="533" t="s">
        <v>19</v>
      </c>
      <c r="B402" s="534" t="s">
        <v>13</v>
      </c>
      <c r="C402" s="837"/>
      <c r="D402" s="837" t="s">
        <v>776</v>
      </c>
      <c r="E402" s="833"/>
      <c r="F402" s="833"/>
      <c r="G402" s="536" t="s">
        <v>117</v>
      </c>
      <c r="H402" s="538" t="s">
        <v>118</v>
      </c>
      <c r="I402" s="538" t="s">
        <v>119</v>
      </c>
      <c r="J402" s="545">
        <v>2</v>
      </c>
      <c r="K402" s="548">
        <v>46024</v>
      </c>
      <c r="L402" s="548">
        <v>46660</v>
      </c>
      <c r="M402" s="541">
        <f t="shared" si="12"/>
        <v>90.857142857142861</v>
      </c>
      <c r="N402" s="542">
        <v>0</v>
      </c>
      <c r="O402" s="547" t="s">
        <v>814</v>
      </c>
      <c r="P402" s="543">
        <f t="shared" si="13"/>
        <v>0</v>
      </c>
      <c r="Q402" s="544" t="str">
        <f>IF(ISNUMBER(P402),IF(P402=100%,"CUMPLIDA",IF(AND(ISNUMBER(L402),ISNUMBER([5]CGR!$P$4)), IF(L402&lt;[5]CGR!$P$4,"INCUMPLIDA","PROCESO"), "VERIFICAR FECHA")),"SIN VALOR AVANCE")</f>
        <v>PROCESO</v>
      </c>
    </row>
    <row r="403" spans="1:17" ht="270.75" x14ac:dyDescent="0.2">
      <c r="A403" s="533" t="s">
        <v>19</v>
      </c>
      <c r="B403" s="534" t="s">
        <v>13</v>
      </c>
      <c r="C403" s="837" t="s">
        <v>775</v>
      </c>
      <c r="D403" s="837" t="s">
        <v>776</v>
      </c>
      <c r="E403" s="833" t="s">
        <v>815</v>
      </c>
      <c r="F403" s="836" t="s">
        <v>816</v>
      </c>
      <c r="G403" s="833" t="s">
        <v>729</v>
      </c>
      <c r="H403" s="538" t="s">
        <v>675</v>
      </c>
      <c r="I403" s="538" t="s">
        <v>676</v>
      </c>
      <c r="J403" s="545">
        <v>1</v>
      </c>
      <c r="K403" s="540">
        <v>45231</v>
      </c>
      <c r="L403" s="540">
        <v>45504</v>
      </c>
      <c r="M403" s="541">
        <f t="shared" si="12"/>
        <v>39</v>
      </c>
      <c r="N403" s="542">
        <v>1</v>
      </c>
      <c r="O403" s="547" t="s">
        <v>802</v>
      </c>
      <c r="P403" s="543">
        <f t="shared" si="13"/>
        <v>1</v>
      </c>
      <c r="Q403" s="544" t="str">
        <f>IF(ISNUMBER(P403),IF(P403=100%,"CUMPLIDA",IF(AND(ISNUMBER(L403),ISNUMBER([5]CGR!$P$4)), IF(L403&lt;[5]CGR!$P$4,"INCUMPLIDA","PROCESO"), "VERIFICAR FECHA")),"SIN VALOR AVANCE")</f>
        <v>CUMPLIDA</v>
      </c>
    </row>
    <row r="404" spans="1:17" ht="270.75" x14ac:dyDescent="0.2">
      <c r="A404" s="533" t="s">
        <v>19</v>
      </c>
      <c r="B404" s="534" t="s">
        <v>13</v>
      </c>
      <c r="C404" s="837"/>
      <c r="D404" s="837"/>
      <c r="E404" s="833"/>
      <c r="F404" s="836"/>
      <c r="G404" s="833"/>
      <c r="H404" s="538" t="s">
        <v>678</v>
      </c>
      <c r="I404" s="538" t="s">
        <v>679</v>
      </c>
      <c r="J404" s="545">
        <v>1</v>
      </c>
      <c r="K404" s="540">
        <v>45231</v>
      </c>
      <c r="L404" s="540">
        <v>45504</v>
      </c>
      <c r="M404" s="541">
        <f t="shared" ref="M404:M467" si="14">(L404-K404)/7</f>
        <v>39</v>
      </c>
      <c r="N404" s="542">
        <v>1</v>
      </c>
      <c r="O404" s="547" t="s">
        <v>802</v>
      </c>
      <c r="P404" s="543">
        <f t="shared" si="13"/>
        <v>1</v>
      </c>
      <c r="Q404" s="544" t="str">
        <f>IF(ISNUMBER(P404),IF(P404=100%,"CUMPLIDA",IF(AND(ISNUMBER(L404),ISNUMBER([5]CGR!$P$4)), IF(L404&lt;[5]CGR!$P$4,"INCUMPLIDA","PROCESO"), "VERIFICAR FECHA")),"SIN VALOR AVANCE")</f>
        <v>CUMPLIDA</v>
      </c>
    </row>
    <row r="405" spans="1:17" ht="165.75" x14ac:dyDescent="0.2">
      <c r="A405" s="533" t="s">
        <v>19</v>
      </c>
      <c r="B405" s="534" t="s">
        <v>13</v>
      </c>
      <c r="C405" s="837"/>
      <c r="D405" s="837"/>
      <c r="E405" s="833"/>
      <c r="F405" s="836"/>
      <c r="G405" s="536" t="s">
        <v>97</v>
      </c>
      <c r="H405" s="538" t="s">
        <v>98</v>
      </c>
      <c r="I405" s="538" t="s">
        <v>99</v>
      </c>
      <c r="J405" s="545">
        <v>1</v>
      </c>
      <c r="K405" s="548">
        <v>45323</v>
      </c>
      <c r="L405" s="548">
        <v>45747</v>
      </c>
      <c r="M405" s="541">
        <f t="shared" si="14"/>
        <v>60.571428571428569</v>
      </c>
      <c r="N405" s="542">
        <v>1</v>
      </c>
      <c r="O405" s="547" t="s">
        <v>817</v>
      </c>
      <c r="P405" s="543">
        <f t="shared" si="13"/>
        <v>1</v>
      </c>
      <c r="Q405" s="544" t="str">
        <f>IF(ISNUMBER(P405),IF(P405=100%,"CUMPLIDA",IF(AND(ISNUMBER(L405),ISNUMBER([5]CGR!$P$4)), IF(L405&lt;[5]CGR!$P$4,"INCUMPLIDA","PROCESO"), "VERIFICAR FECHA")),"SIN VALOR AVANCE")</f>
        <v>CUMPLIDA</v>
      </c>
    </row>
    <row r="406" spans="1:17" ht="105.75" x14ac:dyDescent="0.2">
      <c r="A406" s="533" t="s">
        <v>19</v>
      </c>
      <c r="B406" s="534" t="s">
        <v>13</v>
      </c>
      <c r="C406" s="837"/>
      <c r="D406" s="837"/>
      <c r="E406" s="833"/>
      <c r="F406" s="836"/>
      <c r="G406" s="536" t="s">
        <v>101</v>
      </c>
      <c r="H406" s="538" t="s">
        <v>101</v>
      </c>
      <c r="I406" s="538" t="s">
        <v>102</v>
      </c>
      <c r="J406" s="545">
        <v>1</v>
      </c>
      <c r="K406" s="548">
        <v>45323</v>
      </c>
      <c r="L406" s="548">
        <v>45747</v>
      </c>
      <c r="M406" s="541">
        <f t="shared" si="14"/>
        <v>60.571428571428569</v>
      </c>
      <c r="N406" s="542">
        <v>1</v>
      </c>
      <c r="O406" s="538" t="s">
        <v>738</v>
      </c>
      <c r="P406" s="543">
        <f t="shared" si="13"/>
        <v>1</v>
      </c>
      <c r="Q406" s="544" t="str">
        <f>IF(ISNUMBER(P406),IF(P406=100%,"CUMPLIDA",IF(AND(ISNUMBER(L406),ISNUMBER([5]CGR!$P$4)), IF(L406&lt;[5]CGR!$P$4,"INCUMPLIDA","PROCESO"), "VERIFICAR FECHA")),"SIN VALOR AVANCE")</f>
        <v>CUMPLIDA</v>
      </c>
    </row>
    <row r="407" spans="1:17" ht="105.75" x14ac:dyDescent="0.2">
      <c r="A407" s="533" t="s">
        <v>19</v>
      </c>
      <c r="B407" s="534" t="s">
        <v>13</v>
      </c>
      <c r="C407" s="837"/>
      <c r="D407" s="837"/>
      <c r="E407" s="833"/>
      <c r="F407" s="836"/>
      <c r="G407" s="536" t="s">
        <v>238</v>
      </c>
      <c r="H407" s="538" t="s">
        <v>239</v>
      </c>
      <c r="I407" s="538" t="s">
        <v>240</v>
      </c>
      <c r="J407" s="545">
        <v>1</v>
      </c>
      <c r="K407" s="548">
        <v>45231</v>
      </c>
      <c r="L407" s="548">
        <v>45747</v>
      </c>
      <c r="M407" s="541">
        <f t="shared" si="14"/>
        <v>73.714285714285708</v>
      </c>
      <c r="N407" s="542">
        <v>1</v>
      </c>
      <c r="O407" s="538" t="s">
        <v>738</v>
      </c>
      <c r="P407" s="543">
        <f t="shared" si="13"/>
        <v>1</v>
      </c>
      <c r="Q407" s="544" t="str">
        <f>IF(ISNUMBER(P407),IF(P407=100%,"CUMPLIDA",IF(AND(ISNUMBER(L407),ISNUMBER([5]CGR!$P$4)), IF(L407&lt;[5]CGR!$P$4,"INCUMPLIDA","PROCESO"), "VERIFICAR FECHA")),"SIN VALOR AVANCE")</f>
        <v>CUMPLIDA</v>
      </c>
    </row>
    <row r="408" spans="1:17" ht="135.75" x14ac:dyDescent="0.2">
      <c r="A408" s="533" t="s">
        <v>19</v>
      </c>
      <c r="B408" s="534" t="s">
        <v>13</v>
      </c>
      <c r="C408" s="837"/>
      <c r="D408" s="837"/>
      <c r="E408" s="833"/>
      <c r="F408" s="836"/>
      <c r="G408" s="536" t="s">
        <v>104</v>
      </c>
      <c r="H408" s="538" t="s">
        <v>104</v>
      </c>
      <c r="I408" s="538" t="s">
        <v>248</v>
      </c>
      <c r="J408" s="545">
        <v>1</v>
      </c>
      <c r="K408" s="548">
        <v>45323</v>
      </c>
      <c r="L408" s="548">
        <v>45747</v>
      </c>
      <c r="M408" s="541">
        <f t="shared" si="14"/>
        <v>60.571428571428569</v>
      </c>
      <c r="N408" s="542">
        <v>1</v>
      </c>
      <c r="O408" s="547" t="s">
        <v>806</v>
      </c>
      <c r="P408" s="543">
        <f t="shared" si="13"/>
        <v>1</v>
      </c>
      <c r="Q408" s="544" t="str">
        <f>IF(ISNUMBER(P408),IF(P408=100%,"CUMPLIDA",IF(AND(ISNUMBER(L408),ISNUMBER([5]CGR!$P$4)), IF(L408&lt;[5]CGR!$P$4,"INCUMPLIDA","PROCESO"), "VERIFICAR FECHA")),"SIN VALOR AVANCE")</f>
        <v>CUMPLIDA</v>
      </c>
    </row>
    <row r="409" spans="1:17" ht="120.75" x14ac:dyDescent="0.2">
      <c r="A409" s="533" t="s">
        <v>19</v>
      </c>
      <c r="B409" s="534" t="s">
        <v>13</v>
      </c>
      <c r="C409" s="837"/>
      <c r="D409" s="837"/>
      <c r="E409" s="833"/>
      <c r="F409" s="836"/>
      <c r="G409" s="536" t="s">
        <v>106</v>
      </c>
      <c r="H409" s="538" t="s">
        <v>106</v>
      </c>
      <c r="I409" s="538" t="s">
        <v>107</v>
      </c>
      <c r="J409" s="545">
        <v>1</v>
      </c>
      <c r="K409" s="548">
        <v>45231</v>
      </c>
      <c r="L409" s="548">
        <v>45747</v>
      </c>
      <c r="M409" s="541">
        <f t="shared" si="14"/>
        <v>73.714285714285708</v>
      </c>
      <c r="N409" s="542">
        <v>1</v>
      </c>
      <c r="O409" s="538" t="s">
        <v>746</v>
      </c>
      <c r="P409" s="543">
        <f t="shared" si="13"/>
        <v>1</v>
      </c>
      <c r="Q409" s="544" t="str">
        <f>IF(ISNUMBER(P409),IF(P409=100%,"CUMPLIDA",IF(AND(ISNUMBER(L409),ISNUMBER([5]CGR!$P$4)), IF(L409&lt;[5]CGR!$P$4,"INCUMPLIDA","PROCESO"), "VERIFICAR FECHA")),"SIN VALOR AVANCE")</f>
        <v>CUMPLIDA</v>
      </c>
    </row>
    <row r="410" spans="1:17" ht="225.75" x14ac:dyDescent="0.2">
      <c r="A410" s="533" t="s">
        <v>19</v>
      </c>
      <c r="B410" s="534" t="s">
        <v>13</v>
      </c>
      <c r="C410" s="837"/>
      <c r="D410" s="837"/>
      <c r="E410" s="833"/>
      <c r="F410" s="836"/>
      <c r="G410" s="536" t="s">
        <v>108</v>
      </c>
      <c r="H410" s="538" t="s">
        <v>108</v>
      </c>
      <c r="I410" s="538" t="s">
        <v>524</v>
      </c>
      <c r="J410" s="545">
        <v>1</v>
      </c>
      <c r="K410" s="548">
        <v>45231</v>
      </c>
      <c r="L410" s="548">
        <v>45808</v>
      </c>
      <c r="M410" s="541">
        <f t="shared" si="14"/>
        <v>82.428571428571431</v>
      </c>
      <c r="N410" s="542">
        <v>1</v>
      </c>
      <c r="O410" s="547" t="s">
        <v>753</v>
      </c>
      <c r="P410" s="543">
        <f t="shared" si="13"/>
        <v>1</v>
      </c>
      <c r="Q410" s="544" t="str">
        <f>IF(ISNUMBER(P410),IF(P410=100%,"CUMPLIDA",IF(AND(ISNUMBER(L410),ISNUMBER([5]CGR!$P$4)), IF(L410&lt;[5]CGR!$P$4,"INCUMPLIDA","PROCESO"), "VERIFICAR FECHA")),"SIN VALOR AVANCE")</f>
        <v>CUMPLIDA</v>
      </c>
    </row>
    <row r="411" spans="1:17" ht="195.75" x14ac:dyDescent="0.2">
      <c r="A411" s="533" t="s">
        <v>19</v>
      </c>
      <c r="B411" s="534" t="s">
        <v>13</v>
      </c>
      <c r="C411" s="837"/>
      <c r="D411" s="837" t="s">
        <v>776</v>
      </c>
      <c r="E411" s="833"/>
      <c r="F411" s="836"/>
      <c r="G411" s="536" t="s">
        <v>110</v>
      </c>
      <c r="H411" s="538" t="s">
        <v>111</v>
      </c>
      <c r="I411" s="538" t="s">
        <v>112</v>
      </c>
      <c r="J411" s="545">
        <v>8</v>
      </c>
      <c r="K411" s="548">
        <v>45839</v>
      </c>
      <c r="L411" s="548">
        <v>46568</v>
      </c>
      <c r="M411" s="541">
        <f t="shared" si="14"/>
        <v>104.14285714285714</v>
      </c>
      <c r="N411" s="542">
        <v>0</v>
      </c>
      <c r="O411" s="538" t="s">
        <v>818</v>
      </c>
      <c r="P411" s="543">
        <f t="shared" si="13"/>
        <v>0</v>
      </c>
      <c r="Q411" s="544" t="str">
        <f>IF(ISNUMBER(P411),IF(P411=100%,"CUMPLIDA",IF(AND(ISNUMBER(L411),ISNUMBER([5]CGR!$P$4)), IF(L411&lt;[5]CGR!$P$4,"INCUMPLIDA","PROCESO"), "VERIFICAR FECHA")),"SIN VALOR AVANCE")</f>
        <v>PROCESO</v>
      </c>
    </row>
    <row r="412" spans="1:17" ht="150.75" x14ac:dyDescent="0.2">
      <c r="A412" s="533" t="s">
        <v>19</v>
      </c>
      <c r="B412" s="534" t="s">
        <v>13</v>
      </c>
      <c r="C412" s="837"/>
      <c r="D412" s="837" t="s">
        <v>776</v>
      </c>
      <c r="E412" s="833"/>
      <c r="F412" s="836"/>
      <c r="G412" s="536" t="s">
        <v>114</v>
      </c>
      <c r="H412" s="538" t="s">
        <v>115</v>
      </c>
      <c r="I412" s="538" t="s">
        <v>116</v>
      </c>
      <c r="J412" s="545">
        <v>1</v>
      </c>
      <c r="K412" s="548">
        <v>45839</v>
      </c>
      <c r="L412" s="548">
        <v>46568</v>
      </c>
      <c r="M412" s="541">
        <f t="shared" si="14"/>
        <v>104.14285714285714</v>
      </c>
      <c r="N412" s="542">
        <v>0</v>
      </c>
      <c r="O412" s="547" t="s">
        <v>803</v>
      </c>
      <c r="P412" s="543">
        <f t="shared" si="13"/>
        <v>0</v>
      </c>
      <c r="Q412" s="544" t="str">
        <f>IF(ISNUMBER(P412),IF(P412=100%,"CUMPLIDA",IF(AND(ISNUMBER(L412),ISNUMBER([5]CGR!$P$4)), IF(L412&lt;[5]CGR!$P$4,"INCUMPLIDA","PROCESO"), "VERIFICAR FECHA")),"SIN VALOR AVANCE")</f>
        <v>PROCESO</v>
      </c>
    </row>
    <row r="413" spans="1:17" ht="285.75" x14ac:dyDescent="0.2">
      <c r="A413" s="533" t="s">
        <v>19</v>
      </c>
      <c r="B413" s="534" t="s">
        <v>13</v>
      </c>
      <c r="C413" s="837"/>
      <c r="D413" s="837" t="s">
        <v>776</v>
      </c>
      <c r="E413" s="833"/>
      <c r="F413" s="836"/>
      <c r="G413" s="536" t="s">
        <v>117</v>
      </c>
      <c r="H413" s="538" t="s">
        <v>118</v>
      </c>
      <c r="I413" s="538" t="s">
        <v>119</v>
      </c>
      <c r="J413" s="545">
        <v>2</v>
      </c>
      <c r="K413" s="548">
        <v>45839</v>
      </c>
      <c r="L413" s="548">
        <v>46568</v>
      </c>
      <c r="M413" s="541">
        <f t="shared" si="14"/>
        <v>104.14285714285714</v>
      </c>
      <c r="N413" s="542">
        <v>0</v>
      </c>
      <c r="O413" s="547" t="s">
        <v>814</v>
      </c>
      <c r="P413" s="543">
        <f t="shared" si="13"/>
        <v>0</v>
      </c>
      <c r="Q413" s="544" t="str">
        <f>IF(ISNUMBER(P413),IF(P413=100%,"CUMPLIDA",IF(AND(ISNUMBER(L413),ISNUMBER([5]CGR!$P$4)), IF(L413&lt;[5]CGR!$P$4,"INCUMPLIDA","PROCESO"), "VERIFICAR FECHA")),"SIN VALOR AVANCE")</f>
        <v>PROCESO</v>
      </c>
    </row>
    <row r="414" spans="1:17" ht="270.75" x14ac:dyDescent="0.2">
      <c r="A414" s="533" t="s">
        <v>19</v>
      </c>
      <c r="B414" s="534" t="s">
        <v>13</v>
      </c>
      <c r="C414" s="838" t="s">
        <v>819</v>
      </c>
      <c r="D414" s="838" t="s">
        <v>820</v>
      </c>
      <c r="E414" s="835" t="s">
        <v>821</v>
      </c>
      <c r="F414" s="835" t="s">
        <v>822</v>
      </c>
      <c r="G414" s="536" t="s">
        <v>823</v>
      </c>
      <c r="H414" s="537" t="s">
        <v>733</v>
      </c>
      <c r="I414" s="538" t="s">
        <v>164</v>
      </c>
      <c r="J414" s="539">
        <v>1</v>
      </c>
      <c r="K414" s="540">
        <v>44044</v>
      </c>
      <c r="L414" s="540">
        <v>44196</v>
      </c>
      <c r="M414" s="541">
        <f t="shared" si="14"/>
        <v>21.714285714285715</v>
      </c>
      <c r="N414" s="542">
        <v>1</v>
      </c>
      <c r="O414" s="538" t="s">
        <v>824</v>
      </c>
      <c r="P414" s="543">
        <f t="shared" si="13"/>
        <v>1</v>
      </c>
      <c r="Q414" s="544" t="str">
        <f>IF(ISNUMBER(P414),IF(P414=100%,"CUMPLIDA",IF(AND(ISNUMBER(L414),ISNUMBER([5]CGR!$P$4)), IF(L414&lt;[5]CGR!$P$4,"INCUMPLIDA","PROCESO"), "VERIFICAR FECHA")),"SIN VALOR AVANCE")</f>
        <v>CUMPLIDA</v>
      </c>
    </row>
    <row r="415" spans="1:17" ht="75.75" customHeight="1" x14ac:dyDescent="0.2">
      <c r="A415" s="533" t="s">
        <v>19</v>
      </c>
      <c r="B415" s="534" t="s">
        <v>13</v>
      </c>
      <c r="C415" s="838"/>
      <c r="D415" s="838"/>
      <c r="E415" s="835"/>
      <c r="F415" s="835"/>
      <c r="G415" s="833" t="s">
        <v>823</v>
      </c>
      <c r="H415" s="538" t="s">
        <v>675</v>
      </c>
      <c r="I415" s="538" t="s">
        <v>676</v>
      </c>
      <c r="J415" s="545">
        <v>1</v>
      </c>
      <c r="K415" s="540">
        <v>45231</v>
      </c>
      <c r="L415" s="540">
        <v>45504</v>
      </c>
      <c r="M415" s="541">
        <f t="shared" si="14"/>
        <v>39</v>
      </c>
      <c r="N415" s="542">
        <v>1</v>
      </c>
      <c r="O415" s="547" t="s">
        <v>825</v>
      </c>
      <c r="P415" s="543">
        <f t="shared" si="13"/>
        <v>1</v>
      </c>
      <c r="Q415" s="544" t="str">
        <f>IF(ISNUMBER(P415),IF(P415=100%,"CUMPLIDA",IF(AND(ISNUMBER(L415),ISNUMBER([5]CGR!$P$4)), IF(L415&lt;[5]CGR!$P$4,"INCUMPLIDA","PROCESO"), "VERIFICAR FECHA")),"SIN VALOR AVANCE")</f>
        <v>CUMPLIDA</v>
      </c>
    </row>
    <row r="416" spans="1:17" ht="210.75" x14ac:dyDescent="0.2">
      <c r="A416" s="533" t="s">
        <v>19</v>
      </c>
      <c r="B416" s="534" t="s">
        <v>13</v>
      </c>
      <c r="C416" s="838"/>
      <c r="D416" s="838"/>
      <c r="E416" s="835"/>
      <c r="F416" s="835"/>
      <c r="G416" s="833"/>
      <c r="H416" s="538" t="s">
        <v>678</v>
      </c>
      <c r="I416" s="538" t="s">
        <v>679</v>
      </c>
      <c r="J416" s="545">
        <v>1</v>
      </c>
      <c r="K416" s="540">
        <v>45231</v>
      </c>
      <c r="L416" s="540">
        <v>45504</v>
      </c>
      <c r="M416" s="541">
        <f t="shared" si="14"/>
        <v>39</v>
      </c>
      <c r="N416" s="542">
        <v>1</v>
      </c>
      <c r="O416" s="547" t="s">
        <v>826</v>
      </c>
      <c r="P416" s="543">
        <f t="shared" si="13"/>
        <v>1</v>
      </c>
      <c r="Q416" s="544" t="str">
        <f>IF(ISNUMBER(P416),IF(P416=100%,"CUMPLIDA",IF(AND(ISNUMBER(L416),ISNUMBER([5]CGR!$P$4)), IF(L416&lt;[5]CGR!$P$4,"INCUMPLIDA","PROCESO"), "VERIFICAR FECHA")),"SIN VALOR AVANCE")</f>
        <v>CUMPLIDA</v>
      </c>
    </row>
    <row r="417" spans="1:17" ht="135.75" x14ac:dyDescent="0.2">
      <c r="A417" s="533" t="s">
        <v>19</v>
      </c>
      <c r="B417" s="534" t="s">
        <v>13</v>
      </c>
      <c r="C417" s="838"/>
      <c r="D417" s="838"/>
      <c r="E417" s="835"/>
      <c r="F417" s="835"/>
      <c r="G417" s="536" t="s">
        <v>97</v>
      </c>
      <c r="H417" s="538" t="s">
        <v>98</v>
      </c>
      <c r="I417" s="538" t="s">
        <v>99</v>
      </c>
      <c r="J417" s="545">
        <v>1</v>
      </c>
      <c r="K417" s="548">
        <v>45323</v>
      </c>
      <c r="L417" s="548">
        <v>45747</v>
      </c>
      <c r="M417" s="541">
        <f t="shared" si="14"/>
        <v>60.571428571428569</v>
      </c>
      <c r="N417" s="542">
        <v>1</v>
      </c>
      <c r="O417" s="547" t="s">
        <v>827</v>
      </c>
      <c r="P417" s="543">
        <f t="shared" si="13"/>
        <v>1</v>
      </c>
      <c r="Q417" s="544" t="str">
        <f>IF(ISNUMBER(P417),IF(P417=100%,"CUMPLIDA",IF(AND(ISNUMBER(L417),ISNUMBER([5]CGR!$P$4)), IF(L417&lt;[5]CGR!$P$4,"INCUMPLIDA","PROCESO"), "VERIFICAR FECHA")),"SIN VALOR AVANCE")</f>
        <v>CUMPLIDA</v>
      </c>
    </row>
    <row r="418" spans="1:17" ht="75.75" x14ac:dyDescent="0.2">
      <c r="A418" s="533" t="s">
        <v>19</v>
      </c>
      <c r="B418" s="534" t="s">
        <v>13</v>
      </c>
      <c r="C418" s="838"/>
      <c r="D418" s="838"/>
      <c r="E418" s="835"/>
      <c r="F418" s="835"/>
      <c r="G418" s="536" t="s">
        <v>101</v>
      </c>
      <c r="H418" s="538" t="s">
        <v>101</v>
      </c>
      <c r="I418" s="538" t="s">
        <v>102</v>
      </c>
      <c r="J418" s="545">
        <v>1</v>
      </c>
      <c r="K418" s="548">
        <v>45323</v>
      </c>
      <c r="L418" s="548">
        <v>45747</v>
      </c>
      <c r="M418" s="541">
        <f t="shared" si="14"/>
        <v>60.571428571428569</v>
      </c>
      <c r="N418" s="542">
        <v>1</v>
      </c>
      <c r="O418" s="546" t="s">
        <v>828</v>
      </c>
      <c r="P418" s="543">
        <f t="shared" si="13"/>
        <v>1</v>
      </c>
      <c r="Q418" s="544" t="str">
        <f>IF(ISNUMBER(P418),IF(P418=100%,"CUMPLIDA",IF(AND(ISNUMBER(L418),ISNUMBER([5]CGR!$P$4)), IF(L418&lt;[5]CGR!$P$4,"INCUMPLIDA","PROCESO"), "VERIFICAR FECHA")),"SIN VALOR AVANCE")</f>
        <v>CUMPLIDA</v>
      </c>
    </row>
    <row r="419" spans="1:17" ht="105.75" x14ac:dyDescent="0.2">
      <c r="A419" s="533" t="s">
        <v>19</v>
      </c>
      <c r="B419" s="534" t="s">
        <v>13</v>
      </c>
      <c r="C419" s="838"/>
      <c r="D419" s="838"/>
      <c r="E419" s="835"/>
      <c r="F419" s="835"/>
      <c r="G419" s="536" t="s">
        <v>238</v>
      </c>
      <c r="H419" s="538" t="s">
        <v>239</v>
      </c>
      <c r="I419" s="538" t="s">
        <v>240</v>
      </c>
      <c r="J419" s="545">
        <v>1</v>
      </c>
      <c r="K419" s="548">
        <v>45231</v>
      </c>
      <c r="L419" s="548">
        <v>45747</v>
      </c>
      <c r="M419" s="541">
        <f t="shared" si="14"/>
        <v>73.714285714285708</v>
      </c>
      <c r="N419" s="542">
        <v>1</v>
      </c>
      <c r="O419" s="538" t="s">
        <v>829</v>
      </c>
      <c r="P419" s="543">
        <f t="shared" si="13"/>
        <v>1</v>
      </c>
      <c r="Q419" s="544" t="str">
        <f>IF(ISNUMBER(P419),IF(P419=100%,"CUMPLIDA",IF(AND(ISNUMBER(L419),ISNUMBER([5]CGR!$P$4)), IF(L419&lt;[5]CGR!$P$4,"INCUMPLIDA","PROCESO"), "VERIFICAR FECHA")),"SIN VALOR AVANCE")</f>
        <v>CUMPLIDA</v>
      </c>
    </row>
    <row r="420" spans="1:17" ht="135.75" x14ac:dyDescent="0.2">
      <c r="A420" s="533" t="s">
        <v>19</v>
      </c>
      <c r="B420" s="534" t="s">
        <v>13</v>
      </c>
      <c r="C420" s="838"/>
      <c r="D420" s="838"/>
      <c r="E420" s="835"/>
      <c r="F420" s="835"/>
      <c r="G420" s="536" t="s">
        <v>104</v>
      </c>
      <c r="H420" s="538" t="s">
        <v>104</v>
      </c>
      <c r="I420" s="538" t="s">
        <v>248</v>
      </c>
      <c r="J420" s="545">
        <v>1</v>
      </c>
      <c r="K420" s="548">
        <v>45323</v>
      </c>
      <c r="L420" s="548">
        <v>45747</v>
      </c>
      <c r="M420" s="541">
        <f t="shared" si="14"/>
        <v>60.571428571428569</v>
      </c>
      <c r="N420" s="542">
        <v>1</v>
      </c>
      <c r="O420" s="547" t="s">
        <v>827</v>
      </c>
      <c r="P420" s="543">
        <f t="shared" si="13"/>
        <v>1</v>
      </c>
      <c r="Q420" s="544" t="str">
        <f>IF(ISNUMBER(P420),IF(P420=100%,"CUMPLIDA",IF(AND(ISNUMBER(L420),ISNUMBER([5]CGR!$P$4)), IF(L420&lt;[5]CGR!$P$4,"INCUMPLIDA","PROCESO"), "VERIFICAR FECHA")),"SIN VALOR AVANCE")</f>
        <v>CUMPLIDA</v>
      </c>
    </row>
    <row r="421" spans="1:17" ht="75.75" x14ac:dyDescent="0.2">
      <c r="A421" s="533" t="s">
        <v>19</v>
      </c>
      <c r="B421" s="534" t="s">
        <v>13</v>
      </c>
      <c r="C421" s="838"/>
      <c r="D421" s="838"/>
      <c r="E421" s="835"/>
      <c r="F421" s="835"/>
      <c r="G421" s="536" t="s">
        <v>830</v>
      </c>
      <c r="H421" s="538" t="s">
        <v>830</v>
      </c>
      <c r="I421" s="538" t="s">
        <v>107</v>
      </c>
      <c r="J421" s="545">
        <v>1</v>
      </c>
      <c r="K421" s="548">
        <v>45231</v>
      </c>
      <c r="L421" s="548">
        <v>45747</v>
      </c>
      <c r="M421" s="541">
        <f t="shared" si="14"/>
        <v>73.714285714285708</v>
      </c>
      <c r="N421" s="542">
        <v>1</v>
      </c>
      <c r="O421" s="547" t="s">
        <v>825</v>
      </c>
      <c r="P421" s="543">
        <f t="shared" si="13"/>
        <v>1</v>
      </c>
      <c r="Q421" s="544" t="str">
        <f>IF(ISNUMBER(P421),IF(P421=100%,"CUMPLIDA",IF(AND(ISNUMBER(L421),ISNUMBER([5]CGR!$P$4)), IF(L421&lt;[5]CGR!$P$4,"INCUMPLIDA","PROCESO"), "VERIFICAR FECHA")),"SIN VALOR AVANCE")</f>
        <v>CUMPLIDA</v>
      </c>
    </row>
    <row r="422" spans="1:17" ht="210.75" x14ac:dyDescent="0.2">
      <c r="A422" s="533" t="s">
        <v>19</v>
      </c>
      <c r="B422" s="534" t="s">
        <v>13</v>
      </c>
      <c r="C422" s="838"/>
      <c r="D422" s="838"/>
      <c r="E422" s="835"/>
      <c r="F422" s="835"/>
      <c r="G422" s="536" t="s">
        <v>831</v>
      </c>
      <c r="H422" s="538" t="s">
        <v>831</v>
      </c>
      <c r="I422" s="538" t="s">
        <v>524</v>
      </c>
      <c r="J422" s="545">
        <v>1</v>
      </c>
      <c r="K422" s="548">
        <v>45231</v>
      </c>
      <c r="L422" s="548">
        <v>45808</v>
      </c>
      <c r="M422" s="541">
        <f t="shared" si="14"/>
        <v>82.428571428571431</v>
      </c>
      <c r="N422" s="542">
        <v>1</v>
      </c>
      <c r="O422" s="547" t="s">
        <v>826</v>
      </c>
      <c r="P422" s="543">
        <f t="shared" si="13"/>
        <v>1</v>
      </c>
      <c r="Q422" s="544" t="str">
        <f>IF(ISNUMBER(P422),IF(P422=100%,"CUMPLIDA",IF(AND(ISNUMBER(L422),ISNUMBER([5]CGR!$P$4)), IF(L422&lt;[5]CGR!$P$4,"INCUMPLIDA","PROCESO"), "VERIFICAR FECHA")),"SIN VALOR AVANCE")</f>
        <v>CUMPLIDA</v>
      </c>
    </row>
    <row r="423" spans="1:17" ht="195.75" x14ac:dyDescent="0.2">
      <c r="A423" s="533" t="s">
        <v>19</v>
      </c>
      <c r="B423" s="534" t="s">
        <v>13</v>
      </c>
      <c r="C423" s="838"/>
      <c r="D423" s="838"/>
      <c r="E423" s="835"/>
      <c r="F423" s="835"/>
      <c r="G423" s="536" t="s">
        <v>110</v>
      </c>
      <c r="H423" s="538" t="s">
        <v>111</v>
      </c>
      <c r="I423" s="538" t="s">
        <v>112</v>
      </c>
      <c r="J423" s="545">
        <v>11</v>
      </c>
      <c r="K423" s="548">
        <v>45931</v>
      </c>
      <c r="L423" s="548">
        <v>46568</v>
      </c>
      <c r="M423" s="541">
        <f t="shared" si="14"/>
        <v>91</v>
      </c>
      <c r="N423" s="542">
        <v>0</v>
      </c>
      <c r="O423" s="547" t="s">
        <v>832</v>
      </c>
      <c r="P423" s="543">
        <f t="shared" si="13"/>
        <v>0</v>
      </c>
      <c r="Q423" s="544" t="str">
        <f>IF(ISNUMBER(P423),IF(P423=100%,"CUMPLIDA",IF(AND(ISNUMBER(L423),ISNUMBER([5]CGR!$P$4)), IF(L423&lt;[5]CGR!$P$4,"INCUMPLIDA","PROCESO"), "VERIFICAR FECHA")),"SIN VALOR AVANCE")</f>
        <v>PROCESO</v>
      </c>
    </row>
    <row r="424" spans="1:17" ht="150.75" x14ac:dyDescent="0.2">
      <c r="A424" s="533" t="s">
        <v>19</v>
      </c>
      <c r="B424" s="534" t="s">
        <v>13</v>
      </c>
      <c r="C424" s="838"/>
      <c r="D424" s="838"/>
      <c r="E424" s="835"/>
      <c r="F424" s="835"/>
      <c r="G424" s="536" t="s">
        <v>114</v>
      </c>
      <c r="H424" s="538" t="s">
        <v>115</v>
      </c>
      <c r="I424" s="538" t="s">
        <v>116</v>
      </c>
      <c r="J424" s="545">
        <v>1</v>
      </c>
      <c r="K424" s="548">
        <v>45931</v>
      </c>
      <c r="L424" s="548">
        <v>46568</v>
      </c>
      <c r="M424" s="541">
        <f t="shared" si="14"/>
        <v>91</v>
      </c>
      <c r="N424" s="542">
        <v>0</v>
      </c>
      <c r="O424" s="547" t="s">
        <v>833</v>
      </c>
      <c r="P424" s="543">
        <f t="shared" si="13"/>
        <v>0</v>
      </c>
      <c r="Q424" s="544" t="str">
        <f>IF(ISNUMBER(P424),IF(P424=100%,"CUMPLIDA",IF(AND(ISNUMBER(L424),ISNUMBER([5]CGR!$P$4)), IF(L424&lt;[5]CGR!$P$4,"INCUMPLIDA","PROCESO"), "VERIFICAR FECHA")),"SIN VALOR AVANCE")</f>
        <v>PROCESO</v>
      </c>
    </row>
    <row r="425" spans="1:17" ht="315.75" x14ac:dyDescent="0.2">
      <c r="A425" s="533" t="s">
        <v>19</v>
      </c>
      <c r="B425" s="534" t="s">
        <v>13</v>
      </c>
      <c r="C425" s="838"/>
      <c r="D425" s="838"/>
      <c r="E425" s="835"/>
      <c r="F425" s="835"/>
      <c r="G425" s="536" t="s">
        <v>117</v>
      </c>
      <c r="H425" s="538" t="s">
        <v>118</v>
      </c>
      <c r="I425" s="538" t="s">
        <v>119</v>
      </c>
      <c r="J425" s="545">
        <v>2</v>
      </c>
      <c r="K425" s="548">
        <v>45931</v>
      </c>
      <c r="L425" s="548">
        <v>46568</v>
      </c>
      <c r="M425" s="541">
        <f t="shared" si="14"/>
        <v>91</v>
      </c>
      <c r="N425" s="542">
        <v>0</v>
      </c>
      <c r="O425" s="547" t="s">
        <v>834</v>
      </c>
      <c r="P425" s="543">
        <f t="shared" si="13"/>
        <v>0</v>
      </c>
      <c r="Q425" s="544" t="str">
        <f>IF(ISNUMBER(P425),IF(P425=100%,"CUMPLIDA",IF(AND(ISNUMBER(L425),ISNUMBER([5]CGR!$P$4)), IF(L425&lt;[5]CGR!$P$4,"INCUMPLIDA","PROCESO"), "VERIFICAR FECHA")),"SIN VALOR AVANCE")</f>
        <v>PROCESO</v>
      </c>
    </row>
    <row r="426" spans="1:17" ht="255.75" x14ac:dyDescent="0.2">
      <c r="A426" s="533" t="s">
        <v>19</v>
      </c>
      <c r="B426" s="534" t="s">
        <v>13</v>
      </c>
      <c r="C426" s="838" t="s">
        <v>835</v>
      </c>
      <c r="D426" s="838" t="s">
        <v>836</v>
      </c>
      <c r="E426" s="835" t="s">
        <v>837</v>
      </c>
      <c r="F426" s="835" t="s">
        <v>838</v>
      </c>
      <c r="G426" s="536" t="s">
        <v>823</v>
      </c>
      <c r="H426" s="537" t="s">
        <v>733</v>
      </c>
      <c r="I426" s="538" t="s">
        <v>164</v>
      </c>
      <c r="J426" s="539">
        <v>1</v>
      </c>
      <c r="K426" s="540">
        <v>44044</v>
      </c>
      <c r="L426" s="540">
        <v>44196</v>
      </c>
      <c r="M426" s="541">
        <f t="shared" si="14"/>
        <v>21.714285714285715</v>
      </c>
      <c r="N426" s="542">
        <v>1</v>
      </c>
      <c r="O426" s="538" t="s">
        <v>839</v>
      </c>
      <c r="P426" s="543">
        <f t="shared" si="13"/>
        <v>1</v>
      </c>
      <c r="Q426" s="544" t="str">
        <f>IF(ISNUMBER(P426),IF(P426=100%,"CUMPLIDA",IF(AND(ISNUMBER(L426),ISNUMBER([5]CGR!$P$4)), IF(L426&lt;[5]CGR!$P$4,"INCUMPLIDA","PROCESO"), "VERIFICAR FECHA")),"SIN VALOR AVANCE")</f>
        <v>CUMPLIDA</v>
      </c>
    </row>
    <row r="427" spans="1:17" ht="75.75" customHeight="1" x14ac:dyDescent="0.2">
      <c r="A427" s="533" t="s">
        <v>19</v>
      </c>
      <c r="B427" s="534" t="s">
        <v>13</v>
      </c>
      <c r="C427" s="838"/>
      <c r="D427" s="838"/>
      <c r="E427" s="835"/>
      <c r="F427" s="835"/>
      <c r="G427" s="833" t="s">
        <v>823</v>
      </c>
      <c r="H427" s="538" t="s">
        <v>675</v>
      </c>
      <c r="I427" s="538" t="s">
        <v>676</v>
      </c>
      <c r="J427" s="545">
        <v>1</v>
      </c>
      <c r="K427" s="540">
        <v>45231</v>
      </c>
      <c r="L427" s="540">
        <v>45504</v>
      </c>
      <c r="M427" s="541">
        <f t="shared" si="14"/>
        <v>39</v>
      </c>
      <c r="N427" s="542">
        <v>1</v>
      </c>
      <c r="O427" s="547" t="s">
        <v>825</v>
      </c>
      <c r="P427" s="543">
        <f t="shared" si="13"/>
        <v>1</v>
      </c>
      <c r="Q427" s="544" t="str">
        <f>IF(ISNUMBER(P427),IF(P427=100%,"CUMPLIDA",IF(AND(ISNUMBER(L427),ISNUMBER([5]CGR!$P$4)), IF(L427&lt;[5]CGR!$P$4,"INCUMPLIDA","PROCESO"), "VERIFICAR FECHA")),"SIN VALOR AVANCE")</f>
        <v>CUMPLIDA</v>
      </c>
    </row>
    <row r="428" spans="1:17" ht="135" x14ac:dyDescent="0.2">
      <c r="A428" s="533" t="s">
        <v>19</v>
      </c>
      <c r="B428" s="534" t="s">
        <v>13</v>
      </c>
      <c r="C428" s="838"/>
      <c r="D428" s="838"/>
      <c r="E428" s="835"/>
      <c r="F428" s="835"/>
      <c r="G428" s="833"/>
      <c r="H428" s="538" t="s">
        <v>678</v>
      </c>
      <c r="I428" s="538" t="s">
        <v>679</v>
      </c>
      <c r="J428" s="545">
        <v>1</v>
      </c>
      <c r="K428" s="540">
        <v>45231</v>
      </c>
      <c r="L428" s="540">
        <v>45504</v>
      </c>
      <c r="M428" s="541">
        <f t="shared" si="14"/>
        <v>39</v>
      </c>
      <c r="N428" s="542">
        <v>1</v>
      </c>
      <c r="O428" s="538" t="s">
        <v>840</v>
      </c>
      <c r="P428" s="543">
        <f t="shared" si="13"/>
        <v>1</v>
      </c>
      <c r="Q428" s="544" t="str">
        <f>IF(ISNUMBER(P428),IF(P428=100%,"CUMPLIDA",IF(AND(ISNUMBER(L428),ISNUMBER([5]CGR!$P$4)), IF(L428&lt;[5]CGR!$P$4,"INCUMPLIDA","PROCESO"), "VERIFICAR FECHA")),"SIN VALOR AVANCE")</f>
        <v>CUMPLIDA</v>
      </c>
    </row>
    <row r="429" spans="1:17" ht="135.75" x14ac:dyDescent="0.2">
      <c r="A429" s="533" t="s">
        <v>19</v>
      </c>
      <c r="B429" s="534" t="s">
        <v>13</v>
      </c>
      <c r="C429" s="838"/>
      <c r="D429" s="838"/>
      <c r="E429" s="835"/>
      <c r="F429" s="835"/>
      <c r="G429" s="536" t="s">
        <v>97</v>
      </c>
      <c r="H429" s="538" t="s">
        <v>98</v>
      </c>
      <c r="I429" s="538" t="s">
        <v>99</v>
      </c>
      <c r="J429" s="545">
        <v>1</v>
      </c>
      <c r="K429" s="548">
        <v>45323</v>
      </c>
      <c r="L429" s="548">
        <v>45747</v>
      </c>
      <c r="M429" s="541">
        <f t="shared" si="14"/>
        <v>60.571428571428569</v>
      </c>
      <c r="N429" s="542">
        <v>1</v>
      </c>
      <c r="O429" s="538" t="s">
        <v>841</v>
      </c>
      <c r="P429" s="543">
        <f t="shared" si="13"/>
        <v>1</v>
      </c>
      <c r="Q429" s="544" t="str">
        <f>IF(ISNUMBER(P429),IF(P429=100%,"CUMPLIDA",IF(AND(ISNUMBER(L429),ISNUMBER([5]CGR!$P$4)), IF(L429&lt;[5]CGR!$P$4,"INCUMPLIDA","PROCESO"), "VERIFICAR FECHA")),"SIN VALOR AVANCE")</f>
        <v>CUMPLIDA</v>
      </c>
    </row>
    <row r="430" spans="1:17" ht="75.75" x14ac:dyDescent="0.2">
      <c r="A430" s="533" t="s">
        <v>19</v>
      </c>
      <c r="B430" s="534" t="s">
        <v>13</v>
      </c>
      <c r="C430" s="838"/>
      <c r="D430" s="838"/>
      <c r="E430" s="835"/>
      <c r="F430" s="835"/>
      <c r="G430" s="536" t="s">
        <v>101</v>
      </c>
      <c r="H430" s="538" t="s">
        <v>101</v>
      </c>
      <c r="I430" s="538" t="s">
        <v>102</v>
      </c>
      <c r="J430" s="545">
        <v>1</v>
      </c>
      <c r="K430" s="548">
        <v>45323</v>
      </c>
      <c r="L430" s="548">
        <v>45747</v>
      </c>
      <c r="M430" s="541">
        <f t="shared" si="14"/>
        <v>60.571428571428569</v>
      </c>
      <c r="N430" s="542">
        <v>1</v>
      </c>
      <c r="O430" s="547" t="s">
        <v>825</v>
      </c>
      <c r="P430" s="543">
        <f t="shared" si="13"/>
        <v>1</v>
      </c>
      <c r="Q430" s="544" t="str">
        <f>IF(ISNUMBER(P430),IF(P430=100%,"CUMPLIDA",IF(AND(ISNUMBER(L430),ISNUMBER([5]CGR!$P$4)), IF(L430&lt;[5]CGR!$P$4,"INCUMPLIDA","PROCESO"), "VERIFICAR FECHA")),"SIN VALOR AVANCE")</f>
        <v>CUMPLIDA</v>
      </c>
    </row>
    <row r="431" spans="1:17" ht="105.75" x14ac:dyDescent="0.2">
      <c r="A431" s="533" t="s">
        <v>19</v>
      </c>
      <c r="B431" s="534" t="s">
        <v>13</v>
      </c>
      <c r="C431" s="838"/>
      <c r="D431" s="838"/>
      <c r="E431" s="835"/>
      <c r="F431" s="835"/>
      <c r="G431" s="536" t="s">
        <v>238</v>
      </c>
      <c r="H431" s="538" t="s">
        <v>239</v>
      </c>
      <c r="I431" s="538" t="s">
        <v>240</v>
      </c>
      <c r="J431" s="545">
        <v>1</v>
      </c>
      <c r="K431" s="548">
        <v>45231</v>
      </c>
      <c r="L431" s="548">
        <v>45747</v>
      </c>
      <c r="M431" s="541">
        <f t="shared" si="14"/>
        <v>73.714285714285708</v>
      </c>
      <c r="N431" s="542">
        <v>1</v>
      </c>
      <c r="O431" s="538" t="s">
        <v>738</v>
      </c>
      <c r="P431" s="543">
        <f t="shared" si="13"/>
        <v>1</v>
      </c>
      <c r="Q431" s="544" t="str">
        <f>IF(ISNUMBER(P431),IF(P431=100%,"CUMPLIDA",IF(AND(ISNUMBER(L431),ISNUMBER([5]CGR!$P$4)), IF(L431&lt;[5]CGR!$P$4,"INCUMPLIDA","PROCESO"), "VERIFICAR FECHA")),"SIN VALOR AVANCE")</f>
        <v>CUMPLIDA</v>
      </c>
    </row>
    <row r="432" spans="1:17" ht="135.75" x14ac:dyDescent="0.2">
      <c r="A432" s="533" t="s">
        <v>19</v>
      </c>
      <c r="B432" s="534" t="s">
        <v>13</v>
      </c>
      <c r="C432" s="838"/>
      <c r="D432" s="838"/>
      <c r="E432" s="835"/>
      <c r="F432" s="835"/>
      <c r="G432" s="536" t="s">
        <v>104</v>
      </c>
      <c r="H432" s="538" t="s">
        <v>104</v>
      </c>
      <c r="I432" s="538" t="s">
        <v>248</v>
      </c>
      <c r="J432" s="545">
        <v>1</v>
      </c>
      <c r="K432" s="548">
        <v>45323</v>
      </c>
      <c r="L432" s="548">
        <v>45747</v>
      </c>
      <c r="M432" s="541">
        <f t="shared" si="14"/>
        <v>60.571428571428569</v>
      </c>
      <c r="N432" s="542">
        <v>1</v>
      </c>
      <c r="O432" s="538" t="s">
        <v>841</v>
      </c>
      <c r="P432" s="543">
        <f t="shared" si="13"/>
        <v>1</v>
      </c>
      <c r="Q432" s="544" t="str">
        <f>IF(ISNUMBER(P432),IF(P432=100%,"CUMPLIDA",IF(AND(ISNUMBER(L432),ISNUMBER([5]CGR!$P$4)), IF(L432&lt;[5]CGR!$P$4,"INCUMPLIDA","PROCESO"), "VERIFICAR FECHA")),"SIN VALOR AVANCE")</f>
        <v>CUMPLIDA</v>
      </c>
    </row>
    <row r="433" spans="1:17" ht="75.75" x14ac:dyDescent="0.2">
      <c r="A433" s="533" t="s">
        <v>19</v>
      </c>
      <c r="B433" s="534" t="s">
        <v>13</v>
      </c>
      <c r="C433" s="838"/>
      <c r="D433" s="838"/>
      <c r="E433" s="835"/>
      <c r="F433" s="835"/>
      <c r="G433" s="536" t="s">
        <v>830</v>
      </c>
      <c r="H433" s="538" t="s">
        <v>830</v>
      </c>
      <c r="I433" s="538" t="s">
        <v>107</v>
      </c>
      <c r="J433" s="545">
        <v>1</v>
      </c>
      <c r="K433" s="548">
        <v>45231</v>
      </c>
      <c r="L433" s="548">
        <v>45747</v>
      </c>
      <c r="M433" s="541">
        <f t="shared" si="14"/>
        <v>73.714285714285708</v>
      </c>
      <c r="N433" s="542">
        <v>1</v>
      </c>
      <c r="O433" s="547" t="s">
        <v>825</v>
      </c>
      <c r="P433" s="543">
        <f t="shared" si="13"/>
        <v>1</v>
      </c>
      <c r="Q433" s="544" t="str">
        <f>IF(ISNUMBER(P433),IF(P433=100%,"CUMPLIDA",IF(AND(ISNUMBER(L433),ISNUMBER([5]CGR!$P$4)), IF(L433&lt;[5]CGR!$P$4,"INCUMPLIDA","PROCESO"), "VERIFICAR FECHA")),"SIN VALOR AVANCE")</f>
        <v>CUMPLIDA</v>
      </c>
    </row>
    <row r="434" spans="1:17" ht="240.75" x14ac:dyDescent="0.2">
      <c r="A434" s="533" t="s">
        <v>19</v>
      </c>
      <c r="B434" s="534" t="s">
        <v>13</v>
      </c>
      <c r="C434" s="838"/>
      <c r="D434" s="838"/>
      <c r="E434" s="835"/>
      <c r="F434" s="835"/>
      <c r="G434" s="536" t="s">
        <v>831</v>
      </c>
      <c r="H434" s="538" t="s">
        <v>831</v>
      </c>
      <c r="I434" s="538" t="s">
        <v>524</v>
      </c>
      <c r="J434" s="545">
        <v>1</v>
      </c>
      <c r="K434" s="548">
        <v>45231</v>
      </c>
      <c r="L434" s="548">
        <v>45808</v>
      </c>
      <c r="M434" s="541">
        <f t="shared" si="14"/>
        <v>82.428571428571431</v>
      </c>
      <c r="N434" s="542">
        <v>1</v>
      </c>
      <c r="O434" s="547" t="s">
        <v>842</v>
      </c>
      <c r="P434" s="543">
        <f t="shared" si="13"/>
        <v>1</v>
      </c>
      <c r="Q434" s="544" t="str">
        <f>IF(ISNUMBER(P434),IF(P434=100%,"CUMPLIDA",IF(AND(ISNUMBER(L434),ISNUMBER([5]CGR!$P$4)), IF(L434&lt;[5]CGR!$P$4,"INCUMPLIDA","PROCESO"), "VERIFICAR FECHA")),"SIN VALOR AVANCE")</f>
        <v>CUMPLIDA</v>
      </c>
    </row>
    <row r="435" spans="1:17" ht="182.25" x14ac:dyDescent="0.2">
      <c r="A435" s="533" t="s">
        <v>19</v>
      </c>
      <c r="B435" s="534" t="s">
        <v>13</v>
      </c>
      <c r="C435" s="838"/>
      <c r="D435" s="838"/>
      <c r="E435" s="835"/>
      <c r="F435" s="835"/>
      <c r="G435" s="536" t="s">
        <v>110</v>
      </c>
      <c r="H435" s="538" t="s">
        <v>111</v>
      </c>
      <c r="I435" s="538" t="s">
        <v>112</v>
      </c>
      <c r="J435" s="545">
        <v>10</v>
      </c>
      <c r="K435" s="548">
        <v>45809</v>
      </c>
      <c r="L435" s="548">
        <v>46568</v>
      </c>
      <c r="M435" s="541">
        <f t="shared" si="14"/>
        <v>108.42857142857143</v>
      </c>
      <c r="N435" s="542">
        <v>0</v>
      </c>
      <c r="O435" s="547" t="s">
        <v>843</v>
      </c>
      <c r="P435" s="543">
        <f t="shared" si="13"/>
        <v>0</v>
      </c>
      <c r="Q435" s="544" t="str">
        <f>IF(ISNUMBER(P435),IF(P435=100%,"CUMPLIDA",IF(AND(ISNUMBER(L435),ISNUMBER([5]CGR!$P$4)), IF(L435&lt;[5]CGR!$P$4,"INCUMPLIDA","PROCESO"), "VERIFICAR FECHA")),"SIN VALOR AVANCE")</f>
        <v>PROCESO</v>
      </c>
    </row>
    <row r="436" spans="1:17" ht="165.75" x14ac:dyDescent="0.2">
      <c r="A436" s="533" t="s">
        <v>19</v>
      </c>
      <c r="B436" s="534" t="s">
        <v>13</v>
      </c>
      <c r="C436" s="838"/>
      <c r="D436" s="838"/>
      <c r="E436" s="835"/>
      <c r="F436" s="835"/>
      <c r="G436" s="536" t="s">
        <v>114</v>
      </c>
      <c r="H436" s="538" t="s">
        <v>115</v>
      </c>
      <c r="I436" s="538" t="s">
        <v>116</v>
      </c>
      <c r="J436" s="545">
        <v>1</v>
      </c>
      <c r="K436" s="548">
        <v>45809</v>
      </c>
      <c r="L436" s="548">
        <v>46568</v>
      </c>
      <c r="M436" s="541">
        <f t="shared" si="14"/>
        <v>108.42857142857143</v>
      </c>
      <c r="N436" s="542">
        <v>0</v>
      </c>
      <c r="O436" s="547" t="s">
        <v>844</v>
      </c>
      <c r="P436" s="543">
        <f t="shared" si="13"/>
        <v>0</v>
      </c>
      <c r="Q436" s="544" t="str">
        <f>IF(ISNUMBER(P436),IF(P436=100%,"CUMPLIDA",IF(AND(ISNUMBER(L436),ISNUMBER([5]CGR!$P$4)), IF(L436&lt;[5]CGR!$P$4,"INCUMPLIDA","PROCESO"), "VERIFICAR FECHA")),"SIN VALOR AVANCE")</f>
        <v>PROCESO</v>
      </c>
    </row>
    <row r="437" spans="1:17" ht="285.75" x14ac:dyDescent="0.2">
      <c r="A437" s="533" t="s">
        <v>19</v>
      </c>
      <c r="B437" s="534" t="s">
        <v>13</v>
      </c>
      <c r="C437" s="838"/>
      <c r="D437" s="838"/>
      <c r="E437" s="835"/>
      <c r="F437" s="835"/>
      <c r="G437" s="536" t="s">
        <v>117</v>
      </c>
      <c r="H437" s="538" t="s">
        <v>118</v>
      </c>
      <c r="I437" s="538" t="s">
        <v>119</v>
      </c>
      <c r="J437" s="545">
        <v>2</v>
      </c>
      <c r="K437" s="548">
        <v>45809</v>
      </c>
      <c r="L437" s="548">
        <v>46568</v>
      </c>
      <c r="M437" s="541">
        <f t="shared" si="14"/>
        <v>108.42857142857143</v>
      </c>
      <c r="N437" s="542">
        <v>0</v>
      </c>
      <c r="O437" s="547" t="s">
        <v>845</v>
      </c>
      <c r="P437" s="543">
        <f t="shared" si="13"/>
        <v>0</v>
      </c>
      <c r="Q437" s="544" t="str">
        <f>IF(ISNUMBER(P437),IF(P437=100%,"CUMPLIDA",IF(AND(ISNUMBER(L437),ISNUMBER([5]CGR!$P$4)), IF(L437&lt;[5]CGR!$P$4,"INCUMPLIDA","PROCESO"), "VERIFICAR FECHA")),"SIN VALOR AVANCE")</f>
        <v>PROCESO</v>
      </c>
    </row>
    <row r="438" spans="1:17" ht="315.75" x14ac:dyDescent="0.2">
      <c r="A438" s="533" t="s">
        <v>19</v>
      </c>
      <c r="B438" s="534" t="s">
        <v>13</v>
      </c>
      <c r="C438" s="838" t="s">
        <v>846</v>
      </c>
      <c r="D438" s="838" t="s">
        <v>847</v>
      </c>
      <c r="E438" s="835" t="s">
        <v>848</v>
      </c>
      <c r="F438" s="835" t="s">
        <v>849</v>
      </c>
      <c r="G438" s="834" t="s">
        <v>850</v>
      </c>
      <c r="H438" s="549" t="s">
        <v>851</v>
      </c>
      <c r="I438" s="538" t="s">
        <v>852</v>
      </c>
      <c r="J438" s="539">
        <v>1</v>
      </c>
      <c r="K438" s="540">
        <v>45078</v>
      </c>
      <c r="L438" s="540">
        <v>45869</v>
      </c>
      <c r="M438" s="541">
        <f t="shared" si="14"/>
        <v>113</v>
      </c>
      <c r="N438" s="552">
        <v>1</v>
      </c>
      <c r="O438" s="538" t="s">
        <v>853</v>
      </c>
      <c r="P438" s="543">
        <f t="shared" si="13"/>
        <v>1</v>
      </c>
      <c r="Q438" s="544" t="str">
        <f>IF(ISNUMBER(P438),IF(P438=100%,"CUMPLIDA",IF(AND(ISNUMBER(L438),ISNUMBER([5]CGR!$P$4)), IF(L438&lt;[5]CGR!$P$4,"INCUMPLIDA","PROCESO"), "VERIFICAR FECHA")),"SIN VALOR AVANCE")</f>
        <v>CUMPLIDA</v>
      </c>
    </row>
    <row r="439" spans="1:17" ht="255.75" x14ac:dyDescent="0.2">
      <c r="A439" s="533" t="s">
        <v>19</v>
      </c>
      <c r="B439" s="534" t="s">
        <v>13</v>
      </c>
      <c r="C439" s="838"/>
      <c r="D439" s="838"/>
      <c r="E439" s="835"/>
      <c r="F439" s="835"/>
      <c r="G439" s="834"/>
      <c r="H439" s="538" t="s">
        <v>854</v>
      </c>
      <c r="I439" s="538" t="s">
        <v>855</v>
      </c>
      <c r="J439" s="539">
        <v>1</v>
      </c>
      <c r="K439" s="540">
        <v>45665</v>
      </c>
      <c r="L439" s="540">
        <v>46081</v>
      </c>
      <c r="M439" s="541">
        <f t="shared" si="14"/>
        <v>59.428571428571431</v>
      </c>
      <c r="N439" s="542">
        <v>0</v>
      </c>
      <c r="O439" s="538" t="s">
        <v>856</v>
      </c>
      <c r="P439" s="543">
        <f t="shared" si="13"/>
        <v>0</v>
      </c>
      <c r="Q439" s="544" t="str">
        <f>IF(ISNUMBER(P439),IF(P439=100%,"CUMPLIDA",IF(AND(ISNUMBER(L439),ISNUMBER([5]CGR!$P$4)), IF(L439&lt;[5]CGR!$P$4,"INCUMPLIDA","PROCESO"), "VERIFICAR FECHA")),"SIN VALOR AVANCE")</f>
        <v>PROCESO</v>
      </c>
    </row>
    <row r="440" spans="1:17" ht="270.75" x14ac:dyDescent="0.2">
      <c r="A440" s="533" t="s">
        <v>19</v>
      </c>
      <c r="B440" s="534" t="s">
        <v>13</v>
      </c>
      <c r="C440" s="838"/>
      <c r="D440" s="838"/>
      <c r="E440" s="835"/>
      <c r="F440" s="835"/>
      <c r="G440" s="834"/>
      <c r="H440" s="549" t="s">
        <v>857</v>
      </c>
      <c r="I440" s="538" t="s">
        <v>858</v>
      </c>
      <c r="J440" s="539">
        <v>1</v>
      </c>
      <c r="K440" s="540">
        <v>45597</v>
      </c>
      <c r="L440" s="540">
        <v>45716</v>
      </c>
      <c r="M440" s="541">
        <f t="shared" si="14"/>
        <v>17</v>
      </c>
      <c r="N440" s="552">
        <v>1</v>
      </c>
      <c r="O440" s="538" t="s">
        <v>859</v>
      </c>
      <c r="P440" s="543">
        <f t="shared" si="13"/>
        <v>1</v>
      </c>
      <c r="Q440" s="544" t="str">
        <f>IF(ISNUMBER(P440),IF(P440=100%,"CUMPLIDA",IF(AND(ISNUMBER(L440),ISNUMBER([5]CGR!$P$4)), IF(L440&lt;[5]CGR!$P$4,"INCUMPLIDA","PROCESO"), "VERIFICAR FECHA")),"SIN VALOR AVANCE")</f>
        <v>CUMPLIDA</v>
      </c>
    </row>
    <row r="441" spans="1:17" ht="255.75" customHeight="1" x14ac:dyDescent="0.2">
      <c r="A441" s="533" t="s">
        <v>19</v>
      </c>
      <c r="B441" s="534" t="s">
        <v>13</v>
      </c>
      <c r="C441" s="838" t="s">
        <v>860</v>
      </c>
      <c r="D441" s="838" t="s">
        <v>820</v>
      </c>
      <c r="E441" s="835" t="s">
        <v>861</v>
      </c>
      <c r="F441" s="835" t="s">
        <v>862</v>
      </c>
      <c r="G441" s="536" t="s">
        <v>823</v>
      </c>
      <c r="H441" s="537" t="s">
        <v>733</v>
      </c>
      <c r="I441" s="538" t="s">
        <v>164</v>
      </c>
      <c r="J441" s="539">
        <v>1</v>
      </c>
      <c r="K441" s="540">
        <v>44044</v>
      </c>
      <c r="L441" s="540">
        <v>44196</v>
      </c>
      <c r="M441" s="541">
        <f t="shared" si="14"/>
        <v>21.714285714285715</v>
      </c>
      <c r="N441" s="542">
        <v>1</v>
      </c>
      <c r="O441" s="538" t="s">
        <v>863</v>
      </c>
      <c r="P441" s="543">
        <f t="shared" si="13"/>
        <v>1</v>
      </c>
      <c r="Q441" s="544" t="str">
        <f>IF(ISNUMBER(P441),IF(P441=100%,"CUMPLIDA",IF(AND(ISNUMBER(L441),ISNUMBER([5]CGR!$P$4)), IF(L441&lt;[5]CGR!$P$4,"INCUMPLIDA","PROCESO"), "VERIFICAR FECHA")),"SIN VALOR AVANCE")</f>
        <v>CUMPLIDA</v>
      </c>
    </row>
    <row r="442" spans="1:17" ht="75.75" customHeight="1" x14ac:dyDescent="0.2">
      <c r="A442" s="533" t="s">
        <v>19</v>
      </c>
      <c r="B442" s="534" t="s">
        <v>13</v>
      </c>
      <c r="C442" s="838"/>
      <c r="D442" s="838"/>
      <c r="E442" s="835"/>
      <c r="F442" s="835"/>
      <c r="G442" s="833" t="s">
        <v>823</v>
      </c>
      <c r="H442" s="538" t="s">
        <v>675</v>
      </c>
      <c r="I442" s="538" t="s">
        <v>676</v>
      </c>
      <c r="J442" s="545">
        <v>1</v>
      </c>
      <c r="K442" s="540">
        <v>45231</v>
      </c>
      <c r="L442" s="540">
        <v>45504</v>
      </c>
      <c r="M442" s="541">
        <f t="shared" si="14"/>
        <v>39</v>
      </c>
      <c r="N442" s="542">
        <v>1</v>
      </c>
      <c r="O442" s="547" t="s">
        <v>825</v>
      </c>
      <c r="P442" s="543">
        <f t="shared" si="13"/>
        <v>1</v>
      </c>
      <c r="Q442" s="544" t="str">
        <f>IF(ISNUMBER(P442),IF(P442=100%,"CUMPLIDA",IF(AND(ISNUMBER(L442),ISNUMBER([5]CGR!$P$4)), IF(L442&lt;[5]CGR!$P$4,"INCUMPLIDA","PROCESO"), "VERIFICAR FECHA")),"SIN VALOR AVANCE")</f>
        <v>CUMPLIDA</v>
      </c>
    </row>
    <row r="443" spans="1:17" ht="315.75" x14ac:dyDescent="0.2">
      <c r="A443" s="533" t="s">
        <v>19</v>
      </c>
      <c r="B443" s="534" t="s">
        <v>13</v>
      </c>
      <c r="C443" s="838"/>
      <c r="D443" s="838"/>
      <c r="E443" s="835"/>
      <c r="F443" s="835"/>
      <c r="G443" s="833"/>
      <c r="H443" s="538" t="s">
        <v>678</v>
      </c>
      <c r="I443" s="538" t="s">
        <v>679</v>
      </c>
      <c r="J443" s="545">
        <v>1</v>
      </c>
      <c r="K443" s="540">
        <v>45231</v>
      </c>
      <c r="L443" s="540">
        <v>45504</v>
      </c>
      <c r="M443" s="541">
        <f t="shared" si="14"/>
        <v>39</v>
      </c>
      <c r="N443" s="542">
        <v>1</v>
      </c>
      <c r="O443" s="547" t="s">
        <v>864</v>
      </c>
      <c r="P443" s="543">
        <f t="shared" si="13"/>
        <v>1</v>
      </c>
      <c r="Q443" s="544" t="str">
        <f>IF(ISNUMBER(P443),IF(P443=100%,"CUMPLIDA",IF(AND(ISNUMBER(L443),ISNUMBER([5]CGR!$P$4)), IF(L443&lt;[5]CGR!$P$4,"INCUMPLIDA","PROCESO"), "VERIFICAR FECHA")),"SIN VALOR AVANCE")</f>
        <v>CUMPLIDA</v>
      </c>
    </row>
    <row r="444" spans="1:17" ht="150.75" x14ac:dyDescent="0.2">
      <c r="A444" s="533" t="s">
        <v>19</v>
      </c>
      <c r="B444" s="534" t="s">
        <v>13</v>
      </c>
      <c r="C444" s="838"/>
      <c r="D444" s="838"/>
      <c r="E444" s="835"/>
      <c r="F444" s="835"/>
      <c r="G444" s="536" t="s">
        <v>97</v>
      </c>
      <c r="H444" s="538" t="s">
        <v>98</v>
      </c>
      <c r="I444" s="538" t="s">
        <v>99</v>
      </c>
      <c r="J444" s="545">
        <v>1</v>
      </c>
      <c r="K444" s="548">
        <v>45323</v>
      </c>
      <c r="L444" s="548">
        <v>45747</v>
      </c>
      <c r="M444" s="541">
        <f t="shared" si="14"/>
        <v>60.571428571428569</v>
      </c>
      <c r="N444" s="542">
        <v>1</v>
      </c>
      <c r="O444" s="547" t="s">
        <v>865</v>
      </c>
      <c r="P444" s="543">
        <f t="shared" si="13"/>
        <v>1</v>
      </c>
      <c r="Q444" s="544" t="str">
        <f>IF(ISNUMBER(P444),IF(P444=100%,"CUMPLIDA",IF(AND(ISNUMBER(L444),ISNUMBER([5]CGR!$P$4)), IF(L444&lt;[5]CGR!$P$4,"INCUMPLIDA","PROCESO"), "VERIFICAR FECHA")),"SIN VALOR AVANCE")</f>
        <v>CUMPLIDA</v>
      </c>
    </row>
    <row r="445" spans="1:17" ht="75.75" x14ac:dyDescent="0.2">
      <c r="A445" s="533" t="s">
        <v>19</v>
      </c>
      <c r="B445" s="534" t="s">
        <v>13</v>
      </c>
      <c r="C445" s="838"/>
      <c r="D445" s="838"/>
      <c r="E445" s="835"/>
      <c r="F445" s="835"/>
      <c r="G445" s="536" t="s">
        <v>101</v>
      </c>
      <c r="H445" s="538" t="s">
        <v>101</v>
      </c>
      <c r="I445" s="538" t="s">
        <v>102</v>
      </c>
      <c r="J445" s="545">
        <v>1</v>
      </c>
      <c r="K445" s="548">
        <v>45323</v>
      </c>
      <c r="L445" s="548">
        <v>45747</v>
      </c>
      <c r="M445" s="541">
        <f t="shared" si="14"/>
        <v>60.571428571428569</v>
      </c>
      <c r="N445" s="542">
        <v>1</v>
      </c>
      <c r="O445" s="547" t="s">
        <v>825</v>
      </c>
      <c r="P445" s="543">
        <f t="shared" si="13"/>
        <v>1</v>
      </c>
      <c r="Q445" s="544" t="str">
        <f>IF(ISNUMBER(P445),IF(P445=100%,"CUMPLIDA",IF(AND(ISNUMBER(L445),ISNUMBER([5]CGR!$P$4)), IF(L445&lt;[5]CGR!$P$4,"INCUMPLIDA","PROCESO"), "VERIFICAR FECHA")),"SIN VALOR AVANCE")</f>
        <v>CUMPLIDA</v>
      </c>
    </row>
    <row r="446" spans="1:17" ht="105.75" x14ac:dyDescent="0.2">
      <c r="A446" s="533" t="s">
        <v>19</v>
      </c>
      <c r="B446" s="534" t="s">
        <v>13</v>
      </c>
      <c r="C446" s="838"/>
      <c r="D446" s="838"/>
      <c r="E446" s="835"/>
      <c r="F446" s="835"/>
      <c r="G446" s="536" t="s">
        <v>238</v>
      </c>
      <c r="H446" s="538" t="s">
        <v>239</v>
      </c>
      <c r="I446" s="538" t="s">
        <v>240</v>
      </c>
      <c r="J446" s="545">
        <v>1</v>
      </c>
      <c r="K446" s="548">
        <v>45231</v>
      </c>
      <c r="L446" s="548">
        <v>45747</v>
      </c>
      <c r="M446" s="541">
        <f t="shared" si="14"/>
        <v>73.714285714285708</v>
      </c>
      <c r="N446" s="542">
        <v>1</v>
      </c>
      <c r="O446" s="538" t="s">
        <v>738</v>
      </c>
      <c r="P446" s="543">
        <f t="shared" si="13"/>
        <v>1</v>
      </c>
      <c r="Q446" s="544" t="str">
        <f>IF(ISNUMBER(P446),IF(P446=100%,"CUMPLIDA",IF(AND(ISNUMBER(L446),ISNUMBER([5]CGR!$P$4)), IF(L446&lt;[5]CGR!$P$4,"INCUMPLIDA","PROCESO"), "VERIFICAR FECHA")),"SIN VALOR AVANCE")</f>
        <v>CUMPLIDA</v>
      </c>
    </row>
    <row r="447" spans="1:17" ht="165.75" x14ac:dyDescent="0.2">
      <c r="A447" s="533" t="s">
        <v>19</v>
      </c>
      <c r="B447" s="534" t="s">
        <v>13</v>
      </c>
      <c r="C447" s="838"/>
      <c r="D447" s="838"/>
      <c r="E447" s="835"/>
      <c r="F447" s="835"/>
      <c r="G447" s="536" t="s">
        <v>104</v>
      </c>
      <c r="H447" s="538" t="s">
        <v>104</v>
      </c>
      <c r="I447" s="538" t="s">
        <v>248</v>
      </c>
      <c r="J447" s="545">
        <v>1</v>
      </c>
      <c r="K447" s="548">
        <v>45323</v>
      </c>
      <c r="L447" s="548">
        <v>45747</v>
      </c>
      <c r="M447" s="541">
        <f t="shared" si="14"/>
        <v>60.571428571428569</v>
      </c>
      <c r="N447" s="542">
        <v>1</v>
      </c>
      <c r="O447" s="547" t="s">
        <v>866</v>
      </c>
      <c r="P447" s="543">
        <f t="shared" si="13"/>
        <v>1</v>
      </c>
      <c r="Q447" s="544" t="str">
        <f>IF(ISNUMBER(P447),IF(P447=100%,"CUMPLIDA",IF(AND(ISNUMBER(L447),ISNUMBER([5]CGR!$P$4)), IF(L447&lt;[5]CGR!$P$4,"INCUMPLIDA","PROCESO"), "VERIFICAR FECHA")),"SIN VALOR AVANCE")</f>
        <v>CUMPLIDA</v>
      </c>
    </row>
    <row r="448" spans="1:17" ht="75.75" x14ac:dyDescent="0.2">
      <c r="A448" s="533" t="s">
        <v>19</v>
      </c>
      <c r="B448" s="534" t="s">
        <v>13</v>
      </c>
      <c r="C448" s="838"/>
      <c r="D448" s="838"/>
      <c r="E448" s="835"/>
      <c r="F448" s="835"/>
      <c r="G448" s="536" t="s">
        <v>830</v>
      </c>
      <c r="H448" s="538" t="s">
        <v>830</v>
      </c>
      <c r="I448" s="538" t="s">
        <v>107</v>
      </c>
      <c r="J448" s="545">
        <v>1</v>
      </c>
      <c r="K448" s="548">
        <v>45231</v>
      </c>
      <c r="L448" s="548">
        <v>45747</v>
      </c>
      <c r="M448" s="541">
        <f t="shared" si="14"/>
        <v>73.714285714285708</v>
      </c>
      <c r="N448" s="542">
        <v>1</v>
      </c>
      <c r="O448" s="547" t="s">
        <v>825</v>
      </c>
      <c r="P448" s="543">
        <f t="shared" si="13"/>
        <v>1</v>
      </c>
      <c r="Q448" s="544" t="str">
        <f>IF(ISNUMBER(P448),IF(P448=100%,"CUMPLIDA",IF(AND(ISNUMBER(L448),ISNUMBER([5]CGR!$P$4)), IF(L448&lt;[5]CGR!$P$4,"INCUMPLIDA","PROCESO"), "VERIFICAR FECHA")),"SIN VALOR AVANCE")</f>
        <v>CUMPLIDA</v>
      </c>
    </row>
    <row r="449" spans="1:17" ht="210.75" x14ac:dyDescent="0.2">
      <c r="A449" s="533" t="s">
        <v>19</v>
      </c>
      <c r="B449" s="534" t="s">
        <v>13</v>
      </c>
      <c r="C449" s="838"/>
      <c r="D449" s="838"/>
      <c r="E449" s="835"/>
      <c r="F449" s="835"/>
      <c r="G449" s="536" t="s">
        <v>831</v>
      </c>
      <c r="H449" s="538" t="s">
        <v>831</v>
      </c>
      <c r="I449" s="538" t="s">
        <v>524</v>
      </c>
      <c r="J449" s="545">
        <v>1</v>
      </c>
      <c r="K449" s="548">
        <v>45231</v>
      </c>
      <c r="L449" s="548">
        <v>45808</v>
      </c>
      <c r="M449" s="541">
        <f t="shared" si="14"/>
        <v>82.428571428571431</v>
      </c>
      <c r="N449" s="542">
        <v>1</v>
      </c>
      <c r="O449" s="547" t="s">
        <v>826</v>
      </c>
      <c r="P449" s="543">
        <f t="shared" si="13"/>
        <v>1</v>
      </c>
      <c r="Q449" s="544" t="str">
        <f>IF(ISNUMBER(P449),IF(P449=100%,"CUMPLIDA",IF(AND(ISNUMBER(L449),ISNUMBER([5]CGR!$P$4)), IF(L449&lt;[5]CGR!$P$4,"INCUMPLIDA","PROCESO"), "VERIFICAR FECHA")),"SIN VALOR AVANCE")</f>
        <v>CUMPLIDA</v>
      </c>
    </row>
    <row r="450" spans="1:17" ht="180.75" x14ac:dyDescent="0.2">
      <c r="A450" s="533" t="s">
        <v>19</v>
      </c>
      <c r="B450" s="534" t="s">
        <v>13</v>
      </c>
      <c r="C450" s="838"/>
      <c r="D450" s="838"/>
      <c r="E450" s="835"/>
      <c r="F450" s="835"/>
      <c r="G450" s="536" t="s">
        <v>110</v>
      </c>
      <c r="H450" s="538" t="s">
        <v>111</v>
      </c>
      <c r="I450" s="538" t="s">
        <v>112</v>
      </c>
      <c r="J450" s="545">
        <v>7</v>
      </c>
      <c r="K450" s="548">
        <v>46024</v>
      </c>
      <c r="L450" s="548">
        <v>46660</v>
      </c>
      <c r="M450" s="541">
        <f t="shared" si="14"/>
        <v>90.857142857142861</v>
      </c>
      <c r="N450" s="542">
        <v>0</v>
      </c>
      <c r="O450" s="547" t="s">
        <v>867</v>
      </c>
      <c r="P450" s="543">
        <f t="shared" si="13"/>
        <v>0</v>
      </c>
      <c r="Q450" s="544" t="str">
        <f>IF(ISNUMBER(P450),IF(P450=100%,"CUMPLIDA",IF(AND(ISNUMBER(L450),ISNUMBER([5]CGR!$P$4)), IF(L450&lt;[5]CGR!$P$4,"INCUMPLIDA","PROCESO"), "VERIFICAR FECHA")),"SIN VALOR AVANCE")</f>
        <v>PROCESO</v>
      </c>
    </row>
    <row r="451" spans="1:17" ht="150.75" x14ac:dyDescent="0.2">
      <c r="A451" s="533" t="s">
        <v>19</v>
      </c>
      <c r="B451" s="534" t="s">
        <v>13</v>
      </c>
      <c r="C451" s="838"/>
      <c r="D451" s="838"/>
      <c r="E451" s="835"/>
      <c r="F451" s="835"/>
      <c r="G451" s="536" t="s">
        <v>114</v>
      </c>
      <c r="H451" s="538" t="s">
        <v>115</v>
      </c>
      <c r="I451" s="538" t="s">
        <v>116</v>
      </c>
      <c r="J451" s="545">
        <v>1</v>
      </c>
      <c r="K451" s="548">
        <v>46024</v>
      </c>
      <c r="L451" s="548">
        <v>46660</v>
      </c>
      <c r="M451" s="541">
        <f t="shared" si="14"/>
        <v>90.857142857142861</v>
      </c>
      <c r="N451" s="542">
        <v>0</v>
      </c>
      <c r="O451" s="547" t="s">
        <v>833</v>
      </c>
      <c r="P451" s="543">
        <f t="shared" si="13"/>
        <v>0</v>
      </c>
      <c r="Q451" s="544" t="str">
        <f>IF(ISNUMBER(P451),IF(P451=100%,"CUMPLIDA",IF(AND(ISNUMBER(L451),ISNUMBER([5]CGR!$P$4)), IF(L451&lt;[5]CGR!$P$4,"INCUMPLIDA","PROCESO"), "VERIFICAR FECHA")),"SIN VALOR AVANCE")</f>
        <v>PROCESO</v>
      </c>
    </row>
    <row r="452" spans="1:17" ht="315.75" x14ac:dyDescent="0.2">
      <c r="A452" s="533" t="s">
        <v>19</v>
      </c>
      <c r="B452" s="534" t="s">
        <v>13</v>
      </c>
      <c r="C452" s="838"/>
      <c r="D452" s="838"/>
      <c r="E452" s="835"/>
      <c r="F452" s="835"/>
      <c r="G452" s="536" t="s">
        <v>117</v>
      </c>
      <c r="H452" s="538" t="s">
        <v>118</v>
      </c>
      <c r="I452" s="538" t="s">
        <v>119</v>
      </c>
      <c r="J452" s="545">
        <v>2</v>
      </c>
      <c r="K452" s="548">
        <v>46024</v>
      </c>
      <c r="L452" s="548">
        <v>46660</v>
      </c>
      <c r="M452" s="541">
        <f t="shared" si="14"/>
        <v>90.857142857142861</v>
      </c>
      <c r="N452" s="542">
        <v>0</v>
      </c>
      <c r="O452" s="547" t="s">
        <v>834</v>
      </c>
      <c r="P452" s="543">
        <f t="shared" si="13"/>
        <v>0</v>
      </c>
      <c r="Q452" s="544" t="str">
        <f>IF(ISNUMBER(P452),IF(P452=100%,"CUMPLIDA",IF(AND(ISNUMBER(L452),ISNUMBER([5]CGR!$P$4)), IF(L452&lt;[5]CGR!$P$4,"INCUMPLIDA","PROCESO"), "VERIFICAR FECHA")),"SIN VALOR AVANCE")</f>
        <v>PROCESO</v>
      </c>
    </row>
    <row r="453" spans="1:17" ht="240.75" customHeight="1" x14ac:dyDescent="0.2">
      <c r="A453" s="533" t="s">
        <v>19</v>
      </c>
      <c r="B453" s="534" t="s">
        <v>13</v>
      </c>
      <c r="C453" s="838" t="s">
        <v>868</v>
      </c>
      <c r="D453" s="838" t="s">
        <v>820</v>
      </c>
      <c r="E453" s="835" t="s">
        <v>869</v>
      </c>
      <c r="F453" s="835" t="s">
        <v>870</v>
      </c>
      <c r="G453" s="536" t="s">
        <v>823</v>
      </c>
      <c r="H453" s="537" t="s">
        <v>733</v>
      </c>
      <c r="I453" s="538" t="s">
        <v>164</v>
      </c>
      <c r="J453" s="539">
        <v>1</v>
      </c>
      <c r="K453" s="540">
        <v>44044</v>
      </c>
      <c r="L453" s="540">
        <v>44196</v>
      </c>
      <c r="M453" s="541">
        <f t="shared" si="14"/>
        <v>21.714285714285715</v>
      </c>
      <c r="N453" s="542">
        <v>1</v>
      </c>
      <c r="O453" s="538" t="s">
        <v>871</v>
      </c>
      <c r="P453" s="543">
        <f t="shared" si="13"/>
        <v>1</v>
      </c>
      <c r="Q453" s="544" t="str">
        <f>IF(ISNUMBER(P453),IF(P453=100%,"CUMPLIDA",IF(AND(ISNUMBER(L453),ISNUMBER([5]CGR!$P$4)), IF(L453&lt;[5]CGR!$P$4,"INCUMPLIDA","PROCESO"), "VERIFICAR FECHA")),"SIN VALOR AVANCE")</f>
        <v>CUMPLIDA</v>
      </c>
    </row>
    <row r="454" spans="1:17" ht="75.75" customHeight="1" x14ac:dyDescent="0.2">
      <c r="A454" s="533" t="s">
        <v>19</v>
      </c>
      <c r="B454" s="534" t="s">
        <v>13</v>
      </c>
      <c r="C454" s="838"/>
      <c r="D454" s="838"/>
      <c r="E454" s="835"/>
      <c r="F454" s="835"/>
      <c r="G454" s="833" t="s">
        <v>823</v>
      </c>
      <c r="H454" s="538" t="s">
        <v>675</v>
      </c>
      <c r="I454" s="538" t="s">
        <v>676</v>
      </c>
      <c r="J454" s="545">
        <v>1</v>
      </c>
      <c r="K454" s="540">
        <v>45231</v>
      </c>
      <c r="L454" s="540">
        <v>45504</v>
      </c>
      <c r="M454" s="541">
        <f t="shared" si="14"/>
        <v>39</v>
      </c>
      <c r="N454" s="542">
        <v>1</v>
      </c>
      <c r="O454" s="547" t="s">
        <v>825</v>
      </c>
      <c r="P454" s="543">
        <f t="shared" si="13"/>
        <v>1</v>
      </c>
      <c r="Q454" s="544" t="str">
        <f>IF(ISNUMBER(P454),IF(P454=100%,"CUMPLIDA",IF(AND(ISNUMBER(L454),ISNUMBER([5]CGR!$P$4)), IF(L454&lt;[5]CGR!$P$4,"INCUMPLIDA","PROCESO"), "VERIFICAR FECHA")),"SIN VALOR AVANCE")</f>
        <v>CUMPLIDA</v>
      </c>
    </row>
    <row r="455" spans="1:17" ht="315.75" x14ac:dyDescent="0.2">
      <c r="A455" s="533" t="s">
        <v>19</v>
      </c>
      <c r="B455" s="534" t="s">
        <v>13</v>
      </c>
      <c r="C455" s="838"/>
      <c r="D455" s="838"/>
      <c r="E455" s="835"/>
      <c r="F455" s="835"/>
      <c r="G455" s="833"/>
      <c r="H455" s="538" t="s">
        <v>678</v>
      </c>
      <c r="I455" s="538" t="s">
        <v>679</v>
      </c>
      <c r="J455" s="545">
        <v>1</v>
      </c>
      <c r="K455" s="540">
        <v>45231</v>
      </c>
      <c r="L455" s="540">
        <v>45504</v>
      </c>
      <c r="M455" s="541">
        <f t="shared" si="14"/>
        <v>39</v>
      </c>
      <c r="N455" s="542">
        <v>1</v>
      </c>
      <c r="O455" s="547" t="s">
        <v>864</v>
      </c>
      <c r="P455" s="543">
        <f t="shared" si="13"/>
        <v>1</v>
      </c>
      <c r="Q455" s="544" t="str">
        <f>IF(ISNUMBER(P455),IF(P455=100%,"CUMPLIDA",IF(AND(ISNUMBER(L455),ISNUMBER([5]CGR!$P$4)), IF(L455&lt;[5]CGR!$P$4,"INCUMPLIDA","PROCESO"), "VERIFICAR FECHA")),"SIN VALOR AVANCE")</f>
        <v>CUMPLIDA</v>
      </c>
    </row>
    <row r="456" spans="1:17" ht="135.75" x14ac:dyDescent="0.2">
      <c r="A456" s="533" t="s">
        <v>19</v>
      </c>
      <c r="B456" s="534" t="s">
        <v>13</v>
      </c>
      <c r="C456" s="838"/>
      <c r="D456" s="838"/>
      <c r="E456" s="835"/>
      <c r="F456" s="835"/>
      <c r="G456" s="536" t="s">
        <v>97</v>
      </c>
      <c r="H456" s="538" t="s">
        <v>98</v>
      </c>
      <c r="I456" s="538" t="s">
        <v>99</v>
      </c>
      <c r="J456" s="545">
        <v>1</v>
      </c>
      <c r="K456" s="548">
        <v>45323</v>
      </c>
      <c r="L456" s="548">
        <v>45747</v>
      </c>
      <c r="M456" s="541">
        <f t="shared" si="14"/>
        <v>60.571428571428569</v>
      </c>
      <c r="N456" s="542">
        <v>1</v>
      </c>
      <c r="O456" s="547" t="s">
        <v>827</v>
      </c>
      <c r="P456" s="543">
        <f t="shared" si="13"/>
        <v>1</v>
      </c>
      <c r="Q456" s="544" t="str">
        <f>IF(ISNUMBER(P456),IF(P456=100%,"CUMPLIDA",IF(AND(ISNUMBER(L456),ISNUMBER([5]CGR!$P$4)), IF(L456&lt;[5]CGR!$P$4,"INCUMPLIDA","PROCESO"), "VERIFICAR FECHA")),"SIN VALOR AVANCE")</f>
        <v>CUMPLIDA</v>
      </c>
    </row>
    <row r="457" spans="1:17" ht="90.75" x14ac:dyDescent="0.2">
      <c r="A457" s="533" t="s">
        <v>19</v>
      </c>
      <c r="B457" s="534" t="s">
        <v>13</v>
      </c>
      <c r="C457" s="838"/>
      <c r="D457" s="838"/>
      <c r="E457" s="835"/>
      <c r="F457" s="835"/>
      <c r="G457" s="536" t="s">
        <v>101</v>
      </c>
      <c r="H457" s="538" t="s">
        <v>101</v>
      </c>
      <c r="I457" s="538" t="s">
        <v>102</v>
      </c>
      <c r="J457" s="545">
        <v>1</v>
      </c>
      <c r="K457" s="548">
        <v>45323</v>
      </c>
      <c r="L457" s="548">
        <v>45747</v>
      </c>
      <c r="M457" s="541">
        <f t="shared" si="14"/>
        <v>60.571428571428569</v>
      </c>
      <c r="N457" s="542">
        <v>1</v>
      </c>
      <c r="O457" s="547" t="s">
        <v>872</v>
      </c>
      <c r="P457" s="543">
        <f t="shared" si="13"/>
        <v>1</v>
      </c>
      <c r="Q457" s="544" t="str">
        <f>IF(ISNUMBER(P457),IF(P457=100%,"CUMPLIDA",IF(AND(ISNUMBER(L457),ISNUMBER([5]CGR!$P$4)), IF(L457&lt;[5]CGR!$P$4,"INCUMPLIDA","PROCESO"), "VERIFICAR FECHA")),"SIN VALOR AVANCE")</f>
        <v>CUMPLIDA</v>
      </c>
    </row>
    <row r="458" spans="1:17" ht="105.75" x14ac:dyDescent="0.2">
      <c r="A458" s="533" t="s">
        <v>19</v>
      </c>
      <c r="B458" s="534" t="s">
        <v>13</v>
      </c>
      <c r="C458" s="838"/>
      <c r="D458" s="838"/>
      <c r="E458" s="835"/>
      <c r="F458" s="835"/>
      <c r="G458" s="536" t="s">
        <v>238</v>
      </c>
      <c r="H458" s="538" t="s">
        <v>239</v>
      </c>
      <c r="I458" s="538" t="s">
        <v>240</v>
      </c>
      <c r="J458" s="545">
        <v>1</v>
      </c>
      <c r="K458" s="548">
        <v>45231</v>
      </c>
      <c r="L458" s="548">
        <v>45747</v>
      </c>
      <c r="M458" s="541">
        <f t="shared" si="14"/>
        <v>73.714285714285708</v>
      </c>
      <c r="N458" s="542">
        <v>1</v>
      </c>
      <c r="O458" s="538" t="s">
        <v>738</v>
      </c>
      <c r="P458" s="543">
        <f t="shared" si="13"/>
        <v>1</v>
      </c>
      <c r="Q458" s="544" t="str">
        <f>IF(ISNUMBER(P458),IF(P458=100%,"CUMPLIDA",IF(AND(ISNUMBER(L458),ISNUMBER([5]CGR!$P$4)), IF(L458&lt;[5]CGR!$P$4,"INCUMPLIDA","PROCESO"), "VERIFICAR FECHA")),"SIN VALOR AVANCE")</f>
        <v>CUMPLIDA</v>
      </c>
    </row>
    <row r="459" spans="1:17" ht="135.75" x14ac:dyDescent="0.2">
      <c r="A459" s="533" t="s">
        <v>19</v>
      </c>
      <c r="B459" s="534" t="s">
        <v>13</v>
      </c>
      <c r="C459" s="838"/>
      <c r="D459" s="838"/>
      <c r="E459" s="835"/>
      <c r="F459" s="835"/>
      <c r="G459" s="536" t="s">
        <v>104</v>
      </c>
      <c r="H459" s="538" t="s">
        <v>104</v>
      </c>
      <c r="I459" s="538" t="s">
        <v>248</v>
      </c>
      <c r="J459" s="545">
        <v>1</v>
      </c>
      <c r="K459" s="548">
        <v>45323</v>
      </c>
      <c r="L459" s="548">
        <v>45747</v>
      </c>
      <c r="M459" s="541">
        <f t="shared" si="14"/>
        <v>60.571428571428569</v>
      </c>
      <c r="N459" s="542">
        <v>1</v>
      </c>
      <c r="O459" s="547" t="s">
        <v>827</v>
      </c>
      <c r="P459" s="543">
        <f t="shared" ref="P459:P522" si="15">N459/J459</f>
        <v>1</v>
      </c>
      <c r="Q459" s="544" t="str">
        <f>IF(ISNUMBER(P459),IF(P459=100%,"CUMPLIDA",IF(AND(ISNUMBER(L459),ISNUMBER([5]CGR!$P$4)), IF(L459&lt;[5]CGR!$P$4,"INCUMPLIDA","PROCESO"), "VERIFICAR FECHA")),"SIN VALOR AVANCE")</f>
        <v>CUMPLIDA</v>
      </c>
    </row>
    <row r="460" spans="1:17" ht="90.75" x14ac:dyDescent="0.2">
      <c r="A460" s="533" t="s">
        <v>19</v>
      </c>
      <c r="B460" s="534" t="s">
        <v>13</v>
      </c>
      <c r="C460" s="838"/>
      <c r="D460" s="838"/>
      <c r="E460" s="835"/>
      <c r="F460" s="835"/>
      <c r="G460" s="536" t="s">
        <v>830</v>
      </c>
      <c r="H460" s="538" t="s">
        <v>830</v>
      </c>
      <c r="I460" s="538" t="s">
        <v>107</v>
      </c>
      <c r="J460" s="545">
        <v>1</v>
      </c>
      <c r="K460" s="548">
        <v>45231</v>
      </c>
      <c r="L460" s="548">
        <v>45747</v>
      </c>
      <c r="M460" s="541">
        <f t="shared" si="14"/>
        <v>73.714285714285708</v>
      </c>
      <c r="N460" s="542">
        <v>1</v>
      </c>
      <c r="O460" s="547" t="s">
        <v>872</v>
      </c>
      <c r="P460" s="543">
        <f t="shared" si="15"/>
        <v>1</v>
      </c>
      <c r="Q460" s="544" t="str">
        <f>IF(ISNUMBER(P460),IF(P460=100%,"CUMPLIDA",IF(AND(ISNUMBER(L460),ISNUMBER([5]CGR!$P$4)), IF(L460&lt;[5]CGR!$P$4,"INCUMPLIDA","PROCESO"), "VERIFICAR FECHA")),"SIN VALOR AVANCE")</f>
        <v>CUMPLIDA</v>
      </c>
    </row>
    <row r="461" spans="1:17" ht="225.75" x14ac:dyDescent="0.2">
      <c r="A461" s="533" t="s">
        <v>19</v>
      </c>
      <c r="B461" s="534" t="s">
        <v>13</v>
      </c>
      <c r="C461" s="838"/>
      <c r="D461" s="838"/>
      <c r="E461" s="835"/>
      <c r="F461" s="835"/>
      <c r="G461" s="536" t="s">
        <v>831</v>
      </c>
      <c r="H461" s="538" t="s">
        <v>831</v>
      </c>
      <c r="I461" s="538" t="s">
        <v>524</v>
      </c>
      <c r="J461" s="545">
        <v>1</v>
      </c>
      <c r="K461" s="548">
        <v>45231</v>
      </c>
      <c r="L461" s="548">
        <v>45808</v>
      </c>
      <c r="M461" s="541">
        <f t="shared" si="14"/>
        <v>82.428571428571431</v>
      </c>
      <c r="N461" s="542">
        <v>1</v>
      </c>
      <c r="O461" s="547" t="s">
        <v>873</v>
      </c>
      <c r="P461" s="543">
        <f t="shared" si="15"/>
        <v>1</v>
      </c>
      <c r="Q461" s="544" t="str">
        <f>IF(ISNUMBER(P461),IF(P461=100%,"CUMPLIDA",IF(AND(ISNUMBER(L461),ISNUMBER([5]CGR!$P$4)), IF(L461&lt;[5]CGR!$P$4,"INCUMPLIDA","PROCESO"), "VERIFICAR FECHA")),"SIN VALOR AVANCE")</f>
        <v>CUMPLIDA</v>
      </c>
    </row>
    <row r="462" spans="1:17" ht="180.75" x14ac:dyDescent="0.2">
      <c r="A462" s="533" t="s">
        <v>19</v>
      </c>
      <c r="B462" s="534" t="s">
        <v>13</v>
      </c>
      <c r="C462" s="838"/>
      <c r="D462" s="838"/>
      <c r="E462" s="835"/>
      <c r="F462" s="835"/>
      <c r="G462" s="536" t="s">
        <v>110</v>
      </c>
      <c r="H462" s="538" t="s">
        <v>111</v>
      </c>
      <c r="I462" s="538" t="s">
        <v>112</v>
      </c>
      <c r="J462" s="545">
        <v>7</v>
      </c>
      <c r="K462" s="548">
        <v>46024</v>
      </c>
      <c r="L462" s="548">
        <v>46660</v>
      </c>
      <c r="M462" s="541">
        <f t="shared" si="14"/>
        <v>90.857142857142861</v>
      </c>
      <c r="N462" s="542">
        <v>0</v>
      </c>
      <c r="O462" s="547" t="s">
        <v>867</v>
      </c>
      <c r="P462" s="543">
        <f t="shared" si="15"/>
        <v>0</v>
      </c>
      <c r="Q462" s="544" t="str">
        <f>IF(ISNUMBER(P462),IF(P462=100%,"CUMPLIDA",IF(AND(ISNUMBER(L462),ISNUMBER([5]CGR!$P$4)), IF(L462&lt;[5]CGR!$P$4,"INCUMPLIDA","PROCESO"), "VERIFICAR FECHA")),"SIN VALOR AVANCE")</f>
        <v>PROCESO</v>
      </c>
    </row>
    <row r="463" spans="1:17" ht="150.75" x14ac:dyDescent="0.2">
      <c r="A463" s="533" t="s">
        <v>19</v>
      </c>
      <c r="B463" s="534" t="s">
        <v>13</v>
      </c>
      <c r="C463" s="838"/>
      <c r="D463" s="838"/>
      <c r="E463" s="835"/>
      <c r="F463" s="835"/>
      <c r="G463" s="536" t="s">
        <v>114</v>
      </c>
      <c r="H463" s="538" t="s">
        <v>115</v>
      </c>
      <c r="I463" s="538" t="s">
        <v>116</v>
      </c>
      <c r="J463" s="545">
        <v>1</v>
      </c>
      <c r="K463" s="548">
        <v>46024</v>
      </c>
      <c r="L463" s="548">
        <v>46660</v>
      </c>
      <c r="M463" s="541">
        <f t="shared" si="14"/>
        <v>90.857142857142861</v>
      </c>
      <c r="N463" s="542">
        <v>0</v>
      </c>
      <c r="O463" s="547" t="s">
        <v>874</v>
      </c>
      <c r="P463" s="543">
        <f t="shared" si="15"/>
        <v>0</v>
      </c>
      <c r="Q463" s="544" t="str">
        <f>IF(ISNUMBER(P463),IF(P463=100%,"CUMPLIDA",IF(AND(ISNUMBER(L463),ISNUMBER([5]CGR!$P$4)), IF(L463&lt;[5]CGR!$P$4,"INCUMPLIDA","PROCESO"), "VERIFICAR FECHA")),"SIN VALOR AVANCE")</f>
        <v>PROCESO</v>
      </c>
    </row>
    <row r="464" spans="1:17" ht="300.75" x14ac:dyDescent="0.2">
      <c r="A464" s="533" t="s">
        <v>19</v>
      </c>
      <c r="B464" s="534" t="s">
        <v>13</v>
      </c>
      <c r="C464" s="838"/>
      <c r="D464" s="838"/>
      <c r="E464" s="835"/>
      <c r="F464" s="835"/>
      <c r="G464" s="536" t="s">
        <v>117</v>
      </c>
      <c r="H464" s="538" t="s">
        <v>118</v>
      </c>
      <c r="I464" s="538" t="s">
        <v>119</v>
      </c>
      <c r="J464" s="545">
        <v>2</v>
      </c>
      <c r="K464" s="548">
        <v>46024</v>
      </c>
      <c r="L464" s="548">
        <v>46660</v>
      </c>
      <c r="M464" s="541">
        <f t="shared" si="14"/>
        <v>90.857142857142861</v>
      </c>
      <c r="N464" s="542">
        <v>0</v>
      </c>
      <c r="O464" s="547" t="s">
        <v>875</v>
      </c>
      <c r="P464" s="543">
        <f t="shared" si="15"/>
        <v>0</v>
      </c>
      <c r="Q464" s="544" t="str">
        <f>IF(ISNUMBER(P464),IF(P464=100%,"CUMPLIDA",IF(AND(ISNUMBER(L464),ISNUMBER([5]CGR!$P$4)), IF(L464&lt;[5]CGR!$P$4,"INCUMPLIDA","PROCESO"), "VERIFICAR FECHA")),"SIN VALOR AVANCE")</f>
        <v>PROCESO</v>
      </c>
    </row>
    <row r="465" spans="1:17" ht="255.75" x14ac:dyDescent="0.2">
      <c r="A465" s="533" t="s">
        <v>19</v>
      </c>
      <c r="B465" s="534" t="s">
        <v>13</v>
      </c>
      <c r="C465" s="838" t="s">
        <v>876</v>
      </c>
      <c r="D465" s="838" t="s">
        <v>820</v>
      </c>
      <c r="E465" s="835" t="s">
        <v>877</v>
      </c>
      <c r="F465" s="835" t="s">
        <v>878</v>
      </c>
      <c r="G465" s="536" t="s">
        <v>823</v>
      </c>
      <c r="H465" s="537" t="s">
        <v>733</v>
      </c>
      <c r="I465" s="538" t="s">
        <v>164</v>
      </c>
      <c r="J465" s="539">
        <v>1</v>
      </c>
      <c r="K465" s="540">
        <v>44044</v>
      </c>
      <c r="L465" s="540">
        <v>44196</v>
      </c>
      <c r="M465" s="541">
        <f t="shared" si="14"/>
        <v>21.714285714285715</v>
      </c>
      <c r="N465" s="542">
        <v>1</v>
      </c>
      <c r="O465" s="538" t="s">
        <v>879</v>
      </c>
      <c r="P465" s="543">
        <f t="shared" si="15"/>
        <v>1</v>
      </c>
      <c r="Q465" s="544" t="str">
        <f>IF(ISNUMBER(P465),IF(P465=100%,"CUMPLIDA",IF(AND(ISNUMBER(L465),ISNUMBER([5]CGR!$P$4)), IF(L465&lt;[5]CGR!$P$4,"INCUMPLIDA","PROCESO"), "VERIFICAR FECHA")),"SIN VALOR AVANCE")</f>
        <v>CUMPLIDA</v>
      </c>
    </row>
    <row r="466" spans="1:17" ht="75.75" customHeight="1" x14ac:dyDescent="0.2">
      <c r="A466" s="533" t="s">
        <v>19</v>
      </c>
      <c r="B466" s="534" t="s">
        <v>13</v>
      </c>
      <c r="C466" s="838"/>
      <c r="D466" s="838"/>
      <c r="E466" s="835"/>
      <c r="F466" s="835"/>
      <c r="G466" s="833" t="s">
        <v>823</v>
      </c>
      <c r="H466" s="538" t="s">
        <v>675</v>
      </c>
      <c r="I466" s="538" t="s">
        <v>676</v>
      </c>
      <c r="J466" s="545">
        <v>1</v>
      </c>
      <c r="K466" s="540">
        <v>45231</v>
      </c>
      <c r="L466" s="540">
        <v>45504</v>
      </c>
      <c r="M466" s="541">
        <f t="shared" si="14"/>
        <v>39</v>
      </c>
      <c r="N466" s="542">
        <v>1</v>
      </c>
      <c r="O466" s="547" t="s">
        <v>880</v>
      </c>
      <c r="P466" s="543">
        <f t="shared" si="15"/>
        <v>1</v>
      </c>
      <c r="Q466" s="544" t="str">
        <f>IF(ISNUMBER(P466),IF(P466=100%,"CUMPLIDA",IF(AND(ISNUMBER(L466),ISNUMBER([5]CGR!$P$4)), IF(L466&lt;[5]CGR!$P$4,"INCUMPLIDA","PROCESO"), "VERIFICAR FECHA")),"SIN VALOR AVANCE")</f>
        <v>CUMPLIDA</v>
      </c>
    </row>
    <row r="467" spans="1:17" ht="315.75" x14ac:dyDescent="0.2">
      <c r="A467" s="533" t="s">
        <v>19</v>
      </c>
      <c r="B467" s="534" t="s">
        <v>13</v>
      </c>
      <c r="C467" s="838"/>
      <c r="D467" s="838"/>
      <c r="E467" s="835"/>
      <c r="F467" s="835"/>
      <c r="G467" s="833"/>
      <c r="H467" s="538" t="s">
        <v>678</v>
      </c>
      <c r="I467" s="538" t="s">
        <v>679</v>
      </c>
      <c r="J467" s="545">
        <v>1</v>
      </c>
      <c r="K467" s="540">
        <v>45231</v>
      </c>
      <c r="L467" s="540">
        <v>45504</v>
      </c>
      <c r="M467" s="541">
        <f t="shared" si="14"/>
        <v>39</v>
      </c>
      <c r="N467" s="542">
        <v>1</v>
      </c>
      <c r="O467" s="547" t="s">
        <v>864</v>
      </c>
      <c r="P467" s="543">
        <f t="shared" si="15"/>
        <v>1</v>
      </c>
      <c r="Q467" s="544" t="str">
        <f>IF(ISNUMBER(P467),IF(P467=100%,"CUMPLIDA",IF(AND(ISNUMBER(L467),ISNUMBER([5]CGR!$P$4)), IF(L467&lt;[5]CGR!$P$4,"INCUMPLIDA","PROCESO"), "VERIFICAR FECHA")),"SIN VALOR AVANCE")</f>
        <v>CUMPLIDA</v>
      </c>
    </row>
    <row r="468" spans="1:17" ht="150.75" x14ac:dyDescent="0.2">
      <c r="A468" s="533" t="s">
        <v>19</v>
      </c>
      <c r="B468" s="534" t="s">
        <v>13</v>
      </c>
      <c r="C468" s="838"/>
      <c r="D468" s="838"/>
      <c r="E468" s="835"/>
      <c r="F468" s="835"/>
      <c r="G468" s="536" t="s">
        <v>97</v>
      </c>
      <c r="H468" s="538" t="s">
        <v>98</v>
      </c>
      <c r="I468" s="538" t="s">
        <v>99</v>
      </c>
      <c r="J468" s="545">
        <v>1</v>
      </c>
      <c r="K468" s="548">
        <v>45323</v>
      </c>
      <c r="L468" s="548">
        <v>45747</v>
      </c>
      <c r="M468" s="541">
        <f t="shared" ref="M468:M531" si="16">(L468-K468)/7</f>
        <v>60.571428571428569</v>
      </c>
      <c r="N468" s="542">
        <v>1</v>
      </c>
      <c r="O468" s="547" t="s">
        <v>865</v>
      </c>
      <c r="P468" s="543">
        <f t="shared" si="15"/>
        <v>1</v>
      </c>
      <c r="Q468" s="544" t="str">
        <f>IF(ISNUMBER(P468),IF(P468=100%,"CUMPLIDA",IF(AND(ISNUMBER(L468),ISNUMBER([5]CGR!$P$4)), IF(L468&lt;[5]CGR!$P$4,"INCUMPLIDA","PROCESO"), "VERIFICAR FECHA")),"SIN VALOR AVANCE")</f>
        <v>CUMPLIDA</v>
      </c>
    </row>
    <row r="469" spans="1:17" ht="105.75" x14ac:dyDescent="0.2">
      <c r="A469" s="533" t="s">
        <v>19</v>
      </c>
      <c r="B469" s="534" t="s">
        <v>13</v>
      </c>
      <c r="C469" s="838"/>
      <c r="D469" s="838"/>
      <c r="E469" s="835"/>
      <c r="F469" s="835"/>
      <c r="G469" s="536" t="s">
        <v>101</v>
      </c>
      <c r="H469" s="538" t="s">
        <v>101</v>
      </c>
      <c r="I469" s="538" t="s">
        <v>102</v>
      </c>
      <c r="J469" s="545">
        <v>1</v>
      </c>
      <c r="K469" s="548">
        <v>45323</v>
      </c>
      <c r="L469" s="548">
        <v>45747</v>
      </c>
      <c r="M469" s="541">
        <f t="shared" si="16"/>
        <v>60.571428571428569</v>
      </c>
      <c r="N469" s="542">
        <v>1</v>
      </c>
      <c r="O469" s="547" t="s">
        <v>881</v>
      </c>
      <c r="P469" s="543">
        <f t="shared" si="15"/>
        <v>1</v>
      </c>
      <c r="Q469" s="544" t="str">
        <f>IF(ISNUMBER(P469),IF(P469=100%,"CUMPLIDA",IF(AND(ISNUMBER(L469),ISNUMBER([5]CGR!$P$4)), IF(L469&lt;[5]CGR!$P$4,"INCUMPLIDA","PROCESO"), "VERIFICAR FECHA")),"SIN VALOR AVANCE")</f>
        <v>CUMPLIDA</v>
      </c>
    </row>
    <row r="470" spans="1:17" ht="105.75" x14ac:dyDescent="0.2">
      <c r="A470" s="533" t="s">
        <v>19</v>
      </c>
      <c r="B470" s="534" t="s">
        <v>13</v>
      </c>
      <c r="C470" s="838"/>
      <c r="D470" s="838"/>
      <c r="E470" s="835"/>
      <c r="F470" s="835"/>
      <c r="G470" s="536" t="s">
        <v>238</v>
      </c>
      <c r="H470" s="538" t="s">
        <v>239</v>
      </c>
      <c r="I470" s="538" t="s">
        <v>240</v>
      </c>
      <c r="J470" s="545">
        <v>1</v>
      </c>
      <c r="K470" s="548">
        <v>45231</v>
      </c>
      <c r="L470" s="548">
        <v>45747</v>
      </c>
      <c r="M470" s="541">
        <f t="shared" si="16"/>
        <v>73.714285714285708</v>
      </c>
      <c r="N470" s="542">
        <v>1</v>
      </c>
      <c r="O470" s="538" t="s">
        <v>738</v>
      </c>
      <c r="P470" s="543">
        <f t="shared" si="15"/>
        <v>1</v>
      </c>
      <c r="Q470" s="544" t="str">
        <f>IF(ISNUMBER(P470),IF(P470=100%,"CUMPLIDA",IF(AND(ISNUMBER(L470),ISNUMBER([5]CGR!$P$4)), IF(L470&lt;[5]CGR!$P$4,"INCUMPLIDA","PROCESO"), "VERIFICAR FECHA")),"SIN VALOR AVANCE")</f>
        <v>CUMPLIDA</v>
      </c>
    </row>
    <row r="471" spans="1:17" ht="150.75" x14ac:dyDescent="0.2">
      <c r="A471" s="533" t="s">
        <v>19</v>
      </c>
      <c r="B471" s="534" t="s">
        <v>13</v>
      </c>
      <c r="C471" s="838"/>
      <c r="D471" s="838"/>
      <c r="E471" s="835"/>
      <c r="F471" s="835"/>
      <c r="G471" s="536" t="s">
        <v>104</v>
      </c>
      <c r="H471" s="538" t="s">
        <v>104</v>
      </c>
      <c r="I471" s="538" t="s">
        <v>248</v>
      </c>
      <c r="J471" s="545">
        <v>1</v>
      </c>
      <c r="K471" s="548">
        <v>45323</v>
      </c>
      <c r="L471" s="548">
        <v>45747</v>
      </c>
      <c r="M471" s="541">
        <f t="shared" si="16"/>
        <v>60.571428571428569</v>
      </c>
      <c r="N471" s="542">
        <v>1</v>
      </c>
      <c r="O471" s="547" t="s">
        <v>865</v>
      </c>
      <c r="P471" s="543">
        <f t="shared" si="15"/>
        <v>1</v>
      </c>
      <c r="Q471" s="544" t="str">
        <f>IF(ISNUMBER(P471),IF(P471=100%,"CUMPLIDA",IF(AND(ISNUMBER(L471),ISNUMBER([5]CGR!$P$4)), IF(L471&lt;[5]CGR!$P$4,"INCUMPLIDA","PROCESO"), "VERIFICAR FECHA")),"SIN VALOR AVANCE")</f>
        <v>CUMPLIDA</v>
      </c>
    </row>
    <row r="472" spans="1:17" ht="105.75" x14ac:dyDescent="0.2">
      <c r="A472" s="533" t="s">
        <v>19</v>
      </c>
      <c r="B472" s="534" t="s">
        <v>13</v>
      </c>
      <c r="C472" s="838"/>
      <c r="D472" s="838"/>
      <c r="E472" s="835"/>
      <c r="F472" s="835"/>
      <c r="G472" s="536" t="s">
        <v>830</v>
      </c>
      <c r="H472" s="538" t="s">
        <v>830</v>
      </c>
      <c r="I472" s="538" t="s">
        <v>107</v>
      </c>
      <c r="J472" s="545">
        <v>1</v>
      </c>
      <c r="K472" s="548">
        <v>45231</v>
      </c>
      <c r="L472" s="548">
        <v>45747</v>
      </c>
      <c r="M472" s="541">
        <f t="shared" si="16"/>
        <v>73.714285714285708</v>
      </c>
      <c r="N472" s="542">
        <v>1</v>
      </c>
      <c r="O472" s="547" t="s">
        <v>881</v>
      </c>
      <c r="P472" s="543">
        <f t="shared" si="15"/>
        <v>1</v>
      </c>
      <c r="Q472" s="544" t="str">
        <f>IF(ISNUMBER(P472),IF(P472=100%,"CUMPLIDA",IF(AND(ISNUMBER(L472),ISNUMBER([5]CGR!$P$4)), IF(L472&lt;[5]CGR!$P$4,"INCUMPLIDA","PROCESO"), "VERIFICAR FECHA")),"SIN VALOR AVANCE")</f>
        <v>CUMPLIDA</v>
      </c>
    </row>
    <row r="473" spans="1:17" ht="240.75" x14ac:dyDescent="0.2">
      <c r="A473" s="533" t="s">
        <v>19</v>
      </c>
      <c r="B473" s="534" t="s">
        <v>13</v>
      </c>
      <c r="C473" s="838"/>
      <c r="D473" s="838"/>
      <c r="E473" s="835"/>
      <c r="F473" s="835"/>
      <c r="G473" s="536" t="s">
        <v>831</v>
      </c>
      <c r="H473" s="538" t="s">
        <v>831</v>
      </c>
      <c r="I473" s="538" t="s">
        <v>524</v>
      </c>
      <c r="J473" s="545">
        <v>1</v>
      </c>
      <c r="K473" s="548">
        <v>45231</v>
      </c>
      <c r="L473" s="548">
        <v>45808</v>
      </c>
      <c r="M473" s="541">
        <f t="shared" si="16"/>
        <v>82.428571428571431</v>
      </c>
      <c r="N473" s="542">
        <v>1</v>
      </c>
      <c r="O473" s="547" t="s">
        <v>842</v>
      </c>
      <c r="P473" s="543">
        <f t="shared" si="15"/>
        <v>1</v>
      </c>
      <c r="Q473" s="544" t="str">
        <f>IF(ISNUMBER(P473),IF(P473=100%,"CUMPLIDA",IF(AND(ISNUMBER(L473),ISNUMBER([5]CGR!$P$4)), IF(L473&lt;[5]CGR!$P$4,"INCUMPLIDA","PROCESO"), "VERIFICAR FECHA")),"SIN VALOR AVANCE")</f>
        <v>CUMPLIDA</v>
      </c>
    </row>
    <row r="474" spans="1:17" ht="180.75" x14ac:dyDescent="0.2">
      <c r="A474" s="533" t="s">
        <v>19</v>
      </c>
      <c r="B474" s="534" t="s">
        <v>13</v>
      </c>
      <c r="C474" s="838"/>
      <c r="D474" s="838"/>
      <c r="E474" s="835"/>
      <c r="F474" s="835"/>
      <c r="G474" s="536" t="s">
        <v>110</v>
      </c>
      <c r="H474" s="538" t="s">
        <v>111</v>
      </c>
      <c r="I474" s="538" t="s">
        <v>112</v>
      </c>
      <c r="J474" s="545">
        <v>7</v>
      </c>
      <c r="K474" s="548">
        <v>46024</v>
      </c>
      <c r="L474" s="548">
        <v>46660</v>
      </c>
      <c r="M474" s="541">
        <f t="shared" si="16"/>
        <v>90.857142857142861</v>
      </c>
      <c r="N474" s="542">
        <v>0</v>
      </c>
      <c r="O474" s="547" t="s">
        <v>882</v>
      </c>
      <c r="P474" s="543">
        <f t="shared" si="15"/>
        <v>0</v>
      </c>
      <c r="Q474" s="544" t="str">
        <f>IF(ISNUMBER(P474),IF(P474=100%,"CUMPLIDA",IF(AND(ISNUMBER(L474),ISNUMBER([5]CGR!$P$4)), IF(L474&lt;[5]CGR!$P$4,"INCUMPLIDA","PROCESO"), "VERIFICAR FECHA")),"SIN VALOR AVANCE")</f>
        <v>PROCESO</v>
      </c>
    </row>
    <row r="475" spans="1:17" ht="165.75" x14ac:dyDescent="0.2">
      <c r="A475" s="533" t="s">
        <v>19</v>
      </c>
      <c r="B475" s="534" t="s">
        <v>13</v>
      </c>
      <c r="C475" s="838"/>
      <c r="D475" s="838"/>
      <c r="E475" s="835"/>
      <c r="F475" s="835"/>
      <c r="G475" s="536" t="s">
        <v>114</v>
      </c>
      <c r="H475" s="538" t="s">
        <v>115</v>
      </c>
      <c r="I475" s="538" t="s">
        <v>116</v>
      </c>
      <c r="J475" s="545">
        <v>1</v>
      </c>
      <c r="K475" s="548">
        <v>46024</v>
      </c>
      <c r="L475" s="548">
        <v>46660</v>
      </c>
      <c r="M475" s="541">
        <f t="shared" si="16"/>
        <v>90.857142857142861</v>
      </c>
      <c r="N475" s="542">
        <v>0</v>
      </c>
      <c r="O475" s="547" t="s">
        <v>844</v>
      </c>
      <c r="P475" s="543">
        <f t="shared" si="15"/>
        <v>0</v>
      </c>
      <c r="Q475" s="544" t="str">
        <f>IF(ISNUMBER(P475),IF(P475=100%,"CUMPLIDA",IF(AND(ISNUMBER(L475),ISNUMBER([5]CGR!$P$4)), IF(L475&lt;[5]CGR!$P$4,"INCUMPLIDA","PROCESO"), "VERIFICAR FECHA")),"SIN VALOR AVANCE")</f>
        <v>PROCESO</v>
      </c>
    </row>
    <row r="476" spans="1:17" ht="286.5" x14ac:dyDescent="0.2">
      <c r="A476" s="533" t="s">
        <v>19</v>
      </c>
      <c r="B476" s="534" t="s">
        <v>13</v>
      </c>
      <c r="C476" s="838"/>
      <c r="D476" s="838"/>
      <c r="E476" s="835"/>
      <c r="F476" s="835"/>
      <c r="G476" s="536" t="s">
        <v>117</v>
      </c>
      <c r="H476" s="538" t="s">
        <v>118</v>
      </c>
      <c r="I476" s="538" t="s">
        <v>119</v>
      </c>
      <c r="J476" s="545">
        <v>2</v>
      </c>
      <c r="K476" s="548">
        <v>46024</v>
      </c>
      <c r="L476" s="548">
        <v>46660</v>
      </c>
      <c r="M476" s="541">
        <f t="shared" si="16"/>
        <v>90.857142857142861</v>
      </c>
      <c r="N476" s="542">
        <v>0</v>
      </c>
      <c r="O476" s="547" t="s">
        <v>883</v>
      </c>
      <c r="P476" s="543">
        <f t="shared" si="15"/>
        <v>0</v>
      </c>
      <c r="Q476" s="544" t="str">
        <f>IF(ISNUMBER(P476),IF(P476=100%,"CUMPLIDA",IF(AND(ISNUMBER(L476),ISNUMBER([5]CGR!$P$4)), IF(L476&lt;[5]CGR!$P$4,"INCUMPLIDA","PROCESO"), "VERIFICAR FECHA")),"SIN VALOR AVANCE")</f>
        <v>PROCESO</v>
      </c>
    </row>
    <row r="477" spans="1:17" ht="255.75" x14ac:dyDescent="0.2">
      <c r="A477" s="533" t="s">
        <v>19</v>
      </c>
      <c r="B477" s="534" t="s">
        <v>13</v>
      </c>
      <c r="C477" s="838" t="s">
        <v>884</v>
      </c>
      <c r="D477" s="838" t="s">
        <v>820</v>
      </c>
      <c r="E477" s="835" t="s">
        <v>885</v>
      </c>
      <c r="F477" s="835" t="s">
        <v>886</v>
      </c>
      <c r="G477" s="536" t="s">
        <v>823</v>
      </c>
      <c r="H477" s="537" t="s">
        <v>733</v>
      </c>
      <c r="I477" s="538" t="s">
        <v>164</v>
      </c>
      <c r="J477" s="539">
        <v>1</v>
      </c>
      <c r="K477" s="540">
        <v>44044</v>
      </c>
      <c r="L477" s="540">
        <v>44196</v>
      </c>
      <c r="M477" s="541">
        <f t="shared" si="16"/>
        <v>21.714285714285715</v>
      </c>
      <c r="N477" s="542">
        <v>1</v>
      </c>
      <c r="O477" s="538" t="s">
        <v>887</v>
      </c>
      <c r="P477" s="543">
        <f t="shared" si="15"/>
        <v>1</v>
      </c>
      <c r="Q477" s="544" t="str">
        <f>IF(ISNUMBER(P477),IF(P477=100%,"CUMPLIDA",IF(AND(ISNUMBER(L477),ISNUMBER([5]CGR!$P$4)), IF(L477&lt;[5]CGR!$P$4,"INCUMPLIDA","PROCESO"), "VERIFICAR FECHA")),"SIN VALOR AVANCE")</f>
        <v>CUMPLIDA</v>
      </c>
    </row>
    <row r="478" spans="1:17" ht="75.75" customHeight="1" x14ac:dyDescent="0.2">
      <c r="A478" s="533" t="s">
        <v>19</v>
      </c>
      <c r="B478" s="534" t="s">
        <v>13</v>
      </c>
      <c r="C478" s="838"/>
      <c r="D478" s="838"/>
      <c r="E478" s="835"/>
      <c r="F478" s="835"/>
      <c r="G478" s="833" t="s">
        <v>823</v>
      </c>
      <c r="H478" s="538" t="s">
        <v>675</v>
      </c>
      <c r="I478" s="538" t="s">
        <v>676</v>
      </c>
      <c r="J478" s="545">
        <v>1</v>
      </c>
      <c r="K478" s="540">
        <v>45231</v>
      </c>
      <c r="L478" s="540">
        <v>45504</v>
      </c>
      <c r="M478" s="541">
        <f t="shared" si="16"/>
        <v>39</v>
      </c>
      <c r="N478" s="542">
        <v>1</v>
      </c>
      <c r="O478" s="547" t="s">
        <v>825</v>
      </c>
      <c r="P478" s="543">
        <f t="shared" si="15"/>
        <v>1</v>
      </c>
      <c r="Q478" s="544" t="str">
        <f>IF(ISNUMBER(P478),IF(P478=100%,"CUMPLIDA",IF(AND(ISNUMBER(L478),ISNUMBER([5]CGR!$P$4)), IF(L478&lt;[5]CGR!$P$4,"INCUMPLIDA","PROCESO"), "VERIFICAR FECHA")),"SIN VALOR AVANCE")</f>
        <v>CUMPLIDA</v>
      </c>
    </row>
    <row r="479" spans="1:17" ht="315.75" x14ac:dyDescent="0.2">
      <c r="A479" s="533" t="s">
        <v>19</v>
      </c>
      <c r="B479" s="534" t="s">
        <v>13</v>
      </c>
      <c r="C479" s="838"/>
      <c r="D479" s="838"/>
      <c r="E479" s="835"/>
      <c r="F479" s="835"/>
      <c r="G479" s="833"/>
      <c r="H479" s="538" t="s">
        <v>678</v>
      </c>
      <c r="I479" s="538" t="s">
        <v>679</v>
      </c>
      <c r="J479" s="545">
        <v>1</v>
      </c>
      <c r="K479" s="540">
        <v>45231</v>
      </c>
      <c r="L479" s="540">
        <v>45504</v>
      </c>
      <c r="M479" s="541">
        <f t="shared" si="16"/>
        <v>39</v>
      </c>
      <c r="N479" s="542">
        <v>1</v>
      </c>
      <c r="O479" s="547" t="s">
        <v>864</v>
      </c>
      <c r="P479" s="543">
        <f t="shared" si="15"/>
        <v>1</v>
      </c>
      <c r="Q479" s="544" t="str">
        <f>IF(ISNUMBER(P479),IF(P479=100%,"CUMPLIDA",IF(AND(ISNUMBER(L479),ISNUMBER([5]CGR!$P$4)), IF(L479&lt;[5]CGR!$P$4,"INCUMPLIDA","PROCESO"), "VERIFICAR FECHA")),"SIN VALOR AVANCE")</f>
        <v>CUMPLIDA</v>
      </c>
    </row>
    <row r="480" spans="1:17" ht="38.25" customHeight="1" x14ac:dyDescent="0.2">
      <c r="A480" s="533" t="s">
        <v>19</v>
      </c>
      <c r="B480" s="534" t="s">
        <v>13</v>
      </c>
      <c r="C480" s="838"/>
      <c r="D480" s="838"/>
      <c r="E480" s="835"/>
      <c r="F480" s="835"/>
      <c r="G480" s="536" t="s">
        <v>97</v>
      </c>
      <c r="H480" s="538" t="s">
        <v>98</v>
      </c>
      <c r="I480" s="538" t="s">
        <v>99</v>
      </c>
      <c r="J480" s="545">
        <v>1</v>
      </c>
      <c r="K480" s="548">
        <v>45323</v>
      </c>
      <c r="L480" s="548">
        <v>45747</v>
      </c>
      <c r="M480" s="541">
        <f t="shared" si="16"/>
        <v>60.571428571428569</v>
      </c>
      <c r="N480" s="542">
        <v>1</v>
      </c>
      <c r="O480" s="547" t="s">
        <v>866</v>
      </c>
      <c r="P480" s="543">
        <f t="shared" si="15"/>
        <v>1</v>
      </c>
      <c r="Q480" s="544" t="str">
        <f>IF(ISNUMBER(P480),IF(P480=100%,"CUMPLIDA",IF(AND(ISNUMBER(L480),ISNUMBER([5]CGR!$P$4)), IF(L480&lt;[5]CGR!$P$4,"INCUMPLIDA","PROCESO"), "VERIFICAR FECHA")),"SIN VALOR AVANCE")</f>
        <v>CUMPLIDA</v>
      </c>
    </row>
    <row r="481" spans="1:17" ht="75.75" customHeight="1" x14ac:dyDescent="0.2">
      <c r="A481" s="533" t="s">
        <v>19</v>
      </c>
      <c r="B481" s="534" t="s">
        <v>13</v>
      </c>
      <c r="C481" s="838"/>
      <c r="D481" s="838"/>
      <c r="E481" s="835"/>
      <c r="F481" s="835"/>
      <c r="G481" s="536" t="s">
        <v>101</v>
      </c>
      <c r="H481" s="538" t="s">
        <v>101</v>
      </c>
      <c r="I481" s="538" t="s">
        <v>102</v>
      </c>
      <c r="J481" s="545">
        <v>1</v>
      </c>
      <c r="K481" s="548">
        <v>45323</v>
      </c>
      <c r="L481" s="548">
        <v>45747</v>
      </c>
      <c r="M481" s="541">
        <f t="shared" si="16"/>
        <v>60.571428571428569</v>
      </c>
      <c r="N481" s="542">
        <v>1</v>
      </c>
      <c r="O481" s="547" t="s">
        <v>888</v>
      </c>
      <c r="P481" s="543">
        <f t="shared" si="15"/>
        <v>1</v>
      </c>
      <c r="Q481" s="544" t="str">
        <f>IF(ISNUMBER(P481),IF(P481=100%,"CUMPLIDA",IF(AND(ISNUMBER(L481),ISNUMBER([5]CGR!$P$4)), IF(L481&lt;[5]CGR!$P$4,"INCUMPLIDA","PROCESO"), "VERIFICAR FECHA")),"SIN VALOR AVANCE")</f>
        <v>CUMPLIDA</v>
      </c>
    </row>
    <row r="482" spans="1:17" ht="105.75" x14ac:dyDescent="0.2">
      <c r="A482" s="533" t="s">
        <v>19</v>
      </c>
      <c r="B482" s="534" t="s">
        <v>13</v>
      </c>
      <c r="C482" s="838"/>
      <c r="D482" s="838"/>
      <c r="E482" s="835"/>
      <c r="F482" s="835"/>
      <c r="G482" s="536" t="s">
        <v>238</v>
      </c>
      <c r="H482" s="538" t="s">
        <v>239</v>
      </c>
      <c r="I482" s="538" t="s">
        <v>240</v>
      </c>
      <c r="J482" s="545">
        <v>1</v>
      </c>
      <c r="K482" s="548">
        <v>45231</v>
      </c>
      <c r="L482" s="548">
        <v>45747</v>
      </c>
      <c r="M482" s="541">
        <f t="shared" si="16"/>
        <v>73.714285714285708</v>
      </c>
      <c r="N482" s="542">
        <v>1</v>
      </c>
      <c r="O482" s="538" t="s">
        <v>738</v>
      </c>
      <c r="P482" s="543">
        <f t="shared" si="15"/>
        <v>1</v>
      </c>
      <c r="Q482" s="544" t="str">
        <f>IF(ISNUMBER(P482),IF(P482=100%,"CUMPLIDA",IF(AND(ISNUMBER(L482),ISNUMBER([5]CGR!$P$4)), IF(L482&lt;[5]CGR!$P$4,"INCUMPLIDA","PROCESO"), "VERIFICAR FECHA")),"SIN VALOR AVANCE")</f>
        <v>CUMPLIDA</v>
      </c>
    </row>
    <row r="483" spans="1:17" ht="150.75" x14ac:dyDescent="0.2">
      <c r="A483" s="533" t="s">
        <v>19</v>
      </c>
      <c r="B483" s="534" t="s">
        <v>13</v>
      </c>
      <c r="C483" s="838"/>
      <c r="D483" s="838"/>
      <c r="E483" s="835"/>
      <c r="F483" s="835"/>
      <c r="G483" s="536" t="s">
        <v>104</v>
      </c>
      <c r="H483" s="538" t="s">
        <v>104</v>
      </c>
      <c r="I483" s="538" t="s">
        <v>248</v>
      </c>
      <c r="J483" s="545">
        <v>1</v>
      </c>
      <c r="K483" s="548">
        <v>45323</v>
      </c>
      <c r="L483" s="548">
        <v>45747</v>
      </c>
      <c r="M483" s="541">
        <f t="shared" si="16"/>
        <v>60.571428571428569</v>
      </c>
      <c r="N483" s="542">
        <v>1</v>
      </c>
      <c r="O483" s="547" t="s">
        <v>865</v>
      </c>
      <c r="P483" s="543">
        <f t="shared" si="15"/>
        <v>1</v>
      </c>
      <c r="Q483" s="544" t="str">
        <f>IF(ISNUMBER(P483),IF(P483=100%,"CUMPLIDA",IF(AND(ISNUMBER(L483),ISNUMBER([5]CGR!$P$4)), IF(L483&lt;[5]CGR!$P$4,"INCUMPLIDA","PROCESO"), "VERIFICAR FECHA")),"SIN VALOR AVANCE")</f>
        <v>CUMPLIDA</v>
      </c>
    </row>
    <row r="484" spans="1:17" ht="75.75" customHeight="1" x14ac:dyDescent="0.2">
      <c r="A484" s="533" t="s">
        <v>19</v>
      </c>
      <c r="B484" s="534" t="s">
        <v>13</v>
      </c>
      <c r="C484" s="838"/>
      <c r="D484" s="838"/>
      <c r="E484" s="835"/>
      <c r="F484" s="835"/>
      <c r="G484" s="536" t="s">
        <v>830</v>
      </c>
      <c r="H484" s="538" t="s">
        <v>830</v>
      </c>
      <c r="I484" s="538" t="s">
        <v>107</v>
      </c>
      <c r="J484" s="545">
        <v>1</v>
      </c>
      <c r="K484" s="548">
        <v>45231</v>
      </c>
      <c r="L484" s="548">
        <v>45747</v>
      </c>
      <c r="M484" s="541">
        <f t="shared" si="16"/>
        <v>73.714285714285708</v>
      </c>
      <c r="N484" s="542">
        <v>1</v>
      </c>
      <c r="O484" s="547" t="s">
        <v>888</v>
      </c>
      <c r="P484" s="543">
        <f t="shared" si="15"/>
        <v>1</v>
      </c>
      <c r="Q484" s="544" t="str">
        <f>IF(ISNUMBER(P484),IF(P484=100%,"CUMPLIDA",IF(AND(ISNUMBER(L484),ISNUMBER([5]CGR!$P$4)), IF(L484&lt;[5]CGR!$P$4,"INCUMPLIDA","PROCESO"), "VERIFICAR FECHA")),"SIN VALOR AVANCE")</f>
        <v>CUMPLIDA</v>
      </c>
    </row>
    <row r="485" spans="1:17" ht="225.75" x14ac:dyDescent="0.2">
      <c r="A485" s="533" t="s">
        <v>19</v>
      </c>
      <c r="B485" s="534" t="s">
        <v>13</v>
      </c>
      <c r="C485" s="838"/>
      <c r="D485" s="838"/>
      <c r="E485" s="835"/>
      <c r="F485" s="835"/>
      <c r="G485" s="536" t="s">
        <v>831</v>
      </c>
      <c r="H485" s="538" t="s">
        <v>831</v>
      </c>
      <c r="I485" s="538" t="s">
        <v>524</v>
      </c>
      <c r="J485" s="545">
        <v>1</v>
      </c>
      <c r="K485" s="548">
        <v>45231</v>
      </c>
      <c r="L485" s="548">
        <v>45808</v>
      </c>
      <c r="M485" s="541">
        <f t="shared" si="16"/>
        <v>82.428571428571431</v>
      </c>
      <c r="N485" s="542">
        <v>1</v>
      </c>
      <c r="O485" s="547" t="s">
        <v>873</v>
      </c>
      <c r="P485" s="543">
        <f t="shared" si="15"/>
        <v>1</v>
      </c>
      <c r="Q485" s="544" t="str">
        <f>IF(ISNUMBER(P485),IF(P485=100%,"CUMPLIDA",IF(AND(ISNUMBER(L485),ISNUMBER([5]CGR!$P$4)), IF(L485&lt;[5]CGR!$P$4,"INCUMPLIDA","PROCESO"), "VERIFICAR FECHA")),"SIN VALOR AVANCE")</f>
        <v>CUMPLIDA</v>
      </c>
    </row>
    <row r="486" spans="1:17" ht="195.75" x14ac:dyDescent="0.2">
      <c r="A486" s="533" t="s">
        <v>19</v>
      </c>
      <c r="B486" s="534" t="s">
        <v>13</v>
      </c>
      <c r="C486" s="838"/>
      <c r="D486" s="838"/>
      <c r="E486" s="835"/>
      <c r="F486" s="835"/>
      <c r="G486" s="536" t="s">
        <v>110</v>
      </c>
      <c r="H486" s="538" t="s">
        <v>111</v>
      </c>
      <c r="I486" s="538" t="s">
        <v>112</v>
      </c>
      <c r="J486" s="545">
        <v>7</v>
      </c>
      <c r="K486" s="548">
        <v>46024</v>
      </c>
      <c r="L486" s="548">
        <v>46660</v>
      </c>
      <c r="M486" s="541">
        <f t="shared" si="16"/>
        <v>90.857142857142861</v>
      </c>
      <c r="N486" s="542">
        <v>0</v>
      </c>
      <c r="O486" s="547" t="s">
        <v>889</v>
      </c>
      <c r="P486" s="543">
        <f t="shared" si="15"/>
        <v>0</v>
      </c>
      <c r="Q486" s="544" t="str">
        <f>IF(ISNUMBER(P486),IF(P486=100%,"CUMPLIDA",IF(AND(ISNUMBER(L486),ISNUMBER([5]CGR!$P$4)), IF(L486&lt;[5]CGR!$P$4,"INCUMPLIDA","PROCESO"), "VERIFICAR FECHA")),"SIN VALOR AVANCE")</f>
        <v>PROCESO</v>
      </c>
    </row>
    <row r="487" spans="1:17" ht="75.75" customHeight="1" x14ac:dyDescent="0.2">
      <c r="A487" s="533" t="s">
        <v>19</v>
      </c>
      <c r="B487" s="534" t="s">
        <v>13</v>
      </c>
      <c r="C487" s="838"/>
      <c r="D487" s="838"/>
      <c r="E487" s="835"/>
      <c r="F487" s="835"/>
      <c r="G487" s="536" t="s">
        <v>114</v>
      </c>
      <c r="H487" s="538" t="s">
        <v>115</v>
      </c>
      <c r="I487" s="538" t="s">
        <v>116</v>
      </c>
      <c r="J487" s="545">
        <v>1</v>
      </c>
      <c r="K487" s="548">
        <v>46024</v>
      </c>
      <c r="L487" s="548">
        <v>46660</v>
      </c>
      <c r="M487" s="541">
        <f t="shared" si="16"/>
        <v>90.857142857142861</v>
      </c>
      <c r="N487" s="542">
        <v>0</v>
      </c>
      <c r="O487" s="547" t="s">
        <v>874</v>
      </c>
      <c r="P487" s="543">
        <f t="shared" si="15"/>
        <v>0</v>
      </c>
      <c r="Q487" s="544" t="str">
        <f>IF(ISNUMBER(P487),IF(P487=100%,"CUMPLIDA",IF(AND(ISNUMBER(L487),ISNUMBER([5]CGR!$P$4)), IF(L487&lt;[5]CGR!$P$4,"INCUMPLIDA","PROCESO"), "VERIFICAR FECHA")),"SIN VALOR AVANCE")</f>
        <v>PROCESO</v>
      </c>
    </row>
    <row r="488" spans="1:17" ht="285.75" x14ac:dyDescent="0.2">
      <c r="A488" s="533" t="s">
        <v>19</v>
      </c>
      <c r="B488" s="534" t="s">
        <v>13</v>
      </c>
      <c r="C488" s="838"/>
      <c r="D488" s="838"/>
      <c r="E488" s="835"/>
      <c r="F488" s="835"/>
      <c r="G488" s="536" t="s">
        <v>117</v>
      </c>
      <c r="H488" s="538" t="s">
        <v>118</v>
      </c>
      <c r="I488" s="538" t="s">
        <v>119</v>
      </c>
      <c r="J488" s="545">
        <v>2</v>
      </c>
      <c r="K488" s="548">
        <v>46024</v>
      </c>
      <c r="L488" s="548">
        <v>46660</v>
      </c>
      <c r="M488" s="541">
        <f t="shared" si="16"/>
        <v>90.857142857142861</v>
      </c>
      <c r="N488" s="542">
        <v>0</v>
      </c>
      <c r="O488" s="547" t="s">
        <v>845</v>
      </c>
      <c r="P488" s="543">
        <f t="shared" si="15"/>
        <v>0</v>
      </c>
      <c r="Q488" s="544" t="str">
        <f>IF(ISNUMBER(P488),IF(P488=100%,"CUMPLIDA",IF(AND(ISNUMBER(L488),ISNUMBER([5]CGR!$P$4)), IF(L488&lt;[5]CGR!$P$4,"INCUMPLIDA","PROCESO"), "VERIFICAR FECHA")),"SIN VALOR AVANCE")</f>
        <v>PROCESO</v>
      </c>
    </row>
    <row r="489" spans="1:17" ht="315.75" x14ac:dyDescent="0.2">
      <c r="A489" s="533" t="s">
        <v>19</v>
      </c>
      <c r="B489" s="534" t="s">
        <v>13</v>
      </c>
      <c r="C489" s="838" t="s">
        <v>890</v>
      </c>
      <c r="D489" s="838" t="s">
        <v>847</v>
      </c>
      <c r="E489" s="835" t="s">
        <v>891</v>
      </c>
      <c r="F489" s="869" t="s">
        <v>892</v>
      </c>
      <c r="G489" s="834" t="s">
        <v>850</v>
      </c>
      <c r="H489" s="549" t="s">
        <v>851</v>
      </c>
      <c r="I489" s="538" t="s">
        <v>852</v>
      </c>
      <c r="J489" s="539">
        <v>1</v>
      </c>
      <c r="K489" s="540">
        <v>45078</v>
      </c>
      <c r="L489" s="540">
        <v>45869</v>
      </c>
      <c r="M489" s="541">
        <f t="shared" si="16"/>
        <v>113</v>
      </c>
      <c r="N489" s="552">
        <v>1</v>
      </c>
      <c r="O489" s="538" t="s">
        <v>853</v>
      </c>
      <c r="P489" s="543">
        <f t="shared" si="15"/>
        <v>1</v>
      </c>
      <c r="Q489" s="544" t="str">
        <f>IF(ISNUMBER(P489),IF(P489=100%,"CUMPLIDA",IF(AND(ISNUMBER(L489),ISNUMBER([5]CGR!$P$4)), IF(L489&lt;[5]CGR!$P$4,"INCUMPLIDA","PROCESO"), "VERIFICAR FECHA")),"SIN VALOR AVANCE")</f>
        <v>CUMPLIDA</v>
      </c>
    </row>
    <row r="490" spans="1:17" ht="255.75" x14ac:dyDescent="0.2">
      <c r="A490" s="533" t="s">
        <v>19</v>
      </c>
      <c r="B490" s="534" t="s">
        <v>13</v>
      </c>
      <c r="C490" s="838"/>
      <c r="D490" s="838"/>
      <c r="E490" s="835"/>
      <c r="F490" s="869"/>
      <c r="G490" s="834"/>
      <c r="H490" s="538" t="s">
        <v>854</v>
      </c>
      <c r="I490" s="538" t="s">
        <v>855</v>
      </c>
      <c r="J490" s="539">
        <v>1</v>
      </c>
      <c r="K490" s="540">
        <v>45665</v>
      </c>
      <c r="L490" s="540">
        <v>46081</v>
      </c>
      <c r="M490" s="541">
        <f t="shared" si="16"/>
        <v>59.428571428571431</v>
      </c>
      <c r="N490" s="542">
        <v>0</v>
      </c>
      <c r="O490" s="538" t="s">
        <v>856</v>
      </c>
      <c r="P490" s="543">
        <f t="shared" si="15"/>
        <v>0</v>
      </c>
      <c r="Q490" s="544" t="str">
        <f>IF(ISNUMBER(P490),IF(P490=100%,"CUMPLIDA",IF(AND(ISNUMBER(L490),ISNUMBER([5]CGR!$P$4)), IF(L490&lt;[5]CGR!$P$4,"INCUMPLIDA","PROCESO"), "VERIFICAR FECHA")),"SIN VALOR AVANCE")</f>
        <v>PROCESO</v>
      </c>
    </row>
    <row r="491" spans="1:17" ht="270.75" x14ac:dyDescent="0.2">
      <c r="A491" s="533" t="s">
        <v>19</v>
      </c>
      <c r="B491" s="534" t="s">
        <v>13</v>
      </c>
      <c r="C491" s="838"/>
      <c r="D491" s="838"/>
      <c r="E491" s="835"/>
      <c r="F491" s="869"/>
      <c r="G491" s="834"/>
      <c r="H491" s="549" t="s">
        <v>857</v>
      </c>
      <c r="I491" s="538" t="s">
        <v>858</v>
      </c>
      <c r="J491" s="539">
        <v>1</v>
      </c>
      <c r="K491" s="540">
        <v>45597</v>
      </c>
      <c r="L491" s="540">
        <v>45716</v>
      </c>
      <c r="M491" s="541">
        <f t="shared" si="16"/>
        <v>17</v>
      </c>
      <c r="N491" s="552">
        <v>1</v>
      </c>
      <c r="O491" s="538" t="s">
        <v>859</v>
      </c>
      <c r="P491" s="543">
        <f t="shared" si="15"/>
        <v>1</v>
      </c>
      <c r="Q491" s="544" t="str">
        <f>IF(ISNUMBER(P491),IF(P491=100%,"CUMPLIDA",IF(AND(ISNUMBER(L491),ISNUMBER([5]CGR!$P$4)), IF(L491&lt;[5]CGR!$P$4,"INCUMPLIDA","PROCESO"), "VERIFICAR FECHA")),"SIN VALOR AVANCE")</f>
        <v>CUMPLIDA</v>
      </c>
    </row>
    <row r="492" spans="1:17" ht="255.75" customHeight="1" x14ac:dyDescent="0.2">
      <c r="A492" s="533" t="s">
        <v>19</v>
      </c>
      <c r="B492" s="534" t="s">
        <v>13</v>
      </c>
      <c r="C492" s="838" t="s">
        <v>893</v>
      </c>
      <c r="D492" s="838" t="s">
        <v>894</v>
      </c>
      <c r="E492" s="835" t="s">
        <v>895</v>
      </c>
      <c r="F492" s="835" t="s">
        <v>896</v>
      </c>
      <c r="G492" s="536" t="s">
        <v>823</v>
      </c>
      <c r="H492" s="537" t="s">
        <v>733</v>
      </c>
      <c r="I492" s="538" t="s">
        <v>164</v>
      </c>
      <c r="J492" s="539">
        <v>1</v>
      </c>
      <c r="K492" s="540">
        <v>44044</v>
      </c>
      <c r="L492" s="540">
        <v>44196</v>
      </c>
      <c r="M492" s="541">
        <f t="shared" si="16"/>
        <v>21.714285714285715</v>
      </c>
      <c r="N492" s="542">
        <v>1</v>
      </c>
      <c r="O492" s="538" t="s">
        <v>897</v>
      </c>
      <c r="P492" s="543">
        <f t="shared" si="15"/>
        <v>1</v>
      </c>
      <c r="Q492" s="544" t="str">
        <f>IF(ISNUMBER(P492),IF(P492=100%,"CUMPLIDA",IF(AND(ISNUMBER(L492),ISNUMBER([5]CGR!$P$4)), IF(L492&lt;[5]CGR!$P$4,"INCUMPLIDA","PROCESO"), "VERIFICAR FECHA")),"SIN VALOR AVANCE")</f>
        <v>CUMPLIDA</v>
      </c>
    </row>
    <row r="493" spans="1:17" ht="75.75" customHeight="1" x14ac:dyDescent="0.2">
      <c r="A493" s="533" t="s">
        <v>19</v>
      </c>
      <c r="B493" s="534" t="s">
        <v>13</v>
      </c>
      <c r="C493" s="838"/>
      <c r="D493" s="838"/>
      <c r="E493" s="835"/>
      <c r="F493" s="835"/>
      <c r="G493" s="833" t="s">
        <v>823</v>
      </c>
      <c r="H493" s="538" t="s">
        <v>675</v>
      </c>
      <c r="I493" s="538" t="s">
        <v>676</v>
      </c>
      <c r="J493" s="545">
        <v>1</v>
      </c>
      <c r="K493" s="540">
        <v>45231</v>
      </c>
      <c r="L493" s="540">
        <v>45504</v>
      </c>
      <c r="M493" s="541">
        <f t="shared" si="16"/>
        <v>39</v>
      </c>
      <c r="N493" s="542">
        <v>1</v>
      </c>
      <c r="O493" s="547" t="s">
        <v>825</v>
      </c>
      <c r="P493" s="543">
        <f t="shared" si="15"/>
        <v>1</v>
      </c>
      <c r="Q493" s="544" t="str">
        <f>IF(ISNUMBER(P493),IF(P493=100%,"CUMPLIDA",IF(AND(ISNUMBER(L493),ISNUMBER([5]CGR!$P$4)), IF(L493&lt;[5]CGR!$P$4,"INCUMPLIDA","PROCESO"), "VERIFICAR FECHA")),"SIN VALOR AVANCE")</f>
        <v>CUMPLIDA</v>
      </c>
    </row>
    <row r="494" spans="1:17" ht="315.75" x14ac:dyDescent="0.2">
      <c r="A494" s="533" t="s">
        <v>19</v>
      </c>
      <c r="B494" s="534" t="s">
        <v>13</v>
      </c>
      <c r="C494" s="838"/>
      <c r="D494" s="838"/>
      <c r="E494" s="835"/>
      <c r="F494" s="835"/>
      <c r="G494" s="833"/>
      <c r="H494" s="538" t="s">
        <v>678</v>
      </c>
      <c r="I494" s="538" t="s">
        <v>679</v>
      </c>
      <c r="J494" s="545">
        <v>1</v>
      </c>
      <c r="K494" s="540">
        <v>45231</v>
      </c>
      <c r="L494" s="540">
        <v>45504</v>
      </c>
      <c r="M494" s="541">
        <f t="shared" si="16"/>
        <v>39</v>
      </c>
      <c r="N494" s="542">
        <v>1</v>
      </c>
      <c r="O494" s="547" t="s">
        <v>864</v>
      </c>
      <c r="P494" s="543">
        <f t="shared" si="15"/>
        <v>1</v>
      </c>
      <c r="Q494" s="544" t="str">
        <f>IF(ISNUMBER(P494),IF(P494=100%,"CUMPLIDA",IF(AND(ISNUMBER(L494),ISNUMBER([5]CGR!$P$4)), IF(L494&lt;[5]CGR!$P$4,"INCUMPLIDA","PROCESO"), "VERIFICAR FECHA")),"SIN VALOR AVANCE")</f>
        <v>CUMPLIDA</v>
      </c>
    </row>
    <row r="495" spans="1:17" ht="150.75" x14ac:dyDescent="0.2">
      <c r="A495" s="533" t="s">
        <v>19</v>
      </c>
      <c r="B495" s="534" t="s">
        <v>13</v>
      </c>
      <c r="C495" s="838"/>
      <c r="D495" s="838"/>
      <c r="E495" s="835"/>
      <c r="F495" s="835"/>
      <c r="G495" s="536" t="s">
        <v>97</v>
      </c>
      <c r="H495" s="538" t="s">
        <v>98</v>
      </c>
      <c r="I495" s="538" t="s">
        <v>99</v>
      </c>
      <c r="J495" s="545">
        <v>1</v>
      </c>
      <c r="K495" s="548">
        <v>45323</v>
      </c>
      <c r="L495" s="548">
        <v>45747</v>
      </c>
      <c r="M495" s="541">
        <f t="shared" si="16"/>
        <v>60.571428571428569</v>
      </c>
      <c r="N495" s="542">
        <v>1</v>
      </c>
      <c r="O495" s="547" t="s">
        <v>865</v>
      </c>
      <c r="P495" s="543">
        <f t="shared" si="15"/>
        <v>1</v>
      </c>
      <c r="Q495" s="544" t="str">
        <f>IF(ISNUMBER(P495),IF(P495=100%,"CUMPLIDA",IF(AND(ISNUMBER(L495),ISNUMBER([5]CGR!$P$4)), IF(L495&lt;[5]CGR!$P$4,"INCUMPLIDA","PROCESO"), "VERIFICAR FECHA")),"SIN VALOR AVANCE")</f>
        <v>CUMPLIDA</v>
      </c>
    </row>
    <row r="496" spans="1:17" ht="90.75" x14ac:dyDescent="0.2">
      <c r="A496" s="533" t="s">
        <v>19</v>
      </c>
      <c r="B496" s="534" t="s">
        <v>13</v>
      </c>
      <c r="C496" s="838"/>
      <c r="D496" s="838"/>
      <c r="E496" s="835"/>
      <c r="F496" s="835"/>
      <c r="G496" s="536" t="s">
        <v>101</v>
      </c>
      <c r="H496" s="538" t="s">
        <v>101</v>
      </c>
      <c r="I496" s="538" t="s">
        <v>102</v>
      </c>
      <c r="J496" s="545">
        <v>1</v>
      </c>
      <c r="K496" s="548">
        <v>45323</v>
      </c>
      <c r="L496" s="548">
        <v>45747</v>
      </c>
      <c r="M496" s="541">
        <f t="shared" si="16"/>
        <v>60.571428571428569</v>
      </c>
      <c r="N496" s="542">
        <v>1</v>
      </c>
      <c r="O496" s="547" t="s">
        <v>888</v>
      </c>
      <c r="P496" s="543">
        <f t="shared" si="15"/>
        <v>1</v>
      </c>
      <c r="Q496" s="544" t="str">
        <f>IF(ISNUMBER(P496),IF(P496=100%,"CUMPLIDA",IF(AND(ISNUMBER(L496),ISNUMBER([5]CGR!$P$4)), IF(L496&lt;[5]CGR!$P$4,"INCUMPLIDA","PROCESO"), "VERIFICAR FECHA")),"SIN VALOR AVANCE")</f>
        <v>CUMPLIDA</v>
      </c>
    </row>
    <row r="497" spans="1:17" ht="105.75" x14ac:dyDescent="0.2">
      <c r="A497" s="533" t="s">
        <v>19</v>
      </c>
      <c r="B497" s="534" t="s">
        <v>13</v>
      </c>
      <c r="C497" s="838"/>
      <c r="D497" s="838"/>
      <c r="E497" s="835"/>
      <c r="F497" s="835"/>
      <c r="G497" s="536" t="s">
        <v>238</v>
      </c>
      <c r="H497" s="538" t="s">
        <v>239</v>
      </c>
      <c r="I497" s="538" t="s">
        <v>240</v>
      </c>
      <c r="J497" s="545">
        <v>1</v>
      </c>
      <c r="K497" s="548">
        <v>45231</v>
      </c>
      <c r="L497" s="548">
        <v>45747</v>
      </c>
      <c r="M497" s="541">
        <f t="shared" si="16"/>
        <v>73.714285714285708</v>
      </c>
      <c r="N497" s="542">
        <v>1</v>
      </c>
      <c r="O497" s="538" t="s">
        <v>738</v>
      </c>
      <c r="P497" s="543">
        <f t="shared" si="15"/>
        <v>1</v>
      </c>
      <c r="Q497" s="544" t="str">
        <f>IF(ISNUMBER(P497),IF(P497=100%,"CUMPLIDA",IF(AND(ISNUMBER(L497),ISNUMBER([5]CGR!$P$4)), IF(L497&lt;[5]CGR!$P$4,"INCUMPLIDA","PROCESO"), "VERIFICAR FECHA")),"SIN VALOR AVANCE")</f>
        <v>CUMPLIDA</v>
      </c>
    </row>
    <row r="498" spans="1:17" ht="150.75" x14ac:dyDescent="0.2">
      <c r="A498" s="533" t="s">
        <v>19</v>
      </c>
      <c r="B498" s="534" t="s">
        <v>13</v>
      </c>
      <c r="C498" s="838"/>
      <c r="D498" s="838"/>
      <c r="E498" s="835"/>
      <c r="F498" s="835"/>
      <c r="G498" s="536" t="s">
        <v>104</v>
      </c>
      <c r="H498" s="538" t="s">
        <v>104</v>
      </c>
      <c r="I498" s="538" t="s">
        <v>248</v>
      </c>
      <c r="J498" s="545">
        <v>1</v>
      </c>
      <c r="K498" s="548">
        <v>45323</v>
      </c>
      <c r="L498" s="548">
        <v>45747</v>
      </c>
      <c r="M498" s="541">
        <f t="shared" si="16"/>
        <v>60.571428571428569</v>
      </c>
      <c r="N498" s="542">
        <v>1</v>
      </c>
      <c r="O498" s="547" t="s">
        <v>865</v>
      </c>
      <c r="P498" s="543">
        <f t="shared" si="15"/>
        <v>1</v>
      </c>
      <c r="Q498" s="544" t="str">
        <f>IF(ISNUMBER(P498),IF(P498=100%,"CUMPLIDA",IF(AND(ISNUMBER(L498),ISNUMBER([5]CGR!$P$4)), IF(L498&lt;[5]CGR!$P$4,"INCUMPLIDA","PROCESO"), "VERIFICAR FECHA")),"SIN VALOR AVANCE")</f>
        <v>CUMPLIDA</v>
      </c>
    </row>
    <row r="499" spans="1:17" ht="90.75" x14ac:dyDescent="0.2">
      <c r="A499" s="533" t="s">
        <v>19</v>
      </c>
      <c r="B499" s="534" t="s">
        <v>13</v>
      </c>
      <c r="C499" s="838"/>
      <c r="D499" s="838"/>
      <c r="E499" s="835"/>
      <c r="F499" s="835"/>
      <c r="G499" s="536" t="s">
        <v>830</v>
      </c>
      <c r="H499" s="538" t="s">
        <v>830</v>
      </c>
      <c r="I499" s="538" t="s">
        <v>107</v>
      </c>
      <c r="J499" s="545">
        <v>1</v>
      </c>
      <c r="K499" s="548">
        <v>45231</v>
      </c>
      <c r="L499" s="548">
        <v>45747</v>
      </c>
      <c r="M499" s="541">
        <f t="shared" si="16"/>
        <v>73.714285714285708</v>
      </c>
      <c r="N499" s="542">
        <v>1</v>
      </c>
      <c r="O499" s="547" t="s">
        <v>888</v>
      </c>
      <c r="P499" s="543">
        <f t="shared" si="15"/>
        <v>1</v>
      </c>
      <c r="Q499" s="544" t="str">
        <f>IF(ISNUMBER(P499),IF(P499=100%,"CUMPLIDA",IF(AND(ISNUMBER(L499),ISNUMBER([5]CGR!$P$4)), IF(L499&lt;[5]CGR!$P$4,"INCUMPLIDA","PROCESO"), "VERIFICAR FECHA")),"SIN VALOR AVANCE")</f>
        <v>CUMPLIDA</v>
      </c>
    </row>
    <row r="500" spans="1:17" ht="240.75" x14ac:dyDescent="0.2">
      <c r="A500" s="533" t="s">
        <v>19</v>
      </c>
      <c r="B500" s="534" t="s">
        <v>13</v>
      </c>
      <c r="C500" s="838"/>
      <c r="D500" s="838"/>
      <c r="E500" s="835"/>
      <c r="F500" s="835"/>
      <c r="G500" s="536" t="s">
        <v>831</v>
      </c>
      <c r="H500" s="538" t="s">
        <v>831</v>
      </c>
      <c r="I500" s="538" t="s">
        <v>524</v>
      </c>
      <c r="J500" s="545">
        <v>1</v>
      </c>
      <c r="K500" s="548">
        <v>45231</v>
      </c>
      <c r="L500" s="548">
        <v>45808</v>
      </c>
      <c r="M500" s="541">
        <f t="shared" si="16"/>
        <v>82.428571428571431</v>
      </c>
      <c r="N500" s="542">
        <v>1</v>
      </c>
      <c r="O500" s="547" t="s">
        <v>842</v>
      </c>
      <c r="P500" s="543">
        <f t="shared" si="15"/>
        <v>1</v>
      </c>
      <c r="Q500" s="544" t="str">
        <f>IF(ISNUMBER(P500),IF(P500=100%,"CUMPLIDA",IF(AND(ISNUMBER(L500),ISNUMBER([5]CGR!$P$4)), IF(L500&lt;[5]CGR!$P$4,"INCUMPLIDA","PROCESO"), "VERIFICAR FECHA")),"SIN VALOR AVANCE")</f>
        <v>CUMPLIDA</v>
      </c>
    </row>
    <row r="501" spans="1:17" ht="180.75" x14ac:dyDescent="0.2">
      <c r="A501" s="533" t="s">
        <v>19</v>
      </c>
      <c r="B501" s="534" t="s">
        <v>13</v>
      </c>
      <c r="C501" s="838"/>
      <c r="D501" s="838"/>
      <c r="E501" s="835"/>
      <c r="F501" s="835"/>
      <c r="G501" s="536" t="s">
        <v>110</v>
      </c>
      <c r="H501" s="538" t="s">
        <v>111</v>
      </c>
      <c r="I501" s="538" t="s">
        <v>112</v>
      </c>
      <c r="J501" s="545">
        <v>7</v>
      </c>
      <c r="K501" s="548">
        <v>46024</v>
      </c>
      <c r="L501" s="548">
        <v>46660</v>
      </c>
      <c r="M501" s="541">
        <f t="shared" si="16"/>
        <v>90.857142857142861</v>
      </c>
      <c r="N501" s="542">
        <v>0</v>
      </c>
      <c r="O501" s="547" t="s">
        <v>867</v>
      </c>
      <c r="P501" s="543">
        <f t="shared" si="15"/>
        <v>0</v>
      </c>
      <c r="Q501" s="544" t="str">
        <f>IF(ISNUMBER(P501),IF(P501=100%,"CUMPLIDA",IF(AND(ISNUMBER(L501),ISNUMBER([5]CGR!$P$4)), IF(L501&lt;[5]CGR!$P$4,"INCUMPLIDA","PROCESO"), "VERIFICAR FECHA")),"SIN VALOR AVANCE")</f>
        <v>PROCESO</v>
      </c>
    </row>
    <row r="502" spans="1:17" ht="165.75" x14ac:dyDescent="0.2">
      <c r="A502" s="533" t="s">
        <v>19</v>
      </c>
      <c r="B502" s="534" t="s">
        <v>13</v>
      </c>
      <c r="C502" s="838"/>
      <c r="D502" s="838"/>
      <c r="E502" s="835"/>
      <c r="F502" s="835"/>
      <c r="G502" s="536" t="s">
        <v>114</v>
      </c>
      <c r="H502" s="538" t="s">
        <v>115</v>
      </c>
      <c r="I502" s="538" t="s">
        <v>116</v>
      </c>
      <c r="J502" s="545">
        <v>1</v>
      </c>
      <c r="K502" s="548">
        <v>46024</v>
      </c>
      <c r="L502" s="548">
        <v>46660</v>
      </c>
      <c r="M502" s="541">
        <f t="shared" si="16"/>
        <v>90.857142857142861</v>
      </c>
      <c r="N502" s="542">
        <v>0</v>
      </c>
      <c r="O502" s="547" t="s">
        <v>844</v>
      </c>
      <c r="P502" s="543">
        <f t="shared" si="15"/>
        <v>0</v>
      </c>
      <c r="Q502" s="544" t="str">
        <f>IF(ISNUMBER(P502),IF(P502=100%,"CUMPLIDA",IF(AND(ISNUMBER(L502),ISNUMBER([5]CGR!$P$4)), IF(L502&lt;[5]CGR!$P$4,"INCUMPLIDA","PROCESO"), "VERIFICAR FECHA")),"SIN VALOR AVANCE")</f>
        <v>PROCESO</v>
      </c>
    </row>
    <row r="503" spans="1:17" ht="285.75" x14ac:dyDescent="0.2">
      <c r="A503" s="533" t="s">
        <v>19</v>
      </c>
      <c r="B503" s="534" t="s">
        <v>13</v>
      </c>
      <c r="C503" s="838"/>
      <c r="D503" s="838"/>
      <c r="E503" s="835"/>
      <c r="F503" s="835"/>
      <c r="G503" s="536" t="s">
        <v>117</v>
      </c>
      <c r="H503" s="538" t="s">
        <v>118</v>
      </c>
      <c r="I503" s="538" t="s">
        <v>119</v>
      </c>
      <c r="J503" s="545">
        <v>2</v>
      </c>
      <c r="K503" s="548">
        <v>46024</v>
      </c>
      <c r="L503" s="548">
        <v>46660</v>
      </c>
      <c r="M503" s="541">
        <f t="shared" si="16"/>
        <v>90.857142857142861</v>
      </c>
      <c r="N503" s="542">
        <v>0</v>
      </c>
      <c r="O503" s="547" t="s">
        <v>845</v>
      </c>
      <c r="P503" s="543">
        <f t="shared" si="15"/>
        <v>0</v>
      </c>
      <c r="Q503" s="544" t="str">
        <f>IF(ISNUMBER(P503),IF(P503=100%,"CUMPLIDA",IF(AND(ISNUMBER(L503),ISNUMBER([5]CGR!$P$4)), IF(L503&lt;[5]CGR!$P$4,"INCUMPLIDA","PROCESO"), "VERIFICAR FECHA")),"SIN VALOR AVANCE")</f>
        <v>PROCESO</v>
      </c>
    </row>
    <row r="504" spans="1:17" ht="270.75" customHeight="1" x14ac:dyDescent="0.2">
      <c r="A504" s="533" t="s">
        <v>19</v>
      </c>
      <c r="B504" s="534" t="s">
        <v>13</v>
      </c>
      <c r="C504" s="838" t="s">
        <v>898</v>
      </c>
      <c r="D504" s="838" t="s">
        <v>899</v>
      </c>
      <c r="E504" s="835" t="s">
        <v>900</v>
      </c>
      <c r="F504" s="835" t="s">
        <v>901</v>
      </c>
      <c r="G504" s="536" t="s">
        <v>823</v>
      </c>
      <c r="H504" s="537" t="s">
        <v>733</v>
      </c>
      <c r="I504" s="538" t="s">
        <v>164</v>
      </c>
      <c r="J504" s="539">
        <v>1</v>
      </c>
      <c r="K504" s="540">
        <v>44044</v>
      </c>
      <c r="L504" s="540">
        <v>44196</v>
      </c>
      <c r="M504" s="541">
        <f t="shared" si="16"/>
        <v>21.714285714285715</v>
      </c>
      <c r="N504" s="542">
        <v>1</v>
      </c>
      <c r="O504" s="538" t="s">
        <v>902</v>
      </c>
      <c r="P504" s="543">
        <f t="shared" si="15"/>
        <v>1</v>
      </c>
      <c r="Q504" s="544" t="str">
        <f>IF(ISNUMBER(P504),IF(P504=100%,"CUMPLIDA",IF(AND(ISNUMBER(L504),ISNUMBER([5]CGR!$P$4)), IF(L504&lt;[5]CGR!$P$4,"INCUMPLIDA","PROCESO"), "VERIFICAR FECHA")),"SIN VALOR AVANCE")</f>
        <v>CUMPLIDA</v>
      </c>
    </row>
    <row r="505" spans="1:17" ht="75.75" customHeight="1" x14ac:dyDescent="0.2">
      <c r="A505" s="533" t="s">
        <v>19</v>
      </c>
      <c r="B505" s="534" t="s">
        <v>13</v>
      </c>
      <c r="C505" s="838"/>
      <c r="D505" s="838"/>
      <c r="E505" s="835"/>
      <c r="F505" s="835"/>
      <c r="G505" s="833" t="s">
        <v>823</v>
      </c>
      <c r="H505" s="538" t="s">
        <v>675</v>
      </c>
      <c r="I505" s="538" t="s">
        <v>676</v>
      </c>
      <c r="J505" s="545">
        <v>1</v>
      </c>
      <c r="K505" s="540">
        <v>45231</v>
      </c>
      <c r="L505" s="540">
        <v>45504</v>
      </c>
      <c r="M505" s="541">
        <f t="shared" si="16"/>
        <v>39</v>
      </c>
      <c r="N505" s="542">
        <v>1</v>
      </c>
      <c r="O505" s="547" t="s">
        <v>825</v>
      </c>
      <c r="P505" s="543">
        <f t="shared" si="15"/>
        <v>1</v>
      </c>
      <c r="Q505" s="544" t="str">
        <f>IF(ISNUMBER(P505),IF(P505=100%,"CUMPLIDA",IF(AND(ISNUMBER(L505),ISNUMBER([5]CGR!$P$4)), IF(L505&lt;[5]CGR!$P$4,"INCUMPLIDA","PROCESO"), "VERIFICAR FECHA")),"SIN VALOR AVANCE")</f>
        <v>CUMPLIDA</v>
      </c>
    </row>
    <row r="506" spans="1:17" ht="315.75" x14ac:dyDescent="0.2">
      <c r="A506" s="533" t="s">
        <v>19</v>
      </c>
      <c r="B506" s="534" t="s">
        <v>13</v>
      </c>
      <c r="C506" s="838"/>
      <c r="D506" s="838"/>
      <c r="E506" s="835"/>
      <c r="F506" s="835"/>
      <c r="G506" s="833"/>
      <c r="H506" s="538" t="s">
        <v>678</v>
      </c>
      <c r="I506" s="538" t="s">
        <v>679</v>
      </c>
      <c r="J506" s="545">
        <v>1</v>
      </c>
      <c r="K506" s="540">
        <v>45231</v>
      </c>
      <c r="L506" s="540">
        <v>45504</v>
      </c>
      <c r="M506" s="541">
        <f t="shared" si="16"/>
        <v>39</v>
      </c>
      <c r="N506" s="542">
        <v>1</v>
      </c>
      <c r="O506" s="547" t="s">
        <v>864</v>
      </c>
      <c r="P506" s="543">
        <f t="shared" si="15"/>
        <v>1</v>
      </c>
      <c r="Q506" s="544" t="str">
        <f>IF(ISNUMBER(P506),IF(P506=100%,"CUMPLIDA",IF(AND(ISNUMBER(L506),ISNUMBER([5]CGR!$P$4)), IF(L506&lt;[5]CGR!$P$4,"INCUMPLIDA","PROCESO"), "VERIFICAR FECHA")),"SIN VALOR AVANCE")</f>
        <v>CUMPLIDA</v>
      </c>
    </row>
    <row r="507" spans="1:17" ht="150.75" x14ac:dyDescent="0.2">
      <c r="A507" s="533" t="s">
        <v>19</v>
      </c>
      <c r="B507" s="534" t="s">
        <v>13</v>
      </c>
      <c r="C507" s="838"/>
      <c r="D507" s="838"/>
      <c r="E507" s="835"/>
      <c r="F507" s="835"/>
      <c r="G507" s="536" t="s">
        <v>97</v>
      </c>
      <c r="H507" s="538" t="s">
        <v>98</v>
      </c>
      <c r="I507" s="538" t="s">
        <v>99</v>
      </c>
      <c r="J507" s="545">
        <v>1</v>
      </c>
      <c r="K507" s="548">
        <v>45323</v>
      </c>
      <c r="L507" s="548">
        <v>45747</v>
      </c>
      <c r="M507" s="541">
        <f t="shared" si="16"/>
        <v>60.571428571428569</v>
      </c>
      <c r="N507" s="542">
        <v>1</v>
      </c>
      <c r="O507" s="547" t="s">
        <v>865</v>
      </c>
      <c r="P507" s="543">
        <f t="shared" si="15"/>
        <v>1</v>
      </c>
      <c r="Q507" s="544" t="str">
        <f>IF(ISNUMBER(P507),IF(P507=100%,"CUMPLIDA",IF(AND(ISNUMBER(L507),ISNUMBER([5]CGR!$P$4)), IF(L507&lt;[5]CGR!$P$4,"INCUMPLIDA","PROCESO"), "VERIFICAR FECHA")),"SIN VALOR AVANCE")</f>
        <v>CUMPLIDA</v>
      </c>
    </row>
    <row r="508" spans="1:17" ht="90.75" x14ac:dyDescent="0.2">
      <c r="A508" s="533" t="s">
        <v>19</v>
      </c>
      <c r="B508" s="534" t="s">
        <v>13</v>
      </c>
      <c r="C508" s="838"/>
      <c r="D508" s="838"/>
      <c r="E508" s="835"/>
      <c r="F508" s="835"/>
      <c r="G508" s="536" t="s">
        <v>101</v>
      </c>
      <c r="H508" s="538" t="s">
        <v>101</v>
      </c>
      <c r="I508" s="538" t="s">
        <v>102</v>
      </c>
      <c r="J508" s="545">
        <v>1</v>
      </c>
      <c r="K508" s="548">
        <v>45323</v>
      </c>
      <c r="L508" s="548">
        <v>45747</v>
      </c>
      <c r="M508" s="541">
        <f t="shared" si="16"/>
        <v>60.571428571428569</v>
      </c>
      <c r="N508" s="542">
        <v>1</v>
      </c>
      <c r="O508" s="547" t="s">
        <v>888</v>
      </c>
      <c r="P508" s="543">
        <f t="shared" si="15"/>
        <v>1</v>
      </c>
      <c r="Q508" s="544" t="str">
        <f>IF(ISNUMBER(P508),IF(P508=100%,"CUMPLIDA",IF(AND(ISNUMBER(L508),ISNUMBER([5]CGR!$P$4)), IF(L508&lt;[5]CGR!$P$4,"INCUMPLIDA","PROCESO"), "VERIFICAR FECHA")),"SIN VALOR AVANCE")</f>
        <v>CUMPLIDA</v>
      </c>
    </row>
    <row r="509" spans="1:17" ht="105.75" x14ac:dyDescent="0.2">
      <c r="A509" s="533" t="s">
        <v>19</v>
      </c>
      <c r="B509" s="534" t="s">
        <v>13</v>
      </c>
      <c r="C509" s="838"/>
      <c r="D509" s="838"/>
      <c r="E509" s="835"/>
      <c r="F509" s="835"/>
      <c r="G509" s="536" t="s">
        <v>238</v>
      </c>
      <c r="H509" s="538" t="s">
        <v>239</v>
      </c>
      <c r="I509" s="538" t="s">
        <v>240</v>
      </c>
      <c r="J509" s="545">
        <v>1</v>
      </c>
      <c r="K509" s="548">
        <v>45231</v>
      </c>
      <c r="L509" s="548">
        <v>45747</v>
      </c>
      <c r="M509" s="541">
        <f t="shared" si="16"/>
        <v>73.714285714285708</v>
      </c>
      <c r="N509" s="542">
        <v>1</v>
      </c>
      <c r="O509" s="538" t="s">
        <v>738</v>
      </c>
      <c r="P509" s="543">
        <f t="shared" si="15"/>
        <v>1</v>
      </c>
      <c r="Q509" s="544" t="str">
        <f>IF(ISNUMBER(P509),IF(P509=100%,"CUMPLIDA",IF(AND(ISNUMBER(L509),ISNUMBER([5]CGR!$P$4)), IF(L509&lt;[5]CGR!$P$4,"INCUMPLIDA","PROCESO"), "VERIFICAR FECHA")),"SIN VALOR AVANCE")</f>
        <v>CUMPLIDA</v>
      </c>
    </row>
    <row r="510" spans="1:17" ht="150.75" x14ac:dyDescent="0.2">
      <c r="A510" s="533" t="s">
        <v>19</v>
      </c>
      <c r="B510" s="534" t="s">
        <v>13</v>
      </c>
      <c r="C510" s="838"/>
      <c r="D510" s="838"/>
      <c r="E510" s="835"/>
      <c r="F510" s="835"/>
      <c r="G510" s="536" t="s">
        <v>104</v>
      </c>
      <c r="H510" s="538" t="s">
        <v>104</v>
      </c>
      <c r="I510" s="538" t="s">
        <v>248</v>
      </c>
      <c r="J510" s="545">
        <v>1</v>
      </c>
      <c r="K510" s="548">
        <v>45323</v>
      </c>
      <c r="L510" s="548">
        <v>45747</v>
      </c>
      <c r="M510" s="541">
        <f t="shared" si="16"/>
        <v>60.571428571428569</v>
      </c>
      <c r="N510" s="542">
        <v>1</v>
      </c>
      <c r="O510" s="547" t="s">
        <v>865</v>
      </c>
      <c r="P510" s="543">
        <f t="shared" si="15"/>
        <v>1</v>
      </c>
      <c r="Q510" s="544" t="str">
        <f>IF(ISNUMBER(P510),IF(P510=100%,"CUMPLIDA",IF(AND(ISNUMBER(L510),ISNUMBER([5]CGR!$P$4)), IF(L510&lt;[5]CGR!$P$4,"INCUMPLIDA","PROCESO"), "VERIFICAR FECHA")),"SIN VALOR AVANCE")</f>
        <v>CUMPLIDA</v>
      </c>
    </row>
    <row r="511" spans="1:17" ht="90.75" x14ac:dyDescent="0.2">
      <c r="A511" s="533" t="s">
        <v>19</v>
      </c>
      <c r="B511" s="534" t="s">
        <v>13</v>
      </c>
      <c r="C511" s="838"/>
      <c r="D511" s="838"/>
      <c r="E511" s="835"/>
      <c r="F511" s="835"/>
      <c r="G511" s="536" t="s">
        <v>830</v>
      </c>
      <c r="H511" s="538" t="s">
        <v>830</v>
      </c>
      <c r="I511" s="538" t="s">
        <v>107</v>
      </c>
      <c r="J511" s="545">
        <v>1</v>
      </c>
      <c r="K511" s="548">
        <v>45231</v>
      </c>
      <c r="L511" s="548">
        <v>45747</v>
      </c>
      <c r="M511" s="541">
        <f t="shared" si="16"/>
        <v>73.714285714285708</v>
      </c>
      <c r="N511" s="542">
        <v>1</v>
      </c>
      <c r="O511" s="547" t="s">
        <v>888</v>
      </c>
      <c r="P511" s="543">
        <f t="shared" si="15"/>
        <v>1</v>
      </c>
      <c r="Q511" s="544" t="str">
        <f>IF(ISNUMBER(P511),IF(P511=100%,"CUMPLIDA",IF(AND(ISNUMBER(L511),ISNUMBER([5]CGR!$P$4)), IF(L511&lt;[5]CGR!$P$4,"INCUMPLIDA","PROCESO"), "VERIFICAR FECHA")),"SIN VALOR AVANCE")</f>
        <v>CUMPLIDA</v>
      </c>
    </row>
    <row r="512" spans="1:17" ht="225.75" x14ac:dyDescent="0.2">
      <c r="A512" s="533" t="s">
        <v>19</v>
      </c>
      <c r="B512" s="534" t="s">
        <v>13</v>
      </c>
      <c r="C512" s="838"/>
      <c r="D512" s="838"/>
      <c r="E512" s="835"/>
      <c r="F512" s="835"/>
      <c r="G512" s="536" t="s">
        <v>831</v>
      </c>
      <c r="H512" s="538" t="s">
        <v>831</v>
      </c>
      <c r="I512" s="538" t="s">
        <v>524</v>
      </c>
      <c r="J512" s="545">
        <v>1</v>
      </c>
      <c r="K512" s="548">
        <v>45231</v>
      </c>
      <c r="L512" s="548">
        <v>45808</v>
      </c>
      <c r="M512" s="541">
        <f t="shared" si="16"/>
        <v>82.428571428571431</v>
      </c>
      <c r="N512" s="542">
        <v>1</v>
      </c>
      <c r="O512" s="547" t="s">
        <v>873</v>
      </c>
      <c r="P512" s="543">
        <f t="shared" si="15"/>
        <v>1</v>
      </c>
      <c r="Q512" s="544" t="str">
        <f>IF(ISNUMBER(P512),IF(P512=100%,"CUMPLIDA",IF(AND(ISNUMBER(L512),ISNUMBER([5]CGR!$P$4)), IF(L512&lt;[5]CGR!$P$4,"INCUMPLIDA","PROCESO"), "VERIFICAR FECHA")),"SIN VALOR AVANCE")</f>
        <v>CUMPLIDA</v>
      </c>
    </row>
    <row r="513" spans="1:17" ht="180.75" x14ac:dyDescent="0.2">
      <c r="A513" s="533" t="s">
        <v>19</v>
      </c>
      <c r="B513" s="534" t="s">
        <v>13</v>
      </c>
      <c r="C513" s="838"/>
      <c r="D513" s="838"/>
      <c r="E513" s="835"/>
      <c r="F513" s="835"/>
      <c r="G513" s="536" t="s">
        <v>110</v>
      </c>
      <c r="H513" s="538" t="s">
        <v>111</v>
      </c>
      <c r="I513" s="538" t="s">
        <v>112</v>
      </c>
      <c r="J513" s="545">
        <v>7</v>
      </c>
      <c r="K513" s="548">
        <v>46024</v>
      </c>
      <c r="L513" s="548">
        <v>46660</v>
      </c>
      <c r="M513" s="541">
        <f t="shared" si="16"/>
        <v>90.857142857142861</v>
      </c>
      <c r="N513" s="542">
        <v>0</v>
      </c>
      <c r="O513" s="547" t="s">
        <v>867</v>
      </c>
      <c r="P513" s="543">
        <f t="shared" si="15"/>
        <v>0</v>
      </c>
      <c r="Q513" s="544" t="str">
        <f>IF(ISNUMBER(P513),IF(P513=100%,"CUMPLIDA",IF(AND(ISNUMBER(L513),ISNUMBER([5]CGR!$P$4)), IF(L513&lt;[5]CGR!$P$4,"INCUMPLIDA","PROCESO"), "VERIFICAR FECHA")),"SIN VALOR AVANCE")</f>
        <v>PROCESO</v>
      </c>
    </row>
    <row r="514" spans="1:17" ht="150.75" x14ac:dyDescent="0.2">
      <c r="A514" s="533" t="s">
        <v>19</v>
      </c>
      <c r="B514" s="534" t="s">
        <v>13</v>
      </c>
      <c r="C514" s="838"/>
      <c r="D514" s="838"/>
      <c r="E514" s="835"/>
      <c r="F514" s="835"/>
      <c r="G514" s="536" t="s">
        <v>114</v>
      </c>
      <c r="H514" s="538" t="s">
        <v>115</v>
      </c>
      <c r="I514" s="538" t="s">
        <v>116</v>
      </c>
      <c r="J514" s="545">
        <v>1</v>
      </c>
      <c r="K514" s="548">
        <v>46024</v>
      </c>
      <c r="L514" s="548">
        <v>46660</v>
      </c>
      <c r="M514" s="541">
        <f t="shared" si="16"/>
        <v>90.857142857142861</v>
      </c>
      <c r="N514" s="542">
        <v>0</v>
      </c>
      <c r="O514" s="547" t="s">
        <v>874</v>
      </c>
      <c r="P514" s="543">
        <f t="shared" si="15"/>
        <v>0</v>
      </c>
      <c r="Q514" s="544" t="str">
        <f>IF(ISNUMBER(P514),IF(P514=100%,"CUMPLIDA",IF(AND(ISNUMBER(L514),ISNUMBER([5]CGR!$P$4)), IF(L514&lt;[5]CGR!$P$4,"INCUMPLIDA","PROCESO"), "VERIFICAR FECHA")),"SIN VALOR AVANCE")</f>
        <v>PROCESO</v>
      </c>
    </row>
    <row r="515" spans="1:17" ht="285.75" x14ac:dyDescent="0.2">
      <c r="A515" s="533" t="s">
        <v>19</v>
      </c>
      <c r="B515" s="534" t="s">
        <v>13</v>
      </c>
      <c r="C515" s="838"/>
      <c r="D515" s="838"/>
      <c r="E515" s="835"/>
      <c r="F515" s="835"/>
      <c r="G515" s="536" t="s">
        <v>117</v>
      </c>
      <c r="H515" s="538" t="s">
        <v>118</v>
      </c>
      <c r="I515" s="538" t="s">
        <v>119</v>
      </c>
      <c r="J515" s="545">
        <v>2</v>
      </c>
      <c r="K515" s="548">
        <v>46024</v>
      </c>
      <c r="L515" s="548">
        <v>46660</v>
      </c>
      <c r="M515" s="541">
        <f t="shared" si="16"/>
        <v>90.857142857142861</v>
      </c>
      <c r="N515" s="542">
        <v>0</v>
      </c>
      <c r="O515" s="547" t="s">
        <v>845</v>
      </c>
      <c r="P515" s="543">
        <f t="shared" si="15"/>
        <v>0</v>
      </c>
      <c r="Q515" s="544" t="str">
        <f>IF(ISNUMBER(P515),IF(P515=100%,"CUMPLIDA",IF(AND(ISNUMBER(L515),ISNUMBER([5]CGR!$P$4)), IF(L515&lt;[5]CGR!$P$4,"INCUMPLIDA","PROCESO"), "VERIFICAR FECHA")),"SIN VALOR AVANCE")</f>
        <v>PROCESO</v>
      </c>
    </row>
    <row r="516" spans="1:17" ht="255.75" x14ac:dyDescent="0.2">
      <c r="A516" s="533" t="s">
        <v>19</v>
      </c>
      <c r="B516" s="534" t="s">
        <v>13</v>
      </c>
      <c r="C516" s="838" t="s">
        <v>903</v>
      </c>
      <c r="D516" s="838" t="s">
        <v>820</v>
      </c>
      <c r="E516" s="835" t="s">
        <v>904</v>
      </c>
      <c r="F516" s="835" t="s">
        <v>905</v>
      </c>
      <c r="G516" s="536" t="s">
        <v>823</v>
      </c>
      <c r="H516" s="537" t="s">
        <v>733</v>
      </c>
      <c r="I516" s="538" t="s">
        <v>164</v>
      </c>
      <c r="J516" s="539">
        <v>1</v>
      </c>
      <c r="K516" s="540">
        <v>44044</v>
      </c>
      <c r="L516" s="540">
        <v>44196</v>
      </c>
      <c r="M516" s="541">
        <f t="shared" si="16"/>
        <v>21.714285714285715</v>
      </c>
      <c r="N516" s="542">
        <v>1</v>
      </c>
      <c r="O516" s="538" t="s">
        <v>906</v>
      </c>
      <c r="P516" s="543">
        <f t="shared" si="15"/>
        <v>1</v>
      </c>
      <c r="Q516" s="544" t="str">
        <f>IF(ISNUMBER(P516),IF(P516=100%,"CUMPLIDA",IF(AND(ISNUMBER(L516),ISNUMBER([5]CGR!$P$4)), IF(L516&lt;[5]CGR!$P$4,"INCUMPLIDA","PROCESO"), "VERIFICAR FECHA")),"SIN VALOR AVANCE")</f>
        <v>CUMPLIDA</v>
      </c>
    </row>
    <row r="517" spans="1:17" ht="75.75" customHeight="1" x14ac:dyDescent="0.2">
      <c r="A517" s="533" t="s">
        <v>19</v>
      </c>
      <c r="B517" s="534" t="s">
        <v>13</v>
      </c>
      <c r="C517" s="838"/>
      <c r="D517" s="838"/>
      <c r="E517" s="835"/>
      <c r="F517" s="835"/>
      <c r="G517" s="833" t="s">
        <v>823</v>
      </c>
      <c r="H517" s="538" t="s">
        <v>675</v>
      </c>
      <c r="I517" s="538" t="s">
        <v>676</v>
      </c>
      <c r="J517" s="545">
        <v>1</v>
      </c>
      <c r="K517" s="540">
        <v>45231</v>
      </c>
      <c r="L517" s="540">
        <v>45504</v>
      </c>
      <c r="M517" s="541">
        <f t="shared" si="16"/>
        <v>39</v>
      </c>
      <c r="N517" s="542">
        <v>1</v>
      </c>
      <c r="O517" s="547" t="s">
        <v>825</v>
      </c>
      <c r="P517" s="543">
        <f t="shared" si="15"/>
        <v>1</v>
      </c>
      <c r="Q517" s="544" t="str">
        <f>IF(ISNUMBER(P517),IF(P517=100%,"CUMPLIDA",IF(AND(ISNUMBER(L517),ISNUMBER([5]CGR!$P$4)), IF(L517&lt;[5]CGR!$P$4,"INCUMPLIDA","PROCESO"), "VERIFICAR FECHA")),"SIN VALOR AVANCE")</f>
        <v>CUMPLIDA</v>
      </c>
    </row>
    <row r="518" spans="1:17" ht="315.75" x14ac:dyDescent="0.2">
      <c r="A518" s="533" t="s">
        <v>19</v>
      </c>
      <c r="B518" s="534" t="s">
        <v>13</v>
      </c>
      <c r="C518" s="838"/>
      <c r="D518" s="838"/>
      <c r="E518" s="835"/>
      <c r="F518" s="835"/>
      <c r="G518" s="833"/>
      <c r="H518" s="538" t="s">
        <v>678</v>
      </c>
      <c r="I518" s="538" t="s">
        <v>679</v>
      </c>
      <c r="J518" s="545">
        <v>1</v>
      </c>
      <c r="K518" s="540">
        <v>45231</v>
      </c>
      <c r="L518" s="540">
        <v>45504</v>
      </c>
      <c r="M518" s="541">
        <f t="shared" si="16"/>
        <v>39</v>
      </c>
      <c r="N518" s="542">
        <v>1</v>
      </c>
      <c r="O518" s="547" t="s">
        <v>864</v>
      </c>
      <c r="P518" s="543">
        <f t="shared" si="15"/>
        <v>1</v>
      </c>
      <c r="Q518" s="544" t="str">
        <f>IF(ISNUMBER(P518),IF(P518=100%,"CUMPLIDA",IF(AND(ISNUMBER(L518),ISNUMBER([5]CGR!$P$4)), IF(L518&lt;[5]CGR!$P$4,"INCUMPLIDA","PROCESO"), "VERIFICAR FECHA")),"SIN VALOR AVANCE")</f>
        <v>CUMPLIDA</v>
      </c>
    </row>
    <row r="519" spans="1:17" ht="150.75" x14ac:dyDescent="0.2">
      <c r="A519" s="533" t="s">
        <v>19</v>
      </c>
      <c r="B519" s="534" t="s">
        <v>13</v>
      </c>
      <c r="C519" s="838"/>
      <c r="D519" s="838"/>
      <c r="E519" s="835"/>
      <c r="F519" s="835"/>
      <c r="G519" s="536" t="s">
        <v>97</v>
      </c>
      <c r="H519" s="538" t="s">
        <v>98</v>
      </c>
      <c r="I519" s="538" t="s">
        <v>99</v>
      </c>
      <c r="J519" s="545">
        <v>1</v>
      </c>
      <c r="K519" s="548">
        <v>45323</v>
      </c>
      <c r="L519" s="548">
        <v>45747</v>
      </c>
      <c r="M519" s="541">
        <f t="shared" si="16"/>
        <v>60.571428571428569</v>
      </c>
      <c r="N519" s="542">
        <v>1</v>
      </c>
      <c r="O519" s="547" t="s">
        <v>865</v>
      </c>
      <c r="P519" s="543">
        <f t="shared" si="15"/>
        <v>1</v>
      </c>
      <c r="Q519" s="544" t="str">
        <f>IF(ISNUMBER(P519),IF(P519=100%,"CUMPLIDA",IF(AND(ISNUMBER(L519),ISNUMBER([5]CGR!$P$4)), IF(L519&lt;[5]CGR!$P$4,"INCUMPLIDA","PROCESO"), "VERIFICAR FECHA")),"SIN VALOR AVANCE")</f>
        <v>CUMPLIDA</v>
      </c>
    </row>
    <row r="520" spans="1:17" ht="90.75" x14ac:dyDescent="0.2">
      <c r="A520" s="533" t="s">
        <v>19</v>
      </c>
      <c r="B520" s="534" t="s">
        <v>13</v>
      </c>
      <c r="C520" s="838"/>
      <c r="D520" s="838"/>
      <c r="E520" s="835"/>
      <c r="F520" s="835"/>
      <c r="G520" s="536" t="s">
        <v>101</v>
      </c>
      <c r="H520" s="538" t="s">
        <v>101</v>
      </c>
      <c r="I520" s="538" t="s">
        <v>102</v>
      </c>
      <c r="J520" s="545">
        <v>1</v>
      </c>
      <c r="K520" s="548">
        <v>45323</v>
      </c>
      <c r="L520" s="548">
        <v>45747</v>
      </c>
      <c r="M520" s="541">
        <f t="shared" si="16"/>
        <v>60.571428571428569</v>
      </c>
      <c r="N520" s="542">
        <v>1</v>
      </c>
      <c r="O520" s="547" t="s">
        <v>888</v>
      </c>
      <c r="P520" s="543">
        <f t="shared" si="15"/>
        <v>1</v>
      </c>
      <c r="Q520" s="544" t="str">
        <f>IF(ISNUMBER(P520),IF(P520=100%,"CUMPLIDA",IF(AND(ISNUMBER(L520),ISNUMBER([5]CGR!$P$4)), IF(L520&lt;[5]CGR!$P$4,"INCUMPLIDA","PROCESO"), "VERIFICAR FECHA")),"SIN VALOR AVANCE")</f>
        <v>CUMPLIDA</v>
      </c>
    </row>
    <row r="521" spans="1:17" ht="105.75" x14ac:dyDescent="0.2">
      <c r="A521" s="533" t="s">
        <v>19</v>
      </c>
      <c r="B521" s="534" t="s">
        <v>13</v>
      </c>
      <c r="C521" s="838"/>
      <c r="D521" s="838"/>
      <c r="E521" s="835"/>
      <c r="F521" s="835"/>
      <c r="G521" s="536" t="s">
        <v>238</v>
      </c>
      <c r="H521" s="538" t="s">
        <v>239</v>
      </c>
      <c r="I521" s="538" t="s">
        <v>240</v>
      </c>
      <c r="J521" s="545">
        <v>1</v>
      </c>
      <c r="K521" s="548">
        <v>45231</v>
      </c>
      <c r="L521" s="548">
        <v>45747</v>
      </c>
      <c r="M521" s="541">
        <f t="shared" si="16"/>
        <v>73.714285714285708</v>
      </c>
      <c r="N521" s="542">
        <v>1</v>
      </c>
      <c r="O521" s="538" t="s">
        <v>738</v>
      </c>
      <c r="P521" s="543">
        <f t="shared" si="15"/>
        <v>1</v>
      </c>
      <c r="Q521" s="544" t="str">
        <f>IF(ISNUMBER(P521),IF(P521=100%,"CUMPLIDA",IF(AND(ISNUMBER(L521),ISNUMBER([5]CGR!$P$4)), IF(L521&lt;[5]CGR!$P$4,"INCUMPLIDA","PROCESO"), "VERIFICAR FECHA")),"SIN VALOR AVANCE")</f>
        <v>CUMPLIDA</v>
      </c>
    </row>
    <row r="522" spans="1:17" ht="150.75" x14ac:dyDescent="0.2">
      <c r="A522" s="533" t="s">
        <v>19</v>
      </c>
      <c r="B522" s="534" t="s">
        <v>13</v>
      </c>
      <c r="C522" s="838"/>
      <c r="D522" s="838"/>
      <c r="E522" s="835"/>
      <c r="F522" s="835"/>
      <c r="G522" s="536" t="s">
        <v>104</v>
      </c>
      <c r="H522" s="538" t="s">
        <v>104</v>
      </c>
      <c r="I522" s="538" t="s">
        <v>248</v>
      </c>
      <c r="J522" s="545">
        <v>1</v>
      </c>
      <c r="K522" s="548">
        <v>45323</v>
      </c>
      <c r="L522" s="548">
        <v>45747</v>
      </c>
      <c r="M522" s="541">
        <f t="shared" si="16"/>
        <v>60.571428571428569</v>
      </c>
      <c r="N522" s="542">
        <v>1</v>
      </c>
      <c r="O522" s="547" t="s">
        <v>865</v>
      </c>
      <c r="P522" s="543">
        <f t="shared" si="15"/>
        <v>1</v>
      </c>
      <c r="Q522" s="544" t="str">
        <f>IF(ISNUMBER(P522),IF(P522=100%,"CUMPLIDA",IF(AND(ISNUMBER(L522),ISNUMBER([5]CGR!$P$4)), IF(L522&lt;[5]CGR!$P$4,"INCUMPLIDA","PROCESO"), "VERIFICAR FECHA")),"SIN VALOR AVANCE")</f>
        <v>CUMPLIDA</v>
      </c>
    </row>
    <row r="523" spans="1:17" ht="90.75" x14ac:dyDescent="0.2">
      <c r="A523" s="533" t="s">
        <v>19</v>
      </c>
      <c r="B523" s="534" t="s">
        <v>13</v>
      </c>
      <c r="C523" s="838"/>
      <c r="D523" s="838"/>
      <c r="E523" s="835"/>
      <c r="F523" s="835"/>
      <c r="G523" s="536" t="s">
        <v>830</v>
      </c>
      <c r="H523" s="538" t="s">
        <v>830</v>
      </c>
      <c r="I523" s="538" t="s">
        <v>107</v>
      </c>
      <c r="J523" s="545">
        <v>1</v>
      </c>
      <c r="K523" s="548">
        <v>45231</v>
      </c>
      <c r="L523" s="548">
        <v>45747</v>
      </c>
      <c r="M523" s="541">
        <f t="shared" si="16"/>
        <v>73.714285714285708</v>
      </c>
      <c r="N523" s="542">
        <v>1</v>
      </c>
      <c r="O523" s="547" t="s">
        <v>888</v>
      </c>
      <c r="P523" s="543">
        <f t="shared" ref="P523:P586" si="17">N523/J523</f>
        <v>1</v>
      </c>
      <c r="Q523" s="544" t="str">
        <f>IF(ISNUMBER(P523),IF(P523=100%,"CUMPLIDA",IF(AND(ISNUMBER(L523),ISNUMBER([5]CGR!$P$4)), IF(L523&lt;[5]CGR!$P$4,"INCUMPLIDA","PROCESO"), "VERIFICAR FECHA")),"SIN VALOR AVANCE")</f>
        <v>CUMPLIDA</v>
      </c>
    </row>
    <row r="524" spans="1:17" ht="225.75" x14ac:dyDescent="0.2">
      <c r="A524" s="533" t="s">
        <v>19</v>
      </c>
      <c r="B524" s="534" t="s">
        <v>13</v>
      </c>
      <c r="C524" s="838"/>
      <c r="D524" s="838"/>
      <c r="E524" s="835"/>
      <c r="F524" s="835"/>
      <c r="G524" s="536" t="s">
        <v>831</v>
      </c>
      <c r="H524" s="538" t="s">
        <v>831</v>
      </c>
      <c r="I524" s="538" t="s">
        <v>524</v>
      </c>
      <c r="J524" s="545">
        <v>1</v>
      </c>
      <c r="K524" s="548">
        <v>45231</v>
      </c>
      <c r="L524" s="548">
        <v>45808</v>
      </c>
      <c r="M524" s="541">
        <f t="shared" si="16"/>
        <v>82.428571428571431</v>
      </c>
      <c r="N524" s="542">
        <v>1</v>
      </c>
      <c r="O524" s="547" t="s">
        <v>873</v>
      </c>
      <c r="P524" s="543">
        <f t="shared" si="17"/>
        <v>1</v>
      </c>
      <c r="Q524" s="544" t="str">
        <f>IF(ISNUMBER(P524),IF(P524=100%,"CUMPLIDA",IF(AND(ISNUMBER(L524),ISNUMBER([5]CGR!$P$4)), IF(L524&lt;[5]CGR!$P$4,"INCUMPLIDA","PROCESO"), "VERIFICAR FECHA")),"SIN VALOR AVANCE")</f>
        <v>CUMPLIDA</v>
      </c>
    </row>
    <row r="525" spans="1:17" ht="180.75" x14ac:dyDescent="0.2">
      <c r="A525" s="533" t="s">
        <v>19</v>
      </c>
      <c r="B525" s="534" t="s">
        <v>13</v>
      </c>
      <c r="C525" s="838"/>
      <c r="D525" s="838"/>
      <c r="E525" s="835"/>
      <c r="F525" s="835"/>
      <c r="G525" s="536" t="s">
        <v>110</v>
      </c>
      <c r="H525" s="538" t="s">
        <v>111</v>
      </c>
      <c r="I525" s="538" t="s">
        <v>112</v>
      </c>
      <c r="J525" s="545">
        <v>7</v>
      </c>
      <c r="K525" s="548">
        <v>46024</v>
      </c>
      <c r="L525" s="548">
        <v>46660</v>
      </c>
      <c r="M525" s="541">
        <f t="shared" si="16"/>
        <v>90.857142857142861</v>
      </c>
      <c r="N525" s="542">
        <v>0</v>
      </c>
      <c r="O525" s="547" t="s">
        <v>867</v>
      </c>
      <c r="P525" s="543">
        <f t="shared" si="17"/>
        <v>0</v>
      </c>
      <c r="Q525" s="544" t="str">
        <f>IF(ISNUMBER(P525),IF(P525=100%,"CUMPLIDA",IF(AND(ISNUMBER(L525),ISNUMBER([5]CGR!$P$4)), IF(L525&lt;[5]CGR!$P$4,"INCUMPLIDA","PROCESO"), "VERIFICAR FECHA")),"SIN VALOR AVANCE")</f>
        <v>PROCESO</v>
      </c>
    </row>
    <row r="526" spans="1:17" ht="150.75" x14ac:dyDescent="0.2">
      <c r="A526" s="533" t="s">
        <v>19</v>
      </c>
      <c r="B526" s="534" t="s">
        <v>13</v>
      </c>
      <c r="C526" s="838"/>
      <c r="D526" s="838"/>
      <c r="E526" s="835"/>
      <c r="F526" s="835"/>
      <c r="G526" s="536" t="s">
        <v>114</v>
      </c>
      <c r="H526" s="538" t="s">
        <v>115</v>
      </c>
      <c r="I526" s="538" t="s">
        <v>116</v>
      </c>
      <c r="J526" s="545">
        <v>1</v>
      </c>
      <c r="K526" s="548">
        <v>46024</v>
      </c>
      <c r="L526" s="548">
        <v>46660</v>
      </c>
      <c r="M526" s="541">
        <f t="shared" si="16"/>
        <v>90.857142857142861</v>
      </c>
      <c r="N526" s="542">
        <v>0</v>
      </c>
      <c r="O526" s="547" t="s">
        <v>874</v>
      </c>
      <c r="P526" s="543">
        <f t="shared" si="17"/>
        <v>0</v>
      </c>
      <c r="Q526" s="544" t="str">
        <f>IF(ISNUMBER(P526),IF(P526=100%,"CUMPLIDA",IF(AND(ISNUMBER(L526),ISNUMBER([5]CGR!$P$4)), IF(L526&lt;[5]CGR!$P$4,"INCUMPLIDA","PROCESO"), "VERIFICAR FECHA")),"SIN VALOR AVANCE")</f>
        <v>PROCESO</v>
      </c>
    </row>
    <row r="527" spans="1:17" ht="285.75" x14ac:dyDescent="0.2">
      <c r="A527" s="533" t="s">
        <v>19</v>
      </c>
      <c r="B527" s="534" t="s">
        <v>13</v>
      </c>
      <c r="C527" s="838"/>
      <c r="D527" s="838"/>
      <c r="E527" s="835"/>
      <c r="F527" s="835"/>
      <c r="G527" s="536" t="s">
        <v>117</v>
      </c>
      <c r="H527" s="538" t="s">
        <v>118</v>
      </c>
      <c r="I527" s="538" t="s">
        <v>119</v>
      </c>
      <c r="J527" s="545">
        <v>2</v>
      </c>
      <c r="K527" s="548">
        <v>46024</v>
      </c>
      <c r="L527" s="548">
        <v>46660</v>
      </c>
      <c r="M527" s="541">
        <f t="shared" si="16"/>
        <v>90.857142857142861</v>
      </c>
      <c r="N527" s="542">
        <v>0</v>
      </c>
      <c r="O527" s="547" t="s">
        <v>845</v>
      </c>
      <c r="P527" s="543">
        <f t="shared" si="17"/>
        <v>0</v>
      </c>
      <c r="Q527" s="544" t="str">
        <f>IF(ISNUMBER(P527),IF(P527=100%,"CUMPLIDA",IF(AND(ISNUMBER(L527),ISNUMBER([5]CGR!$P$4)), IF(L527&lt;[5]CGR!$P$4,"INCUMPLIDA","PROCESO"), "VERIFICAR FECHA")),"SIN VALOR AVANCE")</f>
        <v>PROCESO</v>
      </c>
    </row>
    <row r="528" spans="1:17" ht="255.75" x14ac:dyDescent="0.2">
      <c r="A528" s="533" t="s">
        <v>19</v>
      </c>
      <c r="B528" s="534" t="s">
        <v>13</v>
      </c>
      <c r="C528" s="838" t="s">
        <v>907</v>
      </c>
      <c r="D528" s="838" t="s">
        <v>847</v>
      </c>
      <c r="E528" s="835" t="s">
        <v>908</v>
      </c>
      <c r="F528" s="835" t="s">
        <v>909</v>
      </c>
      <c r="G528" s="536" t="s">
        <v>823</v>
      </c>
      <c r="H528" s="537" t="s">
        <v>733</v>
      </c>
      <c r="I528" s="538" t="s">
        <v>164</v>
      </c>
      <c r="J528" s="539">
        <v>1</v>
      </c>
      <c r="K528" s="540">
        <v>44044</v>
      </c>
      <c r="L528" s="540">
        <v>44196</v>
      </c>
      <c r="M528" s="541">
        <f t="shared" si="16"/>
        <v>21.714285714285715</v>
      </c>
      <c r="N528" s="542">
        <v>1</v>
      </c>
      <c r="O528" s="538" t="s">
        <v>910</v>
      </c>
      <c r="P528" s="543">
        <f t="shared" si="17"/>
        <v>1</v>
      </c>
      <c r="Q528" s="544" t="str">
        <f>IF(ISNUMBER(P528),IF(P528=100%,"CUMPLIDA",IF(AND(ISNUMBER(L528),ISNUMBER([5]CGR!$P$4)), IF(L528&lt;[5]CGR!$P$4,"INCUMPLIDA","PROCESO"), "VERIFICAR FECHA")),"SIN VALOR AVANCE")</f>
        <v>CUMPLIDA</v>
      </c>
    </row>
    <row r="529" spans="1:17" ht="75.75" customHeight="1" x14ac:dyDescent="0.2">
      <c r="A529" s="533" t="s">
        <v>19</v>
      </c>
      <c r="B529" s="534" t="s">
        <v>13</v>
      </c>
      <c r="C529" s="838"/>
      <c r="D529" s="838"/>
      <c r="E529" s="835"/>
      <c r="F529" s="835"/>
      <c r="G529" s="833" t="s">
        <v>823</v>
      </c>
      <c r="H529" s="538" t="s">
        <v>675</v>
      </c>
      <c r="I529" s="538" t="s">
        <v>676</v>
      </c>
      <c r="J529" s="545">
        <v>1</v>
      </c>
      <c r="K529" s="540">
        <v>45231</v>
      </c>
      <c r="L529" s="540">
        <v>45504</v>
      </c>
      <c r="M529" s="541">
        <f t="shared" si="16"/>
        <v>39</v>
      </c>
      <c r="N529" s="542">
        <v>1</v>
      </c>
      <c r="O529" s="547" t="s">
        <v>825</v>
      </c>
      <c r="P529" s="543">
        <f t="shared" si="17"/>
        <v>1</v>
      </c>
      <c r="Q529" s="544" t="str">
        <f>IF(ISNUMBER(P529),IF(P529=100%,"CUMPLIDA",IF(AND(ISNUMBER(L529),ISNUMBER([5]CGR!$P$4)), IF(L529&lt;[5]CGR!$P$4,"INCUMPLIDA","PROCESO"), "VERIFICAR FECHA")),"SIN VALOR AVANCE")</f>
        <v>CUMPLIDA</v>
      </c>
    </row>
    <row r="530" spans="1:17" ht="315.75" x14ac:dyDescent="0.2">
      <c r="A530" s="533" t="s">
        <v>19</v>
      </c>
      <c r="B530" s="534" t="s">
        <v>13</v>
      </c>
      <c r="C530" s="838"/>
      <c r="D530" s="838"/>
      <c r="E530" s="835"/>
      <c r="F530" s="835"/>
      <c r="G530" s="833"/>
      <c r="H530" s="538" t="s">
        <v>678</v>
      </c>
      <c r="I530" s="538" t="s">
        <v>679</v>
      </c>
      <c r="J530" s="545">
        <v>1</v>
      </c>
      <c r="K530" s="540">
        <v>45231</v>
      </c>
      <c r="L530" s="540">
        <v>45504</v>
      </c>
      <c r="M530" s="541">
        <f t="shared" si="16"/>
        <v>39</v>
      </c>
      <c r="N530" s="542">
        <v>1</v>
      </c>
      <c r="O530" s="547" t="s">
        <v>864</v>
      </c>
      <c r="P530" s="543">
        <f t="shared" si="17"/>
        <v>1</v>
      </c>
      <c r="Q530" s="544" t="str">
        <f>IF(ISNUMBER(P530),IF(P530=100%,"CUMPLIDA",IF(AND(ISNUMBER(L530),ISNUMBER([5]CGR!$P$4)), IF(L530&lt;[5]CGR!$P$4,"INCUMPLIDA","PROCESO"), "VERIFICAR FECHA")),"SIN VALOR AVANCE")</f>
        <v>CUMPLIDA</v>
      </c>
    </row>
    <row r="531" spans="1:17" ht="150.75" x14ac:dyDescent="0.2">
      <c r="A531" s="533" t="s">
        <v>19</v>
      </c>
      <c r="B531" s="534" t="s">
        <v>13</v>
      </c>
      <c r="C531" s="838"/>
      <c r="D531" s="838"/>
      <c r="E531" s="835"/>
      <c r="F531" s="835"/>
      <c r="G531" s="536" t="s">
        <v>97</v>
      </c>
      <c r="H531" s="538" t="s">
        <v>98</v>
      </c>
      <c r="I531" s="538" t="s">
        <v>99</v>
      </c>
      <c r="J531" s="545">
        <v>1</v>
      </c>
      <c r="K531" s="548">
        <v>45323</v>
      </c>
      <c r="L531" s="548">
        <v>45747</v>
      </c>
      <c r="M531" s="541">
        <f t="shared" si="16"/>
        <v>60.571428571428569</v>
      </c>
      <c r="N531" s="542">
        <v>1</v>
      </c>
      <c r="O531" s="547" t="s">
        <v>865</v>
      </c>
      <c r="P531" s="543">
        <f t="shared" si="17"/>
        <v>1</v>
      </c>
      <c r="Q531" s="544" t="str">
        <f>IF(ISNUMBER(P531),IF(P531=100%,"CUMPLIDA",IF(AND(ISNUMBER(L531),ISNUMBER([5]CGR!$P$4)), IF(L531&lt;[5]CGR!$P$4,"INCUMPLIDA","PROCESO"), "VERIFICAR FECHA")),"SIN VALOR AVANCE")</f>
        <v>CUMPLIDA</v>
      </c>
    </row>
    <row r="532" spans="1:17" ht="105.75" x14ac:dyDescent="0.2">
      <c r="A532" s="533" t="s">
        <v>19</v>
      </c>
      <c r="B532" s="534" t="s">
        <v>13</v>
      </c>
      <c r="C532" s="838"/>
      <c r="D532" s="838"/>
      <c r="E532" s="835"/>
      <c r="F532" s="835"/>
      <c r="G532" s="536" t="s">
        <v>101</v>
      </c>
      <c r="H532" s="538" t="s">
        <v>101</v>
      </c>
      <c r="I532" s="538" t="s">
        <v>102</v>
      </c>
      <c r="J532" s="545">
        <v>1</v>
      </c>
      <c r="K532" s="548">
        <v>45323</v>
      </c>
      <c r="L532" s="548">
        <v>45747</v>
      </c>
      <c r="M532" s="541">
        <f t="shared" ref="M532:M595" si="18">(L532-K532)/7</f>
        <v>60.571428571428569</v>
      </c>
      <c r="N532" s="542">
        <v>1</v>
      </c>
      <c r="O532" s="547" t="s">
        <v>881</v>
      </c>
      <c r="P532" s="543">
        <f t="shared" si="17"/>
        <v>1</v>
      </c>
      <c r="Q532" s="544" t="str">
        <f>IF(ISNUMBER(P532),IF(P532=100%,"CUMPLIDA",IF(AND(ISNUMBER(L532),ISNUMBER([5]CGR!$P$4)), IF(L532&lt;[5]CGR!$P$4,"INCUMPLIDA","PROCESO"), "VERIFICAR FECHA")),"SIN VALOR AVANCE")</f>
        <v>CUMPLIDA</v>
      </c>
    </row>
    <row r="533" spans="1:17" ht="105.75" x14ac:dyDescent="0.2">
      <c r="A533" s="533" t="s">
        <v>19</v>
      </c>
      <c r="B533" s="534" t="s">
        <v>13</v>
      </c>
      <c r="C533" s="838"/>
      <c r="D533" s="838"/>
      <c r="E533" s="835"/>
      <c r="F533" s="835"/>
      <c r="G533" s="536" t="s">
        <v>238</v>
      </c>
      <c r="H533" s="538" t="s">
        <v>239</v>
      </c>
      <c r="I533" s="538" t="s">
        <v>240</v>
      </c>
      <c r="J533" s="545">
        <v>1</v>
      </c>
      <c r="K533" s="548">
        <v>45231</v>
      </c>
      <c r="L533" s="548">
        <v>45747</v>
      </c>
      <c r="M533" s="541">
        <f t="shared" si="18"/>
        <v>73.714285714285708</v>
      </c>
      <c r="N533" s="542">
        <v>1</v>
      </c>
      <c r="O533" s="538" t="s">
        <v>738</v>
      </c>
      <c r="P533" s="543">
        <f t="shared" si="17"/>
        <v>1</v>
      </c>
      <c r="Q533" s="544" t="str">
        <f>IF(ISNUMBER(P533),IF(P533=100%,"CUMPLIDA",IF(AND(ISNUMBER(L533),ISNUMBER([5]CGR!$P$4)), IF(L533&lt;[5]CGR!$P$4,"INCUMPLIDA","PROCESO"), "VERIFICAR FECHA")),"SIN VALOR AVANCE")</f>
        <v>CUMPLIDA</v>
      </c>
    </row>
    <row r="534" spans="1:17" ht="150.75" x14ac:dyDescent="0.2">
      <c r="A534" s="533" t="s">
        <v>19</v>
      </c>
      <c r="B534" s="534" t="s">
        <v>13</v>
      </c>
      <c r="C534" s="838"/>
      <c r="D534" s="838"/>
      <c r="E534" s="835"/>
      <c r="F534" s="835"/>
      <c r="G534" s="536" t="s">
        <v>104</v>
      </c>
      <c r="H534" s="538" t="s">
        <v>104</v>
      </c>
      <c r="I534" s="538" t="s">
        <v>248</v>
      </c>
      <c r="J534" s="545">
        <v>1</v>
      </c>
      <c r="K534" s="548">
        <v>45323</v>
      </c>
      <c r="L534" s="548">
        <v>45747</v>
      </c>
      <c r="M534" s="541">
        <f t="shared" si="18"/>
        <v>60.571428571428569</v>
      </c>
      <c r="N534" s="542">
        <v>1</v>
      </c>
      <c r="O534" s="547" t="s">
        <v>865</v>
      </c>
      <c r="P534" s="543">
        <f t="shared" si="17"/>
        <v>1</v>
      </c>
      <c r="Q534" s="544" t="str">
        <f>IF(ISNUMBER(P534),IF(P534=100%,"CUMPLIDA",IF(AND(ISNUMBER(L534),ISNUMBER([5]CGR!$P$4)), IF(L534&lt;[5]CGR!$P$4,"INCUMPLIDA","PROCESO"), "VERIFICAR FECHA")),"SIN VALOR AVANCE")</f>
        <v>CUMPLIDA</v>
      </c>
    </row>
    <row r="535" spans="1:17" ht="105.75" x14ac:dyDescent="0.2">
      <c r="A535" s="533" t="s">
        <v>19</v>
      </c>
      <c r="B535" s="534" t="s">
        <v>13</v>
      </c>
      <c r="C535" s="838"/>
      <c r="D535" s="838"/>
      <c r="E535" s="835"/>
      <c r="F535" s="835"/>
      <c r="G535" s="536" t="s">
        <v>830</v>
      </c>
      <c r="H535" s="538" t="s">
        <v>830</v>
      </c>
      <c r="I535" s="538" t="s">
        <v>107</v>
      </c>
      <c r="J535" s="545">
        <v>1</v>
      </c>
      <c r="K535" s="548">
        <v>45231</v>
      </c>
      <c r="L535" s="548">
        <v>45747</v>
      </c>
      <c r="M535" s="541">
        <f t="shared" si="18"/>
        <v>73.714285714285708</v>
      </c>
      <c r="N535" s="542">
        <v>1</v>
      </c>
      <c r="O535" s="547" t="s">
        <v>881</v>
      </c>
      <c r="P535" s="543">
        <f t="shared" si="17"/>
        <v>1</v>
      </c>
      <c r="Q535" s="544" t="str">
        <f>IF(ISNUMBER(P535),IF(P535=100%,"CUMPLIDA",IF(AND(ISNUMBER(L535),ISNUMBER([5]CGR!$P$4)), IF(L535&lt;[5]CGR!$P$4,"INCUMPLIDA","PROCESO"), "VERIFICAR FECHA")),"SIN VALOR AVANCE")</f>
        <v>CUMPLIDA</v>
      </c>
    </row>
    <row r="536" spans="1:17" ht="240.75" x14ac:dyDescent="0.2">
      <c r="A536" s="533" t="s">
        <v>19</v>
      </c>
      <c r="B536" s="534" t="s">
        <v>13</v>
      </c>
      <c r="C536" s="838"/>
      <c r="D536" s="838"/>
      <c r="E536" s="835"/>
      <c r="F536" s="835"/>
      <c r="G536" s="536" t="s">
        <v>831</v>
      </c>
      <c r="H536" s="538" t="s">
        <v>831</v>
      </c>
      <c r="I536" s="538" t="s">
        <v>524</v>
      </c>
      <c r="J536" s="545">
        <v>1</v>
      </c>
      <c r="K536" s="548">
        <v>45231</v>
      </c>
      <c r="L536" s="548">
        <v>45808</v>
      </c>
      <c r="M536" s="541">
        <f t="shared" si="18"/>
        <v>82.428571428571431</v>
      </c>
      <c r="N536" s="542">
        <v>1</v>
      </c>
      <c r="O536" s="547" t="s">
        <v>842</v>
      </c>
      <c r="P536" s="543">
        <f t="shared" si="17"/>
        <v>1</v>
      </c>
      <c r="Q536" s="544" t="str">
        <f>IF(ISNUMBER(P536),IF(P536=100%,"CUMPLIDA",IF(AND(ISNUMBER(L536),ISNUMBER([5]CGR!$P$4)), IF(L536&lt;[5]CGR!$P$4,"INCUMPLIDA","PROCESO"), "VERIFICAR FECHA")),"SIN VALOR AVANCE")</f>
        <v>CUMPLIDA</v>
      </c>
    </row>
    <row r="537" spans="1:17" ht="180.75" x14ac:dyDescent="0.2">
      <c r="A537" s="533" t="s">
        <v>19</v>
      </c>
      <c r="B537" s="534" t="s">
        <v>13</v>
      </c>
      <c r="C537" s="838"/>
      <c r="D537" s="838"/>
      <c r="E537" s="835"/>
      <c r="F537" s="835"/>
      <c r="G537" s="536" t="s">
        <v>110</v>
      </c>
      <c r="H537" s="538" t="s">
        <v>111</v>
      </c>
      <c r="I537" s="538" t="s">
        <v>112</v>
      </c>
      <c r="J537" s="545">
        <v>7</v>
      </c>
      <c r="K537" s="548">
        <v>46024</v>
      </c>
      <c r="L537" s="548">
        <v>46660</v>
      </c>
      <c r="M537" s="541">
        <f t="shared" si="18"/>
        <v>90.857142857142861</v>
      </c>
      <c r="N537" s="542">
        <v>0</v>
      </c>
      <c r="O537" s="547" t="s">
        <v>867</v>
      </c>
      <c r="P537" s="543">
        <f t="shared" si="17"/>
        <v>0</v>
      </c>
      <c r="Q537" s="544" t="str">
        <f>IF(ISNUMBER(P537),IF(P537=100%,"CUMPLIDA",IF(AND(ISNUMBER(L537),ISNUMBER([5]CGR!$P$4)), IF(L537&lt;[5]CGR!$P$4,"INCUMPLIDA","PROCESO"), "VERIFICAR FECHA")),"SIN VALOR AVANCE")</f>
        <v>PROCESO</v>
      </c>
    </row>
    <row r="538" spans="1:17" ht="165.75" x14ac:dyDescent="0.2">
      <c r="A538" s="533" t="s">
        <v>19</v>
      </c>
      <c r="B538" s="534" t="s">
        <v>13</v>
      </c>
      <c r="C538" s="838"/>
      <c r="D538" s="838"/>
      <c r="E538" s="835"/>
      <c r="F538" s="835"/>
      <c r="G538" s="536" t="s">
        <v>114</v>
      </c>
      <c r="H538" s="538" t="s">
        <v>115</v>
      </c>
      <c r="I538" s="538" t="s">
        <v>116</v>
      </c>
      <c r="J538" s="545">
        <v>1</v>
      </c>
      <c r="K538" s="548">
        <v>46024</v>
      </c>
      <c r="L538" s="548">
        <v>46660</v>
      </c>
      <c r="M538" s="541">
        <f t="shared" si="18"/>
        <v>90.857142857142861</v>
      </c>
      <c r="N538" s="542">
        <v>0</v>
      </c>
      <c r="O538" s="547" t="s">
        <v>844</v>
      </c>
      <c r="P538" s="543">
        <f t="shared" si="17"/>
        <v>0</v>
      </c>
      <c r="Q538" s="544" t="str">
        <f>IF(ISNUMBER(P538),IF(P538=100%,"CUMPLIDA",IF(AND(ISNUMBER(L538),ISNUMBER([5]CGR!$P$4)), IF(L538&lt;[5]CGR!$P$4,"INCUMPLIDA","PROCESO"), "VERIFICAR FECHA")),"SIN VALOR AVANCE")</f>
        <v>PROCESO</v>
      </c>
    </row>
    <row r="539" spans="1:17" ht="285.75" x14ac:dyDescent="0.2">
      <c r="A539" s="533" t="s">
        <v>19</v>
      </c>
      <c r="B539" s="534" t="s">
        <v>13</v>
      </c>
      <c r="C539" s="838"/>
      <c r="D539" s="838"/>
      <c r="E539" s="835"/>
      <c r="F539" s="835"/>
      <c r="G539" s="536" t="s">
        <v>117</v>
      </c>
      <c r="H539" s="538" t="s">
        <v>118</v>
      </c>
      <c r="I539" s="538" t="s">
        <v>119</v>
      </c>
      <c r="J539" s="545">
        <v>2</v>
      </c>
      <c r="K539" s="548">
        <v>46024</v>
      </c>
      <c r="L539" s="548">
        <v>46660</v>
      </c>
      <c r="M539" s="541">
        <f t="shared" si="18"/>
        <v>90.857142857142861</v>
      </c>
      <c r="N539" s="542">
        <v>0</v>
      </c>
      <c r="O539" s="547" t="s">
        <v>845</v>
      </c>
      <c r="P539" s="543">
        <f t="shared" si="17"/>
        <v>0</v>
      </c>
      <c r="Q539" s="544" t="str">
        <f>IF(ISNUMBER(P539),IF(P539=100%,"CUMPLIDA",IF(AND(ISNUMBER(L539),ISNUMBER([5]CGR!$P$4)), IF(L539&lt;[5]CGR!$P$4,"INCUMPLIDA","PROCESO"), "VERIFICAR FECHA")),"SIN VALOR AVANCE")</f>
        <v>PROCESO</v>
      </c>
    </row>
    <row r="540" spans="1:17" ht="270.75" customHeight="1" x14ac:dyDescent="0.2">
      <c r="A540" s="533" t="s">
        <v>19</v>
      </c>
      <c r="B540" s="534" t="s">
        <v>13</v>
      </c>
      <c r="C540" s="838" t="s">
        <v>911</v>
      </c>
      <c r="D540" s="838" t="s">
        <v>68</v>
      </c>
      <c r="E540" s="835" t="s">
        <v>912</v>
      </c>
      <c r="F540" s="835" t="s">
        <v>913</v>
      </c>
      <c r="G540" s="833" t="s">
        <v>914</v>
      </c>
      <c r="H540" s="538" t="s">
        <v>675</v>
      </c>
      <c r="I540" s="538" t="s">
        <v>676</v>
      </c>
      <c r="J540" s="545">
        <v>1</v>
      </c>
      <c r="K540" s="540">
        <v>45231</v>
      </c>
      <c r="L540" s="540">
        <v>45504</v>
      </c>
      <c r="M540" s="541">
        <f t="shared" si="18"/>
        <v>39</v>
      </c>
      <c r="N540" s="542">
        <v>1</v>
      </c>
      <c r="O540" s="547" t="s">
        <v>736</v>
      </c>
      <c r="P540" s="543">
        <f t="shared" si="17"/>
        <v>1</v>
      </c>
      <c r="Q540" s="544" t="str">
        <f>IF(ISNUMBER(P540),IF(P540=100%,"CUMPLIDA",IF(AND(ISNUMBER(L540),ISNUMBER([5]CGR!$P$4)), IF(L540&lt;[5]CGR!$P$4,"INCUMPLIDA","PROCESO"), "VERIFICAR FECHA")),"SIN VALOR AVANCE")</f>
        <v>CUMPLIDA</v>
      </c>
    </row>
    <row r="541" spans="1:17" ht="255.75" x14ac:dyDescent="0.2">
      <c r="A541" s="533" t="s">
        <v>19</v>
      </c>
      <c r="B541" s="534" t="s">
        <v>13</v>
      </c>
      <c r="C541" s="838"/>
      <c r="D541" s="838"/>
      <c r="E541" s="835"/>
      <c r="F541" s="835"/>
      <c r="G541" s="833"/>
      <c r="H541" s="538" t="s">
        <v>678</v>
      </c>
      <c r="I541" s="538" t="s">
        <v>679</v>
      </c>
      <c r="J541" s="545">
        <v>1</v>
      </c>
      <c r="K541" s="540">
        <v>45231</v>
      </c>
      <c r="L541" s="540">
        <v>45504</v>
      </c>
      <c r="M541" s="541">
        <f t="shared" si="18"/>
        <v>39</v>
      </c>
      <c r="N541" s="542">
        <v>1</v>
      </c>
      <c r="O541" s="547" t="s">
        <v>915</v>
      </c>
      <c r="P541" s="543">
        <f t="shared" si="17"/>
        <v>1</v>
      </c>
      <c r="Q541" s="544" t="str">
        <f>IF(ISNUMBER(P541),IF(P541=100%,"CUMPLIDA",IF(AND(ISNUMBER(L541),ISNUMBER([5]CGR!$P$4)), IF(L541&lt;[5]CGR!$P$4,"INCUMPLIDA","PROCESO"), "VERIFICAR FECHA")),"SIN VALOR AVANCE")</f>
        <v>CUMPLIDA</v>
      </c>
    </row>
    <row r="542" spans="1:17" ht="135.75" customHeight="1" x14ac:dyDescent="0.2">
      <c r="A542" s="533" t="s">
        <v>19</v>
      </c>
      <c r="B542" s="534" t="s">
        <v>13</v>
      </c>
      <c r="C542" s="838"/>
      <c r="D542" s="838"/>
      <c r="E542" s="835"/>
      <c r="F542" s="835"/>
      <c r="G542" s="536" t="s">
        <v>97</v>
      </c>
      <c r="H542" s="538" t="s">
        <v>98</v>
      </c>
      <c r="I542" s="538" t="s">
        <v>99</v>
      </c>
      <c r="J542" s="545">
        <v>1</v>
      </c>
      <c r="K542" s="548">
        <v>45323</v>
      </c>
      <c r="L542" s="548">
        <v>45747</v>
      </c>
      <c r="M542" s="541">
        <f t="shared" si="18"/>
        <v>60.571428571428569</v>
      </c>
      <c r="N542" s="542">
        <v>1</v>
      </c>
      <c r="O542" s="547" t="s">
        <v>741</v>
      </c>
      <c r="P542" s="543">
        <f t="shared" si="17"/>
        <v>1</v>
      </c>
      <c r="Q542" s="544" t="str">
        <f>IF(ISNUMBER(P542),IF(P542=100%,"CUMPLIDA",IF(AND(ISNUMBER(L542),ISNUMBER([5]CGR!$P$4)), IF(L542&lt;[5]CGR!$P$4,"INCUMPLIDA","PROCESO"), "VERIFICAR FECHA")),"SIN VALOR AVANCE")</f>
        <v>CUMPLIDA</v>
      </c>
    </row>
    <row r="543" spans="1:17" ht="90.75" customHeight="1" x14ac:dyDescent="0.2">
      <c r="A543" s="533" t="s">
        <v>19</v>
      </c>
      <c r="B543" s="534" t="s">
        <v>13</v>
      </c>
      <c r="C543" s="838"/>
      <c r="D543" s="838"/>
      <c r="E543" s="835"/>
      <c r="F543" s="835"/>
      <c r="G543" s="536" t="s">
        <v>101</v>
      </c>
      <c r="H543" s="538" t="s">
        <v>101</v>
      </c>
      <c r="I543" s="538" t="s">
        <v>102</v>
      </c>
      <c r="J543" s="545">
        <v>1</v>
      </c>
      <c r="K543" s="548">
        <v>45323</v>
      </c>
      <c r="L543" s="548">
        <v>45747</v>
      </c>
      <c r="M543" s="541">
        <f t="shared" si="18"/>
        <v>60.571428571428569</v>
      </c>
      <c r="N543" s="542">
        <v>1</v>
      </c>
      <c r="O543" s="547" t="s">
        <v>916</v>
      </c>
      <c r="P543" s="543">
        <f t="shared" si="17"/>
        <v>1</v>
      </c>
      <c r="Q543" s="544" t="str">
        <f>IF(ISNUMBER(P543),IF(P543=100%,"CUMPLIDA",IF(AND(ISNUMBER(L543),ISNUMBER([5]CGR!$P$4)), IF(L543&lt;[5]CGR!$P$4,"INCUMPLIDA","PROCESO"), "VERIFICAR FECHA")),"SIN VALOR AVANCE")</f>
        <v>CUMPLIDA</v>
      </c>
    </row>
    <row r="544" spans="1:17" ht="105.75" customHeight="1" x14ac:dyDescent="0.2">
      <c r="A544" s="533" t="s">
        <v>19</v>
      </c>
      <c r="B544" s="534" t="s">
        <v>13</v>
      </c>
      <c r="C544" s="838"/>
      <c r="D544" s="838"/>
      <c r="E544" s="835"/>
      <c r="F544" s="835"/>
      <c r="G544" s="536" t="s">
        <v>238</v>
      </c>
      <c r="H544" s="538" t="s">
        <v>239</v>
      </c>
      <c r="I544" s="538" t="s">
        <v>240</v>
      </c>
      <c r="J544" s="545">
        <v>1</v>
      </c>
      <c r="K544" s="548">
        <v>45231</v>
      </c>
      <c r="L544" s="548">
        <v>45747</v>
      </c>
      <c r="M544" s="541">
        <f t="shared" si="18"/>
        <v>73.714285714285708</v>
      </c>
      <c r="N544" s="542">
        <v>1</v>
      </c>
      <c r="O544" s="538" t="s">
        <v>738</v>
      </c>
      <c r="P544" s="543">
        <f t="shared" si="17"/>
        <v>1</v>
      </c>
      <c r="Q544" s="544" t="str">
        <f>IF(ISNUMBER(P544),IF(P544=100%,"CUMPLIDA",IF(AND(ISNUMBER(L544),ISNUMBER([5]CGR!$P$4)), IF(L544&lt;[5]CGR!$P$4,"INCUMPLIDA","PROCESO"), "VERIFICAR FECHA")),"SIN VALOR AVANCE")</f>
        <v>CUMPLIDA</v>
      </c>
    </row>
    <row r="545" spans="1:17" ht="135.75" customHeight="1" x14ac:dyDescent="0.2">
      <c r="A545" s="533" t="s">
        <v>19</v>
      </c>
      <c r="B545" s="534" t="s">
        <v>13</v>
      </c>
      <c r="C545" s="838"/>
      <c r="D545" s="838"/>
      <c r="E545" s="835"/>
      <c r="F545" s="835"/>
      <c r="G545" s="536" t="s">
        <v>104</v>
      </c>
      <c r="H545" s="538" t="s">
        <v>104</v>
      </c>
      <c r="I545" s="538" t="s">
        <v>248</v>
      </c>
      <c r="J545" s="545">
        <v>1</v>
      </c>
      <c r="K545" s="548">
        <v>45323</v>
      </c>
      <c r="L545" s="548">
        <v>45747</v>
      </c>
      <c r="M545" s="541">
        <f t="shared" si="18"/>
        <v>60.571428571428569</v>
      </c>
      <c r="N545" s="542">
        <v>1</v>
      </c>
      <c r="O545" s="547" t="s">
        <v>741</v>
      </c>
      <c r="P545" s="543">
        <f t="shared" si="17"/>
        <v>1</v>
      </c>
      <c r="Q545" s="544" t="str">
        <f>IF(ISNUMBER(P545),IF(P545=100%,"CUMPLIDA",IF(AND(ISNUMBER(L545),ISNUMBER([5]CGR!$P$4)), IF(L545&lt;[5]CGR!$P$4,"INCUMPLIDA","PROCESO"), "VERIFICAR FECHA")),"SIN VALOR AVANCE")</f>
        <v>CUMPLIDA</v>
      </c>
    </row>
    <row r="546" spans="1:17" ht="90.75" customHeight="1" x14ac:dyDescent="0.2">
      <c r="A546" s="533" t="s">
        <v>19</v>
      </c>
      <c r="B546" s="534" t="s">
        <v>13</v>
      </c>
      <c r="C546" s="838"/>
      <c r="D546" s="838"/>
      <c r="E546" s="835"/>
      <c r="F546" s="835"/>
      <c r="G546" s="536" t="s">
        <v>830</v>
      </c>
      <c r="H546" s="538" t="s">
        <v>830</v>
      </c>
      <c r="I546" s="538" t="s">
        <v>107</v>
      </c>
      <c r="J546" s="545">
        <v>1</v>
      </c>
      <c r="K546" s="548">
        <v>45231</v>
      </c>
      <c r="L546" s="548">
        <v>45747</v>
      </c>
      <c r="M546" s="541">
        <f t="shared" si="18"/>
        <v>73.714285714285708</v>
      </c>
      <c r="N546" s="542">
        <v>1</v>
      </c>
      <c r="O546" s="547" t="s">
        <v>916</v>
      </c>
      <c r="P546" s="543">
        <f t="shared" si="17"/>
        <v>1</v>
      </c>
      <c r="Q546" s="544" t="str">
        <f>IF(ISNUMBER(P546),IF(P546=100%,"CUMPLIDA",IF(AND(ISNUMBER(L546),ISNUMBER([5]CGR!$P$4)), IF(L546&lt;[5]CGR!$P$4,"INCUMPLIDA","PROCESO"), "VERIFICAR FECHA")),"SIN VALOR AVANCE")</f>
        <v>CUMPLIDA</v>
      </c>
    </row>
    <row r="547" spans="1:17" ht="225.75" customHeight="1" x14ac:dyDescent="0.2">
      <c r="A547" s="533" t="s">
        <v>19</v>
      </c>
      <c r="B547" s="534" t="s">
        <v>13</v>
      </c>
      <c r="C547" s="838"/>
      <c r="D547" s="838"/>
      <c r="E547" s="835"/>
      <c r="F547" s="835"/>
      <c r="G547" s="536" t="s">
        <v>831</v>
      </c>
      <c r="H547" s="538" t="s">
        <v>831</v>
      </c>
      <c r="I547" s="538" t="s">
        <v>524</v>
      </c>
      <c r="J547" s="545">
        <v>1</v>
      </c>
      <c r="K547" s="548">
        <v>45231</v>
      </c>
      <c r="L547" s="548">
        <v>45808</v>
      </c>
      <c r="M547" s="541">
        <f t="shared" si="18"/>
        <v>82.428571428571431</v>
      </c>
      <c r="N547" s="542">
        <v>1</v>
      </c>
      <c r="O547" s="547" t="s">
        <v>753</v>
      </c>
      <c r="P547" s="543">
        <f t="shared" si="17"/>
        <v>1</v>
      </c>
      <c r="Q547" s="544" t="str">
        <f>IF(ISNUMBER(P547),IF(P547=100%,"CUMPLIDA",IF(AND(ISNUMBER(L547),ISNUMBER([5]CGR!$P$4)), IF(L547&lt;[5]CGR!$P$4,"INCUMPLIDA","PROCESO"), "VERIFICAR FECHA")),"SIN VALOR AVANCE")</f>
        <v>CUMPLIDA</v>
      </c>
    </row>
    <row r="548" spans="1:17" ht="180.75" customHeight="1" x14ac:dyDescent="0.2">
      <c r="A548" s="533" t="s">
        <v>19</v>
      </c>
      <c r="B548" s="534" t="s">
        <v>13</v>
      </c>
      <c r="C548" s="838"/>
      <c r="D548" s="838"/>
      <c r="E548" s="835"/>
      <c r="F548" s="835"/>
      <c r="G548" s="536" t="s">
        <v>110</v>
      </c>
      <c r="H548" s="538" t="s">
        <v>111</v>
      </c>
      <c r="I548" s="538" t="s">
        <v>112</v>
      </c>
      <c r="J548" s="545">
        <v>7</v>
      </c>
      <c r="K548" s="548">
        <v>46024</v>
      </c>
      <c r="L548" s="548">
        <v>46660</v>
      </c>
      <c r="M548" s="541">
        <f t="shared" si="18"/>
        <v>90.857142857142861</v>
      </c>
      <c r="N548" s="542">
        <v>0</v>
      </c>
      <c r="O548" s="547" t="s">
        <v>917</v>
      </c>
      <c r="P548" s="543">
        <f t="shared" si="17"/>
        <v>0</v>
      </c>
      <c r="Q548" s="544" t="str">
        <f>IF(ISNUMBER(P548),IF(P548=100%,"CUMPLIDA",IF(AND(ISNUMBER(L548),ISNUMBER([5]CGR!$P$4)), IF(L548&lt;[5]CGR!$P$4,"INCUMPLIDA","PROCESO"), "VERIFICAR FECHA")),"SIN VALOR AVANCE")</f>
        <v>PROCESO</v>
      </c>
    </row>
    <row r="549" spans="1:17" ht="135.75" customHeight="1" x14ac:dyDescent="0.2">
      <c r="A549" s="533" t="s">
        <v>19</v>
      </c>
      <c r="B549" s="534" t="s">
        <v>13</v>
      </c>
      <c r="C549" s="838"/>
      <c r="D549" s="838"/>
      <c r="E549" s="835"/>
      <c r="F549" s="835"/>
      <c r="G549" s="536" t="s">
        <v>114</v>
      </c>
      <c r="H549" s="538" t="s">
        <v>115</v>
      </c>
      <c r="I549" s="538" t="s">
        <v>116</v>
      </c>
      <c r="J549" s="545">
        <v>1</v>
      </c>
      <c r="K549" s="548">
        <v>46024</v>
      </c>
      <c r="L549" s="548">
        <v>46660</v>
      </c>
      <c r="M549" s="541">
        <f t="shared" si="18"/>
        <v>90.857142857142861</v>
      </c>
      <c r="N549" s="542">
        <v>0</v>
      </c>
      <c r="O549" s="547" t="s">
        <v>741</v>
      </c>
      <c r="P549" s="543">
        <f t="shared" si="17"/>
        <v>0</v>
      </c>
      <c r="Q549" s="544" t="str">
        <f>IF(ISNUMBER(P549),IF(P549=100%,"CUMPLIDA",IF(AND(ISNUMBER(L549),ISNUMBER([5]CGR!$P$4)), IF(L549&lt;[5]CGR!$P$4,"INCUMPLIDA","PROCESO"), "VERIFICAR FECHA")),"SIN VALOR AVANCE")</f>
        <v>PROCESO</v>
      </c>
    </row>
    <row r="550" spans="1:17" ht="285.75" customHeight="1" x14ac:dyDescent="0.2">
      <c r="A550" s="533" t="s">
        <v>19</v>
      </c>
      <c r="B550" s="534" t="s">
        <v>13</v>
      </c>
      <c r="C550" s="838"/>
      <c r="D550" s="838"/>
      <c r="E550" s="835"/>
      <c r="F550" s="835"/>
      <c r="G550" s="536" t="s">
        <v>117</v>
      </c>
      <c r="H550" s="538" t="s">
        <v>118</v>
      </c>
      <c r="I550" s="538" t="s">
        <v>119</v>
      </c>
      <c r="J550" s="545">
        <v>2</v>
      </c>
      <c r="K550" s="548">
        <v>46024</v>
      </c>
      <c r="L550" s="548">
        <v>46660</v>
      </c>
      <c r="M550" s="541">
        <f t="shared" si="18"/>
        <v>90.857142857142861</v>
      </c>
      <c r="N550" s="542">
        <v>0</v>
      </c>
      <c r="O550" s="547" t="s">
        <v>761</v>
      </c>
      <c r="P550" s="543">
        <f t="shared" si="17"/>
        <v>0</v>
      </c>
      <c r="Q550" s="544" t="str">
        <f>IF(ISNUMBER(P550),IF(P550=100%,"CUMPLIDA",IF(AND(ISNUMBER(L550),ISNUMBER([5]CGR!$P$4)), IF(L550&lt;[5]CGR!$P$4,"INCUMPLIDA","PROCESO"), "VERIFICAR FECHA")),"SIN VALOR AVANCE")</f>
        <v>PROCESO</v>
      </c>
    </row>
    <row r="551" spans="1:17" ht="75.75" customHeight="1" x14ac:dyDescent="0.2">
      <c r="A551" s="533" t="s">
        <v>19</v>
      </c>
      <c r="B551" s="534" t="s">
        <v>13</v>
      </c>
      <c r="C551" s="837" t="s">
        <v>918</v>
      </c>
      <c r="D551" s="837" t="s">
        <v>726</v>
      </c>
      <c r="E551" s="833" t="s">
        <v>919</v>
      </c>
      <c r="F551" s="833" t="s">
        <v>920</v>
      </c>
      <c r="G551" s="833" t="s">
        <v>921</v>
      </c>
      <c r="H551" s="538" t="s">
        <v>675</v>
      </c>
      <c r="I551" s="538" t="s">
        <v>676</v>
      </c>
      <c r="J551" s="545">
        <v>1</v>
      </c>
      <c r="K551" s="540">
        <v>45231</v>
      </c>
      <c r="L551" s="540">
        <v>45504</v>
      </c>
      <c r="M551" s="541">
        <f t="shared" si="18"/>
        <v>39</v>
      </c>
      <c r="N551" s="542">
        <v>1</v>
      </c>
      <c r="O551" s="547" t="s">
        <v>825</v>
      </c>
      <c r="P551" s="543">
        <f t="shared" si="17"/>
        <v>1</v>
      </c>
      <c r="Q551" s="544" t="str">
        <f>IF(ISNUMBER(P551),IF(P551=100%,"CUMPLIDA",IF(AND(ISNUMBER(L551),ISNUMBER([5]CGR!$P$4)), IF(L551&lt;[5]CGR!$P$4,"INCUMPLIDA","PROCESO"), "VERIFICAR FECHA")),"SIN VALOR AVANCE")</f>
        <v>CUMPLIDA</v>
      </c>
    </row>
    <row r="552" spans="1:17" ht="75.75" customHeight="1" x14ac:dyDescent="0.2">
      <c r="A552" s="533" t="s">
        <v>19</v>
      </c>
      <c r="B552" s="534" t="s">
        <v>13</v>
      </c>
      <c r="C552" s="837"/>
      <c r="D552" s="837"/>
      <c r="E552" s="833"/>
      <c r="F552" s="833"/>
      <c r="G552" s="833"/>
      <c r="H552" s="538" t="s">
        <v>678</v>
      </c>
      <c r="I552" s="538" t="s">
        <v>679</v>
      </c>
      <c r="J552" s="545">
        <v>1</v>
      </c>
      <c r="K552" s="540">
        <v>45231</v>
      </c>
      <c r="L552" s="540">
        <v>45504</v>
      </c>
      <c r="M552" s="541">
        <f t="shared" si="18"/>
        <v>39</v>
      </c>
      <c r="N552" s="542">
        <v>1</v>
      </c>
      <c r="O552" s="547" t="s">
        <v>864</v>
      </c>
      <c r="P552" s="543">
        <f t="shared" si="17"/>
        <v>1</v>
      </c>
      <c r="Q552" s="544" t="str">
        <f>IF(ISNUMBER(P552),IF(P552=100%,"CUMPLIDA",IF(AND(ISNUMBER(L552),ISNUMBER([5]CGR!$P$4)), IF(L552&lt;[5]CGR!$P$4,"INCUMPLIDA","PROCESO"), "VERIFICAR FECHA")),"SIN VALOR AVANCE")</f>
        <v>CUMPLIDA</v>
      </c>
    </row>
    <row r="553" spans="1:17" ht="75.75" customHeight="1" x14ac:dyDescent="0.2">
      <c r="A553" s="533" t="s">
        <v>19</v>
      </c>
      <c r="B553" s="534" t="s">
        <v>13</v>
      </c>
      <c r="C553" s="837"/>
      <c r="D553" s="837"/>
      <c r="E553" s="833"/>
      <c r="F553" s="833"/>
      <c r="G553" s="536" t="s">
        <v>97</v>
      </c>
      <c r="H553" s="538" t="s">
        <v>98</v>
      </c>
      <c r="I553" s="538" t="s">
        <v>99</v>
      </c>
      <c r="J553" s="545">
        <v>1</v>
      </c>
      <c r="K553" s="548">
        <v>45323</v>
      </c>
      <c r="L553" s="548">
        <v>45747</v>
      </c>
      <c r="M553" s="541">
        <f t="shared" si="18"/>
        <v>60.571428571428569</v>
      </c>
      <c r="N553" s="542">
        <v>1</v>
      </c>
      <c r="O553" s="547" t="s">
        <v>922</v>
      </c>
      <c r="P553" s="543">
        <f t="shared" si="17"/>
        <v>1</v>
      </c>
      <c r="Q553" s="544" t="str">
        <f>IF(ISNUMBER(P553),IF(P553=100%,"CUMPLIDA",IF(AND(ISNUMBER(L553),ISNUMBER([5]CGR!$P$4)), IF(L553&lt;[5]CGR!$P$4,"INCUMPLIDA","PROCESO"), "VERIFICAR FECHA")),"SIN VALOR AVANCE")</f>
        <v>CUMPLIDA</v>
      </c>
    </row>
    <row r="554" spans="1:17" ht="75.75" customHeight="1" x14ac:dyDescent="0.2">
      <c r="A554" s="533" t="s">
        <v>19</v>
      </c>
      <c r="B554" s="534" t="s">
        <v>13</v>
      </c>
      <c r="C554" s="837"/>
      <c r="D554" s="837"/>
      <c r="E554" s="833"/>
      <c r="F554" s="833"/>
      <c r="G554" s="536" t="s">
        <v>101</v>
      </c>
      <c r="H554" s="538" t="s">
        <v>101</v>
      </c>
      <c r="I554" s="538" t="s">
        <v>102</v>
      </c>
      <c r="J554" s="545">
        <v>1</v>
      </c>
      <c r="K554" s="548">
        <v>45323</v>
      </c>
      <c r="L554" s="548">
        <v>45747</v>
      </c>
      <c r="M554" s="541">
        <f t="shared" si="18"/>
        <v>60.571428571428569</v>
      </c>
      <c r="N554" s="542">
        <v>1</v>
      </c>
      <c r="O554" s="547" t="s">
        <v>888</v>
      </c>
      <c r="P554" s="543">
        <f t="shared" si="17"/>
        <v>1</v>
      </c>
      <c r="Q554" s="544" t="str">
        <f>IF(ISNUMBER(P554),IF(P554=100%,"CUMPLIDA",IF(AND(ISNUMBER(L554),ISNUMBER([5]CGR!$P$4)), IF(L554&lt;[5]CGR!$P$4,"INCUMPLIDA","PROCESO"), "VERIFICAR FECHA")),"SIN VALOR AVANCE")</f>
        <v>CUMPLIDA</v>
      </c>
    </row>
    <row r="555" spans="1:17" ht="75.75" customHeight="1" x14ac:dyDescent="0.2">
      <c r="A555" s="533" t="s">
        <v>19</v>
      </c>
      <c r="B555" s="534" t="s">
        <v>13</v>
      </c>
      <c r="C555" s="837"/>
      <c r="D555" s="837"/>
      <c r="E555" s="833"/>
      <c r="F555" s="833"/>
      <c r="G555" s="536" t="s">
        <v>238</v>
      </c>
      <c r="H555" s="538" t="s">
        <v>239</v>
      </c>
      <c r="I555" s="538" t="s">
        <v>240</v>
      </c>
      <c r="J555" s="545">
        <v>1</v>
      </c>
      <c r="K555" s="548">
        <v>45231</v>
      </c>
      <c r="L555" s="548">
        <v>45747</v>
      </c>
      <c r="M555" s="541">
        <f t="shared" si="18"/>
        <v>73.714285714285708</v>
      </c>
      <c r="N555" s="542">
        <v>1</v>
      </c>
      <c r="O555" s="538" t="s">
        <v>738</v>
      </c>
      <c r="P555" s="543">
        <f t="shared" si="17"/>
        <v>1</v>
      </c>
      <c r="Q555" s="544" t="str">
        <f>IF(ISNUMBER(P555),IF(P555=100%,"CUMPLIDA",IF(AND(ISNUMBER(L555),ISNUMBER([5]CGR!$P$4)), IF(L555&lt;[5]CGR!$P$4,"INCUMPLIDA","PROCESO"), "VERIFICAR FECHA")),"SIN VALOR AVANCE")</f>
        <v>CUMPLIDA</v>
      </c>
    </row>
    <row r="556" spans="1:17" ht="75.75" customHeight="1" x14ac:dyDescent="0.2">
      <c r="A556" s="533" t="s">
        <v>19</v>
      </c>
      <c r="B556" s="534" t="s">
        <v>13</v>
      </c>
      <c r="C556" s="837"/>
      <c r="D556" s="837"/>
      <c r="E556" s="833"/>
      <c r="F556" s="833"/>
      <c r="G556" s="536" t="s">
        <v>104</v>
      </c>
      <c r="H556" s="538" t="s">
        <v>104</v>
      </c>
      <c r="I556" s="538" t="s">
        <v>248</v>
      </c>
      <c r="J556" s="545">
        <v>1</v>
      </c>
      <c r="K556" s="548">
        <v>45323</v>
      </c>
      <c r="L556" s="548">
        <v>45747</v>
      </c>
      <c r="M556" s="541">
        <f t="shared" si="18"/>
        <v>60.571428571428569</v>
      </c>
      <c r="N556" s="542">
        <v>1</v>
      </c>
      <c r="O556" s="547" t="s">
        <v>923</v>
      </c>
      <c r="P556" s="543">
        <f t="shared" si="17"/>
        <v>1</v>
      </c>
      <c r="Q556" s="544" t="str">
        <f>IF(ISNUMBER(P556),IF(P556=100%,"CUMPLIDA",IF(AND(ISNUMBER(L556),ISNUMBER([5]CGR!$P$4)), IF(L556&lt;[5]CGR!$P$4,"INCUMPLIDA","PROCESO"), "VERIFICAR FECHA")),"SIN VALOR AVANCE")</f>
        <v>CUMPLIDA</v>
      </c>
    </row>
    <row r="557" spans="1:17" ht="75.75" x14ac:dyDescent="0.2">
      <c r="A557" s="533" t="s">
        <v>19</v>
      </c>
      <c r="B557" s="534" t="s">
        <v>13</v>
      </c>
      <c r="C557" s="837"/>
      <c r="D557" s="837"/>
      <c r="E557" s="833"/>
      <c r="F557" s="833"/>
      <c r="G557" s="536" t="s">
        <v>830</v>
      </c>
      <c r="H557" s="538" t="s">
        <v>830</v>
      </c>
      <c r="I557" s="538" t="s">
        <v>107</v>
      </c>
      <c r="J557" s="545">
        <v>1</v>
      </c>
      <c r="K557" s="548">
        <v>45231</v>
      </c>
      <c r="L557" s="548">
        <v>45747</v>
      </c>
      <c r="M557" s="541">
        <f t="shared" si="18"/>
        <v>73.714285714285708</v>
      </c>
      <c r="N557" s="542">
        <v>1</v>
      </c>
      <c r="O557" s="547" t="s">
        <v>924</v>
      </c>
      <c r="P557" s="543">
        <f t="shared" si="17"/>
        <v>1</v>
      </c>
      <c r="Q557" s="544" t="str">
        <f>IF(ISNUMBER(P557),IF(P557=100%,"CUMPLIDA",IF(AND(ISNUMBER(L557),ISNUMBER([5]CGR!$P$4)), IF(L557&lt;[5]CGR!$P$4,"INCUMPLIDA","PROCESO"), "VERIFICAR FECHA")),"SIN VALOR AVANCE")</f>
        <v>CUMPLIDA</v>
      </c>
    </row>
    <row r="558" spans="1:17" ht="210.75" x14ac:dyDescent="0.2">
      <c r="A558" s="533" t="s">
        <v>19</v>
      </c>
      <c r="B558" s="534" t="s">
        <v>13</v>
      </c>
      <c r="C558" s="837"/>
      <c r="D558" s="837"/>
      <c r="E558" s="833"/>
      <c r="F558" s="833"/>
      <c r="G558" s="536" t="s">
        <v>831</v>
      </c>
      <c r="H558" s="538" t="s">
        <v>831</v>
      </c>
      <c r="I558" s="538" t="s">
        <v>524</v>
      </c>
      <c r="J558" s="545">
        <v>1</v>
      </c>
      <c r="K558" s="548">
        <v>45231</v>
      </c>
      <c r="L558" s="548">
        <v>45808</v>
      </c>
      <c r="M558" s="541">
        <f t="shared" si="18"/>
        <v>82.428571428571431</v>
      </c>
      <c r="N558" s="542">
        <v>1</v>
      </c>
      <c r="O558" s="547" t="s">
        <v>826</v>
      </c>
      <c r="P558" s="543">
        <f t="shared" si="17"/>
        <v>1</v>
      </c>
      <c r="Q558" s="544" t="str">
        <f>IF(ISNUMBER(P558),IF(P558=100%,"CUMPLIDA",IF(AND(ISNUMBER(L558),ISNUMBER([5]CGR!$P$4)), IF(L558&lt;[5]CGR!$P$4,"INCUMPLIDA","PROCESO"), "VERIFICAR FECHA")),"SIN VALOR AVANCE")</f>
        <v>CUMPLIDA</v>
      </c>
    </row>
    <row r="559" spans="1:17" ht="180.75" x14ac:dyDescent="0.2">
      <c r="A559" s="533" t="s">
        <v>19</v>
      </c>
      <c r="B559" s="534" t="s">
        <v>13</v>
      </c>
      <c r="C559" s="837"/>
      <c r="D559" s="837"/>
      <c r="E559" s="833"/>
      <c r="F559" s="833"/>
      <c r="G559" s="536" t="s">
        <v>110</v>
      </c>
      <c r="H559" s="538" t="s">
        <v>111</v>
      </c>
      <c r="I559" s="538" t="s">
        <v>112</v>
      </c>
      <c r="J559" s="545">
        <v>7</v>
      </c>
      <c r="K559" s="548">
        <v>46024</v>
      </c>
      <c r="L559" s="548">
        <v>46660</v>
      </c>
      <c r="M559" s="541">
        <f t="shared" si="18"/>
        <v>90.857142857142861</v>
      </c>
      <c r="N559" s="542">
        <v>0</v>
      </c>
      <c r="O559" s="547" t="s">
        <v>867</v>
      </c>
      <c r="P559" s="543">
        <f t="shared" si="17"/>
        <v>0</v>
      </c>
      <c r="Q559" s="544" t="str">
        <f>IF(ISNUMBER(P559),IF(P559=100%,"CUMPLIDA",IF(AND(ISNUMBER(L559),ISNUMBER([5]CGR!$P$4)), IF(L559&lt;[5]CGR!$P$4,"INCUMPLIDA","PROCESO"), "VERIFICAR FECHA")),"SIN VALOR AVANCE")</f>
        <v>PROCESO</v>
      </c>
    </row>
    <row r="560" spans="1:17" ht="150.75" x14ac:dyDescent="0.2">
      <c r="A560" s="533" t="s">
        <v>19</v>
      </c>
      <c r="B560" s="534" t="s">
        <v>13</v>
      </c>
      <c r="C560" s="837"/>
      <c r="D560" s="837"/>
      <c r="E560" s="833"/>
      <c r="F560" s="833"/>
      <c r="G560" s="536" t="s">
        <v>114</v>
      </c>
      <c r="H560" s="538" t="s">
        <v>115</v>
      </c>
      <c r="I560" s="538" t="s">
        <v>116</v>
      </c>
      <c r="J560" s="545">
        <v>1</v>
      </c>
      <c r="K560" s="548">
        <v>46024</v>
      </c>
      <c r="L560" s="548">
        <v>46660</v>
      </c>
      <c r="M560" s="541">
        <f t="shared" si="18"/>
        <v>90.857142857142861</v>
      </c>
      <c r="N560" s="542">
        <v>0</v>
      </c>
      <c r="O560" s="547" t="s">
        <v>923</v>
      </c>
      <c r="P560" s="543">
        <f t="shared" si="17"/>
        <v>0</v>
      </c>
      <c r="Q560" s="544" t="str">
        <f>IF(ISNUMBER(P560),IF(P560=100%,"CUMPLIDA",IF(AND(ISNUMBER(L560),ISNUMBER([5]CGR!$P$4)), IF(L560&lt;[5]CGR!$P$4,"INCUMPLIDA","PROCESO"), "VERIFICAR FECHA")),"SIN VALOR AVANCE")</f>
        <v>PROCESO</v>
      </c>
    </row>
    <row r="561" spans="1:17" ht="285.75" x14ac:dyDescent="0.2">
      <c r="A561" s="533" t="s">
        <v>19</v>
      </c>
      <c r="B561" s="534" t="s">
        <v>13</v>
      </c>
      <c r="C561" s="837"/>
      <c r="D561" s="837"/>
      <c r="E561" s="833"/>
      <c r="F561" s="833"/>
      <c r="G561" s="536" t="s">
        <v>117</v>
      </c>
      <c r="H561" s="538" t="s">
        <v>118</v>
      </c>
      <c r="I561" s="538" t="s">
        <v>119</v>
      </c>
      <c r="J561" s="545">
        <v>2</v>
      </c>
      <c r="K561" s="548">
        <v>46024</v>
      </c>
      <c r="L561" s="548">
        <v>46660</v>
      </c>
      <c r="M561" s="541">
        <f t="shared" si="18"/>
        <v>90.857142857142861</v>
      </c>
      <c r="N561" s="542">
        <v>0</v>
      </c>
      <c r="O561" s="547" t="s">
        <v>845</v>
      </c>
      <c r="P561" s="543">
        <f t="shared" si="17"/>
        <v>0</v>
      </c>
      <c r="Q561" s="544" t="str">
        <f>IF(ISNUMBER(P561),IF(P561=100%,"CUMPLIDA",IF(AND(ISNUMBER(L561),ISNUMBER([5]CGR!$P$4)), IF(L561&lt;[5]CGR!$P$4,"INCUMPLIDA","PROCESO"), "VERIFICAR FECHA")),"SIN VALOR AVANCE")</f>
        <v>PROCESO</v>
      </c>
    </row>
    <row r="562" spans="1:17" ht="240.75" customHeight="1" x14ac:dyDescent="0.2">
      <c r="A562" s="533" t="s">
        <v>19</v>
      </c>
      <c r="B562" s="534" t="s">
        <v>13</v>
      </c>
      <c r="C562" s="837" t="s">
        <v>925</v>
      </c>
      <c r="D562" s="837" t="s">
        <v>926</v>
      </c>
      <c r="E562" s="833" t="s">
        <v>927</v>
      </c>
      <c r="F562" s="833" t="s">
        <v>928</v>
      </c>
      <c r="G562" s="833" t="s">
        <v>823</v>
      </c>
      <c r="H562" s="537" t="s">
        <v>733</v>
      </c>
      <c r="I562" s="538" t="s">
        <v>164</v>
      </c>
      <c r="J562" s="539">
        <v>1</v>
      </c>
      <c r="K562" s="540">
        <v>44044</v>
      </c>
      <c r="L562" s="540">
        <v>44196</v>
      </c>
      <c r="M562" s="541">
        <f t="shared" si="18"/>
        <v>21.714285714285715</v>
      </c>
      <c r="N562" s="542">
        <v>1</v>
      </c>
      <c r="O562" s="538" t="s">
        <v>929</v>
      </c>
      <c r="P562" s="543">
        <f t="shared" si="17"/>
        <v>1</v>
      </c>
      <c r="Q562" s="544" t="str">
        <f>IF(ISNUMBER(P562),IF(P562=100%,"CUMPLIDA",IF(AND(ISNUMBER(L562),ISNUMBER([5]CGR!$P$4)), IF(L562&lt;[5]CGR!$P$4,"INCUMPLIDA","PROCESO"), "VERIFICAR FECHA")),"SIN VALOR AVANCE")</f>
        <v>CUMPLIDA</v>
      </c>
    </row>
    <row r="563" spans="1:17" ht="218.25" customHeight="1" x14ac:dyDescent="0.2">
      <c r="A563" s="533" t="s">
        <v>19</v>
      </c>
      <c r="B563" s="534" t="s">
        <v>13</v>
      </c>
      <c r="C563" s="837"/>
      <c r="D563" s="837"/>
      <c r="E563" s="833"/>
      <c r="F563" s="833"/>
      <c r="G563" s="833"/>
      <c r="H563" s="538" t="s">
        <v>675</v>
      </c>
      <c r="I563" s="538" t="s">
        <v>676</v>
      </c>
      <c r="J563" s="545">
        <v>1</v>
      </c>
      <c r="K563" s="540">
        <v>45231</v>
      </c>
      <c r="L563" s="540">
        <v>45504</v>
      </c>
      <c r="M563" s="541">
        <f t="shared" si="18"/>
        <v>39</v>
      </c>
      <c r="N563" s="542">
        <v>1</v>
      </c>
      <c r="O563" s="547" t="s">
        <v>825</v>
      </c>
      <c r="P563" s="543">
        <f t="shared" si="17"/>
        <v>1</v>
      </c>
      <c r="Q563" s="544" t="str">
        <f>IF(ISNUMBER(P563),IF(P563=100%,"CUMPLIDA",IF(AND(ISNUMBER(L563),ISNUMBER([5]CGR!$P$4)), IF(L563&lt;[5]CGR!$P$4,"INCUMPLIDA","PROCESO"), "VERIFICAR FECHA")),"SIN VALOR AVANCE")</f>
        <v>CUMPLIDA</v>
      </c>
    </row>
    <row r="564" spans="1:17" ht="315.75" x14ac:dyDescent="0.2">
      <c r="A564" s="533" t="s">
        <v>19</v>
      </c>
      <c r="B564" s="534" t="s">
        <v>13</v>
      </c>
      <c r="C564" s="837"/>
      <c r="D564" s="837"/>
      <c r="E564" s="833"/>
      <c r="F564" s="833"/>
      <c r="G564" s="833"/>
      <c r="H564" s="538" t="s">
        <v>678</v>
      </c>
      <c r="I564" s="538" t="s">
        <v>679</v>
      </c>
      <c r="J564" s="545">
        <v>1</v>
      </c>
      <c r="K564" s="540">
        <v>45231</v>
      </c>
      <c r="L564" s="540">
        <v>45504</v>
      </c>
      <c r="M564" s="541">
        <f t="shared" si="18"/>
        <v>39</v>
      </c>
      <c r="N564" s="542">
        <v>1</v>
      </c>
      <c r="O564" s="547" t="s">
        <v>864</v>
      </c>
      <c r="P564" s="543">
        <f t="shared" si="17"/>
        <v>1</v>
      </c>
      <c r="Q564" s="544" t="str">
        <f>IF(ISNUMBER(P564),IF(P564=100%,"CUMPLIDA",IF(AND(ISNUMBER(L564),ISNUMBER([5]CGR!$P$4)), IF(L564&lt;[5]CGR!$P$4,"INCUMPLIDA","PROCESO"), "VERIFICAR FECHA")),"SIN VALOR AVANCE")</f>
        <v>CUMPLIDA</v>
      </c>
    </row>
    <row r="565" spans="1:17" ht="150.75" x14ac:dyDescent="0.2">
      <c r="A565" s="533" t="s">
        <v>19</v>
      </c>
      <c r="B565" s="534" t="s">
        <v>13</v>
      </c>
      <c r="C565" s="837"/>
      <c r="D565" s="837"/>
      <c r="E565" s="833"/>
      <c r="F565" s="833"/>
      <c r="G565" s="536" t="s">
        <v>97</v>
      </c>
      <c r="H565" s="538" t="s">
        <v>98</v>
      </c>
      <c r="I565" s="538" t="s">
        <v>99</v>
      </c>
      <c r="J565" s="545">
        <v>1</v>
      </c>
      <c r="K565" s="548">
        <v>45323</v>
      </c>
      <c r="L565" s="548">
        <v>45747</v>
      </c>
      <c r="M565" s="541">
        <f t="shared" si="18"/>
        <v>60.571428571428569</v>
      </c>
      <c r="N565" s="542">
        <v>1</v>
      </c>
      <c r="O565" s="547" t="s">
        <v>865</v>
      </c>
      <c r="P565" s="543">
        <f t="shared" si="17"/>
        <v>1</v>
      </c>
      <c r="Q565" s="544" t="str">
        <f>IF(ISNUMBER(P565),IF(P565=100%,"CUMPLIDA",IF(AND(ISNUMBER(L565),ISNUMBER([5]CGR!$P$4)), IF(L565&lt;[5]CGR!$P$4,"INCUMPLIDA","PROCESO"), "VERIFICAR FECHA")),"SIN VALOR AVANCE")</f>
        <v>CUMPLIDA</v>
      </c>
    </row>
    <row r="566" spans="1:17" ht="75.75" x14ac:dyDescent="0.2">
      <c r="A566" s="533" t="s">
        <v>19</v>
      </c>
      <c r="B566" s="534" t="s">
        <v>13</v>
      </c>
      <c r="C566" s="837"/>
      <c r="D566" s="837"/>
      <c r="E566" s="833"/>
      <c r="F566" s="833"/>
      <c r="G566" s="536" t="s">
        <v>101</v>
      </c>
      <c r="H566" s="538" t="s">
        <v>101</v>
      </c>
      <c r="I566" s="538" t="s">
        <v>102</v>
      </c>
      <c r="J566" s="545">
        <v>1</v>
      </c>
      <c r="K566" s="548">
        <v>45323</v>
      </c>
      <c r="L566" s="548">
        <v>45747</v>
      </c>
      <c r="M566" s="541">
        <f t="shared" si="18"/>
        <v>60.571428571428569</v>
      </c>
      <c r="N566" s="542">
        <v>1</v>
      </c>
      <c r="O566" s="547" t="s">
        <v>825</v>
      </c>
      <c r="P566" s="543">
        <f t="shared" si="17"/>
        <v>1</v>
      </c>
      <c r="Q566" s="544" t="str">
        <f>IF(ISNUMBER(P566),IF(P566=100%,"CUMPLIDA",IF(AND(ISNUMBER(L566),ISNUMBER([5]CGR!$P$4)), IF(L566&lt;[5]CGR!$P$4,"INCUMPLIDA","PROCESO"), "VERIFICAR FECHA")),"SIN VALOR AVANCE")</f>
        <v>CUMPLIDA</v>
      </c>
    </row>
    <row r="567" spans="1:17" ht="105.75" x14ac:dyDescent="0.2">
      <c r="A567" s="533" t="s">
        <v>19</v>
      </c>
      <c r="B567" s="534" t="s">
        <v>13</v>
      </c>
      <c r="C567" s="837"/>
      <c r="D567" s="837"/>
      <c r="E567" s="833"/>
      <c r="F567" s="833"/>
      <c r="G567" s="536" t="s">
        <v>238</v>
      </c>
      <c r="H567" s="538" t="s">
        <v>239</v>
      </c>
      <c r="I567" s="538" t="s">
        <v>240</v>
      </c>
      <c r="J567" s="545">
        <v>1</v>
      </c>
      <c r="K567" s="548">
        <v>45231</v>
      </c>
      <c r="L567" s="548">
        <v>45747</v>
      </c>
      <c r="M567" s="541">
        <f t="shared" si="18"/>
        <v>73.714285714285708</v>
      </c>
      <c r="N567" s="542">
        <v>1</v>
      </c>
      <c r="O567" s="538" t="s">
        <v>738</v>
      </c>
      <c r="P567" s="543">
        <f t="shared" si="17"/>
        <v>1</v>
      </c>
      <c r="Q567" s="544" t="str">
        <f>IF(ISNUMBER(P567),IF(P567=100%,"CUMPLIDA",IF(AND(ISNUMBER(L567),ISNUMBER([5]CGR!$P$4)), IF(L567&lt;[5]CGR!$P$4,"INCUMPLIDA","PROCESO"), "VERIFICAR FECHA")),"SIN VALOR AVANCE")</f>
        <v>CUMPLIDA</v>
      </c>
    </row>
    <row r="568" spans="1:17" ht="150.75" x14ac:dyDescent="0.2">
      <c r="A568" s="533" t="s">
        <v>19</v>
      </c>
      <c r="B568" s="534" t="s">
        <v>13</v>
      </c>
      <c r="C568" s="837"/>
      <c r="D568" s="837"/>
      <c r="E568" s="833"/>
      <c r="F568" s="833"/>
      <c r="G568" s="536" t="s">
        <v>104</v>
      </c>
      <c r="H568" s="538" t="s">
        <v>104</v>
      </c>
      <c r="I568" s="538" t="s">
        <v>248</v>
      </c>
      <c r="J568" s="545">
        <v>1</v>
      </c>
      <c r="K568" s="548">
        <v>45323</v>
      </c>
      <c r="L568" s="548">
        <v>45747</v>
      </c>
      <c r="M568" s="541">
        <f t="shared" si="18"/>
        <v>60.571428571428569</v>
      </c>
      <c r="N568" s="542">
        <v>1</v>
      </c>
      <c r="O568" s="547" t="s">
        <v>923</v>
      </c>
      <c r="P568" s="543">
        <f t="shared" si="17"/>
        <v>1</v>
      </c>
      <c r="Q568" s="544" t="str">
        <f>IF(ISNUMBER(P568),IF(P568=100%,"CUMPLIDA",IF(AND(ISNUMBER(L568),ISNUMBER([5]CGR!$P$4)), IF(L568&lt;[5]CGR!$P$4,"INCUMPLIDA","PROCESO"), "VERIFICAR FECHA")),"SIN VALOR AVANCE")</f>
        <v>CUMPLIDA</v>
      </c>
    </row>
    <row r="569" spans="1:17" ht="75.75" x14ac:dyDescent="0.2">
      <c r="A569" s="533" t="s">
        <v>19</v>
      </c>
      <c r="B569" s="534" t="s">
        <v>13</v>
      </c>
      <c r="C569" s="837"/>
      <c r="D569" s="837"/>
      <c r="E569" s="833"/>
      <c r="F569" s="833"/>
      <c r="G569" s="536" t="s">
        <v>830</v>
      </c>
      <c r="H569" s="538" t="s">
        <v>830</v>
      </c>
      <c r="I569" s="538" t="s">
        <v>107</v>
      </c>
      <c r="J569" s="545">
        <v>1</v>
      </c>
      <c r="K569" s="548">
        <v>45231</v>
      </c>
      <c r="L569" s="548">
        <v>45747</v>
      </c>
      <c r="M569" s="541">
        <f t="shared" si="18"/>
        <v>73.714285714285708</v>
      </c>
      <c r="N569" s="542">
        <v>1</v>
      </c>
      <c r="O569" s="547" t="s">
        <v>924</v>
      </c>
      <c r="P569" s="543">
        <f t="shared" si="17"/>
        <v>1</v>
      </c>
      <c r="Q569" s="544" t="str">
        <f>IF(ISNUMBER(P569),IF(P569=100%,"CUMPLIDA",IF(AND(ISNUMBER(L569),ISNUMBER([5]CGR!$P$4)), IF(L569&lt;[5]CGR!$P$4,"INCUMPLIDA","PROCESO"), "VERIFICAR FECHA")),"SIN VALOR AVANCE")</f>
        <v>CUMPLIDA</v>
      </c>
    </row>
    <row r="570" spans="1:17" ht="225.75" x14ac:dyDescent="0.2">
      <c r="A570" s="533" t="s">
        <v>19</v>
      </c>
      <c r="B570" s="534" t="s">
        <v>13</v>
      </c>
      <c r="C570" s="837"/>
      <c r="D570" s="837"/>
      <c r="E570" s="833"/>
      <c r="F570" s="833"/>
      <c r="G570" s="536" t="s">
        <v>831</v>
      </c>
      <c r="H570" s="538" t="s">
        <v>831</v>
      </c>
      <c r="I570" s="538" t="s">
        <v>524</v>
      </c>
      <c r="J570" s="545">
        <v>1</v>
      </c>
      <c r="K570" s="548">
        <v>45231</v>
      </c>
      <c r="L570" s="548">
        <v>45808</v>
      </c>
      <c r="M570" s="541">
        <f t="shared" si="18"/>
        <v>82.428571428571431</v>
      </c>
      <c r="N570" s="542">
        <v>1</v>
      </c>
      <c r="O570" s="547" t="s">
        <v>873</v>
      </c>
      <c r="P570" s="543">
        <f t="shared" si="17"/>
        <v>1</v>
      </c>
      <c r="Q570" s="544" t="str">
        <f>IF(ISNUMBER(P570),IF(P570=100%,"CUMPLIDA",IF(AND(ISNUMBER(L570),ISNUMBER([5]CGR!$P$4)), IF(L570&lt;[5]CGR!$P$4,"INCUMPLIDA","PROCESO"), "VERIFICAR FECHA")),"SIN VALOR AVANCE")</f>
        <v>CUMPLIDA</v>
      </c>
    </row>
    <row r="571" spans="1:17" ht="182.25" x14ac:dyDescent="0.2">
      <c r="A571" s="533" t="s">
        <v>19</v>
      </c>
      <c r="B571" s="534" t="s">
        <v>13</v>
      </c>
      <c r="C571" s="837"/>
      <c r="D571" s="837"/>
      <c r="E571" s="833"/>
      <c r="F571" s="833"/>
      <c r="G571" s="536" t="s">
        <v>110</v>
      </c>
      <c r="H571" s="538" t="s">
        <v>111</v>
      </c>
      <c r="I571" s="538" t="s">
        <v>112</v>
      </c>
      <c r="J571" s="545">
        <v>7</v>
      </c>
      <c r="K571" s="548">
        <v>46024</v>
      </c>
      <c r="L571" s="548">
        <v>46660</v>
      </c>
      <c r="M571" s="541">
        <f t="shared" si="18"/>
        <v>90.857142857142861</v>
      </c>
      <c r="N571" s="542">
        <v>0</v>
      </c>
      <c r="O571" s="547" t="s">
        <v>843</v>
      </c>
      <c r="P571" s="543">
        <f t="shared" si="17"/>
        <v>0</v>
      </c>
      <c r="Q571" s="544" t="str">
        <f>IF(ISNUMBER(P571),IF(P571=100%,"CUMPLIDA",IF(AND(ISNUMBER(L571),ISNUMBER([5]CGR!$P$4)), IF(L571&lt;[5]CGR!$P$4,"INCUMPLIDA","PROCESO"), "VERIFICAR FECHA")),"SIN VALOR AVANCE")</f>
        <v>PROCESO</v>
      </c>
    </row>
    <row r="572" spans="1:17" ht="150.75" x14ac:dyDescent="0.2">
      <c r="A572" s="533" t="s">
        <v>19</v>
      </c>
      <c r="B572" s="534" t="s">
        <v>13</v>
      </c>
      <c r="C572" s="837"/>
      <c r="D572" s="837"/>
      <c r="E572" s="833"/>
      <c r="F572" s="833"/>
      <c r="G572" s="536" t="s">
        <v>114</v>
      </c>
      <c r="H572" s="538" t="s">
        <v>115</v>
      </c>
      <c r="I572" s="538" t="s">
        <v>116</v>
      </c>
      <c r="J572" s="545">
        <v>1</v>
      </c>
      <c r="K572" s="548">
        <v>46024</v>
      </c>
      <c r="L572" s="548">
        <v>46660</v>
      </c>
      <c r="M572" s="541">
        <f t="shared" si="18"/>
        <v>90.857142857142861</v>
      </c>
      <c r="N572" s="542">
        <v>0</v>
      </c>
      <c r="O572" s="547" t="s">
        <v>874</v>
      </c>
      <c r="P572" s="543">
        <f t="shared" si="17"/>
        <v>0</v>
      </c>
      <c r="Q572" s="544" t="str">
        <f>IF(ISNUMBER(P572),IF(P572=100%,"CUMPLIDA",IF(AND(ISNUMBER(L572),ISNUMBER([5]CGR!$P$4)), IF(L572&lt;[5]CGR!$P$4,"INCUMPLIDA","PROCESO"), "VERIFICAR FECHA")),"SIN VALOR AVANCE")</f>
        <v>PROCESO</v>
      </c>
    </row>
    <row r="573" spans="1:17" ht="285.75" x14ac:dyDescent="0.2">
      <c r="A573" s="533" t="s">
        <v>19</v>
      </c>
      <c r="B573" s="534" t="s">
        <v>13</v>
      </c>
      <c r="C573" s="837"/>
      <c r="D573" s="837"/>
      <c r="E573" s="833"/>
      <c r="F573" s="833"/>
      <c r="G573" s="536" t="s">
        <v>117</v>
      </c>
      <c r="H573" s="538" t="s">
        <v>118</v>
      </c>
      <c r="I573" s="538" t="s">
        <v>119</v>
      </c>
      <c r="J573" s="545">
        <v>2</v>
      </c>
      <c r="K573" s="548">
        <v>46024</v>
      </c>
      <c r="L573" s="548">
        <v>46660</v>
      </c>
      <c r="M573" s="541">
        <f t="shared" si="18"/>
        <v>90.857142857142861</v>
      </c>
      <c r="N573" s="542">
        <v>0</v>
      </c>
      <c r="O573" s="547" t="s">
        <v>845</v>
      </c>
      <c r="P573" s="543">
        <f t="shared" si="17"/>
        <v>0</v>
      </c>
      <c r="Q573" s="544" t="str">
        <f>IF(ISNUMBER(P573),IF(P573=100%,"CUMPLIDA",IF(AND(ISNUMBER(L573),ISNUMBER([5]CGR!$P$4)), IF(L573&lt;[5]CGR!$P$4,"INCUMPLIDA","PROCESO"), "VERIFICAR FECHA")),"SIN VALOR AVANCE")</f>
        <v>PROCESO</v>
      </c>
    </row>
    <row r="574" spans="1:17" ht="225.75" x14ac:dyDescent="0.2">
      <c r="A574" s="533" t="s">
        <v>19</v>
      </c>
      <c r="B574" s="534" t="s">
        <v>13</v>
      </c>
      <c r="C574" s="837" t="s">
        <v>930</v>
      </c>
      <c r="D574" s="837" t="s">
        <v>931</v>
      </c>
      <c r="E574" s="833" t="s">
        <v>932</v>
      </c>
      <c r="F574" s="833" t="s">
        <v>933</v>
      </c>
      <c r="G574" s="833" t="s">
        <v>823</v>
      </c>
      <c r="H574" s="537" t="s">
        <v>733</v>
      </c>
      <c r="I574" s="538" t="s">
        <v>164</v>
      </c>
      <c r="J574" s="539">
        <v>1</v>
      </c>
      <c r="K574" s="540">
        <v>44044</v>
      </c>
      <c r="L574" s="540">
        <v>44196</v>
      </c>
      <c r="M574" s="541">
        <f t="shared" si="18"/>
        <v>21.714285714285715</v>
      </c>
      <c r="N574" s="542">
        <v>1</v>
      </c>
      <c r="O574" s="538" t="s">
        <v>934</v>
      </c>
      <c r="P574" s="543">
        <f t="shared" si="17"/>
        <v>1</v>
      </c>
      <c r="Q574" s="544" t="str">
        <f>IF(ISNUMBER(P574),IF(P574=100%,"CUMPLIDA",IF(AND(ISNUMBER(L574),ISNUMBER([5]CGR!$P$4)), IF(L574&lt;[5]CGR!$P$4,"INCUMPLIDA","PROCESO"), "VERIFICAR FECHA")),"SIN VALOR AVANCE")</f>
        <v>CUMPLIDA</v>
      </c>
    </row>
    <row r="575" spans="1:17" ht="75.75" x14ac:dyDescent="0.2">
      <c r="A575" s="533" t="s">
        <v>19</v>
      </c>
      <c r="B575" s="534" t="s">
        <v>13</v>
      </c>
      <c r="C575" s="837"/>
      <c r="D575" s="837"/>
      <c r="E575" s="833"/>
      <c r="F575" s="833"/>
      <c r="G575" s="833"/>
      <c r="H575" s="538" t="s">
        <v>675</v>
      </c>
      <c r="I575" s="538" t="s">
        <v>676</v>
      </c>
      <c r="J575" s="545">
        <v>1</v>
      </c>
      <c r="K575" s="540">
        <v>45231</v>
      </c>
      <c r="L575" s="540">
        <v>45504</v>
      </c>
      <c r="M575" s="541">
        <f t="shared" si="18"/>
        <v>39</v>
      </c>
      <c r="N575" s="542">
        <v>1</v>
      </c>
      <c r="O575" s="547" t="s">
        <v>825</v>
      </c>
      <c r="P575" s="543">
        <f t="shared" si="17"/>
        <v>1</v>
      </c>
      <c r="Q575" s="544" t="str">
        <f>IF(ISNUMBER(P575),IF(P575=100%,"CUMPLIDA",IF(AND(ISNUMBER(L575),ISNUMBER([5]CGR!$P$4)), IF(L575&lt;[5]CGR!$P$4,"INCUMPLIDA","PROCESO"), "VERIFICAR FECHA")),"SIN VALOR AVANCE")</f>
        <v>CUMPLIDA</v>
      </c>
    </row>
    <row r="576" spans="1:17" ht="315.75" x14ac:dyDescent="0.2">
      <c r="A576" s="533" t="s">
        <v>19</v>
      </c>
      <c r="B576" s="534" t="s">
        <v>13</v>
      </c>
      <c r="C576" s="837"/>
      <c r="D576" s="837"/>
      <c r="E576" s="833"/>
      <c r="F576" s="833"/>
      <c r="G576" s="833"/>
      <c r="H576" s="538" t="s">
        <v>678</v>
      </c>
      <c r="I576" s="538" t="s">
        <v>679</v>
      </c>
      <c r="J576" s="545">
        <v>1</v>
      </c>
      <c r="K576" s="540">
        <v>45231</v>
      </c>
      <c r="L576" s="540">
        <v>45504</v>
      </c>
      <c r="M576" s="541">
        <f t="shared" si="18"/>
        <v>39</v>
      </c>
      <c r="N576" s="542">
        <v>1</v>
      </c>
      <c r="O576" s="547" t="s">
        <v>864</v>
      </c>
      <c r="P576" s="543">
        <f t="shared" si="17"/>
        <v>1</v>
      </c>
      <c r="Q576" s="544" t="str">
        <f>IF(ISNUMBER(P576),IF(P576=100%,"CUMPLIDA",IF(AND(ISNUMBER(L576),ISNUMBER([5]CGR!$P$4)), IF(L576&lt;[5]CGR!$P$4,"INCUMPLIDA","PROCESO"), "VERIFICAR FECHA")),"SIN VALOR AVANCE")</f>
        <v>CUMPLIDA</v>
      </c>
    </row>
    <row r="577" spans="1:17" ht="135.75" x14ac:dyDescent="0.2">
      <c r="A577" s="533" t="s">
        <v>19</v>
      </c>
      <c r="B577" s="534" t="s">
        <v>13</v>
      </c>
      <c r="C577" s="837"/>
      <c r="D577" s="837"/>
      <c r="E577" s="833"/>
      <c r="F577" s="833"/>
      <c r="G577" s="536" t="s">
        <v>97</v>
      </c>
      <c r="H577" s="538" t="s">
        <v>98</v>
      </c>
      <c r="I577" s="538" t="s">
        <v>99</v>
      </c>
      <c r="J577" s="545">
        <v>1</v>
      </c>
      <c r="K577" s="548">
        <v>45323</v>
      </c>
      <c r="L577" s="548">
        <v>45747</v>
      </c>
      <c r="M577" s="541">
        <f t="shared" si="18"/>
        <v>60.571428571428569</v>
      </c>
      <c r="N577" s="542">
        <v>1</v>
      </c>
      <c r="O577" s="538" t="s">
        <v>935</v>
      </c>
      <c r="P577" s="543">
        <f t="shared" si="17"/>
        <v>1</v>
      </c>
      <c r="Q577" s="544" t="str">
        <f>IF(ISNUMBER(P577),IF(P577=100%,"CUMPLIDA",IF(AND(ISNUMBER(L577),ISNUMBER([5]CGR!$P$4)), IF(L577&lt;[5]CGR!$P$4,"INCUMPLIDA","PROCESO"), "VERIFICAR FECHA")),"SIN VALOR AVANCE")</f>
        <v>CUMPLIDA</v>
      </c>
    </row>
    <row r="578" spans="1:17" ht="75.75" x14ac:dyDescent="0.2">
      <c r="A578" s="533" t="s">
        <v>19</v>
      </c>
      <c r="B578" s="534" t="s">
        <v>13</v>
      </c>
      <c r="C578" s="837"/>
      <c r="D578" s="837"/>
      <c r="E578" s="833"/>
      <c r="F578" s="833"/>
      <c r="G578" s="536" t="s">
        <v>101</v>
      </c>
      <c r="H578" s="538" t="s">
        <v>101</v>
      </c>
      <c r="I578" s="538" t="s">
        <v>102</v>
      </c>
      <c r="J578" s="545">
        <v>1</v>
      </c>
      <c r="K578" s="548">
        <v>45323</v>
      </c>
      <c r="L578" s="548">
        <v>45747</v>
      </c>
      <c r="M578" s="541">
        <f t="shared" si="18"/>
        <v>60.571428571428569</v>
      </c>
      <c r="N578" s="542">
        <v>1</v>
      </c>
      <c r="O578" s="547" t="s">
        <v>825</v>
      </c>
      <c r="P578" s="543">
        <f t="shared" si="17"/>
        <v>1</v>
      </c>
      <c r="Q578" s="544" t="str">
        <f>IF(ISNUMBER(P578),IF(P578=100%,"CUMPLIDA",IF(AND(ISNUMBER(L578),ISNUMBER([5]CGR!$P$4)), IF(L578&lt;[5]CGR!$P$4,"INCUMPLIDA","PROCESO"), "VERIFICAR FECHA")),"SIN VALOR AVANCE")</f>
        <v>CUMPLIDA</v>
      </c>
    </row>
    <row r="579" spans="1:17" ht="105.75" x14ac:dyDescent="0.2">
      <c r="A579" s="533" t="s">
        <v>19</v>
      </c>
      <c r="B579" s="534" t="s">
        <v>13</v>
      </c>
      <c r="C579" s="837"/>
      <c r="D579" s="837"/>
      <c r="E579" s="833"/>
      <c r="F579" s="833"/>
      <c r="G579" s="536" t="s">
        <v>238</v>
      </c>
      <c r="H579" s="538" t="s">
        <v>239</v>
      </c>
      <c r="I579" s="538" t="s">
        <v>240</v>
      </c>
      <c r="J579" s="545">
        <v>1</v>
      </c>
      <c r="K579" s="548">
        <v>45231</v>
      </c>
      <c r="L579" s="548">
        <v>45747</v>
      </c>
      <c r="M579" s="541">
        <f t="shared" si="18"/>
        <v>73.714285714285708</v>
      </c>
      <c r="N579" s="542">
        <v>1</v>
      </c>
      <c r="O579" s="538" t="s">
        <v>738</v>
      </c>
      <c r="P579" s="543">
        <f t="shared" si="17"/>
        <v>1</v>
      </c>
      <c r="Q579" s="544" t="str">
        <f>IF(ISNUMBER(P579),IF(P579=100%,"CUMPLIDA",IF(AND(ISNUMBER(L579),ISNUMBER([5]CGR!$P$4)), IF(L579&lt;[5]CGR!$P$4,"INCUMPLIDA","PROCESO"), "VERIFICAR FECHA")),"SIN VALOR AVANCE")</f>
        <v>CUMPLIDA</v>
      </c>
    </row>
    <row r="580" spans="1:17" ht="135.75" x14ac:dyDescent="0.2">
      <c r="A580" s="533" t="s">
        <v>19</v>
      </c>
      <c r="B580" s="534" t="s">
        <v>13</v>
      </c>
      <c r="C580" s="837"/>
      <c r="D580" s="837"/>
      <c r="E580" s="833"/>
      <c r="F580" s="833"/>
      <c r="G580" s="536" t="s">
        <v>104</v>
      </c>
      <c r="H580" s="538" t="s">
        <v>104</v>
      </c>
      <c r="I580" s="538" t="s">
        <v>248</v>
      </c>
      <c r="J580" s="545">
        <v>1</v>
      </c>
      <c r="K580" s="548">
        <v>45323</v>
      </c>
      <c r="L580" s="548">
        <v>45747</v>
      </c>
      <c r="M580" s="541">
        <f t="shared" si="18"/>
        <v>60.571428571428569</v>
      </c>
      <c r="N580" s="542">
        <v>1</v>
      </c>
      <c r="O580" s="538" t="s">
        <v>935</v>
      </c>
      <c r="P580" s="543">
        <f t="shared" si="17"/>
        <v>1</v>
      </c>
      <c r="Q580" s="544" t="str">
        <f>IF(ISNUMBER(P580),IF(P580=100%,"CUMPLIDA",IF(AND(ISNUMBER(L580),ISNUMBER([5]CGR!$P$4)), IF(L580&lt;[5]CGR!$P$4,"INCUMPLIDA","PROCESO"), "VERIFICAR FECHA")),"SIN VALOR AVANCE")</f>
        <v>CUMPLIDA</v>
      </c>
    </row>
    <row r="581" spans="1:17" ht="75.75" x14ac:dyDescent="0.2">
      <c r="A581" s="533" t="s">
        <v>19</v>
      </c>
      <c r="B581" s="534" t="s">
        <v>13</v>
      </c>
      <c r="C581" s="837"/>
      <c r="D581" s="837"/>
      <c r="E581" s="833"/>
      <c r="F581" s="833"/>
      <c r="G581" s="536" t="s">
        <v>830</v>
      </c>
      <c r="H581" s="538" t="s">
        <v>830</v>
      </c>
      <c r="I581" s="538" t="s">
        <v>107</v>
      </c>
      <c r="J581" s="545">
        <v>1</v>
      </c>
      <c r="K581" s="548">
        <v>45231</v>
      </c>
      <c r="L581" s="548">
        <v>45747</v>
      </c>
      <c r="M581" s="541">
        <f t="shared" si="18"/>
        <v>73.714285714285708</v>
      </c>
      <c r="N581" s="542">
        <v>1</v>
      </c>
      <c r="O581" s="547" t="s">
        <v>825</v>
      </c>
      <c r="P581" s="543">
        <f t="shared" si="17"/>
        <v>1</v>
      </c>
      <c r="Q581" s="544" t="str">
        <f>IF(ISNUMBER(P581),IF(P581=100%,"CUMPLIDA",IF(AND(ISNUMBER(L581),ISNUMBER([5]CGR!$P$4)), IF(L581&lt;[5]CGR!$P$4,"INCUMPLIDA","PROCESO"), "VERIFICAR FECHA")),"SIN VALOR AVANCE")</f>
        <v>CUMPLIDA</v>
      </c>
    </row>
    <row r="582" spans="1:17" ht="210.75" x14ac:dyDescent="0.2">
      <c r="A582" s="533" t="s">
        <v>19</v>
      </c>
      <c r="B582" s="534" t="s">
        <v>13</v>
      </c>
      <c r="C582" s="837"/>
      <c r="D582" s="837"/>
      <c r="E582" s="833"/>
      <c r="F582" s="833"/>
      <c r="G582" s="536" t="s">
        <v>831</v>
      </c>
      <c r="H582" s="538" t="s">
        <v>831</v>
      </c>
      <c r="I582" s="538" t="s">
        <v>524</v>
      </c>
      <c r="J582" s="545">
        <v>1</v>
      </c>
      <c r="K582" s="548">
        <v>45231</v>
      </c>
      <c r="L582" s="548">
        <v>45808</v>
      </c>
      <c r="M582" s="541">
        <f t="shared" si="18"/>
        <v>82.428571428571431</v>
      </c>
      <c r="N582" s="542">
        <v>1</v>
      </c>
      <c r="O582" s="547" t="s">
        <v>826</v>
      </c>
      <c r="P582" s="543">
        <f t="shared" si="17"/>
        <v>1</v>
      </c>
      <c r="Q582" s="544" t="str">
        <f>IF(ISNUMBER(P582),IF(P582=100%,"CUMPLIDA",IF(AND(ISNUMBER(L582),ISNUMBER([5]CGR!$P$4)), IF(L582&lt;[5]CGR!$P$4,"INCUMPLIDA","PROCESO"), "VERIFICAR FECHA")),"SIN VALOR AVANCE")</f>
        <v>CUMPLIDA</v>
      </c>
    </row>
    <row r="583" spans="1:17" ht="180.75" x14ac:dyDescent="0.2">
      <c r="A583" s="533" t="s">
        <v>19</v>
      </c>
      <c r="B583" s="534" t="s">
        <v>13</v>
      </c>
      <c r="C583" s="837"/>
      <c r="D583" s="837"/>
      <c r="E583" s="833"/>
      <c r="F583" s="833"/>
      <c r="G583" s="536" t="s">
        <v>110</v>
      </c>
      <c r="H583" s="538" t="s">
        <v>111</v>
      </c>
      <c r="I583" s="538" t="s">
        <v>112</v>
      </c>
      <c r="J583" s="545">
        <v>12</v>
      </c>
      <c r="K583" s="548">
        <v>46024</v>
      </c>
      <c r="L583" s="548">
        <v>47118</v>
      </c>
      <c r="M583" s="541">
        <f t="shared" si="18"/>
        <v>156.28571428571428</v>
      </c>
      <c r="N583" s="542">
        <v>0</v>
      </c>
      <c r="O583" s="547" t="s">
        <v>867</v>
      </c>
      <c r="P583" s="543">
        <f t="shared" si="17"/>
        <v>0</v>
      </c>
      <c r="Q583" s="544" t="str">
        <f>IF(ISNUMBER(P583),IF(P583=100%,"CUMPLIDA",IF(AND(ISNUMBER(L583),ISNUMBER([5]CGR!$P$4)), IF(L583&lt;[5]CGR!$P$4,"INCUMPLIDA","PROCESO"), "VERIFICAR FECHA")),"SIN VALOR AVANCE")</f>
        <v>PROCESO</v>
      </c>
    </row>
    <row r="584" spans="1:17" ht="135.75" x14ac:dyDescent="0.2">
      <c r="A584" s="533" t="s">
        <v>19</v>
      </c>
      <c r="B584" s="534" t="s">
        <v>13</v>
      </c>
      <c r="C584" s="837"/>
      <c r="D584" s="837"/>
      <c r="E584" s="833"/>
      <c r="F584" s="833"/>
      <c r="G584" s="536" t="s">
        <v>114</v>
      </c>
      <c r="H584" s="538" t="s">
        <v>115</v>
      </c>
      <c r="I584" s="538" t="s">
        <v>116</v>
      </c>
      <c r="J584" s="545">
        <v>1</v>
      </c>
      <c r="K584" s="548">
        <v>46024</v>
      </c>
      <c r="L584" s="548">
        <v>47118</v>
      </c>
      <c r="M584" s="541">
        <f t="shared" si="18"/>
        <v>156.28571428571428</v>
      </c>
      <c r="N584" s="542">
        <v>0</v>
      </c>
      <c r="O584" s="547" t="s">
        <v>936</v>
      </c>
      <c r="P584" s="543">
        <f t="shared" si="17"/>
        <v>0</v>
      </c>
      <c r="Q584" s="544" t="str">
        <f>IF(ISNUMBER(P584),IF(P584=100%,"CUMPLIDA",IF(AND(ISNUMBER(L584),ISNUMBER([5]CGR!$P$4)), IF(L584&lt;[5]CGR!$P$4,"INCUMPLIDA","PROCESO"), "VERIFICAR FECHA")),"SIN VALOR AVANCE")</f>
        <v>PROCESO</v>
      </c>
    </row>
    <row r="585" spans="1:17" ht="315.75" x14ac:dyDescent="0.2">
      <c r="A585" s="533" t="s">
        <v>19</v>
      </c>
      <c r="B585" s="534" t="s">
        <v>13</v>
      </c>
      <c r="C585" s="837"/>
      <c r="D585" s="837"/>
      <c r="E585" s="833"/>
      <c r="F585" s="833"/>
      <c r="G585" s="536" t="s">
        <v>117</v>
      </c>
      <c r="H585" s="538" t="s">
        <v>118</v>
      </c>
      <c r="I585" s="538" t="s">
        <v>119</v>
      </c>
      <c r="J585" s="545">
        <v>2</v>
      </c>
      <c r="K585" s="548">
        <v>46024</v>
      </c>
      <c r="L585" s="548">
        <v>47118</v>
      </c>
      <c r="M585" s="541">
        <f t="shared" si="18"/>
        <v>156.28571428571428</v>
      </c>
      <c r="N585" s="542">
        <v>0</v>
      </c>
      <c r="O585" s="547" t="s">
        <v>834</v>
      </c>
      <c r="P585" s="543">
        <f t="shared" si="17"/>
        <v>0</v>
      </c>
      <c r="Q585" s="544" t="str">
        <f>IF(ISNUMBER(P585),IF(P585=100%,"CUMPLIDA",IF(AND(ISNUMBER(L585),ISNUMBER([5]CGR!$P$4)), IF(L585&lt;[5]CGR!$P$4,"INCUMPLIDA","PROCESO"), "VERIFICAR FECHA")),"SIN VALOR AVANCE")</f>
        <v>PROCESO</v>
      </c>
    </row>
    <row r="586" spans="1:17" ht="270.75" x14ac:dyDescent="0.2">
      <c r="A586" s="533" t="s">
        <v>19</v>
      </c>
      <c r="B586" s="534" t="s">
        <v>13</v>
      </c>
      <c r="C586" s="837" t="s">
        <v>937</v>
      </c>
      <c r="D586" s="837" t="s">
        <v>938</v>
      </c>
      <c r="E586" s="833" t="s">
        <v>939</v>
      </c>
      <c r="F586" s="833" t="s">
        <v>940</v>
      </c>
      <c r="G586" s="833" t="s">
        <v>823</v>
      </c>
      <c r="H586" s="537" t="s">
        <v>733</v>
      </c>
      <c r="I586" s="549" t="s">
        <v>164</v>
      </c>
      <c r="J586" s="539">
        <v>1</v>
      </c>
      <c r="K586" s="540">
        <v>44044</v>
      </c>
      <c r="L586" s="540">
        <v>44196</v>
      </c>
      <c r="M586" s="541">
        <f t="shared" si="18"/>
        <v>21.714285714285715</v>
      </c>
      <c r="N586" s="542">
        <v>1</v>
      </c>
      <c r="O586" s="538" t="s">
        <v>941</v>
      </c>
      <c r="P586" s="543">
        <f t="shared" si="17"/>
        <v>1</v>
      </c>
      <c r="Q586" s="544" t="str">
        <f>IF(ISNUMBER(P586),IF(P586=100%,"CUMPLIDA",IF(AND(ISNUMBER(L586),ISNUMBER([5]CGR!$P$4)), IF(L586&lt;[5]CGR!$P$4,"INCUMPLIDA","PROCESO"), "VERIFICAR FECHA")),"SIN VALOR AVANCE")</f>
        <v>CUMPLIDA</v>
      </c>
    </row>
    <row r="587" spans="1:17" ht="75.75" x14ac:dyDescent="0.2">
      <c r="A587" s="533" t="s">
        <v>19</v>
      </c>
      <c r="B587" s="534" t="s">
        <v>13</v>
      </c>
      <c r="C587" s="837"/>
      <c r="D587" s="837"/>
      <c r="E587" s="833"/>
      <c r="F587" s="833"/>
      <c r="G587" s="833"/>
      <c r="H587" s="537" t="s">
        <v>675</v>
      </c>
      <c r="I587" s="538" t="s">
        <v>676</v>
      </c>
      <c r="J587" s="539">
        <v>1</v>
      </c>
      <c r="K587" s="540">
        <v>45231</v>
      </c>
      <c r="L587" s="540">
        <v>45504</v>
      </c>
      <c r="M587" s="541">
        <f t="shared" si="18"/>
        <v>39</v>
      </c>
      <c r="N587" s="542">
        <v>1</v>
      </c>
      <c r="O587" s="547" t="s">
        <v>825</v>
      </c>
      <c r="P587" s="543">
        <f t="shared" ref="P587:P633" si="19">N587/J587</f>
        <v>1</v>
      </c>
      <c r="Q587" s="544" t="str">
        <f>IF(ISNUMBER(P587),IF(P587=100%,"CUMPLIDA",IF(AND(ISNUMBER(L587),ISNUMBER([5]CGR!$P$4)), IF(L587&lt;[5]CGR!$P$4,"INCUMPLIDA","PROCESO"), "VERIFICAR FECHA")),"SIN VALOR AVANCE")</f>
        <v>CUMPLIDA</v>
      </c>
    </row>
    <row r="588" spans="1:17" ht="315.75" x14ac:dyDescent="0.2">
      <c r="A588" s="533" t="s">
        <v>19</v>
      </c>
      <c r="B588" s="534" t="s">
        <v>13</v>
      </c>
      <c r="C588" s="837"/>
      <c r="D588" s="837"/>
      <c r="E588" s="833"/>
      <c r="F588" s="833"/>
      <c r="G588" s="833"/>
      <c r="H588" s="537" t="s">
        <v>678</v>
      </c>
      <c r="I588" s="538" t="s">
        <v>679</v>
      </c>
      <c r="J588" s="539">
        <v>1</v>
      </c>
      <c r="K588" s="540">
        <v>45231</v>
      </c>
      <c r="L588" s="540">
        <v>45504</v>
      </c>
      <c r="M588" s="541">
        <f t="shared" si="18"/>
        <v>39</v>
      </c>
      <c r="N588" s="542">
        <v>1</v>
      </c>
      <c r="O588" s="547" t="s">
        <v>864</v>
      </c>
      <c r="P588" s="543">
        <f t="shared" si="19"/>
        <v>1</v>
      </c>
      <c r="Q588" s="544" t="str">
        <f>IF(ISNUMBER(P588),IF(P588=100%,"CUMPLIDA",IF(AND(ISNUMBER(L588),ISNUMBER([5]CGR!$P$4)), IF(L588&lt;[5]CGR!$P$4,"INCUMPLIDA","PROCESO"), "VERIFICAR FECHA")),"SIN VALOR AVANCE")</f>
        <v>CUMPLIDA</v>
      </c>
    </row>
    <row r="589" spans="1:17" ht="135.75" x14ac:dyDescent="0.2">
      <c r="A589" s="533" t="s">
        <v>19</v>
      </c>
      <c r="B589" s="534" t="s">
        <v>13</v>
      </c>
      <c r="C589" s="837"/>
      <c r="D589" s="837"/>
      <c r="E589" s="833"/>
      <c r="F589" s="833"/>
      <c r="G589" s="536" t="s">
        <v>97</v>
      </c>
      <c r="H589" s="538" t="s">
        <v>98</v>
      </c>
      <c r="I589" s="538" t="s">
        <v>99</v>
      </c>
      <c r="J589" s="545">
        <v>1</v>
      </c>
      <c r="K589" s="548">
        <v>45323</v>
      </c>
      <c r="L589" s="548">
        <v>45747</v>
      </c>
      <c r="M589" s="541">
        <f t="shared" si="18"/>
        <v>60.571428571428569</v>
      </c>
      <c r="N589" s="542">
        <v>1</v>
      </c>
      <c r="O589" s="547" t="s">
        <v>827</v>
      </c>
      <c r="P589" s="543">
        <f t="shared" si="19"/>
        <v>1</v>
      </c>
      <c r="Q589" s="544" t="str">
        <f>IF(ISNUMBER(P589),IF(P589=100%,"CUMPLIDA",IF(AND(ISNUMBER(L589),ISNUMBER([5]CGR!$P$4)), IF(L589&lt;[5]CGR!$P$4,"INCUMPLIDA","PROCESO"), "VERIFICAR FECHA")),"SIN VALOR AVANCE")</f>
        <v>CUMPLIDA</v>
      </c>
    </row>
    <row r="590" spans="1:17" ht="75.75" x14ac:dyDescent="0.2">
      <c r="A590" s="533" t="s">
        <v>19</v>
      </c>
      <c r="B590" s="534" t="s">
        <v>13</v>
      </c>
      <c r="C590" s="837"/>
      <c r="D590" s="837"/>
      <c r="E590" s="833"/>
      <c r="F590" s="833"/>
      <c r="G590" s="536" t="s">
        <v>101</v>
      </c>
      <c r="H590" s="538" t="s">
        <v>101</v>
      </c>
      <c r="I590" s="538" t="s">
        <v>102</v>
      </c>
      <c r="J590" s="545">
        <v>1</v>
      </c>
      <c r="K590" s="548">
        <v>45323</v>
      </c>
      <c r="L590" s="548">
        <v>45747</v>
      </c>
      <c r="M590" s="541">
        <f t="shared" si="18"/>
        <v>60.571428571428569</v>
      </c>
      <c r="N590" s="542">
        <v>1</v>
      </c>
      <c r="O590" s="547" t="s">
        <v>942</v>
      </c>
      <c r="P590" s="543">
        <f t="shared" si="19"/>
        <v>1</v>
      </c>
      <c r="Q590" s="544" t="str">
        <f>IF(ISNUMBER(P590),IF(P590=100%,"CUMPLIDA",IF(AND(ISNUMBER(L590),ISNUMBER([5]CGR!$P$4)), IF(L590&lt;[5]CGR!$P$4,"INCUMPLIDA","PROCESO"), "VERIFICAR FECHA")),"SIN VALOR AVANCE")</f>
        <v>CUMPLIDA</v>
      </c>
    </row>
    <row r="591" spans="1:17" ht="105.75" x14ac:dyDescent="0.2">
      <c r="A591" s="533" t="s">
        <v>19</v>
      </c>
      <c r="B591" s="534" t="s">
        <v>13</v>
      </c>
      <c r="C591" s="837"/>
      <c r="D591" s="837"/>
      <c r="E591" s="833"/>
      <c r="F591" s="833"/>
      <c r="G591" s="536" t="s">
        <v>238</v>
      </c>
      <c r="H591" s="538" t="s">
        <v>239</v>
      </c>
      <c r="I591" s="538" t="s">
        <v>240</v>
      </c>
      <c r="J591" s="545">
        <v>1</v>
      </c>
      <c r="K591" s="548">
        <v>45231</v>
      </c>
      <c r="L591" s="548">
        <v>45747</v>
      </c>
      <c r="M591" s="541">
        <f t="shared" si="18"/>
        <v>73.714285714285708</v>
      </c>
      <c r="N591" s="542">
        <v>1</v>
      </c>
      <c r="O591" s="538" t="s">
        <v>738</v>
      </c>
      <c r="P591" s="543">
        <f t="shared" si="19"/>
        <v>1</v>
      </c>
      <c r="Q591" s="544" t="str">
        <f>IF(ISNUMBER(P591),IF(P591=100%,"CUMPLIDA",IF(AND(ISNUMBER(L591),ISNUMBER([5]CGR!$P$4)), IF(L591&lt;[5]CGR!$P$4,"INCUMPLIDA","PROCESO"), "VERIFICAR FECHA")),"SIN VALOR AVANCE")</f>
        <v>CUMPLIDA</v>
      </c>
    </row>
    <row r="592" spans="1:17" ht="135.75" x14ac:dyDescent="0.2">
      <c r="A592" s="533" t="s">
        <v>19</v>
      </c>
      <c r="B592" s="534" t="s">
        <v>13</v>
      </c>
      <c r="C592" s="837"/>
      <c r="D592" s="837"/>
      <c r="E592" s="833"/>
      <c r="F592" s="833"/>
      <c r="G592" s="536" t="s">
        <v>104</v>
      </c>
      <c r="H592" s="538" t="s">
        <v>104</v>
      </c>
      <c r="I592" s="538" t="s">
        <v>248</v>
      </c>
      <c r="J592" s="545">
        <v>1</v>
      </c>
      <c r="K592" s="548">
        <v>45323</v>
      </c>
      <c r="L592" s="548">
        <v>45747</v>
      </c>
      <c r="M592" s="541">
        <f t="shared" si="18"/>
        <v>60.571428571428569</v>
      </c>
      <c r="N592" s="542">
        <v>1</v>
      </c>
      <c r="O592" s="547" t="s">
        <v>827</v>
      </c>
      <c r="P592" s="543">
        <f t="shared" si="19"/>
        <v>1</v>
      </c>
      <c r="Q592" s="544" t="str">
        <f>IF(ISNUMBER(P592),IF(P592=100%,"CUMPLIDA",IF(AND(ISNUMBER(L592),ISNUMBER([5]CGR!$P$4)), IF(L592&lt;[5]CGR!$P$4,"INCUMPLIDA","PROCESO"), "VERIFICAR FECHA")),"SIN VALOR AVANCE")</f>
        <v>CUMPLIDA</v>
      </c>
    </row>
    <row r="593" spans="1:17" ht="75.75" x14ac:dyDescent="0.2">
      <c r="A593" s="533" t="s">
        <v>19</v>
      </c>
      <c r="B593" s="534" t="s">
        <v>13</v>
      </c>
      <c r="C593" s="837"/>
      <c r="D593" s="837"/>
      <c r="E593" s="833"/>
      <c r="F593" s="833"/>
      <c r="G593" s="536" t="s">
        <v>830</v>
      </c>
      <c r="H593" s="538" t="s">
        <v>830</v>
      </c>
      <c r="I593" s="538" t="s">
        <v>107</v>
      </c>
      <c r="J593" s="545">
        <v>1</v>
      </c>
      <c r="K593" s="548">
        <v>45231</v>
      </c>
      <c r="L593" s="548">
        <v>45747</v>
      </c>
      <c r="M593" s="541">
        <f t="shared" si="18"/>
        <v>73.714285714285708</v>
      </c>
      <c r="N593" s="542">
        <v>1</v>
      </c>
      <c r="O593" s="547" t="s">
        <v>942</v>
      </c>
      <c r="P593" s="543">
        <f t="shared" si="19"/>
        <v>1</v>
      </c>
      <c r="Q593" s="544" t="str">
        <f>IF(ISNUMBER(P593),IF(P593=100%,"CUMPLIDA",IF(AND(ISNUMBER(L593),ISNUMBER([5]CGR!$P$4)), IF(L593&lt;[5]CGR!$P$4,"INCUMPLIDA","PROCESO"), "VERIFICAR FECHA")),"SIN VALOR AVANCE")</f>
        <v>CUMPLIDA</v>
      </c>
    </row>
    <row r="594" spans="1:17" ht="210.75" x14ac:dyDescent="0.2">
      <c r="A594" s="533" t="s">
        <v>19</v>
      </c>
      <c r="B594" s="534" t="s">
        <v>13</v>
      </c>
      <c r="C594" s="837"/>
      <c r="D594" s="837"/>
      <c r="E594" s="833"/>
      <c r="F594" s="833"/>
      <c r="G594" s="536" t="s">
        <v>831</v>
      </c>
      <c r="H594" s="538" t="s">
        <v>831</v>
      </c>
      <c r="I594" s="538" t="s">
        <v>524</v>
      </c>
      <c r="J594" s="545">
        <v>1</v>
      </c>
      <c r="K594" s="548">
        <v>45231</v>
      </c>
      <c r="L594" s="548">
        <v>45808</v>
      </c>
      <c r="M594" s="541">
        <f t="shared" si="18"/>
        <v>82.428571428571431</v>
      </c>
      <c r="N594" s="542">
        <v>1</v>
      </c>
      <c r="O594" s="547" t="s">
        <v>943</v>
      </c>
      <c r="P594" s="543">
        <f t="shared" si="19"/>
        <v>1</v>
      </c>
      <c r="Q594" s="544" t="str">
        <f>IF(ISNUMBER(P594),IF(P594=100%,"CUMPLIDA",IF(AND(ISNUMBER(L594),ISNUMBER([5]CGR!$P$4)), IF(L594&lt;[5]CGR!$P$4,"INCUMPLIDA","PROCESO"), "VERIFICAR FECHA")),"SIN VALOR AVANCE")</f>
        <v>CUMPLIDA</v>
      </c>
    </row>
    <row r="595" spans="1:17" ht="195.75" x14ac:dyDescent="0.2">
      <c r="A595" s="533" t="s">
        <v>19</v>
      </c>
      <c r="B595" s="534" t="s">
        <v>13</v>
      </c>
      <c r="C595" s="837"/>
      <c r="D595" s="837"/>
      <c r="E595" s="833"/>
      <c r="F595" s="833"/>
      <c r="G595" s="536" t="s">
        <v>110</v>
      </c>
      <c r="H595" s="538" t="s">
        <v>111</v>
      </c>
      <c r="I595" s="538" t="s">
        <v>112</v>
      </c>
      <c r="J595" s="545">
        <v>12</v>
      </c>
      <c r="K595" s="548">
        <v>46024</v>
      </c>
      <c r="L595" s="548">
        <v>47118</v>
      </c>
      <c r="M595" s="541">
        <f t="shared" si="18"/>
        <v>156.28571428571428</v>
      </c>
      <c r="N595" s="542">
        <v>0</v>
      </c>
      <c r="O595" s="547" t="s">
        <v>832</v>
      </c>
      <c r="P595" s="543">
        <f t="shared" si="19"/>
        <v>0</v>
      </c>
      <c r="Q595" s="544" t="str">
        <f>IF(ISNUMBER(P595),IF(P595=100%,"CUMPLIDA",IF(AND(ISNUMBER(L595),ISNUMBER([5]CGR!$P$4)), IF(L595&lt;[5]CGR!$P$4,"INCUMPLIDA","PROCESO"), "VERIFICAR FECHA")),"SIN VALOR AVANCE")</f>
        <v>PROCESO</v>
      </c>
    </row>
    <row r="596" spans="1:17" ht="135" x14ac:dyDescent="0.2">
      <c r="A596" s="533" t="s">
        <v>19</v>
      </c>
      <c r="B596" s="534" t="s">
        <v>13</v>
      </c>
      <c r="C596" s="837"/>
      <c r="D596" s="837"/>
      <c r="E596" s="833"/>
      <c r="F596" s="833"/>
      <c r="G596" s="536" t="s">
        <v>114</v>
      </c>
      <c r="H596" s="538" t="s">
        <v>115</v>
      </c>
      <c r="I596" s="538" t="s">
        <v>116</v>
      </c>
      <c r="J596" s="545">
        <v>1</v>
      </c>
      <c r="K596" s="548">
        <v>46024</v>
      </c>
      <c r="L596" s="548">
        <v>47118</v>
      </c>
      <c r="M596" s="541">
        <f t="shared" ref="M596:M659" si="20">(L596-K596)/7</f>
        <v>156.28571428571428</v>
      </c>
      <c r="N596" s="542">
        <v>0</v>
      </c>
      <c r="O596" s="538" t="s">
        <v>944</v>
      </c>
      <c r="P596" s="543">
        <f t="shared" si="19"/>
        <v>0</v>
      </c>
      <c r="Q596" s="544" t="str">
        <f>IF(ISNUMBER(P596),IF(P596=100%,"CUMPLIDA",IF(AND(ISNUMBER(L596),ISNUMBER([5]CGR!$P$4)), IF(L596&lt;[5]CGR!$P$4,"INCUMPLIDA","PROCESO"), "VERIFICAR FECHA")),"SIN VALOR AVANCE")</f>
        <v>PROCESO</v>
      </c>
    </row>
    <row r="597" spans="1:17" ht="285.75" x14ac:dyDescent="0.2">
      <c r="A597" s="533" t="s">
        <v>19</v>
      </c>
      <c r="B597" s="534" t="s">
        <v>13</v>
      </c>
      <c r="C597" s="837"/>
      <c r="D597" s="837"/>
      <c r="E597" s="833"/>
      <c r="F597" s="833"/>
      <c r="G597" s="536" t="s">
        <v>117</v>
      </c>
      <c r="H597" s="538" t="s">
        <v>118</v>
      </c>
      <c r="I597" s="538" t="s">
        <v>119</v>
      </c>
      <c r="J597" s="545">
        <v>2</v>
      </c>
      <c r="K597" s="548">
        <v>46024</v>
      </c>
      <c r="L597" s="548">
        <v>47118</v>
      </c>
      <c r="M597" s="541">
        <f t="shared" si="20"/>
        <v>156.28571428571428</v>
      </c>
      <c r="N597" s="542">
        <v>0</v>
      </c>
      <c r="O597" s="547" t="s">
        <v>845</v>
      </c>
      <c r="P597" s="543">
        <f t="shared" si="19"/>
        <v>0</v>
      </c>
      <c r="Q597" s="544" t="str">
        <f>IF(ISNUMBER(P597),IF(P597=100%,"CUMPLIDA",IF(AND(ISNUMBER(L597),ISNUMBER([5]CGR!$P$4)), IF(L597&lt;[5]CGR!$P$4,"INCUMPLIDA","PROCESO"), "VERIFICAR FECHA")),"SIN VALOR AVANCE")</f>
        <v>PROCESO</v>
      </c>
    </row>
    <row r="598" spans="1:17" ht="240.75" x14ac:dyDescent="0.2">
      <c r="A598" s="533" t="s">
        <v>19</v>
      </c>
      <c r="B598" s="534" t="s">
        <v>13</v>
      </c>
      <c r="C598" s="837" t="s">
        <v>945</v>
      </c>
      <c r="D598" s="837" t="s">
        <v>847</v>
      </c>
      <c r="E598" s="833" t="s">
        <v>946</v>
      </c>
      <c r="F598" s="833" t="s">
        <v>947</v>
      </c>
      <c r="G598" s="833" t="s">
        <v>823</v>
      </c>
      <c r="H598" s="537" t="s">
        <v>733</v>
      </c>
      <c r="I598" s="538" t="s">
        <v>164</v>
      </c>
      <c r="J598" s="539">
        <v>1</v>
      </c>
      <c r="K598" s="540">
        <v>44044</v>
      </c>
      <c r="L598" s="540">
        <v>44196</v>
      </c>
      <c r="M598" s="541">
        <f t="shared" si="20"/>
        <v>21.714285714285715</v>
      </c>
      <c r="N598" s="542">
        <v>1</v>
      </c>
      <c r="O598" s="538" t="s">
        <v>948</v>
      </c>
      <c r="P598" s="543">
        <f t="shared" si="19"/>
        <v>1</v>
      </c>
      <c r="Q598" s="544" t="str">
        <f>IF(ISNUMBER(P598),IF(P598=100%,"CUMPLIDA",IF(AND(ISNUMBER(L598),ISNUMBER([5]CGR!$P$4)), IF(L598&lt;[5]CGR!$P$4,"INCUMPLIDA","PROCESO"), "VERIFICAR FECHA")),"SIN VALOR AVANCE")</f>
        <v>CUMPLIDA</v>
      </c>
    </row>
    <row r="599" spans="1:17" ht="75.75" x14ac:dyDescent="0.2">
      <c r="A599" s="533" t="s">
        <v>19</v>
      </c>
      <c r="B599" s="534" t="s">
        <v>13</v>
      </c>
      <c r="C599" s="837"/>
      <c r="D599" s="837"/>
      <c r="E599" s="833"/>
      <c r="F599" s="833"/>
      <c r="G599" s="833"/>
      <c r="H599" s="537" t="s">
        <v>675</v>
      </c>
      <c r="I599" s="538" t="s">
        <v>676</v>
      </c>
      <c r="J599" s="539">
        <v>1</v>
      </c>
      <c r="K599" s="540">
        <v>45231</v>
      </c>
      <c r="L599" s="540">
        <v>45504</v>
      </c>
      <c r="M599" s="541">
        <f t="shared" si="20"/>
        <v>39</v>
      </c>
      <c r="N599" s="542">
        <v>1</v>
      </c>
      <c r="O599" s="547" t="s">
        <v>825</v>
      </c>
      <c r="P599" s="543">
        <f t="shared" si="19"/>
        <v>1</v>
      </c>
      <c r="Q599" s="544" t="str">
        <f>IF(ISNUMBER(P599),IF(P599=100%,"CUMPLIDA",IF(AND(ISNUMBER(L599),ISNUMBER([5]CGR!$P$4)), IF(L599&lt;[5]CGR!$P$4,"INCUMPLIDA","PROCESO"), "VERIFICAR FECHA")),"SIN VALOR AVANCE")</f>
        <v>CUMPLIDA</v>
      </c>
    </row>
    <row r="600" spans="1:17" ht="315.75" x14ac:dyDescent="0.2">
      <c r="A600" s="533" t="s">
        <v>19</v>
      </c>
      <c r="B600" s="534" t="s">
        <v>13</v>
      </c>
      <c r="C600" s="837"/>
      <c r="D600" s="837"/>
      <c r="E600" s="833"/>
      <c r="F600" s="833"/>
      <c r="G600" s="833"/>
      <c r="H600" s="537" t="s">
        <v>678</v>
      </c>
      <c r="I600" s="538" t="s">
        <v>679</v>
      </c>
      <c r="J600" s="539">
        <v>1</v>
      </c>
      <c r="K600" s="540">
        <v>45231</v>
      </c>
      <c r="L600" s="540">
        <v>45504</v>
      </c>
      <c r="M600" s="541">
        <f t="shared" si="20"/>
        <v>39</v>
      </c>
      <c r="N600" s="542">
        <v>1</v>
      </c>
      <c r="O600" s="547" t="s">
        <v>864</v>
      </c>
      <c r="P600" s="543">
        <f t="shared" si="19"/>
        <v>1</v>
      </c>
      <c r="Q600" s="544" t="str">
        <f>IF(ISNUMBER(P600),IF(P600=100%,"CUMPLIDA",IF(AND(ISNUMBER(L600),ISNUMBER([5]CGR!$P$4)), IF(L600&lt;[5]CGR!$P$4,"INCUMPLIDA","PROCESO"), "VERIFICAR FECHA")),"SIN VALOR AVANCE")</f>
        <v>CUMPLIDA</v>
      </c>
    </row>
    <row r="601" spans="1:17" ht="165.75" x14ac:dyDescent="0.2">
      <c r="A601" s="533" t="s">
        <v>19</v>
      </c>
      <c r="B601" s="534" t="s">
        <v>13</v>
      </c>
      <c r="C601" s="837"/>
      <c r="D601" s="837"/>
      <c r="E601" s="833"/>
      <c r="F601" s="833"/>
      <c r="G601" s="536" t="s">
        <v>97</v>
      </c>
      <c r="H601" s="538" t="s">
        <v>98</v>
      </c>
      <c r="I601" s="538" t="s">
        <v>99</v>
      </c>
      <c r="J601" s="545">
        <v>1</v>
      </c>
      <c r="K601" s="548">
        <v>45323</v>
      </c>
      <c r="L601" s="548">
        <v>45747</v>
      </c>
      <c r="M601" s="541">
        <f t="shared" si="20"/>
        <v>60.571428571428569</v>
      </c>
      <c r="N601" s="542">
        <v>1</v>
      </c>
      <c r="O601" s="547" t="s">
        <v>922</v>
      </c>
      <c r="P601" s="543">
        <f t="shared" si="19"/>
        <v>1</v>
      </c>
      <c r="Q601" s="544" t="str">
        <f>IF(ISNUMBER(P601),IF(P601=100%,"CUMPLIDA",IF(AND(ISNUMBER(L601),ISNUMBER([5]CGR!$P$4)), IF(L601&lt;[5]CGR!$P$4,"INCUMPLIDA","PROCESO"), "VERIFICAR FECHA")),"SIN VALOR AVANCE")</f>
        <v>CUMPLIDA</v>
      </c>
    </row>
    <row r="602" spans="1:17" ht="75.75" x14ac:dyDescent="0.2">
      <c r="A602" s="533" t="s">
        <v>19</v>
      </c>
      <c r="B602" s="534" t="s">
        <v>13</v>
      </c>
      <c r="C602" s="837"/>
      <c r="D602" s="837"/>
      <c r="E602" s="833"/>
      <c r="F602" s="833"/>
      <c r="G602" s="536" t="s">
        <v>101</v>
      </c>
      <c r="H602" s="538" t="s">
        <v>101</v>
      </c>
      <c r="I602" s="538" t="s">
        <v>102</v>
      </c>
      <c r="J602" s="545">
        <v>1</v>
      </c>
      <c r="K602" s="548">
        <v>45323</v>
      </c>
      <c r="L602" s="548">
        <v>45747</v>
      </c>
      <c r="M602" s="541">
        <f t="shared" si="20"/>
        <v>60.571428571428569</v>
      </c>
      <c r="N602" s="542">
        <v>1</v>
      </c>
      <c r="O602" s="547" t="s">
        <v>942</v>
      </c>
      <c r="P602" s="543">
        <f t="shared" si="19"/>
        <v>1</v>
      </c>
      <c r="Q602" s="544" t="str">
        <f>IF(ISNUMBER(P602),IF(P602=100%,"CUMPLIDA",IF(AND(ISNUMBER(L602),ISNUMBER([5]CGR!$P$4)), IF(L602&lt;[5]CGR!$P$4,"INCUMPLIDA","PROCESO"), "VERIFICAR FECHA")),"SIN VALOR AVANCE")</f>
        <v>CUMPLIDA</v>
      </c>
    </row>
    <row r="603" spans="1:17" ht="105.75" x14ac:dyDescent="0.2">
      <c r="A603" s="533" t="s">
        <v>19</v>
      </c>
      <c r="B603" s="534" t="s">
        <v>13</v>
      </c>
      <c r="C603" s="837"/>
      <c r="D603" s="837"/>
      <c r="E603" s="833"/>
      <c r="F603" s="833"/>
      <c r="G603" s="536" t="s">
        <v>238</v>
      </c>
      <c r="H603" s="538" t="s">
        <v>239</v>
      </c>
      <c r="I603" s="538" t="s">
        <v>240</v>
      </c>
      <c r="J603" s="545">
        <v>1</v>
      </c>
      <c r="K603" s="548">
        <v>45231</v>
      </c>
      <c r="L603" s="548">
        <v>45747</v>
      </c>
      <c r="M603" s="541">
        <f t="shared" si="20"/>
        <v>73.714285714285708</v>
      </c>
      <c r="N603" s="542">
        <v>1</v>
      </c>
      <c r="O603" s="538" t="s">
        <v>738</v>
      </c>
      <c r="P603" s="543">
        <f t="shared" si="19"/>
        <v>1</v>
      </c>
      <c r="Q603" s="544" t="str">
        <f>IF(ISNUMBER(P603),IF(P603=100%,"CUMPLIDA",IF(AND(ISNUMBER(L603),ISNUMBER([5]CGR!$P$4)), IF(L603&lt;[5]CGR!$P$4,"INCUMPLIDA","PROCESO"), "VERIFICAR FECHA")),"SIN VALOR AVANCE")</f>
        <v>CUMPLIDA</v>
      </c>
    </row>
    <row r="604" spans="1:17" ht="165.75" x14ac:dyDescent="0.2">
      <c r="A604" s="533" t="s">
        <v>19</v>
      </c>
      <c r="B604" s="534" t="s">
        <v>13</v>
      </c>
      <c r="C604" s="837"/>
      <c r="D604" s="837"/>
      <c r="E604" s="833"/>
      <c r="F604" s="833"/>
      <c r="G604" s="536" t="s">
        <v>104</v>
      </c>
      <c r="H604" s="538" t="s">
        <v>104</v>
      </c>
      <c r="I604" s="538" t="s">
        <v>248</v>
      </c>
      <c r="J604" s="545">
        <v>1</v>
      </c>
      <c r="K604" s="548">
        <v>45323</v>
      </c>
      <c r="L604" s="548">
        <v>45747</v>
      </c>
      <c r="M604" s="541">
        <f t="shared" si="20"/>
        <v>60.571428571428569</v>
      </c>
      <c r="N604" s="542">
        <v>1</v>
      </c>
      <c r="O604" s="547" t="s">
        <v>922</v>
      </c>
      <c r="P604" s="543">
        <f t="shared" si="19"/>
        <v>1</v>
      </c>
      <c r="Q604" s="544" t="str">
        <f>IF(ISNUMBER(P604),IF(P604=100%,"CUMPLIDA",IF(AND(ISNUMBER(L604),ISNUMBER([5]CGR!$P$4)), IF(L604&lt;[5]CGR!$P$4,"INCUMPLIDA","PROCESO"), "VERIFICAR FECHA")),"SIN VALOR AVANCE")</f>
        <v>CUMPLIDA</v>
      </c>
    </row>
    <row r="605" spans="1:17" ht="75.75" x14ac:dyDescent="0.2">
      <c r="A605" s="533" t="s">
        <v>19</v>
      </c>
      <c r="B605" s="534" t="s">
        <v>13</v>
      </c>
      <c r="C605" s="837"/>
      <c r="D605" s="837"/>
      <c r="E605" s="833"/>
      <c r="F605" s="833"/>
      <c r="G605" s="536" t="s">
        <v>830</v>
      </c>
      <c r="H605" s="538" t="s">
        <v>830</v>
      </c>
      <c r="I605" s="538" t="s">
        <v>107</v>
      </c>
      <c r="J605" s="545">
        <v>1</v>
      </c>
      <c r="K605" s="548">
        <v>45231</v>
      </c>
      <c r="L605" s="548">
        <v>45747</v>
      </c>
      <c r="M605" s="541">
        <f t="shared" si="20"/>
        <v>73.714285714285708</v>
      </c>
      <c r="N605" s="542">
        <v>1</v>
      </c>
      <c r="O605" s="547" t="s">
        <v>942</v>
      </c>
      <c r="P605" s="543">
        <f t="shared" si="19"/>
        <v>1</v>
      </c>
      <c r="Q605" s="544" t="str">
        <f>IF(ISNUMBER(P605),IF(P605=100%,"CUMPLIDA",IF(AND(ISNUMBER(L605),ISNUMBER([5]CGR!$P$4)), IF(L605&lt;[5]CGR!$P$4,"INCUMPLIDA","PROCESO"), "VERIFICAR FECHA")),"SIN VALOR AVANCE")</f>
        <v>CUMPLIDA</v>
      </c>
    </row>
    <row r="606" spans="1:17" ht="210.75" x14ac:dyDescent="0.2">
      <c r="A606" s="533" t="s">
        <v>19</v>
      </c>
      <c r="B606" s="534" t="s">
        <v>13</v>
      </c>
      <c r="C606" s="837"/>
      <c r="D606" s="837"/>
      <c r="E606" s="833"/>
      <c r="F606" s="833"/>
      <c r="G606" s="536" t="s">
        <v>831</v>
      </c>
      <c r="H606" s="538" t="s">
        <v>831</v>
      </c>
      <c r="I606" s="538" t="s">
        <v>524</v>
      </c>
      <c r="J606" s="545">
        <v>1</v>
      </c>
      <c r="K606" s="548">
        <v>45231</v>
      </c>
      <c r="L606" s="548">
        <v>45808</v>
      </c>
      <c r="M606" s="541">
        <f t="shared" si="20"/>
        <v>82.428571428571431</v>
      </c>
      <c r="N606" s="542">
        <v>1</v>
      </c>
      <c r="O606" s="547" t="s">
        <v>943</v>
      </c>
      <c r="P606" s="543">
        <f t="shared" si="19"/>
        <v>1</v>
      </c>
      <c r="Q606" s="544" t="str">
        <f>IF(ISNUMBER(P606),IF(P606=100%,"CUMPLIDA",IF(AND(ISNUMBER(L606),ISNUMBER([5]CGR!$P$4)), IF(L606&lt;[5]CGR!$P$4,"INCUMPLIDA","PROCESO"), "VERIFICAR FECHA")),"SIN VALOR AVANCE")</f>
        <v>CUMPLIDA</v>
      </c>
    </row>
    <row r="607" spans="1:17" ht="180.75" x14ac:dyDescent="0.2">
      <c r="A607" s="533" t="s">
        <v>19</v>
      </c>
      <c r="B607" s="534" t="s">
        <v>13</v>
      </c>
      <c r="C607" s="837"/>
      <c r="D607" s="837"/>
      <c r="E607" s="833"/>
      <c r="F607" s="833"/>
      <c r="G607" s="536" t="s">
        <v>110</v>
      </c>
      <c r="H607" s="538" t="s">
        <v>111</v>
      </c>
      <c r="I607" s="538" t="s">
        <v>112</v>
      </c>
      <c r="J607" s="545">
        <v>7</v>
      </c>
      <c r="K607" s="548">
        <v>46024</v>
      </c>
      <c r="L607" s="548">
        <v>46660</v>
      </c>
      <c r="M607" s="541">
        <f t="shared" si="20"/>
        <v>90.857142857142861</v>
      </c>
      <c r="N607" s="542">
        <v>0</v>
      </c>
      <c r="O607" s="547" t="s">
        <v>867</v>
      </c>
      <c r="P607" s="543">
        <f t="shared" si="19"/>
        <v>0</v>
      </c>
      <c r="Q607" s="544" t="str">
        <f>IF(ISNUMBER(P607),IF(P607=100%,"CUMPLIDA",IF(AND(ISNUMBER(L607),ISNUMBER([5]CGR!$P$4)), IF(L607&lt;[5]CGR!$P$4,"INCUMPLIDA","PROCESO"), "VERIFICAR FECHA")),"SIN VALOR AVANCE")</f>
        <v>PROCESO</v>
      </c>
    </row>
    <row r="608" spans="1:17" ht="150.75" x14ac:dyDescent="0.2">
      <c r="A608" s="533" t="s">
        <v>19</v>
      </c>
      <c r="B608" s="534" t="s">
        <v>13</v>
      </c>
      <c r="C608" s="837"/>
      <c r="D608" s="837"/>
      <c r="E608" s="833"/>
      <c r="F608" s="833"/>
      <c r="G608" s="536" t="s">
        <v>114</v>
      </c>
      <c r="H608" s="538" t="s">
        <v>115</v>
      </c>
      <c r="I608" s="538" t="s">
        <v>116</v>
      </c>
      <c r="J608" s="545">
        <v>1</v>
      </c>
      <c r="K608" s="548">
        <v>46024</v>
      </c>
      <c r="L608" s="548">
        <v>46660</v>
      </c>
      <c r="M608" s="541">
        <f t="shared" si="20"/>
        <v>90.857142857142861</v>
      </c>
      <c r="N608" s="542">
        <v>0</v>
      </c>
      <c r="O608" s="547" t="s">
        <v>874</v>
      </c>
      <c r="P608" s="543">
        <f t="shared" si="19"/>
        <v>0</v>
      </c>
      <c r="Q608" s="544" t="str">
        <f>IF(ISNUMBER(P608),IF(P608=100%,"CUMPLIDA",IF(AND(ISNUMBER(L608),ISNUMBER([5]CGR!$P$4)), IF(L608&lt;[5]CGR!$P$4,"INCUMPLIDA","PROCESO"), "VERIFICAR FECHA")),"SIN VALOR AVANCE")</f>
        <v>PROCESO</v>
      </c>
    </row>
    <row r="609" spans="1:17" ht="285.75" x14ac:dyDescent="0.2">
      <c r="A609" s="533" t="s">
        <v>19</v>
      </c>
      <c r="B609" s="534" t="s">
        <v>13</v>
      </c>
      <c r="C609" s="837"/>
      <c r="D609" s="837"/>
      <c r="E609" s="833"/>
      <c r="F609" s="833"/>
      <c r="G609" s="536" t="s">
        <v>117</v>
      </c>
      <c r="H609" s="538" t="s">
        <v>118</v>
      </c>
      <c r="I609" s="538" t="s">
        <v>119</v>
      </c>
      <c r="J609" s="545">
        <v>2</v>
      </c>
      <c r="K609" s="548">
        <v>46024</v>
      </c>
      <c r="L609" s="548">
        <v>46660</v>
      </c>
      <c r="M609" s="541">
        <f t="shared" si="20"/>
        <v>90.857142857142861</v>
      </c>
      <c r="N609" s="542">
        <v>0</v>
      </c>
      <c r="O609" s="547" t="s">
        <v>845</v>
      </c>
      <c r="P609" s="543">
        <f t="shared" si="19"/>
        <v>0</v>
      </c>
      <c r="Q609" s="544" t="str">
        <f>IF(ISNUMBER(P609),IF(P609=100%,"CUMPLIDA",IF(AND(ISNUMBER(L609),ISNUMBER([5]CGR!$P$4)), IF(L609&lt;[5]CGR!$P$4,"INCUMPLIDA","PROCESO"), "VERIFICAR FECHA")),"SIN VALOR AVANCE")</f>
        <v>PROCESO</v>
      </c>
    </row>
    <row r="610" spans="1:17" ht="300.75" x14ac:dyDescent="0.2">
      <c r="A610" s="533" t="s">
        <v>19</v>
      </c>
      <c r="B610" s="534" t="s">
        <v>13</v>
      </c>
      <c r="C610" s="837" t="s">
        <v>949</v>
      </c>
      <c r="D610" s="837" t="s">
        <v>950</v>
      </c>
      <c r="E610" s="833" t="s">
        <v>951</v>
      </c>
      <c r="F610" s="833" t="s">
        <v>952</v>
      </c>
      <c r="G610" s="536" t="s">
        <v>953</v>
      </c>
      <c r="H610" s="538" t="s">
        <v>954</v>
      </c>
      <c r="I610" s="538" t="s">
        <v>955</v>
      </c>
      <c r="J610" s="539">
        <v>1</v>
      </c>
      <c r="K610" s="540">
        <v>43983</v>
      </c>
      <c r="L610" s="540">
        <v>44043</v>
      </c>
      <c r="M610" s="541">
        <f t="shared" si="20"/>
        <v>8.5714285714285712</v>
      </c>
      <c r="N610" s="542">
        <v>1</v>
      </c>
      <c r="O610" s="538" t="s">
        <v>956</v>
      </c>
      <c r="P610" s="543">
        <f t="shared" si="19"/>
        <v>1</v>
      </c>
      <c r="Q610" s="544" t="str">
        <f>IF(ISNUMBER(P610),IF(P610=100%,"CUMPLIDA",IF(AND(ISNUMBER(L610),ISNUMBER([5]CGR!$P$4)), IF(L610&lt;[5]CGR!$P$4,"INCUMPLIDA","PROCESO"), "VERIFICAR FECHA")),"SIN VALOR AVANCE")</f>
        <v>CUMPLIDA</v>
      </c>
    </row>
    <row r="611" spans="1:17" ht="300.75" x14ac:dyDescent="0.2">
      <c r="A611" s="533" t="s">
        <v>19</v>
      </c>
      <c r="B611" s="534" t="s">
        <v>13</v>
      </c>
      <c r="C611" s="837"/>
      <c r="D611" s="837"/>
      <c r="E611" s="833"/>
      <c r="F611" s="833"/>
      <c r="G611" s="536" t="s">
        <v>953</v>
      </c>
      <c r="H611" s="538" t="s">
        <v>957</v>
      </c>
      <c r="I611" s="538" t="s">
        <v>958</v>
      </c>
      <c r="J611" s="539">
        <v>1</v>
      </c>
      <c r="K611" s="540">
        <v>44044</v>
      </c>
      <c r="L611" s="540">
        <v>44104</v>
      </c>
      <c r="M611" s="541">
        <f t="shared" si="20"/>
        <v>8.5714285714285712</v>
      </c>
      <c r="N611" s="542">
        <v>1</v>
      </c>
      <c r="O611" s="538" t="s">
        <v>956</v>
      </c>
      <c r="P611" s="543">
        <f t="shared" si="19"/>
        <v>1</v>
      </c>
      <c r="Q611" s="544" t="str">
        <f>IF(ISNUMBER(P611),IF(P611=100%,"CUMPLIDA",IF(AND(ISNUMBER(L611),ISNUMBER([5]CGR!$P$4)), IF(L611&lt;[5]CGR!$P$4,"INCUMPLIDA","PROCESO"), "VERIFICAR FECHA")),"SIN VALOR AVANCE")</f>
        <v>CUMPLIDA</v>
      </c>
    </row>
    <row r="612" spans="1:17" ht="300.75" x14ac:dyDescent="0.2">
      <c r="A612" s="533" t="s">
        <v>19</v>
      </c>
      <c r="B612" s="534" t="s">
        <v>13</v>
      </c>
      <c r="C612" s="837"/>
      <c r="D612" s="837"/>
      <c r="E612" s="833"/>
      <c r="F612" s="833"/>
      <c r="G612" s="536" t="s">
        <v>953</v>
      </c>
      <c r="H612" s="538" t="s">
        <v>959</v>
      </c>
      <c r="I612" s="538" t="s">
        <v>960</v>
      </c>
      <c r="J612" s="539">
        <v>1</v>
      </c>
      <c r="K612" s="540">
        <v>44105</v>
      </c>
      <c r="L612" s="540">
        <v>44165</v>
      </c>
      <c r="M612" s="541">
        <f t="shared" si="20"/>
        <v>8.5714285714285712</v>
      </c>
      <c r="N612" s="542">
        <v>1</v>
      </c>
      <c r="O612" s="538" t="s">
        <v>961</v>
      </c>
      <c r="P612" s="543">
        <f t="shared" si="19"/>
        <v>1</v>
      </c>
      <c r="Q612" s="544" t="str">
        <f>IF(ISNUMBER(P612),IF(P612=100%,"CUMPLIDA",IF(AND(ISNUMBER(L612),ISNUMBER([5]CGR!$P$4)), IF(L612&lt;[5]CGR!$P$4,"INCUMPLIDA","PROCESO"), "VERIFICAR FECHA")),"SIN VALOR AVANCE")</f>
        <v>CUMPLIDA</v>
      </c>
    </row>
    <row r="613" spans="1:17" ht="150.75" x14ac:dyDescent="0.2">
      <c r="A613" s="533" t="s">
        <v>19</v>
      </c>
      <c r="B613" s="534" t="s">
        <v>13</v>
      </c>
      <c r="C613" s="837"/>
      <c r="D613" s="837"/>
      <c r="E613" s="833"/>
      <c r="F613" s="833"/>
      <c r="G613" s="536" t="s">
        <v>953</v>
      </c>
      <c r="H613" s="538" t="s">
        <v>962</v>
      </c>
      <c r="I613" s="538" t="s">
        <v>963</v>
      </c>
      <c r="J613" s="539">
        <v>1</v>
      </c>
      <c r="K613" s="540">
        <v>44197</v>
      </c>
      <c r="L613" s="540">
        <v>44530</v>
      </c>
      <c r="M613" s="541">
        <f t="shared" si="20"/>
        <v>47.571428571428569</v>
      </c>
      <c r="N613" s="542">
        <v>1</v>
      </c>
      <c r="O613" s="538" t="s">
        <v>964</v>
      </c>
      <c r="P613" s="543">
        <f t="shared" si="19"/>
        <v>1</v>
      </c>
      <c r="Q613" s="544" t="str">
        <f>IF(ISNUMBER(P613),IF(P613=100%,"CUMPLIDA",IF(AND(ISNUMBER(L613),ISNUMBER([5]CGR!$P$4)), IF(L613&lt;[5]CGR!$P$4,"INCUMPLIDA","PROCESO"), "VERIFICAR FECHA")),"SIN VALOR AVANCE")</f>
        <v>CUMPLIDA</v>
      </c>
    </row>
    <row r="614" spans="1:17" ht="345.75" x14ac:dyDescent="0.2">
      <c r="A614" s="533" t="s">
        <v>19</v>
      </c>
      <c r="B614" s="534" t="s">
        <v>13</v>
      </c>
      <c r="C614" s="837"/>
      <c r="D614" s="837"/>
      <c r="E614" s="833"/>
      <c r="F614" s="833"/>
      <c r="G614" s="536" t="s">
        <v>953</v>
      </c>
      <c r="H614" s="538" t="s">
        <v>965</v>
      </c>
      <c r="I614" s="538" t="s">
        <v>966</v>
      </c>
      <c r="J614" s="539">
        <v>2</v>
      </c>
      <c r="K614" s="540">
        <v>44531</v>
      </c>
      <c r="L614" s="540">
        <v>44835</v>
      </c>
      <c r="M614" s="541">
        <f t="shared" si="20"/>
        <v>43.428571428571431</v>
      </c>
      <c r="N614" s="542">
        <v>2</v>
      </c>
      <c r="O614" s="538" t="s">
        <v>967</v>
      </c>
      <c r="P614" s="543">
        <f t="shared" si="19"/>
        <v>1</v>
      </c>
      <c r="Q614" s="544" t="str">
        <f>IF(ISNUMBER(P614),IF(P614=100%,"CUMPLIDA",IF(AND(ISNUMBER(L614),ISNUMBER([5]CGR!$P$4)), IF(L614&lt;[5]CGR!$P$4,"INCUMPLIDA","PROCESO"), "VERIFICAR FECHA")),"SIN VALOR AVANCE")</f>
        <v>CUMPLIDA</v>
      </c>
    </row>
    <row r="615" spans="1:17" ht="345.75" x14ac:dyDescent="0.2">
      <c r="A615" s="533" t="s">
        <v>19</v>
      </c>
      <c r="B615" s="534" t="s">
        <v>13</v>
      </c>
      <c r="C615" s="837"/>
      <c r="D615" s="837"/>
      <c r="E615" s="833"/>
      <c r="F615" s="833"/>
      <c r="G615" s="536" t="s">
        <v>953</v>
      </c>
      <c r="H615" s="538" t="s">
        <v>968</v>
      </c>
      <c r="I615" s="538" t="s">
        <v>259</v>
      </c>
      <c r="J615" s="539">
        <v>1</v>
      </c>
      <c r="K615" s="540">
        <v>45597</v>
      </c>
      <c r="L615" s="540">
        <v>45961</v>
      </c>
      <c r="M615" s="541">
        <f t="shared" si="20"/>
        <v>52</v>
      </c>
      <c r="N615" s="542">
        <v>0.3</v>
      </c>
      <c r="O615" s="538" t="s">
        <v>969</v>
      </c>
      <c r="P615" s="543">
        <f t="shared" si="19"/>
        <v>0.3</v>
      </c>
      <c r="Q615" s="544" t="str">
        <f>IF(ISNUMBER(P615),IF(P615=100%,"CUMPLIDA",IF(AND(ISNUMBER(L615),ISNUMBER([5]CGR!$P$4)), IF(L615&lt;[5]CGR!$P$4,"INCUMPLIDA","PROCESO"), "VERIFICAR FECHA")),"SIN VALOR AVANCE")</f>
        <v>PROCESO</v>
      </c>
    </row>
    <row r="616" spans="1:17" ht="315.75" x14ac:dyDescent="0.2">
      <c r="A616" s="533" t="s">
        <v>19</v>
      </c>
      <c r="B616" s="534" t="s">
        <v>13</v>
      </c>
      <c r="C616" s="837" t="s">
        <v>970</v>
      </c>
      <c r="D616" s="837" t="s">
        <v>894</v>
      </c>
      <c r="E616" s="833" t="s">
        <v>971</v>
      </c>
      <c r="F616" s="833" t="s">
        <v>972</v>
      </c>
      <c r="G616" s="833" t="s">
        <v>921</v>
      </c>
      <c r="H616" s="537" t="s">
        <v>733</v>
      </c>
      <c r="I616" s="538" t="s">
        <v>164</v>
      </c>
      <c r="J616" s="539">
        <v>1</v>
      </c>
      <c r="K616" s="540">
        <v>44044</v>
      </c>
      <c r="L616" s="540">
        <v>44196</v>
      </c>
      <c r="M616" s="541">
        <f t="shared" si="20"/>
        <v>21.714285714285715</v>
      </c>
      <c r="N616" s="542">
        <v>1</v>
      </c>
      <c r="O616" s="538" t="s">
        <v>973</v>
      </c>
      <c r="P616" s="543">
        <f t="shared" si="19"/>
        <v>1</v>
      </c>
      <c r="Q616" s="544" t="str">
        <f>IF(ISNUMBER(P616),IF(P616=100%,"CUMPLIDA",IF(AND(ISNUMBER(L616),ISNUMBER([5]CGR!$P$4)), IF(L616&lt;[5]CGR!$P$4,"INCUMPLIDA","PROCESO"), "VERIFICAR FECHA")),"SIN VALOR AVANCE")</f>
        <v>CUMPLIDA</v>
      </c>
    </row>
    <row r="617" spans="1:17" ht="75.75" x14ac:dyDescent="0.2">
      <c r="A617" s="533" t="s">
        <v>19</v>
      </c>
      <c r="B617" s="534" t="s">
        <v>13</v>
      </c>
      <c r="C617" s="837"/>
      <c r="D617" s="837"/>
      <c r="E617" s="833"/>
      <c r="F617" s="833"/>
      <c r="G617" s="833"/>
      <c r="H617" s="537" t="s">
        <v>675</v>
      </c>
      <c r="I617" s="538" t="s">
        <v>676</v>
      </c>
      <c r="J617" s="539">
        <v>1</v>
      </c>
      <c r="K617" s="540">
        <v>45231</v>
      </c>
      <c r="L617" s="540">
        <v>45504</v>
      </c>
      <c r="M617" s="541">
        <f t="shared" si="20"/>
        <v>39</v>
      </c>
      <c r="N617" s="542">
        <v>1</v>
      </c>
      <c r="O617" s="547" t="s">
        <v>825</v>
      </c>
      <c r="P617" s="543">
        <f t="shared" si="19"/>
        <v>1</v>
      </c>
      <c r="Q617" s="544" t="str">
        <f>IF(ISNUMBER(P617),IF(P617=100%,"CUMPLIDA",IF(AND(ISNUMBER(L617),ISNUMBER([5]CGR!$P$4)), IF(L617&lt;[5]CGR!$P$4,"INCUMPLIDA","PROCESO"), "VERIFICAR FECHA")),"SIN VALOR AVANCE")</f>
        <v>CUMPLIDA</v>
      </c>
    </row>
    <row r="618" spans="1:17" ht="315.75" x14ac:dyDescent="0.2">
      <c r="A618" s="533" t="s">
        <v>19</v>
      </c>
      <c r="B618" s="534" t="s">
        <v>13</v>
      </c>
      <c r="C618" s="837"/>
      <c r="D618" s="837"/>
      <c r="E618" s="833"/>
      <c r="F618" s="833"/>
      <c r="G618" s="833"/>
      <c r="H618" s="537" t="s">
        <v>678</v>
      </c>
      <c r="I618" s="538" t="s">
        <v>679</v>
      </c>
      <c r="J618" s="539">
        <v>1</v>
      </c>
      <c r="K618" s="540">
        <v>45231</v>
      </c>
      <c r="L618" s="540">
        <v>45504</v>
      </c>
      <c r="M618" s="541">
        <f t="shared" si="20"/>
        <v>39</v>
      </c>
      <c r="N618" s="542">
        <v>1</v>
      </c>
      <c r="O618" s="547" t="s">
        <v>864</v>
      </c>
      <c r="P618" s="543">
        <f t="shared" si="19"/>
        <v>1</v>
      </c>
      <c r="Q618" s="544" t="str">
        <f>IF(ISNUMBER(P618),IF(P618=100%,"CUMPLIDA",IF(AND(ISNUMBER(L618),ISNUMBER([5]CGR!$P$4)), IF(L618&lt;[5]CGR!$P$4,"INCUMPLIDA","PROCESO"), "VERIFICAR FECHA")),"SIN VALOR AVANCE")</f>
        <v>CUMPLIDA</v>
      </c>
    </row>
    <row r="619" spans="1:17" ht="165.75" x14ac:dyDescent="0.2">
      <c r="A619" s="533" t="s">
        <v>19</v>
      </c>
      <c r="B619" s="534" t="s">
        <v>13</v>
      </c>
      <c r="C619" s="837"/>
      <c r="D619" s="837"/>
      <c r="E619" s="833"/>
      <c r="F619" s="833"/>
      <c r="G619" s="536" t="s">
        <v>97</v>
      </c>
      <c r="H619" s="538" t="s">
        <v>98</v>
      </c>
      <c r="I619" s="538" t="s">
        <v>99</v>
      </c>
      <c r="J619" s="545">
        <v>1</v>
      </c>
      <c r="K619" s="548">
        <v>45323</v>
      </c>
      <c r="L619" s="548">
        <v>45747</v>
      </c>
      <c r="M619" s="541">
        <f t="shared" si="20"/>
        <v>60.571428571428569</v>
      </c>
      <c r="N619" s="542">
        <v>1</v>
      </c>
      <c r="O619" s="547" t="s">
        <v>866</v>
      </c>
      <c r="P619" s="543">
        <f t="shared" si="19"/>
        <v>1</v>
      </c>
      <c r="Q619" s="544" t="str">
        <f>IF(ISNUMBER(P619),IF(P619=100%,"CUMPLIDA",IF(AND(ISNUMBER(L619),ISNUMBER([5]CGR!$P$4)), IF(L619&lt;[5]CGR!$P$4,"INCUMPLIDA","PROCESO"), "VERIFICAR FECHA")),"SIN VALOR AVANCE")</f>
        <v>CUMPLIDA</v>
      </c>
    </row>
    <row r="620" spans="1:17" ht="90.75" x14ac:dyDescent="0.2">
      <c r="A620" s="533" t="s">
        <v>19</v>
      </c>
      <c r="B620" s="534" t="s">
        <v>13</v>
      </c>
      <c r="C620" s="837"/>
      <c r="D620" s="837"/>
      <c r="E620" s="833"/>
      <c r="F620" s="833"/>
      <c r="G620" s="536" t="s">
        <v>101</v>
      </c>
      <c r="H620" s="538" t="s">
        <v>101</v>
      </c>
      <c r="I620" s="538" t="s">
        <v>102</v>
      </c>
      <c r="J620" s="545">
        <v>1</v>
      </c>
      <c r="K620" s="548">
        <v>45323</v>
      </c>
      <c r="L620" s="548">
        <v>45747</v>
      </c>
      <c r="M620" s="541">
        <f t="shared" si="20"/>
        <v>60.571428571428569</v>
      </c>
      <c r="N620" s="542">
        <v>1</v>
      </c>
      <c r="O620" s="547" t="s">
        <v>974</v>
      </c>
      <c r="P620" s="543">
        <f t="shared" si="19"/>
        <v>1</v>
      </c>
      <c r="Q620" s="544" t="str">
        <f>IF(ISNUMBER(P620),IF(P620=100%,"CUMPLIDA",IF(AND(ISNUMBER(L620),ISNUMBER([5]CGR!$P$4)), IF(L620&lt;[5]CGR!$P$4,"INCUMPLIDA","PROCESO"), "VERIFICAR FECHA")),"SIN VALOR AVANCE")</f>
        <v>CUMPLIDA</v>
      </c>
    </row>
    <row r="621" spans="1:17" ht="105.75" x14ac:dyDescent="0.2">
      <c r="A621" s="533" t="s">
        <v>19</v>
      </c>
      <c r="B621" s="534" t="s">
        <v>13</v>
      </c>
      <c r="C621" s="837"/>
      <c r="D621" s="837"/>
      <c r="E621" s="833"/>
      <c r="F621" s="833"/>
      <c r="G621" s="536" t="s">
        <v>238</v>
      </c>
      <c r="H621" s="538" t="s">
        <v>239</v>
      </c>
      <c r="I621" s="538" t="s">
        <v>240</v>
      </c>
      <c r="J621" s="545">
        <v>1</v>
      </c>
      <c r="K621" s="548">
        <v>45231</v>
      </c>
      <c r="L621" s="548">
        <v>45747</v>
      </c>
      <c r="M621" s="541">
        <f t="shared" si="20"/>
        <v>73.714285714285708</v>
      </c>
      <c r="N621" s="542">
        <v>1</v>
      </c>
      <c r="O621" s="538" t="s">
        <v>738</v>
      </c>
      <c r="P621" s="543">
        <f t="shared" si="19"/>
        <v>1</v>
      </c>
      <c r="Q621" s="544" t="str">
        <f>IF(ISNUMBER(P621),IF(P621=100%,"CUMPLIDA",IF(AND(ISNUMBER(L621),ISNUMBER([5]CGR!$P$4)), IF(L621&lt;[5]CGR!$P$4,"INCUMPLIDA","PROCESO"), "VERIFICAR FECHA")),"SIN VALOR AVANCE")</f>
        <v>CUMPLIDA</v>
      </c>
    </row>
    <row r="622" spans="1:17" ht="165.75" x14ac:dyDescent="0.2">
      <c r="A622" s="533" t="s">
        <v>19</v>
      </c>
      <c r="B622" s="534" t="s">
        <v>13</v>
      </c>
      <c r="C622" s="837"/>
      <c r="D622" s="837"/>
      <c r="E622" s="833"/>
      <c r="F622" s="833"/>
      <c r="G622" s="536" t="s">
        <v>104</v>
      </c>
      <c r="H622" s="538" t="s">
        <v>104</v>
      </c>
      <c r="I622" s="538" t="s">
        <v>248</v>
      </c>
      <c r="J622" s="545">
        <v>1</v>
      </c>
      <c r="K622" s="548">
        <v>45323</v>
      </c>
      <c r="L622" s="548">
        <v>45747</v>
      </c>
      <c r="M622" s="541">
        <f t="shared" si="20"/>
        <v>60.571428571428569</v>
      </c>
      <c r="N622" s="542">
        <v>1</v>
      </c>
      <c r="O622" s="547" t="s">
        <v>866</v>
      </c>
      <c r="P622" s="543">
        <f t="shared" si="19"/>
        <v>1</v>
      </c>
      <c r="Q622" s="544" t="str">
        <f>IF(ISNUMBER(P622),IF(P622=100%,"CUMPLIDA",IF(AND(ISNUMBER(L622),ISNUMBER([5]CGR!$P$4)), IF(L622&lt;[5]CGR!$P$4,"INCUMPLIDA","PROCESO"), "VERIFICAR FECHA")),"SIN VALOR AVANCE")</f>
        <v>CUMPLIDA</v>
      </c>
    </row>
    <row r="623" spans="1:17" ht="90.75" x14ac:dyDescent="0.2">
      <c r="A623" s="533" t="s">
        <v>19</v>
      </c>
      <c r="B623" s="534" t="s">
        <v>13</v>
      </c>
      <c r="C623" s="837"/>
      <c r="D623" s="837"/>
      <c r="E623" s="833"/>
      <c r="F623" s="833"/>
      <c r="G623" s="536" t="s">
        <v>830</v>
      </c>
      <c r="H623" s="538" t="s">
        <v>830</v>
      </c>
      <c r="I623" s="538" t="s">
        <v>107</v>
      </c>
      <c r="J623" s="545">
        <v>1</v>
      </c>
      <c r="K623" s="548">
        <v>45231</v>
      </c>
      <c r="L623" s="548">
        <v>45747</v>
      </c>
      <c r="M623" s="541">
        <f t="shared" si="20"/>
        <v>73.714285714285708</v>
      </c>
      <c r="N623" s="542">
        <v>1</v>
      </c>
      <c r="O623" s="547" t="s">
        <v>974</v>
      </c>
      <c r="P623" s="543">
        <f t="shared" si="19"/>
        <v>1</v>
      </c>
      <c r="Q623" s="544" t="str">
        <f>IF(ISNUMBER(P623),IF(P623=100%,"CUMPLIDA",IF(AND(ISNUMBER(L623),ISNUMBER([5]CGR!$P$4)), IF(L623&lt;[5]CGR!$P$4,"INCUMPLIDA","PROCESO"), "VERIFICAR FECHA")),"SIN VALOR AVANCE")</f>
        <v>CUMPLIDA</v>
      </c>
    </row>
    <row r="624" spans="1:17" ht="210.75" x14ac:dyDescent="0.2">
      <c r="A624" s="533" t="s">
        <v>19</v>
      </c>
      <c r="B624" s="534" t="s">
        <v>13</v>
      </c>
      <c r="C624" s="837"/>
      <c r="D624" s="837"/>
      <c r="E624" s="833"/>
      <c r="F624" s="833"/>
      <c r="G624" s="536" t="s">
        <v>831</v>
      </c>
      <c r="H624" s="538" t="s">
        <v>831</v>
      </c>
      <c r="I624" s="538" t="s">
        <v>524</v>
      </c>
      <c r="J624" s="545">
        <v>1</v>
      </c>
      <c r="K624" s="548">
        <v>45231</v>
      </c>
      <c r="L624" s="548">
        <v>45808</v>
      </c>
      <c r="M624" s="541">
        <f t="shared" si="20"/>
        <v>82.428571428571431</v>
      </c>
      <c r="N624" s="542">
        <v>1</v>
      </c>
      <c r="O624" s="547" t="s">
        <v>826</v>
      </c>
      <c r="P624" s="543">
        <f t="shared" si="19"/>
        <v>1</v>
      </c>
      <c r="Q624" s="544" t="str">
        <f>IF(ISNUMBER(P624),IF(P624=100%,"CUMPLIDA",IF(AND(ISNUMBER(L624),ISNUMBER([5]CGR!$P$4)), IF(L624&lt;[5]CGR!$P$4,"INCUMPLIDA","PROCESO"), "VERIFICAR FECHA")),"SIN VALOR AVANCE")</f>
        <v>CUMPLIDA</v>
      </c>
    </row>
    <row r="625" spans="1:17" ht="180.75" x14ac:dyDescent="0.2">
      <c r="A625" s="533" t="s">
        <v>19</v>
      </c>
      <c r="B625" s="534" t="s">
        <v>13</v>
      </c>
      <c r="C625" s="837"/>
      <c r="D625" s="837"/>
      <c r="E625" s="833"/>
      <c r="F625" s="833"/>
      <c r="G625" s="536" t="s">
        <v>110</v>
      </c>
      <c r="H625" s="538" t="s">
        <v>111</v>
      </c>
      <c r="I625" s="538" t="s">
        <v>112</v>
      </c>
      <c r="J625" s="545">
        <v>7</v>
      </c>
      <c r="K625" s="548">
        <v>46024</v>
      </c>
      <c r="L625" s="548">
        <v>46660</v>
      </c>
      <c r="M625" s="541">
        <f t="shared" si="20"/>
        <v>90.857142857142861</v>
      </c>
      <c r="N625" s="542">
        <v>0</v>
      </c>
      <c r="O625" s="547" t="s">
        <v>867</v>
      </c>
      <c r="P625" s="543">
        <f t="shared" si="19"/>
        <v>0</v>
      </c>
      <c r="Q625" s="544" t="str">
        <f>IF(ISNUMBER(P625),IF(P625=100%,"CUMPLIDA",IF(AND(ISNUMBER(L625),ISNUMBER([5]CGR!$P$4)), IF(L625&lt;[5]CGR!$P$4,"INCUMPLIDA","PROCESO"), "VERIFICAR FECHA")),"SIN VALOR AVANCE")</f>
        <v>PROCESO</v>
      </c>
    </row>
    <row r="626" spans="1:17" ht="135.75" x14ac:dyDescent="0.2">
      <c r="A626" s="533" t="s">
        <v>19</v>
      </c>
      <c r="B626" s="534" t="s">
        <v>13</v>
      </c>
      <c r="C626" s="837"/>
      <c r="D626" s="837"/>
      <c r="E626" s="833"/>
      <c r="F626" s="833"/>
      <c r="G626" s="536" t="s">
        <v>114</v>
      </c>
      <c r="H626" s="538" t="s">
        <v>115</v>
      </c>
      <c r="I626" s="538" t="s">
        <v>116</v>
      </c>
      <c r="J626" s="545">
        <v>1</v>
      </c>
      <c r="K626" s="548">
        <v>46024</v>
      </c>
      <c r="L626" s="548">
        <v>46660</v>
      </c>
      <c r="M626" s="541">
        <f t="shared" si="20"/>
        <v>90.857142857142861</v>
      </c>
      <c r="N626" s="542">
        <v>0</v>
      </c>
      <c r="O626" s="547" t="s">
        <v>936</v>
      </c>
      <c r="P626" s="543">
        <f t="shared" si="19"/>
        <v>0</v>
      </c>
      <c r="Q626" s="544" t="str">
        <f>IF(ISNUMBER(P626),IF(P626=100%,"CUMPLIDA",IF(AND(ISNUMBER(L626),ISNUMBER([5]CGR!$P$4)), IF(L626&lt;[5]CGR!$P$4,"INCUMPLIDA","PROCESO"), "VERIFICAR FECHA")),"SIN VALOR AVANCE")</f>
        <v>PROCESO</v>
      </c>
    </row>
    <row r="627" spans="1:17" ht="315.75" x14ac:dyDescent="0.2">
      <c r="A627" s="533" t="s">
        <v>19</v>
      </c>
      <c r="B627" s="534" t="s">
        <v>13</v>
      </c>
      <c r="C627" s="837"/>
      <c r="D627" s="837"/>
      <c r="E627" s="833"/>
      <c r="F627" s="833"/>
      <c r="G627" s="536" t="s">
        <v>117</v>
      </c>
      <c r="H627" s="538" t="s">
        <v>118</v>
      </c>
      <c r="I627" s="538" t="s">
        <v>119</v>
      </c>
      <c r="J627" s="545">
        <v>2</v>
      </c>
      <c r="K627" s="548">
        <v>46024</v>
      </c>
      <c r="L627" s="548">
        <v>46660</v>
      </c>
      <c r="M627" s="541">
        <f t="shared" si="20"/>
        <v>90.857142857142861</v>
      </c>
      <c r="N627" s="542">
        <v>0</v>
      </c>
      <c r="O627" s="547" t="s">
        <v>834</v>
      </c>
      <c r="P627" s="543">
        <f t="shared" si="19"/>
        <v>0</v>
      </c>
      <c r="Q627" s="544" t="str">
        <f>IF(ISNUMBER(P627),IF(P627=100%,"CUMPLIDA",IF(AND(ISNUMBER(L627),ISNUMBER([5]CGR!$P$4)), IF(L627&lt;[5]CGR!$P$4,"INCUMPLIDA","PROCESO"), "VERIFICAR FECHA")),"SIN VALOR AVANCE")</f>
        <v>PROCESO</v>
      </c>
    </row>
    <row r="628" spans="1:17" ht="165.75" customHeight="1" x14ac:dyDescent="0.2">
      <c r="A628" s="533" t="s">
        <v>19</v>
      </c>
      <c r="B628" s="534" t="s">
        <v>13</v>
      </c>
      <c r="C628" s="837" t="s">
        <v>975</v>
      </c>
      <c r="D628" s="837" t="s">
        <v>820</v>
      </c>
      <c r="E628" s="833" t="s">
        <v>976</v>
      </c>
      <c r="F628" s="833" t="s">
        <v>977</v>
      </c>
      <c r="G628" s="536" t="s">
        <v>978</v>
      </c>
      <c r="H628" s="538" t="s">
        <v>979</v>
      </c>
      <c r="I628" s="538" t="s">
        <v>980</v>
      </c>
      <c r="J628" s="553">
        <v>1</v>
      </c>
      <c r="K628" s="540">
        <v>43617</v>
      </c>
      <c r="L628" s="540">
        <v>43677</v>
      </c>
      <c r="M628" s="541">
        <f t="shared" si="20"/>
        <v>8.5714285714285712</v>
      </c>
      <c r="N628" s="554">
        <v>1</v>
      </c>
      <c r="O628" s="538" t="s">
        <v>981</v>
      </c>
      <c r="P628" s="543">
        <f t="shared" si="19"/>
        <v>1</v>
      </c>
      <c r="Q628" s="544" t="str">
        <f>IF(ISNUMBER(P628),IF(P628=100%,"CUMPLIDA",IF(AND(ISNUMBER(L628),ISNUMBER([5]CGR!$P$4)), IF(L628&lt;[5]CGR!$P$4,"INCUMPLIDA","PROCESO"), "VERIFICAR FECHA")),"SIN VALOR AVANCE")</f>
        <v>CUMPLIDA</v>
      </c>
    </row>
    <row r="629" spans="1:17" ht="225.75" x14ac:dyDescent="0.2">
      <c r="A629" s="533" t="s">
        <v>19</v>
      </c>
      <c r="B629" s="534" t="s">
        <v>13</v>
      </c>
      <c r="C629" s="837"/>
      <c r="D629" s="837"/>
      <c r="E629" s="833"/>
      <c r="F629" s="833"/>
      <c r="G629" s="536" t="s">
        <v>982</v>
      </c>
      <c r="H629" s="538" t="s">
        <v>983</v>
      </c>
      <c r="I629" s="538" t="s">
        <v>984</v>
      </c>
      <c r="J629" s="553">
        <v>1</v>
      </c>
      <c r="K629" s="540">
        <v>43678</v>
      </c>
      <c r="L629" s="540">
        <v>43738</v>
      </c>
      <c r="M629" s="541">
        <f t="shared" si="20"/>
        <v>8.5714285714285712</v>
      </c>
      <c r="N629" s="554">
        <v>1</v>
      </c>
      <c r="O629" s="538" t="s">
        <v>985</v>
      </c>
      <c r="P629" s="543">
        <f t="shared" si="19"/>
        <v>1</v>
      </c>
      <c r="Q629" s="544" t="str">
        <f>IF(ISNUMBER(P629),IF(P629=100%,"CUMPLIDA",IF(AND(ISNUMBER(L629),ISNUMBER([5]CGR!$P$4)), IF(L629&lt;[5]CGR!$P$4,"INCUMPLIDA","PROCESO"), "VERIFICAR FECHA")),"SIN VALOR AVANCE")</f>
        <v>CUMPLIDA</v>
      </c>
    </row>
    <row r="630" spans="1:17" ht="270.75" customHeight="1" x14ac:dyDescent="0.2">
      <c r="A630" s="533" t="s">
        <v>19</v>
      </c>
      <c r="B630" s="534" t="s">
        <v>13</v>
      </c>
      <c r="C630" s="837"/>
      <c r="D630" s="837"/>
      <c r="E630" s="833"/>
      <c r="F630" s="833"/>
      <c r="G630" s="833" t="s">
        <v>823</v>
      </c>
      <c r="H630" s="537" t="s">
        <v>733</v>
      </c>
      <c r="I630" s="538" t="s">
        <v>164</v>
      </c>
      <c r="J630" s="539">
        <v>1</v>
      </c>
      <c r="K630" s="540">
        <v>44044</v>
      </c>
      <c r="L630" s="540">
        <v>44196</v>
      </c>
      <c r="M630" s="541">
        <f t="shared" si="20"/>
        <v>21.714285714285715</v>
      </c>
      <c r="N630" s="542">
        <v>1</v>
      </c>
      <c r="O630" s="538" t="s">
        <v>986</v>
      </c>
      <c r="P630" s="543">
        <f t="shared" si="19"/>
        <v>1</v>
      </c>
      <c r="Q630" s="544" t="str">
        <f>IF(ISNUMBER(P630),IF(P630=100%,"CUMPLIDA",IF(AND(ISNUMBER(L630),ISNUMBER([5]CGR!$P$4)), IF(L630&lt;[5]CGR!$P$4,"INCUMPLIDA","PROCESO"), "VERIFICAR FECHA")),"SIN VALOR AVANCE")</f>
        <v>CUMPLIDA</v>
      </c>
    </row>
    <row r="631" spans="1:17" ht="75.75" x14ac:dyDescent="0.2">
      <c r="A631" s="533" t="s">
        <v>19</v>
      </c>
      <c r="B631" s="534" t="s">
        <v>13</v>
      </c>
      <c r="C631" s="837"/>
      <c r="D631" s="837"/>
      <c r="E631" s="833"/>
      <c r="F631" s="833"/>
      <c r="G631" s="833"/>
      <c r="H631" s="537" t="s">
        <v>675</v>
      </c>
      <c r="I631" s="538" t="s">
        <v>676</v>
      </c>
      <c r="J631" s="539">
        <v>1</v>
      </c>
      <c r="K631" s="540">
        <v>45231</v>
      </c>
      <c r="L631" s="540">
        <v>45504</v>
      </c>
      <c r="M631" s="541">
        <f t="shared" si="20"/>
        <v>39</v>
      </c>
      <c r="N631" s="542">
        <v>1</v>
      </c>
      <c r="O631" s="547" t="s">
        <v>825</v>
      </c>
      <c r="P631" s="543">
        <f t="shared" si="19"/>
        <v>1</v>
      </c>
      <c r="Q631" s="544" t="str">
        <f>IF(ISNUMBER(P631),IF(P631=100%,"CUMPLIDA",IF(AND(ISNUMBER(L631),ISNUMBER([5]CGR!$P$4)), IF(L631&lt;[5]CGR!$P$4,"INCUMPLIDA","PROCESO"), "VERIFICAR FECHA")),"SIN VALOR AVANCE")</f>
        <v>CUMPLIDA</v>
      </c>
    </row>
    <row r="632" spans="1:17" ht="315.75" x14ac:dyDescent="0.2">
      <c r="A632" s="533" t="s">
        <v>19</v>
      </c>
      <c r="B632" s="534" t="s">
        <v>13</v>
      </c>
      <c r="C632" s="837"/>
      <c r="D632" s="837"/>
      <c r="E632" s="833"/>
      <c r="F632" s="833"/>
      <c r="G632" s="833"/>
      <c r="H632" s="537" t="s">
        <v>678</v>
      </c>
      <c r="I632" s="538" t="s">
        <v>679</v>
      </c>
      <c r="J632" s="539">
        <v>1</v>
      </c>
      <c r="K632" s="540">
        <v>45231</v>
      </c>
      <c r="L632" s="540">
        <v>45504</v>
      </c>
      <c r="M632" s="541">
        <f t="shared" si="20"/>
        <v>39</v>
      </c>
      <c r="N632" s="542">
        <v>1</v>
      </c>
      <c r="O632" s="547" t="s">
        <v>864</v>
      </c>
      <c r="P632" s="543">
        <f t="shared" si="19"/>
        <v>1</v>
      </c>
      <c r="Q632" s="544" t="str">
        <f>IF(ISNUMBER(P632),IF(P632=100%,"CUMPLIDA",IF(AND(ISNUMBER(L632),ISNUMBER([5]CGR!$P$4)), IF(L632&lt;[5]CGR!$P$4,"INCUMPLIDA","PROCESO"), "VERIFICAR FECHA")),"SIN VALOR AVANCE")</f>
        <v>CUMPLIDA</v>
      </c>
    </row>
    <row r="633" spans="1:17" ht="165.75" customHeight="1" x14ac:dyDescent="0.2">
      <c r="A633" s="533" t="s">
        <v>19</v>
      </c>
      <c r="B633" s="534" t="s">
        <v>13</v>
      </c>
      <c r="C633" s="837"/>
      <c r="D633" s="837"/>
      <c r="E633" s="833"/>
      <c r="F633" s="833"/>
      <c r="G633" s="536" t="s">
        <v>97</v>
      </c>
      <c r="H633" s="538" t="s">
        <v>98</v>
      </c>
      <c r="I633" s="538" t="s">
        <v>99</v>
      </c>
      <c r="J633" s="545">
        <v>1</v>
      </c>
      <c r="K633" s="548">
        <v>45323</v>
      </c>
      <c r="L633" s="548">
        <v>45747</v>
      </c>
      <c r="M633" s="541">
        <f t="shared" si="20"/>
        <v>60.571428571428569</v>
      </c>
      <c r="N633" s="542">
        <v>1</v>
      </c>
      <c r="O633" s="547" t="s">
        <v>866</v>
      </c>
      <c r="P633" s="543">
        <f t="shared" si="19"/>
        <v>1</v>
      </c>
      <c r="Q633" s="544" t="str">
        <f>IF(ISNUMBER(P633),IF(P633=100%,"CUMPLIDA",IF(AND(ISNUMBER(L633),ISNUMBER([5]CGR!$P$4)), IF(L633&lt;[5]CGR!$P$4,"INCUMPLIDA","PROCESO"), "VERIFICAR FECHA")),"SIN VALOR AVANCE")</f>
        <v>CUMPLIDA</v>
      </c>
    </row>
    <row r="634" spans="1:17" ht="105.75" customHeight="1" x14ac:dyDescent="0.2">
      <c r="A634" s="533" t="s">
        <v>19</v>
      </c>
      <c r="B634" s="534" t="s">
        <v>13</v>
      </c>
      <c r="C634" s="837"/>
      <c r="D634" s="837"/>
      <c r="E634" s="833"/>
      <c r="F634" s="833"/>
      <c r="G634" s="536" t="s">
        <v>101</v>
      </c>
      <c r="H634" s="538" t="s">
        <v>101</v>
      </c>
      <c r="I634" s="538" t="s">
        <v>102</v>
      </c>
      <c r="J634" s="545">
        <v>1</v>
      </c>
      <c r="K634" s="548">
        <v>45323</v>
      </c>
      <c r="L634" s="548">
        <v>45747</v>
      </c>
      <c r="M634" s="541">
        <f t="shared" si="20"/>
        <v>60.571428571428569</v>
      </c>
      <c r="N634" s="542">
        <v>1</v>
      </c>
      <c r="O634" s="547" t="s">
        <v>987</v>
      </c>
      <c r="P634" s="543">
        <f>N634/J634</f>
        <v>1</v>
      </c>
      <c r="Q634" s="544" t="str">
        <f>IF(ISNUMBER(P634),IF(P634=100%,"CUMPLIDA",IF(AND(ISNUMBER(L634),ISNUMBER([5]CGR!$P$4)), IF(L634&lt;[5]CGR!$P$4,"INCUMPLIDA","PROCESO"), "VERIFICAR FECHA")),"SIN VALOR AVANCE")</f>
        <v>CUMPLIDA</v>
      </c>
    </row>
    <row r="635" spans="1:17" ht="105.75" customHeight="1" x14ac:dyDescent="0.2">
      <c r="A635" s="533" t="s">
        <v>19</v>
      </c>
      <c r="B635" s="534" t="s">
        <v>13</v>
      </c>
      <c r="C635" s="837"/>
      <c r="D635" s="837"/>
      <c r="E635" s="833"/>
      <c r="F635" s="833"/>
      <c r="G635" s="536" t="s">
        <v>238</v>
      </c>
      <c r="H635" s="538" t="s">
        <v>239</v>
      </c>
      <c r="I635" s="538" t="s">
        <v>240</v>
      </c>
      <c r="J635" s="545">
        <v>1</v>
      </c>
      <c r="K635" s="548">
        <v>45231</v>
      </c>
      <c r="L635" s="548">
        <v>45747</v>
      </c>
      <c r="M635" s="541">
        <f t="shared" si="20"/>
        <v>73.714285714285708</v>
      </c>
      <c r="N635" s="542">
        <v>1</v>
      </c>
      <c r="O635" s="538" t="s">
        <v>738</v>
      </c>
      <c r="P635" s="543">
        <f>N635/J635</f>
        <v>1</v>
      </c>
      <c r="Q635" s="544" t="str">
        <f>IF(ISNUMBER(P635),IF(P635=100%,"CUMPLIDA",IF(AND(ISNUMBER(L635),ISNUMBER([5]CGR!$P$4)), IF(L635&lt;[5]CGR!$P$4,"INCUMPLIDA","PROCESO"), "VERIFICAR FECHA")),"SIN VALOR AVANCE")</f>
        <v>CUMPLIDA</v>
      </c>
    </row>
    <row r="636" spans="1:17" ht="165.75" customHeight="1" x14ac:dyDescent="0.2">
      <c r="A636" s="533" t="s">
        <v>19</v>
      </c>
      <c r="B636" s="534" t="s">
        <v>13</v>
      </c>
      <c r="C636" s="837"/>
      <c r="D636" s="837"/>
      <c r="E636" s="833"/>
      <c r="F636" s="833"/>
      <c r="G636" s="536" t="s">
        <v>104</v>
      </c>
      <c r="H636" s="538" t="s">
        <v>104</v>
      </c>
      <c r="I636" s="538" t="s">
        <v>248</v>
      </c>
      <c r="J636" s="545">
        <v>1</v>
      </c>
      <c r="K636" s="548">
        <v>45323</v>
      </c>
      <c r="L636" s="548">
        <v>45747</v>
      </c>
      <c r="M636" s="541">
        <f t="shared" si="20"/>
        <v>60.571428571428569</v>
      </c>
      <c r="N636" s="542">
        <v>1</v>
      </c>
      <c r="O636" s="547" t="s">
        <v>866</v>
      </c>
      <c r="P636" s="543">
        <f t="shared" ref="P636:P699" si="21">N636/J636</f>
        <v>1</v>
      </c>
      <c r="Q636" s="544" t="str">
        <f>IF(ISNUMBER(P636),IF(P636=100%,"CUMPLIDA",IF(AND(ISNUMBER(L636),ISNUMBER([5]CGR!$P$4)), IF(L636&lt;[5]CGR!$P$4,"INCUMPLIDA","PROCESO"), "VERIFICAR FECHA")),"SIN VALOR AVANCE")</f>
        <v>CUMPLIDA</v>
      </c>
    </row>
    <row r="637" spans="1:17" ht="75.75" customHeight="1" x14ac:dyDescent="0.2">
      <c r="A637" s="533" t="s">
        <v>19</v>
      </c>
      <c r="B637" s="534" t="s">
        <v>13</v>
      </c>
      <c r="C637" s="837"/>
      <c r="D637" s="837"/>
      <c r="E637" s="833"/>
      <c r="F637" s="833"/>
      <c r="G637" s="536" t="s">
        <v>830</v>
      </c>
      <c r="H637" s="538" t="s">
        <v>830</v>
      </c>
      <c r="I637" s="538" t="s">
        <v>107</v>
      </c>
      <c r="J637" s="545">
        <v>1</v>
      </c>
      <c r="K637" s="548">
        <v>45231</v>
      </c>
      <c r="L637" s="548">
        <v>45747</v>
      </c>
      <c r="M637" s="541">
        <f t="shared" si="20"/>
        <v>73.714285714285708</v>
      </c>
      <c r="N637" s="542">
        <v>1</v>
      </c>
      <c r="O637" s="547" t="s">
        <v>942</v>
      </c>
      <c r="P637" s="543">
        <f t="shared" si="21"/>
        <v>1</v>
      </c>
      <c r="Q637" s="544" t="str">
        <f>IF(ISNUMBER(P637),IF(P637=100%,"CUMPLIDA",IF(AND(ISNUMBER(L637),ISNUMBER([5]CGR!$P$4)), IF(L637&lt;[5]CGR!$P$4,"INCUMPLIDA","PROCESO"), "VERIFICAR FECHA")),"SIN VALOR AVANCE")</f>
        <v>CUMPLIDA</v>
      </c>
    </row>
    <row r="638" spans="1:17" ht="210.75" customHeight="1" x14ac:dyDescent="0.2">
      <c r="A638" s="533" t="s">
        <v>19</v>
      </c>
      <c r="B638" s="534" t="s">
        <v>13</v>
      </c>
      <c r="C638" s="837"/>
      <c r="D638" s="837"/>
      <c r="E638" s="833"/>
      <c r="F638" s="833"/>
      <c r="G638" s="536" t="s">
        <v>831</v>
      </c>
      <c r="H638" s="538" t="s">
        <v>831</v>
      </c>
      <c r="I638" s="538" t="s">
        <v>524</v>
      </c>
      <c r="J638" s="545">
        <v>1</v>
      </c>
      <c r="K638" s="548">
        <v>45231</v>
      </c>
      <c r="L638" s="548">
        <v>45808</v>
      </c>
      <c r="M638" s="541">
        <f t="shared" si="20"/>
        <v>82.428571428571431</v>
      </c>
      <c r="N638" s="542">
        <v>1</v>
      </c>
      <c r="O638" s="547" t="s">
        <v>943</v>
      </c>
      <c r="P638" s="543">
        <f t="shared" si="21"/>
        <v>1</v>
      </c>
      <c r="Q638" s="544" t="str">
        <f>IF(ISNUMBER(P638),IF(P638=100%,"CUMPLIDA",IF(AND(ISNUMBER(L638),ISNUMBER([5]CGR!$P$4)), IF(L638&lt;[5]CGR!$P$4,"INCUMPLIDA","PROCESO"), "VERIFICAR FECHA")),"SIN VALOR AVANCE")</f>
        <v>CUMPLIDA</v>
      </c>
    </row>
    <row r="639" spans="1:17" ht="180.75" customHeight="1" x14ac:dyDescent="0.2">
      <c r="A639" s="533" t="s">
        <v>19</v>
      </c>
      <c r="B639" s="534" t="s">
        <v>13</v>
      </c>
      <c r="C639" s="837"/>
      <c r="D639" s="837"/>
      <c r="E639" s="833"/>
      <c r="F639" s="833"/>
      <c r="G639" s="536" t="s">
        <v>110</v>
      </c>
      <c r="H639" s="538" t="s">
        <v>111</v>
      </c>
      <c r="I639" s="538" t="s">
        <v>112</v>
      </c>
      <c r="J639" s="545">
        <v>12</v>
      </c>
      <c r="K639" s="548">
        <v>46024</v>
      </c>
      <c r="L639" s="548">
        <v>47118</v>
      </c>
      <c r="M639" s="541">
        <f t="shared" si="20"/>
        <v>156.28571428571428</v>
      </c>
      <c r="N639" s="542">
        <v>0</v>
      </c>
      <c r="O639" s="547" t="s">
        <v>867</v>
      </c>
      <c r="P639" s="543">
        <f t="shared" si="21"/>
        <v>0</v>
      </c>
      <c r="Q639" s="544" t="str">
        <f>IF(ISNUMBER(P639),IF(P639=100%,"CUMPLIDA",IF(AND(ISNUMBER(L639),ISNUMBER([5]CGR!$P$4)), IF(L639&lt;[5]CGR!$P$4,"INCUMPLIDA","PROCESO"), "VERIFICAR FECHA")),"SIN VALOR AVANCE")</f>
        <v>PROCESO</v>
      </c>
    </row>
    <row r="640" spans="1:17" ht="150.75" customHeight="1" x14ac:dyDescent="0.2">
      <c r="A640" s="533" t="s">
        <v>19</v>
      </c>
      <c r="B640" s="534" t="s">
        <v>13</v>
      </c>
      <c r="C640" s="837"/>
      <c r="D640" s="837"/>
      <c r="E640" s="833"/>
      <c r="F640" s="833"/>
      <c r="G640" s="536" t="s">
        <v>114</v>
      </c>
      <c r="H640" s="538" t="s">
        <v>115</v>
      </c>
      <c r="I640" s="538" t="s">
        <v>116</v>
      </c>
      <c r="J640" s="545">
        <v>1</v>
      </c>
      <c r="K640" s="548">
        <v>46024</v>
      </c>
      <c r="L640" s="548">
        <v>47118</v>
      </c>
      <c r="M640" s="541">
        <f t="shared" si="20"/>
        <v>156.28571428571428</v>
      </c>
      <c r="N640" s="542">
        <v>0</v>
      </c>
      <c r="O640" s="547" t="s">
        <v>988</v>
      </c>
      <c r="P640" s="543">
        <f t="shared" si="21"/>
        <v>0</v>
      </c>
      <c r="Q640" s="544" t="str">
        <f>IF(ISNUMBER(P640),IF(P640=100%,"CUMPLIDA",IF(AND(ISNUMBER(L640),ISNUMBER([5]CGR!$P$4)), IF(L640&lt;[5]CGR!$P$4,"INCUMPLIDA","PROCESO"), "VERIFICAR FECHA")),"SIN VALOR AVANCE")</f>
        <v>PROCESO</v>
      </c>
    </row>
    <row r="641" spans="1:17" ht="285.75" customHeight="1" x14ac:dyDescent="0.2">
      <c r="A641" s="533" t="s">
        <v>19</v>
      </c>
      <c r="B641" s="534" t="s">
        <v>13</v>
      </c>
      <c r="C641" s="837"/>
      <c r="D641" s="837"/>
      <c r="E641" s="833"/>
      <c r="F641" s="833"/>
      <c r="G641" s="536" t="s">
        <v>117</v>
      </c>
      <c r="H641" s="538" t="s">
        <v>118</v>
      </c>
      <c r="I641" s="538" t="s">
        <v>119</v>
      </c>
      <c r="J641" s="545">
        <v>2</v>
      </c>
      <c r="K641" s="548">
        <v>46024</v>
      </c>
      <c r="L641" s="548">
        <v>47118</v>
      </c>
      <c r="M641" s="541">
        <f t="shared" si="20"/>
        <v>156.28571428571428</v>
      </c>
      <c r="N641" s="542">
        <v>0</v>
      </c>
      <c r="O641" s="547" t="s">
        <v>845</v>
      </c>
      <c r="P641" s="543">
        <f t="shared" si="21"/>
        <v>0</v>
      </c>
      <c r="Q641" s="544" t="str">
        <f>IF(ISNUMBER(P641),IF(P641=100%,"CUMPLIDA",IF(AND(ISNUMBER(L641),ISNUMBER([5]CGR!$P$4)), IF(L641&lt;[5]CGR!$P$4,"INCUMPLIDA","PROCESO"), "VERIFICAR FECHA")),"SIN VALOR AVANCE")</f>
        <v>PROCESO</v>
      </c>
    </row>
    <row r="642" spans="1:17" ht="75.75" customHeight="1" x14ac:dyDescent="0.2">
      <c r="A642" s="533" t="s">
        <v>19</v>
      </c>
      <c r="B642" s="534" t="s">
        <v>13</v>
      </c>
      <c r="C642" s="837" t="s">
        <v>989</v>
      </c>
      <c r="D642" s="837" t="s">
        <v>990</v>
      </c>
      <c r="E642" s="833" t="s">
        <v>991</v>
      </c>
      <c r="F642" s="833" t="s">
        <v>992</v>
      </c>
      <c r="G642" s="833" t="s">
        <v>993</v>
      </c>
      <c r="H642" s="537" t="s">
        <v>675</v>
      </c>
      <c r="I642" s="538" t="s">
        <v>676</v>
      </c>
      <c r="J642" s="539">
        <v>1</v>
      </c>
      <c r="K642" s="540">
        <v>45231</v>
      </c>
      <c r="L642" s="540">
        <v>45504</v>
      </c>
      <c r="M642" s="541">
        <f t="shared" si="20"/>
        <v>39</v>
      </c>
      <c r="N642" s="542">
        <v>1</v>
      </c>
      <c r="O642" s="547" t="s">
        <v>825</v>
      </c>
      <c r="P642" s="543">
        <f t="shared" si="21"/>
        <v>1</v>
      </c>
      <c r="Q642" s="544" t="str">
        <f>IF(ISNUMBER(P642),IF(P642=100%,"CUMPLIDA",IF(AND(ISNUMBER(L642),ISNUMBER([5]CGR!$P$4)), IF(L642&lt;[5]CGR!$P$4,"INCUMPLIDA","PROCESO"), "VERIFICAR FECHA")),"SIN VALOR AVANCE")</f>
        <v>CUMPLIDA</v>
      </c>
    </row>
    <row r="643" spans="1:17" ht="165.75" x14ac:dyDescent="0.2">
      <c r="A643" s="533" t="s">
        <v>19</v>
      </c>
      <c r="B643" s="534" t="s">
        <v>13</v>
      </c>
      <c r="C643" s="837"/>
      <c r="D643" s="837"/>
      <c r="E643" s="833"/>
      <c r="F643" s="833"/>
      <c r="G643" s="833"/>
      <c r="H643" s="537" t="s">
        <v>678</v>
      </c>
      <c r="I643" s="538" t="s">
        <v>679</v>
      </c>
      <c r="J643" s="539">
        <v>1</v>
      </c>
      <c r="K643" s="540">
        <v>45231</v>
      </c>
      <c r="L643" s="540">
        <v>45504</v>
      </c>
      <c r="M643" s="541">
        <f t="shared" si="20"/>
        <v>39</v>
      </c>
      <c r="N643" s="542">
        <v>1</v>
      </c>
      <c r="O643" s="547" t="s">
        <v>994</v>
      </c>
      <c r="P643" s="543">
        <f t="shared" si="21"/>
        <v>1</v>
      </c>
      <c r="Q643" s="544" t="str">
        <f>IF(ISNUMBER(P643),IF(P643=100%,"CUMPLIDA",IF(AND(ISNUMBER(L643),ISNUMBER([5]CGR!$P$4)), IF(L643&lt;[5]CGR!$P$4,"INCUMPLIDA","PROCESO"), "VERIFICAR FECHA")),"SIN VALOR AVANCE")</f>
        <v>CUMPLIDA</v>
      </c>
    </row>
    <row r="644" spans="1:17" ht="120.75" x14ac:dyDescent="0.2">
      <c r="A644" s="533" t="s">
        <v>19</v>
      </c>
      <c r="B644" s="534" t="s">
        <v>13</v>
      </c>
      <c r="C644" s="837"/>
      <c r="D644" s="837"/>
      <c r="E644" s="833"/>
      <c r="F644" s="833"/>
      <c r="G644" s="536" t="s">
        <v>97</v>
      </c>
      <c r="H644" s="538" t="s">
        <v>98</v>
      </c>
      <c r="I644" s="538" t="s">
        <v>99</v>
      </c>
      <c r="J644" s="545">
        <v>1</v>
      </c>
      <c r="K644" s="548">
        <v>45323</v>
      </c>
      <c r="L644" s="548">
        <v>45747</v>
      </c>
      <c r="M644" s="541">
        <f t="shared" si="20"/>
        <v>60.571428571428569</v>
      </c>
      <c r="N644" s="542">
        <v>1</v>
      </c>
      <c r="O644" s="547" t="s">
        <v>995</v>
      </c>
      <c r="P644" s="543">
        <f t="shared" si="21"/>
        <v>1</v>
      </c>
      <c r="Q644" s="544" t="str">
        <f>IF(ISNUMBER(P644),IF(P644=100%,"CUMPLIDA",IF(AND(ISNUMBER(L644),ISNUMBER([5]CGR!$P$4)), IF(L644&lt;[5]CGR!$P$4,"INCUMPLIDA","PROCESO"), "VERIFICAR FECHA")),"SIN VALOR AVANCE")</f>
        <v>CUMPLIDA</v>
      </c>
    </row>
    <row r="645" spans="1:17" ht="75.75" x14ac:dyDescent="0.2">
      <c r="A645" s="533" t="s">
        <v>19</v>
      </c>
      <c r="B645" s="534" t="s">
        <v>13</v>
      </c>
      <c r="C645" s="837"/>
      <c r="D645" s="837"/>
      <c r="E645" s="833"/>
      <c r="F645" s="833"/>
      <c r="G645" s="536" t="s">
        <v>101</v>
      </c>
      <c r="H645" s="538" t="s">
        <v>101</v>
      </c>
      <c r="I645" s="538" t="s">
        <v>102</v>
      </c>
      <c r="J645" s="545">
        <v>1</v>
      </c>
      <c r="K645" s="548">
        <v>45323</v>
      </c>
      <c r="L645" s="548">
        <v>45747</v>
      </c>
      <c r="M645" s="541">
        <f t="shared" si="20"/>
        <v>60.571428571428569</v>
      </c>
      <c r="N645" s="542">
        <v>1</v>
      </c>
      <c r="O645" s="547" t="s">
        <v>924</v>
      </c>
      <c r="P645" s="543">
        <f t="shared" si="21"/>
        <v>1</v>
      </c>
      <c r="Q645" s="544" t="str">
        <f>IF(ISNUMBER(P645),IF(P645=100%,"CUMPLIDA",IF(AND(ISNUMBER(L645),ISNUMBER([5]CGR!$P$4)), IF(L645&lt;[5]CGR!$P$4,"INCUMPLIDA","PROCESO"), "VERIFICAR FECHA")),"SIN VALOR AVANCE")</f>
        <v>CUMPLIDA</v>
      </c>
    </row>
    <row r="646" spans="1:17" ht="105.75" x14ac:dyDescent="0.2">
      <c r="A646" s="533" t="s">
        <v>19</v>
      </c>
      <c r="B646" s="534" t="s">
        <v>13</v>
      </c>
      <c r="C646" s="837"/>
      <c r="D646" s="837"/>
      <c r="E646" s="833"/>
      <c r="F646" s="833"/>
      <c r="G646" s="536" t="s">
        <v>238</v>
      </c>
      <c r="H646" s="538" t="s">
        <v>239</v>
      </c>
      <c r="I646" s="538" t="s">
        <v>240</v>
      </c>
      <c r="J646" s="545">
        <v>1</v>
      </c>
      <c r="K646" s="548">
        <v>45231</v>
      </c>
      <c r="L646" s="548">
        <v>45747</v>
      </c>
      <c r="M646" s="541">
        <f t="shared" si="20"/>
        <v>73.714285714285708</v>
      </c>
      <c r="N646" s="542">
        <v>1</v>
      </c>
      <c r="O646" s="538" t="s">
        <v>738</v>
      </c>
      <c r="P646" s="543">
        <f t="shared" si="21"/>
        <v>1</v>
      </c>
      <c r="Q646" s="544" t="str">
        <f>IF(ISNUMBER(P646),IF(P646=100%,"CUMPLIDA",IF(AND(ISNUMBER(L646),ISNUMBER([5]CGR!$P$4)), IF(L646&lt;[5]CGR!$P$4,"INCUMPLIDA","PROCESO"), "VERIFICAR FECHA")),"SIN VALOR AVANCE")</f>
        <v>CUMPLIDA</v>
      </c>
    </row>
    <row r="647" spans="1:17" ht="120.75" x14ac:dyDescent="0.2">
      <c r="A647" s="533" t="s">
        <v>19</v>
      </c>
      <c r="B647" s="534" t="s">
        <v>13</v>
      </c>
      <c r="C647" s="837"/>
      <c r="D647" s="837"/>
      <c r="E647" s="833"/>
      <c r="F647" s="833"/>
      <c r="G647" s="536" t="s">
        <v>104</v>
      </c>
      <c r="H647" s="538" t="s">
        <v>104</v>
      </c>
      <c r="I647" s="538" t="s">
        <v>248</v>
      </c>
      <c r="J647" s="545">
        <v>1</v>
      </c>
      <c r="K647" s="548">
        <v>45323</v>
      </c>
      <c r="L647" s="548">
        <v>45747</v>
      </c>
      <c r="M647" s="541">
        <f t="shared" si="20"/>
        <v>60.571428571428569</v>
      </c>
      <c r="N647" s="542">
        <v>1</v>
      </c>
      <c r="O647" s="547" t="s">
        <v>995</v>
      </c>
      <c r="P647" s="543">
        <f t="shared" si="21"/>
        <v>1</v>
      </c>
      <c r="Q647" s="544" t="str">
        <f>IF(ISNUMBER(P647),IF(P647=100%,"CUMPLIDA",IF(AND(ISNUMBER(L647),ISNUMBER([5]CGR!$P$4)), IF(L647&lt;[5]CGR!$P$4,"INCUMPLIDA","PROCESO"), "VERIFICAR FECHA")),"SIN VALOR AVANCE")</f>
        <v>CUMPLIDA</v>
      </c>
    </row>
    <row r="648" spans="1:17" ht="75.75" x14ac:dyDescent="0.2">
      <c r="A648" s="533" t="s">
        <v>19</v>
      </c>
      <c r="B648" s="534" t="s">
        <v>13</v>
      </c>
      <c r="C648" s="837"/>
      <c r="D648" s="837"/>
      <c r="E648" s="833"/>
      <c r="F648" s="833"/>
      <c r="G648" s="536" t="s">
        <v>830</v>
      </c>
      <c r="H648" s="538" t="s">
        <v>830</v>
      </c>
      <c r="I648" s="538" t="s">
        <v>107</v>
      </c>
      <c r="J648" s="545">
        <v>1</v>
      </c>
      <c r="K648" s="548">
        <v>45231</v>
      </c>
      <c r="L648" s="548">
        <v>45747</v>
      </c>
      <c r="M648" s="541">
        <f t="shared" si="20"/>
        <v>73.714285714285708</v>
      </c>
      <c r="N648" s="542">
        <v>1</v>
      </c>
      <c r="O648" s="547" t="s">
        <v>924</v>
      </c>
      <c r="P648" s="543">
        <f t="shared" si="21"/>
        <v>1</v>
      </c>
      <c r="Q648" s="544" t="str">
        <f>IF(ISNUMBER(P648),IF(P648=100%,"CUMPLIDA",IF(AND(ISNUMBER(L648),ISNUMBER([5]CGR!$P$4)), IF(L648&lt;[5]CGR!$P$4,"INCUMPLIDA","PROCESO"), "VERIFICAR FECHA")),"SIN VALOR AVANCE")</f>
        <v>CUMPLIDA</v>
      </c>
    </row>
    <row r="649" spans="1:17" ht="165.75" x14ac:dyDescent="0.2">
      <c r="A649" s="533" t="s">
        <v>19</v>
      </c>
      <c r="B649" s="534" t="s">
        <v>13</v>
      </c>
      <c r="C649" s="837"/>
      <c r="D649" s="837"/>
      <c r="E649" s="833"/>
      <c r="F649" s="833"/>
      <c r="G649" s="536" t="s">
        <v>831</v>
      </c>
      <c r="H649" s="538" t="s">
        <v>831</v>
      </c>
      <c r="I649" s="538" t="s">
        <v>524</v>
      </c>
      <c r="J649" s="545">
        <v>1</v>
      </c>
      <c r="K649" s="548">
        <v>45231</v>
      </c>
      <c r="L649" s="548">
        <v>45808</v>
      </c>
      <c r="M649" s="541">
        <f t="shared" si="20"/>
        <v>82.428571428571431</v>
      </c>
      <c r="N649" s="542">
        <v>1</v>
      </c>
      <c r="O649" s="547" t="s">
        <v>994</v>
      </c>
      <c r="P649" s="543">
        <f t="shared" si="21"/>
        <v>1</v>
      </c>
      <c r="Q649" s="544" t="str">
        <f>IF(ISNUMBER(P649),IF(P649=100%,"CUMPLIDA",IF(AND(ISNUMBER(L649),ISNUMBER([5]CGR!$P$4)), IF(L649&lt;[5]CGR!$P$4,"INCUMPLIDA","PROCESO"), "VERIFICAR FECHA")),"SIN VALOR AVANCE")</f>
        <v>CUMPLIDA</v>
      </c>
    </row>
    <row r="650" spans="1:17" ht="75.75" x14ac:dyDescent="0.2">
      <c r="A650" s="533" t="s">
        <v>19</v>
      </c>
      <c r="B650" s="534" t="s">
        <v>13</v>
      </c>
      <c r="C650" s="837"/>
      <c r="D650" s="837"/>
      <c r="E650" s="833"/>
      <c r="F650" s="833"/>
      <c r="G650" s="536" t="s">
        <v>110</v>
      </c>
      <c r="H650" s="538" t="s">
        <v>111</v>
      </c>
      <c r="I650" s="538" t="s">
        <v>112</v>
      </c>
      <c r="J650" s="545">
        <v>10</v>
      </c>
      <c r="K650" s="548">
        <v>45809</v>
      </c>
      <c r="L650" s="548">
        <v>46568</v>
      </c>
      <c r="M650" s="541">
        <f t="shared" si="20"/>
        <v>108.42857142857143</v>
      </c>
      <c r="N650" s="542">
        <v>0</v>
      </c>
      <c r="O650" s="547" t="s">
        <v>924</v>
      </c>
      <c r="P650" s="543">
        <f t="shared" si="21"/>
        <v>0</v>
      </c>
      <c r="Q650" s="544" t="str">
        <f>IF(ISNUMBER(P650),IF(P650=100%,"CUMPLIDA",IF(AND(ISNUMBER(L650),ISNUMBER([5]CGR!$P$4)), IF(L650&lt;[5]CGR!$P$4,"INCUMPLIDA","PROCESO"), "VERIFICAR FECHA")),"SIN VALOR AVANCE")</f>
        <v>PROCESO</v>
      </c>
    </row>
    <row r="651" spans="1:17" ht="120.75" x14ac:dyDescent="0.2">
      <c r="A651" s="533" t="s">
        <v>19</v>
      </c>
      <c r="B651" s="534" t="s">
        <v>13</v>
      </c>
      <c r="C651" s="837"/>
      <c r="D651" s="837"/>
      <c r="E651" s="833"/>
      <c r="F651" s="833"/>
      <c r="G651" s="536" t="s">
        <v>114</v>
      </c>
      <c r="H651" s="538" t="s">
        <v>115</v>
      </c>
      <c r="I651" s="538" t="s">
        <v>116</v>
      </c>
      <c r="J651" s="545">
        <v>1</v>
      </c>
      <c r="K651" s="548">
        <v>45809</v>
      </c>
      <c r="L651" s="548">
        <v>46568</v>
      </c>
      <c r="M651" s="541">
        <f t="shared" si="20"/>
        <v>108.42857142857143</v>
      </c>
      <c r="N651" s="542">
        <v>0</v>
      </c>
      <c r="O651" s="547" t="s">
        <v>995</v>
      </c>
      <c r="P651" s="543">
        <f t="shared" si="21"/>
        <v>0</v>
      </c>
      <c r="Q651" s="544" t="str">
        <f>IF(ISNUMBER(P651),IF(P651=100%,"CUMPLIDA",IF(AND(ISNUMBER(L651),ISNUMBER([5]CGR!$P$4)), IF(L651&lt;[5]CGR!$P$4,"INCUMPLIDA","PROCESO"), "VERIFICAR FECHA")),"SIN VALOR AVANCE")</f>
        <v>PROCESO</v>
      </c>
    </row>
    <row r="652" spans="1:17" ht="165.75" x14ac:dyDescent="0.2">
      <c r="A652" s="533" t="s">
        <v>19</v>
      </c>
      <c r="B652" s="534" t="s">
        <v>13</v>
      </c>
      <c r="C652" s="837"/>
      <c r="D652" s="837"/>
      <c r="E652" s="833"/>
      <c r="F652" s="833"/>
      <c r="G652" s="536" t="s">
        <v>117</v>
      </c>
      <c r="H652" s="538" t="s">
        <v>118</v>
      </c>
      <c r="I652" s="538" t="s">
        <v>119</v>
      </c>
      <c r="J652" s="545">
        <v>2</v>
      </c>
      <c r="K652" s="548">
        <v>45809</v>
      </c>
      <c r="L652" s="548">
        <v>46568</v>
      </c>
      <c r="M652" s="541">
        <f t="shared" si="20"/>
        <v>108.42857142857143</v>
      </c>
      <c r="N652" s="542">
        <v>0</v>
      </c>
      <c r="O652" s="547" t="s">
        <v>994</v>
      </c>
      <c r="P652" s="543">
        <f t="shared" si="21"/>
        <v>0</v>
      </c>
      <c r="Q652" s="544" t="str">
        <f>IF(ISNUMBER(P652),IF(P652=100%,"CUMPLIDA",IF(AND(ISNUMBER(L652),ISNUMBER([5]CGR!$P$4)), IF(L652&lt;[5]CGR!$P$4,"INCUMPLIDA","PROCESO"), "VERIFICAR FECHA")),"SIN VALOR AVANCE")</f>
        <v>PROCESO</v>
      </c>
    </row>
    <row r="653" spans="1:17" ht="240.75" x14ac:dyDescent="0.2">
      <c r="A653" s="533" t="s">
        <v>19</v>
      </c>
      <c r="B653" s="534" t="s">
        <v>13</v>
      </c>
      <c r="C653" s="837" t="s">
        <v>996</v>
      </c>
      <c r="D653" s="837" t="s">
        <v>997</v>
      </c>
      <c r="E653" s="833" t="s">
        <v>998</v>
      </c>
      <c r="F653" s="870" t="s">
        <v>999</v>
      </c>
      <c r="G653" s="833" t="s">
        <v>823</v>
      </c>
      <c r="H653" s="537" t="s">
        <v>733</v>
      </c>
      <c r="I653" s="538" t="s">
        <v>164</v>
      </c>
      <c r="J653" s="539">
        <v>1</v>
      </c>
      <c r="K653" s="540">
        <v>44044</v>
      </c>
      <c r="L653" s="540">
        <v>44196</v>
      </c>
      <c r="M653" s="541">
        <f t="shared" si="20"/>
        <v>21.714285714285715</v>
      </c>
      <c r="N653" s="542">
        <v>1</v>
      </c>
      <c r="O653" s="538" t="s">
        <v>1000</v>
      </c>
      <c r="P653" s="543">
        <f t="shared" si="21"/>
        <v>1</v>
      </c>
      <c r="Q653" s="544" t="str">
        <f>IF(ISNUMBER(P653),IF(P653=100%,"CUMPLIDA",IF(AND(ISNUMBER(L653),ISNUMBER([5]CGR!$P$4)), IF(L653&lt;[5]CGR!$P$4,"INCUMPLIDA","PROCESO"), "VERIFICAR FECHA")),"SIN VALOR AVANCE")</f>
        <v>CUMPLIDA</v>
      </c>
    </row>
    <row r="654" spans="1:17" ht="75.75" x14ac:dyDescent="0.2">
      <c r="A654" s="533" t="s">
        <v>19</v>
      </c>
      <c r="B654" s="534" t="s">
        <v>13</v>
      </c>
      <c r="C654" s="837"/>
      <c r="D654" s="837"/>
      <c r="E654" s="833"/>
      <c r="F654" s="870"/>
      <c r="G654" s="833"/>
      <c r="H654" s="537" t="s">
        <v>675</v>
      </c>
      <c r="I654" s="538" t="s">
        <v>676</v>
      </c>
      <c r="J654" s="539">
        <v>1</v>
      </c>
      <c r="K654" s="540">
        <v>45231</v>
      </c>
      <c r="L654" s="540">
        <v>45504</v>
      </c>
      <c r="M654" s="541">
        <f t="shared" si="20"/>
        <v>39</v>
      </c>
      <c r="N654" s="542">
        <v>1</v>
      </c>
      <c r="O654" s="547" t="s">
        <v>825</v>
      </c>
      <c r="P654" s="543">
        <f t="shared" si="21"/>
        <v>1</v>
      </c>
      <c r="Q654" s="544" t="str">
        <f>IF(ISNUMBER(P654),IF(P654=100%,"CUMPLIDA",IF(AND(ISNUMBER(L654),ISNUMBER([5]CGR!$P$4)), IF(L654&lt;[5]CGR!$P$4,"INCUMPLIDA","PROCESO"), "VERIFICAR FECHA")),"SIN VALOR AVANCE")</f>
        <v>CUMPLIDA</v>
      </c>
    </row>
    <row r="655" spans="1:17" ht="315.75" x14ac:dyDescent="0.2">
      <c r="A655" s="533" t="s">
        <v>19</v>
      </c>
      <c r="B655" s="534" t="s">
        <v>13</v>
      </c>
      <c r="C655" s="837"/>
      <c r="D655" s="837"/>
      <c r="E655" s="833"/>
      <c r="F655" s="870"/>
      <c r="G655" s="833"/>
      <c r="H655" s="537" t="s">
        <v>678</v>
      </c>
      <c r="I655" s="538" t="s">
        <v>679</v>
      </c>
      <c r="J655" s="539">
        <v>1</v>
      </c>
      <c r="K655" s="540">
        <v>45231</v>
      </c>
      <c r="L655" s="540">
        <v>45504</v>
      </c>
      <c r="M655" s="541">
        <f t="shared" si="20"/>
        <v>39</v>
      </c>
      <c r="N655" s="542">
        <v>1</v>
      </c>
      <c r="O655" s="547" t="s">
        <v>864</v>
      </c>
      <c r="P655" s="543">
        <f t="shared" si="21"/>
        <v>1</v>
      </c>
      <c r="Q655" s="544" t="str">
        <f>IF(ISNUMBER(P655),IF(P655=100%,"CUMPLIDA",IF(AND(ISNUMBER(L655),ISNUMBER([5]CGR!$P$4)), IF(L655&lt;[5]CGR!$P$4,"INCUMPLIDA","PROCESO"), "VERIFICAR FECHA")),"SIN VALOR AVANCE")</f>
        <v>CUMPLIDA</v>
      </c>
    </row>
    <row r="656" spans="1:17" ht="150.75" x14ac:dyDescent="0.2">
      <c r="A656" s="533" t="s">
        <v>19</v>
      </c>
      <c r="B656" s="534" t="s">
        <v>13</v>
      </c>
      <c r="C656" s="837"/>
      <c r="D656" s="837"/>
      <c r="E656" s="833"/>
      <c r="F656" s="870"/>
      <c r="G656" s="536" t="s">
        <v>97</v>
      </c>
      <c r="H656" s="538" t="s">
        <v>98</v>
      </c>
      <c r="I656" s="538" t="s">
        <v>99</v>
      </c>
      <c r="J656" s="545">
        <v>1</v>
      </c>
      <c r="K656" s="548">
        <v>45323</v>
      </c>
      <c r="L656" s="548">
        <v>45747</v>
      </c>
      <c r="M656" s="541">
        <f t="shared" si="20"/>
        <v>60.571428571428569</v>
      </c>
      <c r="N656" s="542">
        <v>1</v>
      </c>
      <c r="O656" s="547" t="s">
        <v>923</v>
      </c>
      <c r="P656" s="543">
        <f t="shared" si="21"/>
        <v>1</v>
      </c>
      <c r="Q656" s="544" t="str">
        <f>IF(ISNUMBER(P656),IF(P656=100%,"CUMPLIDA",IF(AND(ISNUMBER(L656),ISNUMBER([5]CGR!$P$4)), IF(L656&lt;[5]CGR!$P$4,"INCUMPLIDA","PROCESO"), "VERIFICAR FECHA")),"SIN VALOR AVANCE")</f>
        <v>CUMPLIDA</v>
      </c>
    </row>
    <row r="657" spans="1:17" ht="75.75" x14ac:dyDescent="0.2">
      <c r="A657" s="533" t="s">
        <v>19</v>
      </c>
      <c r="B657" s="534" t="s">
        <v>13</v>
      </c>
      <c r="C657" s="837"/>
      <c r="D657" s="837"/>
      <c r="E657" s="833"/>
      <c r="F657" s="870"/>
      <c r="G657" s="536" t="s">
        <v>101</v>
      </c>
      <c r="H657" s="538" t="s">
        <v>101</v>
      </c>
      <c r="I657" s="538" t="s">
        <v>102</v>
      </c>
      <c r="J657" s="545">
        <v>1</v>
      </c>
      <c r="K657" s="548">
        <v>45323</v>
      </c>
      <c r="L657" s="548">
        <v>45747</v>
      </c>
      <c r="M657" s="541">
        <f t="shared" si="20"/>
        <v>60.571428571428569</v>
      </c>
      <c r="N657" s="542">
        <v>1</v>
      </c>
      <c r="O657" s="547" t="s">
        <v>924</v>
      </c>
      <c r="P657" s="543">
        <f t="shared" si="21"/>
        <v>1</v>
      </c>
      <c r="Q657" s="544" t="str">
        <f>IF(ISNUMBER(P657),IF(P657=100%,"CUMPLIDA",IF(AND(ISNUMBER(L657),ISNUMBER([5]CGR!$P$4)), IF(L657&lt;[5]CGR!$P$4,"INCUMPLIDA","PROCESO"), "VERIFICAR FECHA")),"SIN VALOR AVANCE")</f>
        <v>CUMPLIDA</v>
      </c>
    </row>
    <row r="658" spans="1:17" ht="105.75" x14ac:dyDescent="0.2">
      <c r="A658" s="533" t="s">
        <v>19</v>
      </c>
      <c r="B658" s="534" t="s">
        <v>13</v>
      </c>
      <c r="C658" s="837"/>
      <c r="D658" s="837"/>
      <c r="E658" s="833"/>
      <c r="F658" s="870"/>
      <c r="G658" s="536" t="s">
        <v>238</v>
      </c>
      <c r="H658" s="538" t="s">
        <v>239</v>
      </c>
      <c r="I658" s="538" t="s">
        <v>240</v>
      </c>
      <c r="J658" s="545">
        <v>1</v>
      </c>
      <c r="K658" s="548">
        <v>45231</v>
      </c>
      <c r="L658" s="548">
        <v>45747</v>
      </c>
      <c r="M658" s="541">
        <f t="shared" si="20"/>
        <v>73.714285714285708</v>
      </c>
      <c r="N658" s="542">
        <v>1</v>
      </c>
      <c r="O658" s="538" t="s">
        <v>738</v>
      </c>
      <c r="P658" s="543">
        <f t="shared" si="21"/>
        <v>1</v>
      </c>
      <c r="Q658" s="544" t="str">
        <f>IF(ISNUMBER(P658),IF(P658=100%,"CUMPLIDA",IF(AND(ISNUMBER(L658),ISNUMBER([5]CGR!$P$4)), IF(L658&lt;[5]CGR!$P$4,"INCUMPLIDA","PROCESO"), "VERIFICAR FECHA")),"SIN VALOR AVANCE")</f>
        <v>CUMPLIDA</v>
      </c>
    </row>
    <row r="659" spans="1:17" ht="150.75" x14ac:dyDescent="0.2">
      <c r="A659" s="533" t="s">
        <v>19</v>
      </c>
      <c r="B659" s="534" t="s">
        <v>13</v>
      </c>
      <c r="C659" s="837"/>
      <c r="D659" s="837"/>
      <c r="E659" s="833"/>
      <c r="F659" s="870"/>
      <c r="G659" s="536" t="s">
        <v>104</v>
      </c>
      <c r="H659" s="538" t="s">
        <v>104</v>
      </c>
      <c r="I659" s="538" t="s">
        <v>248</v>
      </c>
      <c r="J659" s="545">
        <v>1</v>
      </c>
      <c r="K659" s="548">
        <v>45323</v>
      </c>
      <c r="L659" s="548">
        <v>45747</v>
      </c>
      <c r="M659" s="541">
        <f t="shared" si="20"/>
        <v>60.571428571428569</v>
      </c>
      <c r="N659" s="542">
        <v>1</v>
      </c>
      <c r="O659" s="547" t="s">
        <v>923</v>
      </c>
      <c r="P659" s="543">
        <f t="shared" si="21"/>
        <v>1</v>
      </c>
      <c r="Q659" s="544" t="str">
        <f>IF(ISNUMBER(P659),IF(P659=100%,"CUMPLIDA",IF(AND(ISNUMBER(L659),ISNUMBER([5]CGR!$P$4)), IF(L659&lt;[5]CGR!$P$4,"INCUMPLIDA","PROCESO"), "VERIFICAR FECHA")),"SIN VALOR AVANCE")</f>
        <v>CUMPLIDA</v>
      </c>
    </row>
    <row r="660" spans="1:17" ht="75.75" x14ac:dyDescent="0.2">
      <c r="A660" s="533" t="s">
        <v>19</v>
      </c>
      <c r="B660" s="534" t="s">
        <v>13</v>
      </c>
      <c r="C660" s="837"/>
      <c r="D660" s="837"/>
      <c r="E660" s="833"/>
      <c r="F660" s="870"/>
      <c r="G660" s="536" t="s">
        <v>830</v>
      </c>
      <c r="H660" s="538" t="s">
        <v>830</v>
      </c>
      <c r="I660" s="538" t="s">
        <v>107</v>
      </c>
      <c r="J660" s="545">
        <v>1</v>
      </c>
      <c r="K660" s="548">
        <v>45231</v>
      </c>
      <c r="L660" s="548">
        <v>45747</v>
      </c>
      <c r="M660" s="541">
        <f t="shared" ref="M660:M723" si="22">(L660-K660)/7</f>
        <v>73.714285714285708</v>
      </c>
      <c r="N660" s="542">
        <v>1</v>
      </c>
      <c r="O660" s="547" t="s">
        <v>924</v>
      </c>
      <c r="P660" s="543">
        <f t="shared" si="21"/>
        <v>1</v>
      </c>
      <c r="Q660" s="544" t="str">
        <f>IF(ISNUMBER(P660),IF(P660=100%,"CUMPLIDA",IF(AND(ISNUMBER(L660),ISNUMBER([5]CGR!$P$4)), IF(L660&lt;[5]CGR!$P$4,"INCUMPLIDA","PROCESO"), "VERIFICAR FECHA")),"SIN VALOR AVANCE")</f>
        <v>CUMPLIDA</v>
      </c>
    </row>
    <row r="661" spans="1:17" ht="210.75" x14ac:dyDescent="0.2">
      <c r="A661" s="533" t="s">
        <v>19</v>
      </c>
      <c r="B661" s="534" t="s">
        <v>13</v>
      </c>
      <c r="C661" s="837"/>
      <c r="D661" s="837"/>
      <c r="E661" s="833"/>
      <c r="F661" s="870"/>
      <c r="G661" s="536" t="s">
        <v>831</v>
      </c>
      <c r="H661" s="538" t="s">
        <v>831</v>
      </c>
      <c r="I661" s="538" t="s">
        <v>524</v>
      </c>
      <c r="J661" s="545">
        <v>1</v>
      </c>
      <c r="K661" s="548">
        <v>45231</v>
      </c>
      <c r="L661" s="548">
        <v>45808</v>
      </c>
      <c r="M661" s="541">
        <f t="shared" si="22"/>
        <v>82.428571428571431</v>
      </c>
      <c r="N661" s="542">
        <v>1</v>
      </c>
      <c r="O661" s="547" t="s">
        <v>826</v>
      </c>
      <c r="P661" s="543">
        <f t="shared" si="21"/>
        <v>1</v>
      </c>
      <c r="Q661" s="544" t="str">
        <f>IF(ISNUMBER(P661),IF(P661=100%,"CUMPLIDA",IF(AND(ISNUMBER(L661),ISNUMBER([5]CGR!$P$4)), IF(L661&lt;[5]CGR!$P$4,"INCUMPLIDA","PROCESO"), "VERIFICAR FECHA")),"SIN VALOR AVANCE")</f>
        <v>CUMPLIDA</v>
      </c>
    </row>
    <row r="662" spans="1:17" ht="180.75" x14ac:dyDescent="0.2">
      <c r="A662" s="533" t="s">
        <v>19</v>
      </c>
      <c r="B662" s="534" t="s">
        <v>13</v>
      </c>
      <c r="C662" s="837"/>
      <c r="D662" s="837"/>
      <c r="E662" s="833"/>
      <c r="F662" s="870"/>
      <c r="G662" s="536" t="s">
        <v>110</v>
      </c>
      <c r="H662" s="538" t="s">
        <v>111</v>
      </c>
      <c r="I662" s="538" t="s">
        <v>112</v>
      </c>
      <c r="J662" s="545">
        <v>7</v>
      </c>
      <c r="K662" s="548">
        <v>46024</v>
      </c>
      <c r="L662" s="548">
        <v>46660</v>
      </c>
      <c r="M662" s="541">
        <f t="shared" si="22"/>
        <v>90.857142857142861</v>
      </c>
      <c r="N662" s="542">
        <v>0</v>
      </c>
      <c r="O662" s="547" t="s">
        <v>867</v>
      </c>
      <c r="P662" s="543">
        <f t="shared" si="21"/>
        <v>0</v>
      </c>
      <c r="Q662" s="544" t="str">
        <f>IF(ISNUMBER(P662),IF(P662=100%,"CUMPLIDA",IF(AND(ISNUMBER(L662),ISNUMBER([5]CGR!$P$4)), IF(L662&lt;[5]CGR!$P$4,"INCUMPLIDA","PROCESO"), "VERIFICAR FECHA")),"SIN VALOR AVANCE")</f>
        <v>PROCESO</v>
      </c>
    </row>
    <row r="663" spans="1:17" ht="165.75" x14ac:dyDescent="0.2">
      <c r="A663" s="533" t="s">
        <v>19</v>
      </c>
      <c r="B663" s="534" t="s">
        <v>13</v>
      </c>
      <c r="C663" s="837"/>
      <c r="D663" s="837"/>
      <c r="E663" s="833"/>
      <c r="F663" s="870"/>
      <c r="G663" s="536" t="s">
        <v>114</v>
      </c>
      <c r="H663" s="538" t="s">
        <v>115</v>
      </c>
      <c r="I663" s="538" t="s">
        <v>116</v>
      </c>
      <c r="J663" s="545">
        <v>1</v>
      </c>
      <c r="K663" s="548">
        <v>46024</v>
      </c>
      <c r="L663" s="548">
        <v>46660</v>
      </c>
      <c r="M663" s="541">
        <f t="shared" si="22"/>
        <v>90.857142857142861</v>
      </c>
      <c r="N663" s="542">
        <v>0</v>
      </c>
      <c r="O663" s="547" t="s">
        <v>844</v>
      </c>
      <c r="P663" s="543">
        <f t="shared" si="21"/>
        <v>0</v>
      </c>
      <c r="Q663" s="544" t="str">
        <f>IF(ISNUMBER(P663),IF(P663=100%,"CUMPLIDA",IF(AND(ISNUMBER(L663),ISNUMBER([5]CGR!$P$4)), IF(L663&lt;[5]CGR!$P$4,"INCUMPLIDA","PROCESO"), "VERIFICAR FECHA")),"SIN VALOR AVANCE")</f>
        <v>PROCESO</v>
      </c>
    </row>
    <row r="664" spans="1:17" ht="285.75" x14ac:dyDescent="0.2">
      <c r="A664" s="533" t="s">
        <v>19</v>
      </c>
      <c r="B664" s="534" t="s">
        <v>13</v>
      </c>
      <c r="C664" s="837"/>
      <c r="D664" s="837"/>
      <c r="E664" s="833"/>
      <c r="F664" s="870"/>
      <c r="G664" s="536" t="s">
        <v>117</v>
      </c>
      <c r="H664" s="538" t="s">
        <v>118</v>
      </c>
      <c r="I664" s="538" t="s">
        <v>119</v>
      </c>
      <c r="J664" s="545">
        <v>2</v>
      </c>
      <c r="K664" s="548">
        <v>46024</v>
      </c>
      <c r="L664" s="548">
        <v>46660</v>
      </c>
      <c r="M664" s="541">
        <f t="shared" si="22"/>
        <v>90.857142857142861</v>
      </c>
      <c r="N664" s="542">
        <v>0</v>
      </c>
      <c r="O664" s="547" t="s">
        <v>845</v>
      </c>
      <c r="P664" s="543">
        <f t="shared" si="21"/>
        <v>0</v>
      </c>
      <c r="Q664" s="544" t="str">
        <f>IF(ISNUMBER(P664),IF(P664=100%,"CUMPLIDA",IF(AND(ISNUMBER(L664),ISNUMBER([5]CGR!$P$4)), IF(L664&lt;[5]CGR!$P$4,"INCUMPLIDA","PROCESO"), "VERIFICAR FECHA")),"SIN VALOR AVANCE")</f>
        <v>PROCESO</v>
      </c>
    </row>
    <row r="665" spans="1:17" ht="240.75" customHeight="1" x14ac:dyDescent="0.2">
      <c r="A665" s="533" t="s">
        <v>19</v>
      </c>
      <c r="B665" s="534" t="s">
        <v>13</v>
      </c>
      <c r="C665" s="837" t="s">
        <v>1001</v>
      </c>
      <c r="D665" s="837" t="s">
        <v>1002</v>
      </c>
      <c r="E665" s="833" t="s">
        <v>1003</v>
      </c>
      <c r="F665" s="833" t="s">
        <v>1004</v>
      </c>
      <c r="G665" s="833" t="s">
        <v>823</v>
      </c>
      <c r="H665" s="537" t="s">
        <v>733</v>
      </c>
      <c r="I665" s="538" t="s">
        <v>164</v>
      </c>
      <c r="J665" s="539">
        <v>1</v>
      </c>
      <c r="K665" s="540">
        <v>44044</v>
      </c>
      <c r="L665" s="540">
        <v>44196</v>
      </c>
      <c r="M665" s="541">
        <f t="shared" si="22"/>
        <v>21.714285714285715</v>
      </c>
      <c r="N665" s="542">
        <v>1</v>
      </c>
      <c r="O665" s="538" t="s">
        <v>871</v>
      </c>
      <c r="P665" s="543">
        <f t="shared" si="21"/>
        <v>1</v>
      </c>
      <c r="Q665" s="544" t="str">
        <f>IF(ISNUMBER(P665),IF(P665=100%,"CUMPLIDA",IF(AND(ISNUMBER(L665),ISNUMBER([5]CGR!$P$4)), IF(L665&lt;[5]CGR!$P$4,"INCUMPLIDA","PROCESO"), "VERIFICAR FECHA")),"SIN VALOR AVANCE")</f>
        <v>CUMPLIDA</v>
      </c>
    </row>
    <row r="666" spans="1:17" ht="75.75" x14ac:dyDescent="0.2">
      <c r="A666" s="533" t="s">
        <v>19</v>
      </c>
      <c r="B666" s="534" t="s">
        <v>13</v>
      </c>
      <c r="C666" s="837"/>
      <c r="D666" s="837"/>
      <c r="E666" s="833"/>
      <c r="F666" s="833"/>
      <c r="G666" s="833"/>
      <c r="H666" s="537" t="s">
        <v>675</v>
      </c>
      <c r="I666" s="538" t="s">
        <v>676</v>
      </c>
      <c r="J666" s="539">
        <v>1</v>
      </c>
      <c r="K666" s="540">
        <v>45231</v>
      </c>
      <c r="L666" s="540">
        <v>45504</v>
      </c>
      <c r="M666" s="541">
        <f t="shared" si="22"/>
        <v>39</v>
      </c>
      <c r="N666" s="542">
        <v>1</v>
      </c>
      <c r="O666" s="547" t="s">
        <v>825</v>
      </c>
      <c r="P666" s="543">
        <f t="shared" si="21"/>
        <v>1</v>
      </c>
      <c r="Q666" s="544" t="str">
        <f>IF(ISNUMBER(P666),IF(P666=100%,"CUMPLIDA",IF(AND(ISNUMBER(L666),ISNUMBER([5]CGR!$P$4)), IF(L666&lt;[5]CGR!$P$4,"INCUMPLIDA","PROCESO"), "VERIFICAR FECHA")),"SIN VALOR AVANCE")</f>
        <v>CUMPLIDA</v>
      </c>
    </row>
    <row r="667" spans="1:17" ht="315.75" x14ac:dyDescent="0.2">
      <c r="A667" s="533" t="s">
        <v>19</v>
      </c>
      <c r="B667" s="534" t="s">
        <v>13</v>
      </c>
      <c r="C667" s="837"/>
      <c r="D667" s="837"/>
      <c r="E667" s="833"/>
      <c r="F667" s="833"/>
      <c r="G667" s="833"/>
      <c r="H667" s="537" t="s">
        <v>678</v>
      </c>
      <c r="I667" s="538" t="s">
        <v>679</v>
      </c>
      <c r="J667" s="539">
        <v>1</v>
      </c>
      <c r="K667" s="540">
        <v>45231</v>
      </c>
      <c r="L667" s="540">
        <v>45504</v>
      </c>
      <c r="M667" s="541">
        <f t="shared" si="22"/>
        <v>39</v>
      </c>
      <c r="N667" s="542">
        <v>1</v>
      </c>
      <c r="O667" s="547" t="s">
        <v>864</v>
      </c>
      <c r="P667" s="543">
        <f t="shared" si="21"/>
        <v>1</v>
      </c>
      <c r="Q667" s="544" t="str">
        <f>IF(ISNUMBER(P667),IF(P667=100%,"CUMPLIDA",IF(AND(ISNUMBER(L667),ISNUMBER([5]CGR!$P$4)), IF(L667&lt;[5]CGR!$P$4,"INCUMPLIDA","PROCESO"), "VERIFICAR FECHA")),"SIN VALOR AVANCE")</f>
        <v>CUMPLIDA</v>
      </c>
    </row>
    <row r="668" spans="1:17" ht="150.75" x14ac:dyDescent="0.2">
      <c r="A668" s="533" t="s">
        <v>19</v>
      </c>
      <c r="B668" s="534" t="s">
        <v>13</v>
      </c>
      <c r="C668" s="837"/>
      <c r="D668" s="837"/>
      <c r="E668" s="833"/>
      <c r="F668" s="833"/>
      <c r="G668" s="536" t="s">
        <v>97</v>
      </c>
      <c r="H668" s="538" t="s">
        <v>98</v>
      </c>
      <c r="I668" s="538" t="s">
        <v>99</v>
      </c>
      <c r="J668" s="545">
        <v>1</v>
      </c>
      <c r="K668" s="548">
        <v>45323</v>
      </c>
      <c r="L668" s="548">
        <v>45747</v>
      </c>
      <c r="M668" s="541">
        <f t="shared" si="22"/>
        <v>60.571428571428569</v>
      </c>
      <c r="N668" s="542">
        <v>1</v>
      </c>
      <c r="O668" s="547" t="s">
        <v>865</v>
      </c>
      <c r="P668" s="543">
        <f t="shared" si="21"/>
        <v>1</v>
      </c>
      <c r="Q668" s="544" t="str">
        <f>IF(ISNUMBER(P668),IF(P668=100%,"CUMPLIDA",IF(AND(ISNUMBER(L668),ISNUMBER([5]CGR!$P$4)), IF(L668&lt;[5]CGR!$P$4,"INCUMPLIDA","PROCESO"), "VERIFICAR FECHA")),"SIN VALOR AVANCE")</f>
        <v>CUMPLIDA</v>
      </c>
    </row>
    <row r="669" spans="1:17" ht="105.75" x14ac:dyDescent="0.2">
      <c r="A669" s="533" t="s">
        <v>19</v>
      </c>
      <c r="B669" s="534" t="s">
        <v>13</v>
      </c>
      <c r="C669" s="837"/>
      <c r="D669" s="837"/>
      <c r="E669" s="833"/>
      <c r="F669" s="833"/>
      <c r="G669" s="536" t="s">
        <v>101</v>
      </c>
      <c r="H669" s="538" t="s">
        <v>101</v>
      </c>
      <c r="I669" s="538" t="s">
        <v>102</v>
      </c>
      <c r="J669" s="545">
        <v>1</v>
      </c>
      <c r="K669" s="548">
        <v>45323</v>
      </c>
      <c r="L669" s="548">
        <v>45747</v>
      </c>
      <c r="M669" s="541">
        <f t="shared" si="22"/>
        <v>60.571428571428569</v>
      </c>
      <c r="N669" s="542">
        <v>1</v>
      </c>
      <c r="O669" s="547" t="s">
        <v>881</v>
      </c>
      <c r="P669" s="543">
        <f t="shared" si="21"/>
        <v>1</v>
      </c>
      <c r="Q669" s="544" t="str">
        <f>IF(ISNUMBER(P669),IF(P669=100%,"CUMPLIDA",IF(AND(ISNUMBER(L669),ISNUMBER([5]CGR!$P$4)), IF(L669&lt;[5]CGR!$P$4,"INCUMPLIDA","PROCESO"), "VERIFICAR FECHA")),"SIN VALOR AVANCE")</f>
        <v>CUMPLIDA</v>
      </c>
    </row>
    <row r="670" spans="1:17" ht="105.75" x14ac:dyDescent="0.2">
      <c r="A670" s="533" t="s">
        <v>19</v>
      </c>
      <c r="B670" s="534" t="s">
        <v>13</v>
      </c>
      <c r="C670" s="837"/>
      <c r="D670" s="837"/>
      <c r="E670" s="833"/>
      <c r="F670" s="833"/>
      <c r="G670" s="536" t="s">
        <v>238</v>
      </c>
      <c r="H670" s="538" t="s">
        <v>239</v>
      </c>
      <c r="I670" s="538" t="s">
        <v>240</v>
      </c>
      <c r="J670" s="545">
        <v>1</v>
      </c>
      <c r="K670" s="548">
        <v>45231</v>
      </c>
      <c r="L670" s="548">
        <v>45747</v>
      </c>
      <c r="M670" s="541">
        <f t="shared" si="22"/>
        <v>73.714285714285708</v>
      </c>
      <c r="N670" s="542">
        <v>1</v>
      </c>
      <c r="O670" s="538" t="s">
        <v>738</v>
      </c>
      <c r="P670" s="543">
        <f t="shared" si="21"/>
        <v>1</v>
      </c>
      <c r="Q670" s="544" t="str">
        <f>IF(ISNUMBER(P670),IF(P670=100%,"CUMPLIDA",IF(AND(ISNUMBER(L670),ISNUMBER([5]CGR!$P$4)), IF(L670&lt;[5]CGR!$P$4,"INCUMPLIDA","PROCESO"), "VERIFICAR FECHA")),"SIN VALOR AVANCE")</f>
        <v>CUMPLIDA</v>
      </c>
    </row>
    <row r="671" spans="1:17" ht="165.75" x14ac:dyDescent="0.2">
      <c r="A671" s="533" t="s">
        <v>19</v>
      </c>
      <c r="B671" s="534" t="s">
        <v>13</v>
      </c>
      <c r="C671" s="837"/>
      <c r="D671" s="837"/>
      <c r="E671" s="833"/>
      <c r="F671" s="833"/>
      <c r="G671" s="536" t="s">
        <v>104</v>
      </c>
      <c r="H671" s="538" t="s">
        <v>104</v>
      </c>
      <c r="I671" s="538" t="s">
        <v>248</v>
      </c>
      <c r="J671" s="545">
        <v>1</v>
      </c>
      <c r="K671" s="548">
        <v>45323</v>
      </c>
      <c r="L671" s="548">
        <v>45747</v>
      </c>
      <c r="M671" s="541">
        <f t="shared" si="22"/>
        <v>60.571428571428569</v>
      </c>
      <c r="N671" s="542">
        <v>1</v>
      </c>
      <c r="O671" s="547" t="s">
        <v>866</v>
      </c>
      <c r="P671" s="543">
        <f t="shared" si="21"/>
        <v>1</v>
      </c>
      <c r="Q671" s="544" t="str">
        <f>IF(ISNUMBER(P671),IF(P671=100%,"CUMPLIDA",IF(AND(ISNUMBER(L671),ISNUMBER([5]CGR!$P$4)), IF(L671&lt;[5]CGR!$P$4,"INCUMPLIDA","PROCESO"), "VERIFICAR FECHA")),"SIN VALOR AVANCE")</f>
        <v>CUMPLIDA</v>
      </c>
    </row>
    <row r="672" spans="1:17" ht="75" x14ac:dyDescent="0.2">
      <c r="A672" s="533" t="s">
        <v>19</v>
      </c>
      <c r="B672" s="534" t="s">
        <v>13</v>
      </c>
      <c r="C672" s="837"/>
      <c r="D672" s="837"/>
      <c r="E672" s="833"/>
      <c r="F672" s="833"/>
      <c r="G672" s="536" t="s">
        <v>830</v>
      </c>
      <c r="H672" s="538" t="s">
        <v>830</v>
      </c>
      <c r="I672" s="538" t="s">
        <v>107</v>
      </c>
      <c r="J672" s="545">
        <v>1</v>
      </c>
      <c r="K672" s="548">
        <v>45231</v>
      </c>
      <c r="L672" s="548">
        <v>45747</v>
      </c>
      <c r="M672" s="541">
        <f t="shared" si="22"/>
        <v>73.714285714285708</v>
      </c>
      <c r="N672" s="542">
        <v>1</v>
      </c>
      <c r="O672" s="538" t="s">
        <v>1005</v>
      </c>
      <c r="P672" s="543">
        <f t="shared" si="21"/>
        <v>1</v>
      </c>
      <c r="Q672" s="544" t="str">
        <f>IF(ISNUMBER(P672),IF(P672=100%,"CUMPLIDA",IF(AND(ISNUMBER(L672),ISNUMBER([5]CGR!$P$4)), IF(L672&lt;[5]CGR!$P$4,"INCUMPLIDA","PROCESO"), "VERIFICAR FECHA")),"SIN VALOR AVANCE")</f>
        <v>CUMPLIDA</v>
      </c>
    </row>
    <row r="673" spans="1:17" ht="225.75" x14ac:dyDescent="0.2">
      <c r="A673" s="533" t="s">
        <v>19</v>
      </c>
      <c r="B673" s="534" t="s">
        <v>13</v>
      </c>
      <c r="C673" s="837"/>
      <c r="D673" s="837"/>
      <c r="E673" s="833"/>
      <c r="F673" s="833"/>
      <c r="G673" s="536" t="s">
        <v>831</v>
      </c>
      <c r="H673" s="538" t="s">
        <v>831</v>
      </c>
      <c r="I673" s="538" t="s">
        <v>524</v>
      </c>
      <c r="J673" s="545">
        <v>1</v>
      </c>
      <c r="K673" s="548">
        <v>45231</v>
      </c>
      <c r="L673" s="548">
        <v>45808</v>
      </c>
      <c r="M673" s="541">
        <f t="shared" si="22"/>
        <v>82.428571428571431</v>
      </c>
      <c r="N673" s="542">
        <v>1</v>
      </c>
      <c r="O673" s="547" t="s">
        <v>873</v>
      </c>
      <c r="P673" s="543">
        <f t="shared" si="21"/>
        <v>1</v>
      </c>
      <c r="Q673" s="544" t="str">
        <f>IF(ISNUMBER(P673),IF(P673=100%,"CUMPLIDA",IF(AND(ISNUMBER(L673),ISNUMBER([5]CGR!$P$4)), IF(L673&lt;[5]CGR!$P$4,"INCUMPLIDA","PROCESO"), "VERIFICAR FECHA")),"SIN VALOR AVANCE")</f>
        <v>CUMPLIDA</v>
      </c>
    </row>
    <row r="674" spans="1:17" ht="180.75" x14ac:dyDescent="0.2">
      <c r="A674" s="533" t="s">
        <v>19</v>
      </c>
      <c r="B674" s="534" t="s">
        <v>13</v>
      </c>
      <c r="C674" s="837"/>
      <c r="D674" s="837"/>
      <c r="E674" s="833"/>
      <c r="F674" s="833"/>
      <c r="G674" s="536" t="s">
        <v>110</v>
      </c>
      <c r="H674" s="538" t="s">
        <v>111</v>
      </c>
      <c r="I674" s="538" t="s">
        <v>112</v>
      </c>
      <c r="J674" s="545">
        <v>7</v>
      </c>
      <c r="K674" s="548">
        <v>46024</v>
      </c>
      <c r="L674" s="548">
        <v>46660</v>
      </c>
      <c r="M674" s="541">
        <f t="shared" si="22"/>
        <v>90.857142857142861</v>
      </c>
      <c r="N674" s="542">
        <v>0</v>
      </c>
      <c r="O674" s="547" t="s">
        <v>867</v>
      </c>
      <c r="P674" s="543">
        <f t="shared" si="21"/>
        <v>0</v>
      </c>
      <c r="Q674" s="544" t="str">
        <f>IF(ISNUMBER(P674),IF(P674=100%,"CUMPLIDA",IF(AND(ISNUMBER(L674),ISNUMBER([5]CGR!$P$4)), IF(L674&lt;[5]CGR!$P$4,"INCUMPLIDA","PROCESO"), "VERIFICAR FECHA")),"SIN VALOR AVANCE")</f>
        <v>PROCESO</v>
      </c>
    </row>
    <row r="675" spans="1:17" ht="165.75" x14ac:dyDescent="0.2">
      <c r="A675" s="533" t="s">
        <v>19</v>
      </c>
      <c r="B675" s="534" t="s">
        <v>13</v>
      </c>
      <c r="C675" s="837"/>
      <c r="D675" s="837"/>
      <c r="E675" s="833"/>
      <c r="F675" s="833"/>
      <c r="G675" s="536" t="s">
        <v>114</v>
      </c>
      <c r="H675" s="538" t="s">
        <v>115</v>
      </c>
      <c r="I675" s="538" t="s">
        <v>116</v>
      </c>
      <c r="J675" s="545">
        <v>1</v>
      </c>
      <c r="K675" s="548">
        <v>46024</v>
      </c>
      <c r="L675" s="548">
        <v>46660</v>
      </c>
      <c r="M675" s="541">
        <f t="shared" si="22"/>
        <v>90.857142857142861</v>
      </c>
      <c r="N675" s="542">
        <v>0</v>
      </c>
      <c r="O675" s="547" t="s">
        <v>844</v>
      </c>
      <c r="P675" s="543">
        <f t="shared" si="21"/>
        <v>0</v>
      </c>
      <c r="Q675" s="544" t="str">
        <f>IF(ISNUMBER(P675),IF(P675=100%,"CUMPLIDA",IF(AND(ISNUMBER(L675),ISNUMBER([5]CGR!$P$4)), IF(L675&lt;[5]CGR!$P$4,"INCUMPLIDA","PROCESO"), "VERIFICAR FECHA")),"SIN VALOR AVANCE")</f>
        <v>PROCESO</v>
      </c>
    </row>
    <row r="676" spans="1:17" ht="285.75" x14ac:dyDescent="0.2">
      <c r="A676" s="533" t="s">
        <v>19</v>
      </c>
      <c r="B676" s="534" t="s">
        <v>13</v>
      </c>
      <c r="C676" s="837"/>
      <c r="D676" s="837"/>
      <c r="E676" s="833"/>
      <c r="F676" s="833"/>
      <c r="G676" s="536" t="s">
        <v>117</v>
      </c>
      <c r="H676" s="538" t="s">
        <v>118</v>
      </c>
      <c r="I676" s="538" t="s">
        <v>119</v>
      </c>
      <c r="J676" s="545">
        <v>2</v>
      </c>
      <c r="K676" s="548">
        <v>46024</v>
      </c>
      <c r="L676" s="548">
        <v>46660</v>
      </c>
      <c r="M676" s="541">
        <f t="shared" si="22"/>
        <v>90.857142857142861</v>
      </c>
      <c r="N676" s="542">
        <v>0</v>
      </c>
      <c r="O676" s="547" t="s">
        <v>845</v>
      </c>
      <c r="P676" s="543">
        <f t="shared" si="21"/>
        <v>0</v>
      </c>
      <c r="Q676" s="544" t="str">
        <f>IF(ISNUMBER(P676),IF(P676=100%,"CUMPLIDA",IF(AND(ISNUMBER(L676),ISNUMBER([5]CGR!$P$4)), IF(L676&lt;[5]CGR!$P$4,"INCUMPLIDA","PROCESO"), "VERIFICAR FECHA")),"SIN VALOR AVANCE")</f>
        <v>PROCESO</v>
      </c>
    </row>
    <row r="677" spans="1:17" ht="75" customHeight="1" x14ac:dyDescent="0.2">
      <c r="A677" s="533" t="s">
        <v>19</v>
      </c>
      <c r="B677" s="534" t="s">
        <v>13</v>
      </c>
      <c r="C677" s="837" t="s">
        <v>1006</v>
      </c>
      <c r="D677" s="837" t="s">
        <v>1007</v>
      </c>
      <c r="E677" s="833" t="s">
        <v>1008</v>
      </c>
      <c r="F677" s="833" t="s">
        <v>1009</v>
      </c>
      <c r="G677" s="833" t="s">
        <v>823</v>
      </c>
      <c r="H677" s="537" t="s">
        <v>675</v>
      </c>
      <c r="I677" s="538" t="s">
        <v>676</v>
      </c>
      <c r="J677" s="539">
        <v>1</v>
      </c>
      <c r="K677" s="540">
        <v>45231</v>
      </c>
      <c r="L677" s="540">
        <v>45504</v>
      </c>
      <c r="M677" s="541">
        <f t="shared" si="22"/>
        <v>39</v>
      </c>
      <c r="N677" s="542">
        <v>1</v>
      </c>
      <c r="O677" s="538" t="s">
        <v>1010</v>
      </c>
      <c r="P677" s="543">
        <f t="shared" si="21"/>
        <v>1</v>
      </c>
      <c r="Q677" s="544" t="str">
        <f>IF(ISNUMBER(P677),IF(P677=100%,"CUMPLIDA",IF(AND(ISNUMBER(L677),ISNUMBER([5]CGR!$P$4)), IF(L677&lt;[5]CGR!$P$4,"INCUMPLIDA","PROCESO"), "VERIFICAR FECHA")),"SIN VALOR AVANCE")</f>
        <v>CUMPLIDA</v>
      </c>
    </row>
    <row r="678" spans="1:17" ht="315.75" x14ac:dyDescent="0.2">
      <c r="A678" s="533" t="s">
        <v>19</v>
      </c>
      <c r="B678" s="534" t="s">
        <v>13</v>
      </c>
      <c r="C678" s="837"/>
      <c r="D678" s="837"/>
      <c r="E678" s="833"/>
      <c r="F678" s="833"/>
      <c r="G678" s="833"/>
      <c r="H678" s="537" t="s">
        <v>678</v>
      </c>
      <c r="I678" s="538" t="s">
        <v>679</v>
      </c>
      <c r="J678" s="539">
        <v>1</v>
      </c>
      <c r="K678" s="540">
        <v>45231</v>
      </c>
      <c r="L678" s="540">
        <v>45504</v>
      </c>
      <c r="M678" s="541">
        <f t="shared" si="22"/>
        <v>39</v>
      </c>
      <c r="N678" s="542">
        <v>1</v>
      </c>
      <c r="O678" s="538" t="s">
        <v>1011</v>
      </c>
      <c r="P678" s="543">
        <f t="shared" si="21"/>
        <v>1</v>
      </c>
      <c r="Q678" s="544" t="str">
        <f>IF(ISNUMBER(P678),IF(P678=100%,"CUMPLIDA",IF(AND(ISNUMBER(L678),ISNUMBER([5]CGR!$P$4)), IF(L678&lt;[5]CGR!$P$4,"INCUMPLIDA","PROCESO"), "VERIFICAR FECHA")),"SIN VALOR AVANCE")</f>
        <v>CUMPLIDA</v>
      </c>
    </row>
    <row r="679" spans="1:17" ht="165.75" x14ac:dyDescent="0.2">
      <c r="A679" s="533" t="s">
        <v>19</v>
      </c>
      <c r="B679" s="534" t="s">
        <v>13</v>
      </c>
      <c r="C679" s="837"/>
      <c r="D679" s="837"/>
      <c r="E679" s="833"/>
      <c r="F679" s="833"/>
      <c r="G679" s="536" t="s">
        <v>97</v>
      </c>
      <c r="H679" s="538" t="s">
        <v>98</v>
      </c>
      <c r="I679" s="538" t="s">
        <v>99</v>
      </c>
      <c r="J679" s="545">
        <v>1</v>
      </c>
      <c r="K679" s="548">
        <v>45323</v>
      </c>
      <c r="L679" s="548">
        <v>45747</v>
      </c>
      <c r="M679" s="541">
        <f t="shared" si="22"/>
        <v>60.571428571428569</v>
      </c>
      <c r="N679" s="542">
        <v>1</v>
      </c>
      <c r="O679" s="538" t="s">
        <v>1012</v>
      </c>
      <c r="P679" s="543">
        <f t="shared" si="21"/>
        <v>1</v>
      </c>
      <c r="Q679" s="544" t="str">
        <f>IF(ISNUMBER(P679),IF(P679=100%,"CUMPLIDA",IF(AND(ISNUMBER(L679),ISNUMBER([5]CGR!$P$4)), IF(L679&lt;[5]CGR!$P$4,"INCUMPLIDA","PROCESO"), "VERIFICAR FECHA")),"SIN VALOR AVANCE")</f>
        <v>CUMPLIDA</v>
      </c>
    </row>
    <row r="680" spans="1:17" ht="120.75" x14ac:dyDescent="0.2">
      <c r="A680" s="533" t="s">
        <v>19</v>
      </c>
      <c r="B680" s="534" t="s">
        <v>13</v>
      </c>
      <c r="C680" s="837"/>
      <c r="D680" s="837"/>
      <c r="E680" s="833"/>
      <c r="F680" s="833"/>
      <c r="G680" s="536" t="s">
        <v>101</v>
      </c>
      <c r="H680" s="538" t="s">
        <v>101</v>
      </c>
      <c r="I680" s="538" t="s">
        <v>102</v>
      </c>
      <c r="J680" s="545">
        <v>1</v>
      </c>
      <c r="K680" s="548">
        <v>45323</v>
      </c>
      <c r="L680" s="548">
        <v>45747</v>
      </c>
      <c r="M680" s="541">
        <f t="shared" si="22"/>
        <v>60.571428571428569</v>
      </c>
      <c r="N680" s="542">
        <v>1</v>
      </c>
      <c r="O680" s="538" t="s">
        <v>1013</v>
      </c>
      <c r="P680" s="543">
        <f t="shared" si="21"/>
        <v>1</v>
      </c>
      <c r="Q680" s="544" t="str">
        <f>IF(ISNUMBER(P680),IF(P680=100%,"CUMPLIDA",IF(AND(ISNUMBER(L680),ISNUMBER([5]CGR!$P$4)), IF(L680&lt;[5]CGR!$P$4,"INCUMPLIDA","PROCESO"), "VERIFICAR FECHA")),"SIN VALOR AVANCE")</f>
        <v>CUMPLIDA</v>
      </c>
    </row>
    <row r="681" spans="1:17" ht="105.75" x14ac:dyDescent="0.2">
      <c r="A681" s="533" t="s">
        <v>19</v>
      </c>
      <c r="B681" s="534" t="s">
        <v>13</v>
      </c>
      <c r="C681" s="837"/>
      <c r="D681" s="837"/>
      <c r="E681" s="833"/>
      <c r="F681" s="833"/>
      <c r="G681" s="536" t="s">
        <v>238</v>
      </c>
      <c r="H681" s="538" t="s">
        <v>239</v>
      </c>
      <c r="I681" s="538" t="s">
        <v>240</v>
      </c>
      <c r="J681" s="545">
        <v>1</v>
      </c>
      <c r="K681" s="548">
        <v>45231</v>
      </c>
      <c r="L681" s="548">
        <v>45747</v>
      </c>
      <c r="M681" s="541">
        <f t="shared" si="22"/>
        <v>73.714285714285708</v>
      </c>
      <c r="N681" s="542">
        <v>1</v>
      </c>
      <c r="O681" s="538" t="s">
        <v>738</v>
      </c>
      <c r="P681" s="543">
        <f t="shared" si="21"/>
        <v>1</v>
      </c>
      <c r="Q681" s="544" t="str">
        <f>IF(ISNUMBER(P681),IF(P681=100%,"CUMPLIDA",IF(AND(ISNUMBER(L681),ISNUMBER([5]CGR!$P$4)), IF(L681&lt;[5]CGR!$P$4,"INCUMPLIDA","PROCESO"), "VERIFICAR FECHA")),"SIN VALOR AVANCE")</f>
        <v>CUMPLIDA</v>
      </c>
    </row>
    <row r="682" spans="1:17" ht="165.75" x14ac:dyDescent="0.2">
      <c r="A682" s="533" t="s">
        <v>19</v>
      </c>
      <c r="B682" s="534" t="s">
        <v>13</v>
      </c>
      <c r="C682" s="837"/>
      <c r="D682" s="837"/>
      <c r="E682" s="833"/>
      <c r="F682" s="833"/>
      <c r="G682" s="536" t="s">
        <v>104</v>
      </c>
      <c r="H682" s="538" t="s">
        <v>104</v>
      </c>
      <c r="I682" s="538" t="s">
        <v>248</v>
      </c>
      <c r="J682" s="545">
        <v>1</v>
      </c>
      <c r="K682" s="548">
        <v>45323</v>
      </c>
      <c r="L682" s="548">
        <v>45747</v>
      </c>
      <c r="M682" s="541">
        <f t="shared" si="22"/>
        <v>60.571428571428569</v>
      </c>
      <c r="N682" s="542">
        <v>1</v>
      </c>
      <c r="O682" s="538" t="s">
        <v>1012</v>
      </c>
      <c r="P682" s="543">
        <f t="shared" si="21"/>
        <v>1</v>
      </c>
      <c r="Q682" s="544" t="str">
        <f>IF(ISNUMBER(P682),IF(P682=100%,"CUMPLIDA",IF(AND(ISNUMBER(L682),ISNUMBER([5]CGR!$P$4)), IF(L682&lt;[5]CGR!$P$4,"INCUMPLIDA","PROCESO"), "VERIFICAR FECHA")),"SIN VALOR AVANCE")</f>
        <v>CUMPLIDA</v>
      </c>
    </row>
    <row r="683" spans="1:17" ht="105.75" x14ac:dyDescent="0.2">
      <c r="A683" s="533" t="s">
        <v>19</v>
      </c>
      <c r="B683" s="534" t="s">
        <v>13</v>
      </c>
      <c r="C683" s="837"/>
      <c r="D683" s="837"/>
      <c r="E683" s="833"/>
      <c r="F683" s="833"/>
      <c r="G683" s="536" t="s">
        <v>830</v>
      </c>
      <c r="H683" s="538" t="s">
        <v>830</v>
      </c>
      <c r="I683" s="538" t="s">
        <v>107</v>
      </c>
      <c r="J683" s="545">
        <v>1</v>
      </c>
      <c r="K683" s="548">
        <v>45231</v>
      </c>
      <c r="L683" s="548">
        <v>45747</v>
      </c>
      <c r="M683" s="541">
        <f t="shared" si="22"/>
        <v>73.714285714285708</v>
      </c>
      <c r="N683" s="542">
        <v>1</v>
      </c>
      <c r="O683" s="538" t="s">
        <v>1014</v>
      </c>
      <c r="P683" s="543">
        <f t="shared" si="21"/>
        <v>1</v>
      </c>
      <c r="Q683" s="544" t="str">
        <f>IF(ISNUMBER(P683),IF(P683=100%,"CUMPLIDA",IF(AND(ISNUMBER(L683),ISNUMBER([5]CGR!$P$4)), IF(L683&lt;[5]CGR!$P$4,"INCUMPLIDA","PROCESO"), "VERIFICAR FECHA")),"SIN VALOR AVANCE")</f>
        <v>CUMPLIDA</v>
      </c>
    </row>
    <row r="684" spans="1:17" ht="225.75" x14ac:dyDescent="0.2">
      <c r="A684" s="533" t="s">
        <v>19</v>
      </c>
      <c r="B684" s="534" t="s">
        <v>13</v>
      </c>
      <c r="C684" s="837"/>
      <c r="D684" s="837"/>
      <c r="E684" s="833"/>
      <c r="F684" s="833"/>
      <c r="G684" s="536" t="s">
        <v>831</v>
      </c>
      <c r="H684" s="538" t="s">
        <v>831</v>
      </c>
      <c r="I684" s="538" t="s">
        <v>524</v>
      </c>
      <c r="J684" s="545">
        <v>1</v>
      </c>
      <c r="K684" s="548">
        <v>45231</v>
      </c>
      <c r="L684" s="548">
        <v>45808</v>
      </c>
      <c r="M684" s="541">
        <f t="shared" si="22"/>
        <v>82.428571428571431</v>
      </c>
      <c r="N684" s="542">
        <v>1</v>
      </c>
      <c r="O684" s="538" t="s">
        <v>1015</v>
      </c>
      <c r="P684" s="543">
        <f t="shared" si="21"/>
        <v>1</v>
      </c>
      <c r="Q684" s="544" t="str">
        <f>IF(ISNUMBER(P684),IF(P684=100%,"CUMPLIDA",IF(AND(ISNUMBER(L684),ISNUMBER([5]CGR!$P$4)), IF(L684&lt;[5]CGR!$P$4,"INCUMPLIDA","PROCESO"), "VERIFICAR FECHA")),"SIN VALOR AVANCE")</f>
        <v>CUMPLIDA</v>
      </c>
    </row>
    <row r="685" spans="1:17" ht="180.75" x14ac:dyDescent="0.2">
      <c r="A685" s="533" t="s">
        <v>19</v>
      </c>
      <c r="B685" s="534" t="s">
        <v>13</v>
      </c>
      <c r="C685" s="837"/>
      <c r="D685" s="837"/>
      <c r="E685" s="833"/>
      <c r="F685" s="833"/>
      <c r="G685" s="536" t="s">
        <v>110</v>
      </c>
      <c r="H685" s="538" t="s">
        <v>111</v>
      </c>
      <c r="I685" s="538" t="s">
        <v>112</v>
      </c>
      <c r="J685" s="545">
        <v>7</v>
      </c>
      <c r="K685" s="548">
        <v>46024</v>
      </c>
      <c r="L685" s="548">
        <v>46660</v>
      </c>
      <c r="M685" s="541">
        <f t="shared" si="22"/>
        <v>90.857142857142861</v>
      </c>
      <c r="N685" s="542">
        <v>0</v>
      </c>
      <c r="O685" s="538" t="s">
        <v>1016</v>
      </c>
      <c r="P685" s="543">
        <f t="shared" si="21"/>
        <v>0</v>
      </c>
      <c r="Q685" s="544" t="str">
        <f>IF(ISNUMBER(P685),IF(P685=100%,"CUMPLIDA",IF(AND(ISNUMBER(L685),ISNUMBER([5]CGR!$P$4)), IF(L685&lt;[5]CGR!$P$4,"INCUMPLIDA","PROCESO"), "VERIFICAR FECHA")),"SIN VALOR AVANCE")</f>
        <v>PROCESO</v>
      </c>
    </row>
    <row r="686" spans="1:17" ht="165.75" x14ac:dyDescent="0.2">
      <c r="A686" s="533" t="s">
        <v>19</v>
      </c>
      <c r="B686" s="534" t="s">
        <v>13</v>
      </c>
      <c r="C686" s="837"/>
      <c r="D686" s="837"/>
      <c r="E686" s="833"/>
      <c r="F686" s="833"/>
      <c r="G686" s="536" t="s">
        <v>114</v>
      </c>
      <c r="H686" s="538" t="s">
        <v>115</v>
      </c>
      <c r="I686" s="538" t="s">
        <v>116</v>
      </c>
      <c r="J686" s="545">
        <v>1</v>
      </c>
      <c r="K686" s="548">
        <v>46024</v>
      </c>
      <c r="L686" s="548">
        <v>46660</v>
      </c>
      <c r="M686" s="541">
        <f t="shared" si="22"/>
        <v>90.857142857142861</v>
      </c>
      <c r="N686" s="542">
        <v>0</v>
      </c>
      <c r="O686" s="538" t="s">
        <v>1017</v>
      </c>
      <c r="P686" s="543">
        <f t="shared" si="21"/>
        <v>0</v>
      </c>
      <c r="Q686" s="544" t="str">
        <f>IF(ISNUMBER(P686),IF(P686=100%,"CUMPLIDA",IF(AND(ISNUMBER(L686),ISNUMBER([5]CGR!$P$4)), IF(L686&lt;[5]CGR!$P$4,"INCUMPLIDA","PROCESO"), "VERIFICAR FECHA")),"SIN VALOR AVANCE")</f>
        <v>PROCESO</v>
      </c>
    </row>
    <row r="687" spans="1:17" ht="285.75" x14ac:dyDescent="0.2">
      <c r="A687" s="533" t="s">
        <v>19</v>
      </c>
      <c r="B687" s="534" t="s">
        <v>13</v>
      </c>
      <c r="C687" s="837"/>
      <c r="D687" s="837"/>
      <c r="E687" s="833"/>
      <c r="F687" s="833"/>
      <c r="G687" s="536" t="s">
        <v>117</v>
      </c>
      <c r="H687" s="538" t="s">
        <v>118</v>
      </c>
      <c r="I687" s="538" t="s">
        <v>119</v>
      </c>
      <c r="J687" s="545">
        <v>2</v>
      </c>
      <c r="K687" s="548">
        <v>46024</v>
      </c>
      <c r="L687" s="548">
        <v>46660</v>
      </c>
      <c r="M687" s="541">
        <f t="shared" si="22"/>
        <v>90.857142857142861</v>
      </c>
      <c r="N687" s="542">
        <v>0</v>
      </c>
      <c r="O687" s="538" t="s">
        <v>1018</v>
      </c>
      <c r="P687" s="543">
        <f t="shared" si="21"/>
        <v>0</v>
      </c>
      <c r="Q687" s="544" t="str">
        <f>IF(ISNUMBER(P687),IF(P687=100%,"CUMPLIDA",IF(AND(ISNUMBER(L687),ISNUMBER([5]CGR!$P$4)), IF(L687&lt;[5]CGR!$P$4,"INCUMPLIDA","PROCESO"), "VERIFICAR FECHA")),"SIN VALOR AVANCE")</f>
        <v>PROCESO</v>
      </c>
    </row>
    <row r="688" spans="1:17" ht="75.75" customHeight="1" x14ac:dyDescent="0.2">
      <c r="A688" s="533" t="s">
        <v>19</v>
      </c>
      <c r="B688" s="534" t="s">
        <v>13</v>
      </c>
      <c r="C688" s="837" t="s">
        <v>1019</v>
      </c>
      <c r="D688" s="837" t="s">
        <v>1020</v>
      </c>
      <c r="E688" s="833" t="s">
        <v>1021</v>
      </c>
      <c r="F688" s="833" t="s">
        <v>1022</v>
      </c>
      <c r="G688" s="833" t="s">
        <v>823</v>
      </c>
      <c r="H688" s="537" t="s">
        <v>675</v>
      </c>
      <c r="I688" s="538" t="s">
        <v>676</v>
      </c>
      <c r="J688" s="539">
        <v>1</v>
      </c>
      <c r="K688" s="540">
        <v>45231</v>
      </c>
      <c r="L688" s="540">
        <v>45504</v>
      </c>
      <c r="M688" s="541">
        <f t="shared" si="22"/>
        <v>39</v>
      </c>
      <c r="N688" s="542">
        <v>1</v>
      </c>
      <c r="O688" s="547" t="s">
        <v>825</v>
      </c>
      <c r="P688" s="543">
        <f t="shared" si="21"/>
        <v>1</v>
      </c>
      <c r="Q688" s="544" t="str">
        <f>IF(ISNUMBER(P688),IF(P688=100%,"CUMPLIDA",IF(AND(ISNUMBER(L688),ISNUMBER([5]CGR!$P$4)), IF(L688&lt;[5]CGR!$P$4,"INCUMPLIDA","PROCESO"), "VERIFICAR FECHA")),"SIN VALOR AVANCE")</f>
        <v>CUMPLIDA</v>
      </c>
    </row>
    <row r="689" spans="1:17" ht="315.75" x14ac:dyDescent="0.2">
      <c r="A689" s="533" t="s">
        <v>19</v>
      </c>
      <c r="B689" s="534" t="s">
        <v>13</v>
      </c>
      <c r="C689" s="837"/>
      <c r="D689" s="837"/>
      <c r="E689" s="833"/>
      <c r="F689" s="833"/>
      <c r="G689" s="833"/>
      <c r="H689" s="537" t="s">
        <v>678</v>
      </c>
      <c r="I689" s="538" t="s">
        <v>679</v>
      </c>
      <c r="J689" s="539">
        <v>1</v>
      </c>
      <c r="K689" s="540">
        <v>45231</v>
      </c>
      <c r="L689" s="540">
        <v>45504</v>
      </c>
      <c r="M689" s="541">
        <f t="shared" si="22"/>
        <v>39</v>
      </c>
      <c r="N689" s="542">
        <v>1</v>
      </c>
      <c r="O689" s="547" t="s">
        <v>864</v>
      </c>
      <c r="P689" s="543">
        <f t="shared" si="21"/>
        <v>1</v>
      </c>
      <c r="Q689" s="544" t="str">
        <f>IF(ISNUMBER(P689),IF(P689=100%,"CUMPLIDA",IF(AND(ISNUMBER(L689),ISNUMBER([5]CGR!$P$4)), IF(L689&lt;[5]CGR!$P$4,"INCUMPLIDA","PROCESO"), "VERIFICAR FECHA")),"SIN VALOR AVANCE")</f>
        <v>CUMPLIDA</v>
      </c>
    </row>
    <row r="690" spans="1:17" ht="150.75" x14ac:dyDescent="0.2">
      <c r="A690" s="533" t="s">
        <v>19</v>
      </c>
      <c r="B690" s="534" t="s">
        <v>13</v>
      </c>
      <c r="C690" s="837"/>
      <c r="D690" s="837"/>
      <c r="E690" s="833"/>
      <c r="F690" s="833"/>
      <c r="G690" s="536" t="s">
        <v>97</v>
      </c>
      <c r="H690" s="538" t="s">
        <v>98</v>
      </c>
      <c r="I690" s="538" t="s">
        <v>99</v>
      </c>
      <c r="J690" s="545">
        <v>1</v>
      </c>
      <c r="K690" s="548">
        <v>45323</v>
      </c>
      <c r="L690" s="548">
        <v>45747</v>
      </c>
      <c r="M690" s="541">
        <f t="shared" si="22"/>
        <v>60.571428571428569</v>
      </c>
      <c r="N690" s="542">
        <v>1</v>
      </c>
      <c r="O690" s="547" t="s">
        <v>865</v>
      </c>
      <c r="P690" s="543">
        <f t="shared" si="21"/>
        <v>1</v>
      </c>
      <c r="Q690" s="544" t="str">
        <f>IF(ISNUMBER(P690),IF(P690=100%,"CUMPLIDA",IF(AND(ISNUMBER(L690),ISNUMBER([5]CGR!$P$4)), IF(L690&lt;[5]CGR!$P$4,"INCUMPLIDA","PROCESO"), "VERIFICAR FECHA")),"SIN VALOR AVANCE")</f>
        <v>CUMPLIDA</v>
      </c>
    </row>
    <row r="691" spans="1:17" ht="90.75" x14ac:dyDescent="0.2">
      <c r="A691" s="533" t="s">
        <v>19</v>
      </c>
      <c r="B691" s="534" t="s">
        <v>13</v>
      </c>
      <c r="C691" s="837"/>
      <c r="D691" s="837"/>
      <c r="E691" s="833"/>
      <c r="F691" s="833"/>
      <c r="G691" s="536" t="s">
        <v>101</v>
      </c>
      <c r="H691" s="538" t="s">
        <v>101</v>
      </c>
      <c r="I691" s="538" t="s">
        <v>102</v>
      </c>
      <c r="J691" s="545">
        <v>1</v>
      </c>
      <c r="K691" s="548">
        <v>45323</v>
      </c>
      <c r="L691" s="548">
        <v>45747</v>
      </c>
      <c r="M691" s="541">
        <f t="shared" si="22"/>
        <v>60.571428571428569</v>
      </c>
      <c r="N691" s="542">
        <v>1</v>
      </c>
      <c r="O691" s="547" t="s">
        <v>888</v>
      </c>
      <c r="P691" s="543">
        <f t="shared" si="21"/>
        <v>1</v>
      </c>
      <c r="Q691" s="544" t="str">
        <f>IF(ISNUMBER(P691),IF(P691=100%,"CUMPLIDA",IF(AND(ISNUMBER(L691),ISNUMBER([5]CGR!$P$4)), IF(L691&lt;[5]CGR!$P$4,"INCUMPLIDA","PROCESO"), "VERIFICAR FECHA")),"SIN VALOR AVANCE")</f>
        <v>CUMPLIDA</v>
      </c>
    </row>
    <row r="692" spans="1:17" ht="90.75" x14ac:dyDescent="0.2">
      <c r="A692" s="533" t="s">
        <v>19</v>
      </c>
      <c r="B692" s="534" t="s">
        <v>13</v>
      </c>
      <c r="C692" s="837"/>
      <c r="D692" s="837"/>
      <c r="E692" s="833"/>
      <c r="F692" s="833"/>
      <c r="G692" s="536" t="s">
        <v>238</v>
      </c>
      <c r="H692" s="538" t="s">
        <v>239</v>
      </c>
      <c r="I692" s="538" t="s">
        <v>240</v>
      </c>
      <c r="J692" s="545">
        <v>1</v>
      </c>
      <c r="K692" s="548">
        <v>45231</v>
      </c>
      <c r="L692" s="548">
        <v>45747</v>
      </c>
      <c r="M692" s="541">
        <f t="shared" si="22"/>
        <v>73.714285714285708</v>
      </c>
      <c r="N692" s="542">
        <v>1</v>
      </c>
      <c r="O692" s="547" t="s">
        <v>888</v>
      </c>
      <c r="P692" s="543">
        <f t="shared" si="21"/>
        <v>1</v>
      </c>
      <c r="Q692" s="544" t="str">
        <f>IF(ISNUMBER(P692),IF(P692=100%,"CUMPLIDA",IF(AND(ISNUMBER(L692),ISNUMBER([5]CGR!$P$4)), IF(L692&lt;[5]CGR!$P$4,"INCUMPLIDA","PROCESO"), "VERIFICAR FECHA")),"SIN VALOR AVANCE")</f>
        <v>CUMPLIDA</v>
      </c>
    </row>
    <row r="693" spans="1:17" ht="150.75" x14ac:dyDescent="0.2">
      <c r="A693" s="533" t="s">
        <v>19</v>
      </c>
      <c r="B693" s="534" t="s">
        <v>13</v>
      </c>
      <c r="C693" s="837"/>
      <c r="D693" s="837"/>
      <c r="E693" s="833"/>
      <c r="F693" s="833"/>
      <c r="G693" s="536" t="s">
        <v>104</v>
      </c>
      <c r="H693" s="538" t="s">
        <v>104</v>
      </c>
      <c r="I693" s="538" t="s">
        <v>248</v>
      </c>
      <c r="J693" s="545">
        <v>1</v>
      </c>
      <c r="K693" s="548">
        <v>45323</v>
      </c>
      <c r="L693" s="548">
        <v>45747</v>
      </c>
      <c r="M693" s="541">
        <f t="shared" si="22"/>
        <v>60.571428571428569</v>
      </c>
      <c r="N693" s="542">
        <v>1</v>
      </c>
      <c r="O693" s="547" t="s">
        <v>865</v>
      </c>
      <c r="P693" s="543">
        <f t="shared" si="21"/>
        <v>1</v>
      </c>
      <c r="Q693" s="544" t="str">
        <f>IF(ISNUMBER(P693),IF(P693=100%,"CUMPLIDA",IF(AND(ISNUMBER(L693),ISNUMBER([5]CGR!$P$4)), IF(L693&lt;[5]CGR!$P$4,"INCUMPLIDA","PROCESO"), "VERIFICAR FECHA")),"SIN VALOR AVANCE")</f>
        <v>CUMPLIDA</v>
      </c>
    </row>
    <row r="694" spans="1:17" ht="90.75" x14ac:dyDescent="0.2">
      <c r="A694" s="533" t="s">
        <v>19</v>
      </c>
      <c r="B694" s="534" t="s">
        <v>13</v>
      </c>
      <c r="C694" s="837"/>
      <c r="D694" s="837"/>
      <c r="E694" s="833"/>
      <c r="F694" s="833"/>
      <c r="G694" s="536" t="s">
        <v>830</v>
      </c>
      <c r="H694" s="538" t="s">
        <v>830</v>
      </c>
      <c r="I694" s="538" t="s">
        <v>107</v>
      </c>
      <c r="J694" s="545">
        <v>1</v>
      </c>
      <c r="K694" s="548">
        <v>45231</v>
      </c>
      <c r="L694" s="548">
        <v>45747</v>
      </c>
      <c r="M694" s="541">
        <f t="shared" si="22"/>
        <v>73.714285714285708</v>
      </c>
      <c r="N694" s="542">
        <v>1</v>
      </c>
      <c r="O694" s="547" t="s">
        <v>888</v>
      </c>
      <c r="P694" s="543">
        <f t="shared" si="21"/>
        <v>1</v>
      </c>
      <c r="Q694" s="544" t="str">
        <f>IF(ISNUMBER(P694),IF(P694=100%,"CUMPLIDA",IF(AND(ISNUMBER(L694),ISNUMBER([5]CGR!$P$4)), IF(L694&lt;[5]CGR!$P$4,"INCUMPLIDA","PROCESO"), "VERIFICAR FECHA")),"SIN VALOR AVANCE")</f>
        <v>CUMPLIDA</v>
      </c>
    </row>
    <row r="695" spans="1:17" ht="210.75" x14ac:dyDescent="0.2">
      <c r="A695" s="533" t="s">
        <v>19</v>
      </c>
      <c r="B695" s="534" t="s">
        <v>13</v>
      </c>
      <c r="C695" s="837"/>
      <c r="D695" s="837"/>
      <c r="E695" s="833"/>
      <c r="F695" s="833"/>
      <c r="G695" s="536" t="s">
        <v>831</v>
      </c>
      <c r="H695" s="538" t="s">
        <v>831</v>
      </c>
      <c r="I695" s="538" t="s">
        <v>524</v>
      </c>
      <c r="J695" s="545">
        <v>1</v>
      </c>
      <c r="K695" s="548">
        <v>45231</v>
      </c>
      <c r="L695" s="548">
        <v>45808</v>
      </c>
      <c r="M695" s="541">
        <f t="shared" si="22"/>
        <v>82.428571428571431</v>
      </c>
      <c r="N695" s="542">
        <v>1</v>
      </c>
      <c r="O695" s="547" t="s">
        <v>826</v>
      </c>
      <c r="P695" s="543">
        <f t="shared" si="21"/>
        <v>1</v>
      </c>
      <c r="Q695" s="544" t="str">
        <f>IF(ISNUMBER(P695),IF(P695=100%,"CUMPLIDA",IF(AND(ISNUMBER(L695),ISNUMBER([5]CGR!$P$4)), IF(L695&lt;[5]CGR!$P$4,"INCUMPLIDA","PROCESO"), "VERIFICAR FECHA")),"SIN VALOR AVANCE")</f>
        <v>CUMPLIDA</v>
      </c>
    </row>
    <row r="696" spans="1:17" ht="180.75" x14ac:dyDescent="0.2">
      <c r="A696" s="533" t="s">
        <v>19</v>
      </c>
      <c r="B696" s="534" t="s">
        <v>13</v>
      </c>
      <c r="C696" s="837"/>
      <c r="D696" s="837"/>
      <c r="E696" s="833"/>
      <c r="F696" s="833"/>
      <c r="G696" s="536" t="s">
        <v>110</v>
      </c>
      <c r="H696" s="538" t="s">
        <v>111</v>
      </c>
      <c r="I696" s="538" t="s">
        <v>112</v>
      </c>
      <c r="J696" s="545">
        <v>10</v>
      </c>
      <c r="K696" s="548">
        <v>45809</v>
      </c>
      <c r="L696" s="548">
        <v>46568</v>
      </c>
      <c r="M696" s="541">
        <f t="shared" si="22"/>
        <v>108.42857142857143</v>
      </c>
      <c r="N696" s="542">
        <v>0</v>
      </c>
      <c r="O696" s="547" t="s">
        <v>867</v>
      </c>
      <c r="P696" s="543">
        <f t="shared" si="21"/>
        <v>0</v>
      </c>
      <c r="Q696" s="544" t="str">
        <f>IF(ISNUMBER(P696),IF(P696=100%,"CUMPLIDA",IF(AND(ISNUMBER(L696),ISNUMBER([5]CGR!$P$4)), IF(L696&lt;[5]CGR!$P$4,"INCUMPLIDA","PROCESO"), "VERIFICAR FECHA")),"SIN VALOR AVANCE")</f>
        <v>PROCESO</v>
      </c>
    </row>
    <row r="697" spans="1:17" ht="165.75" x14ac:dyDescent="0.2">
      <c r="A697" s="533" t="s">
        <v>19</v>
      </c>
      <c r="B697" s="534" t="s">
        <v>13</v>
      </c>
      <c r="C697" s="837"/>
      <c r="D697" s="837"/>
      <c r="E697" s="833"/>
      <c r="F697" s="833"/>
      <c r="G697" s="536" t="s">
        <v>114</v>
      </c>
      <c r="H697" s="538" t="s">
        <v>115</v>
      </c>
      <c r="I697" s="538" t="s">
        <v>116</v>
      </c>
      <c r="J697" s="545">
        <v>1</v>
      </c>
      <c r="K697" s="548">
        <v>45809</v>
      </c>
      <c r="L697" s="548">
        <v>46568</v>
      </c>
      <c r="M697" s="541">
        <f t="shared" si="22"/>
        <v>108.42857142857143</v>
      </c>
      <c r="N697" s="542">
        <v>0</v>
      </c>
      <c r="O697" s="547" t="s">
        <v>1023</v>
      </c>
      <c r="P697" s="543">
        <f t="shared" si="21"/>
        <v>0</v>
      </c>
      <c r="Q697" s="544" t="str">
        <f>IF(ISNUMBER(P697),IF(P697=100%,"CUMPLIDA",IF(AND(ISNUMBER(L697),ISNUMBER([5]CGR!$P$4)), IF(L697&lt;[5]CGR!$P$4,"INCUMPLIDA","PROCESO"), "VERIFICAR FECHA")),"SIN VALOR AVANCE")</f>
        <v>PROCESO</v>
      </c>
    </row>
    <row r="698" spans="1:17" ht="285.75" x14ac:dyDescent="0.2">
      <c r="A698" s="533" t="s">
        <v>19</v>
      </c>
      <c r="B698" s="534" t="s">
        <v>13</v>
      </c>
      <c r="C698" s="837"/>
      <c r="D698" s="837"/>
      <c r="E698" s="833"/>
      <c r="F698" s="833"/>
      <c r="G698" s="536" t="s">
        <v>117</v>
      </c>
      <c r="H698" s="538" t="s">
        <v>118</v>
      </c>
      <c r="I698" s="538" t="s">
        <v>119</v>
      </c>
      <c r="J698" s="545">
        <v>2</v>
      </c>
      <c r="K698" s="548">
        <v>45809</v>
      </c>
      <c r="L698" s="548">
        <v>46568</v>
      </c>
      <c r="M698" s="541">
        <f t="shared" si="22"/>
        <v>108.42857142857143</v>
      </c>
      <c r="N698" s="542">
        <v>0</v>
      </c>
      <c r="O698" s="547" t="s">
        <v>845</v>
      </c>
      <c r="P698" s="543">
        <f t="shared" si="21"/>
        <v>0</v>
      </c>
      <c r="Q698" s="544" t="str">
        <f>IF(ISNUMBER(P698),IF(P698=100%,"CUMPLIDA",IF(AND(ISNUMBER(L698),ISNUMBER([5]CGR!$P$4)), IF(L698&lt;[5]CGR!$P$4,"INCUMPLIDA","PROCESO"), "VERIFICAR FECHA")),"SIN VALOR AVANCE")</f>
        <v>PROCESO</v>
      </c>
    </row>
    <row r="699" spans="1:17" ht="75.75" customHeight="1" x14ac:dyDescent="0.2">
      <c r="A699" s="533" t="s">
        <v>19</v>
      </c>
      <c r="B699" s="534" t="s">
        <v>13</v>
      </c>
      <c r="C699" s="837" t="s">
        <v>1024</v>
      </c>
      <c r="D699" s="837" t="s">
        <v>1020</v>
      </c>
      <c r="E699" s="833" t="s">
        <v>1025</v>
      </c>
      <c r="F699" s="833" t="s">
        <v>1026</v>
      </c>
      <c r="G699" s="833" t="s">
        <v>823</v>
      </c>
      <c r="H699" s="537" t="s">
        <v>675</v>
      </c>
      <c r="I699" s="538" t="s">
        <v>676</v>
      </c>
      <c r="J699" s="539">
        <v>1</v>
      </c>
      <c r="K699" s="540">
        <v>45231</v>
      </c>
      <c r="L699" s="540">
        <v>45504</v>
      </c>
      <c r="M699" s="541">
        <f t="shared" si="22"/>
        <v>39</v>
      </c>
      <c r="N699" s="542">
        <v>1</v>
      </c>
      <c r="O699" s="547" t="s">
        <v>825</v>
      </c>
      <c r="P699" s="543">
        <f t="shared" si="21"/>
        <v>1</v>
      </c>
      <c r="Q699" s="544" t="str">
        <f>IF(ISNUMBER(P699),IF(P699=100%,"CUMPLIDA",IF(AND(ISNUMBER(L699),ISNUMBER([5]CGR!$P$4)), IF(L699&lt;[5]CGR!$P$4,"INCUMPLIDA","PROCESO"), "VERIFICAR FECHA")),"SIN VALOR AVANCE")</f>
        <v>CUMPLIDA</v>
      </c>
    </row>
    <row r="700" spans="1:17" ht="315.75" x14ac:dyDescent="0.2">
      <c r="A700" s="533" t="s">
        <v>19</v>
      </c>
      <c r="B700" s="534" t="s">
        <v>13</v>
      </c>
      <c r="C700" s="837"/>
      <c r="D700" s="837"/>
      <c r="E700" s="833"/>
      <c r="F700" s="833"/>
      <c r="G700" s="833"/>
      <c r="H700" s="537" t="s">
        <v>678</v>
      </c>
      <c r="I700" s="538" t="s">
        <v>679</v>
      </c>
      <c r="J700" s="539">
        <v>1</v>
      </c>
      <c r="K700" s="540">
        <v>45231</v>
      </c>
      <c r="L700" s="540">
        <v>45504</v>
      </c>
      <c r="M700" s="541">
        <f t="shared" si="22"/>
        <v>39</v>
      </c>
      <c r="N700" s="542">
        <v>1</v>
      </c>
      <c r="O700" s="547" t="s">
        <v>864</v>
      </c>
      <c r="P700" s="543">
        <f t="shared" ref="P700:P763" si="23">N700/J700</f>
        <v>1</v>
      </c>
      <c r="Q700" s="544" t="str">
        <f>IF(ISNUMBER(P700),IF(P700=100%,"CUMPLIDA",IF(AND(ISNUMBER(L700),ISNUMBER([5]CGR!$P$4)), IF(L700&lt;[5]CGR!$P$4,"INCUMPLIDA","PROCESO"), "VERIFICAR FECHA")),"SIN VALOR AVANCE")</f>
        <v>CUMPLIDA</v>
      </c>
    </row>
    <row r="701" spans="1:17" ht="135.75" x14ac:dyDescent="0.2">
      <c r="A701" s="533" t="s">
        <v>19</v>
      </c>
      <c r="B701" s="534" t="s">
        <v>13</v>
      </c>
      <c r="C701" s="837"/>
      <c r="D701" s="837"/>
      <c r="E701" s="833"/>
      <c r="F701" s="833"/>
      <c r="G701" s="536" t="s">
        <v>97</v>
      </c>
      <c r="H701" s="538" t="s">
        <v>98</v>
      </c>
      <c r="I701" s="538" t="s">
        <v>99</v>
      </c>
      <c r="J701" s="545">
        <v>1</v>
      </c>
      <c r="K701" s="548">
        <v>45323</v>
      </c>
      <c r="L701" s="548">
        <v>45747</v>
      </c>
      <c r="M701" s="541">
        <f t="shared" si="22"/>
        <v>60.571428571428569</v>
      </c>
      <c r="N701" s="542">
        <v>1</v>
      </c>
      <c r="O701" s="547" t="s">
        <v>827</v>
      </c>
      <c r="P701" s="543">
        <f t="shared" si="23"/>
        <v>1</v>
      </c>
      <c r="Q701" s="544" t="str">
        <f>IF(ISNUMBER(P701),IF(P701=100%,"CUMPLIDA",IF(AND(ISNUMBER(L701),ISNUMBER([5]CGR!$P$4)), IF(L701&lt;[5]CGR!$P$4,"INCUMPLIDA","PROCESO"), "VERIFICAR FECHA")),"SIN VALOR AVANCE")</f>
        <v>CUMPLIDA</v>
      </c>
    </row>
    <row r="702" spans="1:17" ht="75.75" x14ac:dyDescent="0.2">
      <c r="A702" s="533" t="s">
        <v>19</v>
      </c>
      <c r="B702" s="534" t="s">
        <v>13</v>
      </c>
      <c r="C702" s="837"/>
      <c r="D702" s="837"/>
      <c r="E702" s="833"/>
      <c r="F702" s="833"/>
      <c r="G702" s="536" t="s">
        <v>101</v>
      </c>
      <c r="H702" s="538" t="s">
        <v>101</v>
      </c>
      <c r="I702" s="538" t="s">
        <v>102</v>
      </c>
      <c r="J702" s="545">
        <v>1</v>
      </c>
      <c r="K702" s="548">
        <v>45323</v>
      </c>
      <c r="L702" s="548">
        <v>45747</v>
      </c>
      <c r="M702" s="541">
        <f t="shared" si="22"/>
        <v>60.571428571428569</v>
      </c>
      <c r="N702" s="542">
        <v>1</v>
      </c>
      <c r="O702" s="547" t="s">
        <v>924</v>
      </c>
      <c r="P702" s="543">
        <f t="shared" si="23"/>
        <v>1</v>
      </c>
      <c r="Q702" s="544" t="str">
        <f>IF(ISNUMBER(P702),IF(P702=100%,"CUMPLIDA",IF(AND(ISNUMBER(L702),ISNUMBER([5]CGR!$P$4)), IF(L702&lt;[5]CGR!$P$4,"INCUMPLIDA","PROCESO"), "VERIFICAR FECHA")),"SIN VALOR AVANCE")</f>
        <v>CUMPLIDA</v>
      </c>
    </row>
    <row r="703" spans="1:17" ht="75.75" x14ac:dyDescent="0.2">
      <c r="A703" s="533" t="s">
        <v>19</v>
      </c>
      <c r="B703" s="534" t="s">
        <v>13</v>
      </c>
      <c r="C703" s="837"/>
      <c r="D703" s="837"/>
      <c r="E703" s="833"/>
      <c r="F703" s="833"/>
      <c r="G703" s="536" t="s">
        <v>238</v>
      </c>
      <c r="H703" s="538" t="s">
        <v>239</v>
      </c>
      <c r="I703" s="538" t="s">
        <v>240</v>
      </c>
      <c r="J703" s="545">
        <v>1</v>
      </c>
      <c r="K703" s="548">
        <v>45231</v>
      </c>
      <c r="L703" s="548">
        <v>45747</v>
      </c>
      <c r="M703" s="541">
        <f t="shared" si="22"/>
        <v>73.714285714285708</v>
      </c>
      <c r="N703" s="542">
        <v>1</v>
      </c>
      <c r="O703" s="547" t="s">
        <v>924</v>
      </c>
      <c r="P703" s="543">
        <f t="shared" si="23"/>
        <v>1</v>
      </c>
      <c r="Q703" s="544" t="str">
        <f>IF(ISNUMBER(P703),IF(P703=100%,"CUMPLIDA",IF(AND(ISNUMBER(L703),ISNUMBER([5]CGR!$P$4)), IF(L703&lt;[5]CGR!$P$4,"INCUMPLIDA","PROCESO"), "VERIFICAR FECHA")),"SIN VALOR AVANCE")</f>
        <v>CUMPLIDA</v>
      </c>
    </row>
    <row r="704" spans="1:17" ht="135.75" x14ac:dyDescent="0.2">
      <c r="A704" s="533" t="s">
        <v>19</v>
      </c>
      <c r="B704" s="534" t="s">
        <v>13</v>
      </c>
      <c r="C704" s="837"/>
      <c r="D704" s="837"/>
      <c r="E704" s="833"/>
      <c r="F704" s="833"/>
      <c r="G704" s="536" t="s">
        <v>104</v>
      </c>
      <c r="H704" s="538" t="s">
        <v>104</v>
      </c>
      <c r="I704" s="538" t="s">
        <v>248</v>
      </c>
      <c r="J704" s="545">
        <v>1</v>
      </c>
      <c r="K704" s="548">
        <v>45323</v>
      </c>
      <c r="L704" s="548">
        <v>45747</v>
      </c>
      <c r="M704" s="541">
        <f t="shared" si="22"/>
        <v>60.571428571428569</v>
      </c>
      <c r="N704" s="542">
        <v>1</v>
      </c>
      <c r="O704" s="547" t="s">
        <v>827</v>
      </c>
      <c r="P704" s="543">
        <f t="shared" si="23"/>
        <v>1</v>
      </c>
      <c r="Q704" s="544" t="str">
        <f>IF(ISNUMBER(P704),IF(P704=100%,"CUMPLIDA",IF(AND(ISNUMBER(L704),ISNUMBER([5]CGR!$P$4)), IF(L704&lt;[5]CGR!$P$4,"INCUMPLIDA","PROCESO"), "VERIFICAR FECHA")),"SIN VALOR AVANCE")</f>
        <v>CUMPLIDA</v>
      </c>
    </row>
    <row r="705" spans="1:17" ht="75.75" x14ac:dyDescent="0.2">
      <c r="A705" s="533" t="s">
        <v>19</v>
      </c>
      <c r="B705" s="534" t="s">
        <v>13</v>
      </c>
      <c r="C705" s="837"/>
      <c r="D705" s="837"/>
      <c r="E705" s="833"/>
      <c r="F705" s="833"/>
      <c r="G705" s="536" t="s">
        <v>830</v>
      </c>
      <c r="H705" s="538" t="s">
        <v>830</v>
      </c>
      <c r="I705" s="538" t="s">
        <v>107</v>
      </c>
      <c r="J705" s="545">
        <v>1</v>
      </c>
      <c r="K705" s="548">
        <v>45231</v>
      </c>
      <c r="L705" s="548">
        <v>45747</v>
      </c>
      <c r="M705" s="541">
        <f t="shared" si="22"/>
        <v>73.714285714285708</v>
      </c>
      <c r="N705" s="542">
        <v>1</v>
      </c>
      <c r="O705" s="547" t="s">
        <v>924</v>
      </c>
      <c r="P705" s="543">
        <f t="shared" si="23"/>
        <v>1</v>
      </c>
      <c r="Q705" s="544" t="str">
        <f>IF(ISNUMBER(P705),IF(P705=100%,"CUMPLIDA",IF(AND(ISNUMBER(L705),ISNUMBER([5]CGR!$P$4)), IF(L705&lt;[5]CGR!$P$4,"INCUMPLIDA","PROCESO"), "VERIFICAR FECHA")),"SIN VALOR AVANCE")</f>
        <v>CUMPLIDA</v>
      </c>
    </row>
    <row r="706" spans="1:17" ht="225.75" x14ac:dyDescent="0.2">
      <c r="A706" s="533" t="s">
        <v>19</v>
      </c>
      <c r="B706" s="534" t="s">
        <v>13</v>
      </c>
      <c r="C706" s="837"/>
      <c r="D706" s="837"/>
      <c r="E706" s="833"/>
      <c r="F706" s="833"/>
      <c r="G706" s="536" t="s">
        <v>831</v>
      </c>
      <c r="H706" s="538" t="s">
        <v>831</v>
      </c>
      <c r="I706" s="538" t="s">
        <v>524</v>
      </c>
      <c r="J706" s="545">
        <v>1</v>
      </c>
      <c r="K706" s="548">
        <v>45231</v>
      </c>
      <c r="L706" s="548">
        <v>45808</v>
      </c>
      <c r="M706" s="541">
        <f t="shared" si="22"/>
        <v>82.428571428571431</v>
      </c>
      <c r="N706" s="542">
        <v>1</v>
      </c>
      <c r="O706" s="547" t="s">
        <v>873</v>
      </c>
      <c r="P706" s="543">
        <f t="shared" si="23"/>
        <v>1</v>
      </c>
      <c r="Q706" s="544" t="str">
        <f>IF(ISNUMBER(P706),IF(P706=100%,"CUMPLIDA",IF(AND(ISNUMBER(L706),ISNUMBER([5]CGR!$P$4)), IF(L706&lt;[5]CGR!$P$4,"INCUMPLIDA","PROCESO"), "VERIFICAR FECHA")),"SIN VALOR AVANCE")</f>
        <v>CUMPLIDA</v>
      </c>
    </row>
    <row r="707" spans="1:17" ht="180.75" x14ac:dyDescent="0.2">
      <c r="A707" s="533" t="s">
        <v>19</v>
      </c>
      <c r="B707" s="534" t="s">
        <v>13</v>
      </c>
      <c r="C707" s="837"/>
      <c r="D707" s="837"/>
      <c r="E707" s="833"/>
      <c r="F707" s="833"/>
      <c r="G707" s="536" t="s">
        <v>110</v>
      </c>
      <c r="H707" s="538" t="s">
        <v>111</v>
      </c>
      <c r="I707" s="538" t="s">
        <v>112</v>
      </c>
      <c r="J707" s="545">
        <v>12</v>
      </c>
      <c r="K707" s="548">
        <v>46024</v>
      </c>
      <c r="L707" s="548">
        <v>47118</v>
      </c>
      <c r="M707" s="541">
        <f t="shared" si="22"/>
        <v>156.28571428571428</v>
      </c>
      <c r="N707" s="542">
        <v>0</v>
      </c>
      <c r="O707" s="547" t="s">
        <v>1027</v>
      </c>
      <c r="P707" s="543">
        <f t="shared" si="23"/>
        <v>0</v>
      </c>
      <c r="Q707" s="544" t="str">
        <f>IF(ISNUMBER(P707),IF(P707=100%,"CUMPLIDA",IF(AND(ISNUMBER(L707),ISNUMBER([5]CGR!$P$4)), IF(L707&lt;[5]CGR!$P$4,"INCUMPLIDA","PROCESO"), "VERIFICAR FECHA")),"SIN VALOR AVANCE")</f>
        <v>PROCESO</v>
      </c>
    </row>
    <row r="708" spans="1:17" ht="135.75" x14ac:dyDescent="0.2">
      <c r="A708" s="533" t="s">
        <v>19</v>
      </c>
      <c r="B708" s="534" t="s">
        <v>13</v>
      </c>
      <c r="C708" s="837"/>
      <c r="D708" s="837"/>
      <c r="E708" s="833"/>
      <c r="F708" s="833"/>
      <c r="G708" s="536" t="s">
        <v>114</v>
      </c>
      <c r="H708" s="538" t="s">
        <v>115</v>
      </c>
      <c r="I708" s="538" t="s">
        <v>116</v>
      </c>
      <c r="J708" s="545">
        <v>1</v>
      </c>
      <c r="K708" s="548">
        <v>46024</v>
      </c>
      <c r="L708" s="548">
        <v>47118</v>
      </c>
      <c r="M708" s="541">
        <f t="shared" si="22"/>
        <v>156.28571428571428</v>
      </c>
      <c r="N708" s="542">
        <v>0</v>
      </c>
      <c r="O708" s="547" t="s">
        <v>827</v>
      </c>
      <c r="P708" s="543">
        <f t="shared" si="23"/>
        <v>0</v>
      </c>
      <c r="Q708" s="544" t="str">
        <f>IF(ISNUMBER(P708),IF(P708=100%,"CUMPLIDA",IF(AND(ISNUMBER(L708),ISNUMBER([5]CGR!$P$4)), IF(L708&lt;[5]CGR!$P$4,"INCUMPLIDA","PROCESO"), "VERIFICAR FECHA")),"SIN VALOR AVANCE")</f>
        <v>PROCESO</v>
      </c>
    </row>
    <row r="709" spans="1:17" ht="285.75" x14ac:dyDescent="0.2">
      <c r="A709" s="533" t="s">
        <v>19</v>
      </c>
      <c r="B709" s="534" t="s">
        <v>13</v>
      </c>
      <c r="C709" s="837"/>
      <c r="D709" s="837"/>
      <c r="E709" s="833"/>
      <c r="F709" s="833"/>
      <c r="G709" s="536" t="s">
        <v>117</v>
      </c>
      <c r="H709" s="538" t="s">
        <v>118</v>
      </c>
      <c r="I709" s="538" t="s">
        <v>119</v>
      </c>
      <c r="J709" s="545">
        <v>2</v>
      </c>
      <c r="K709" s="548">
        <v>46024</v>
      </c>
      <c r="L709" s="548">
        <v>47118</v>
      </c>
      <c r="M709" s="541">
        <f t="shared" si="22"/>
        <v>156.28571428571428</v>
      </c>
      <c r="N709" s="542">
        <v>0</v>
      </c>
      <c r="O709" s="547" t="s">
        <v>845</v>
      </c>
      <c r="P709" s="543">
        <f t="shared" si="23"/>
        <v>0</v>
      </c>
      <c r="Q709" s="544" t="str">
        <f>IF(ISNUMBER(P709),IF(P709=100%,"CUMPLIDA",IF(AND(ISNUMBER(L709),ISNUMBER([5]CGR!$P$4)), IF(L709&lt;[5]CGR!$P$4,"INCUMPLIDA","PROCESO"), "VERIFICAR FECHA")),"SIN VALOR AVANCE")</f>
        <v>PROCESO</v>
      </c>
    </row>
    <row r="710" spans="1:17" ht="150.75" x14ac:dyDescent="0.2">
      <c r="A710" s="533" t="s">
        <v>19</v>
      </c>
      <c r="B710" s="534" t="s">
        <v>13</v>
      </c>
      <c r="C710" s="837" t="s">
        <v>1028</v>
      </c>
      <c r="D710" s="837" t="s">
        <v>894</v>
      </c>
      <c r="E710" s="833" t="s">
        <v>1029</v>
      </c>
      <c r="F710" s="833" t="s">
        <v>1030</v>
      </c>
      <c r="G710" s="833" t="s">
        <v>1031</v>
      </c>
      <c r="H710" s="537" t="s">
        <v>730</v>
      </c>
      <c r="I710" s="538" t="s">
        <v>731</v>
      </c>
      <c r="J710" s="539">
        <v>1</v>
      </c>
      <c r="K710" s="540">
        <v>44013</v>
      </c>
      <c r="L710" s="540">
        <v>44042</v>
      </c>
      <c r="M710" s="541">
        <f t="shared" si="22"/>
        <v>4.1428571428571432</v>
      </c>
      <c r="N710" s="542">
        <v>1</v>
      </c>
      <c r="O710" s="538" t="s">
        <v>1032</v>
      </c>
      <c r="P710" s="543">
        <f t="shared" si="23"/>
        <v>1</v>
      </c>
      <c r="Q710" s="544" t="str">
        <f>IF(ISNUMBER(P710),IF(P710=100%,"CUMPLIDA",IF(AND(ISNUMBER(L710),ISNUMBER([5]CGR!$P$4)), IF(L710&lt;[5]CGR!$P$4,"INCUMPLIDA","PROCESO"), "VERIFICAR FECHA")),"SIN VALOR AVANCE")</f>
        <v>CUMPLIDA</v>
      </c>
    </row>
    <row r="711" spans="1:17" ht="195.75" x14ac:dyDescent="0.2">
      <c r="A711" s="533" t="s">
        <v>19</v>
      </c>
      <c r="B711" s="534" t="s">
        <v>13</v>
      </c>
      <c r="C711" s="837"/>
      <c r="D711" s="837"/>
      <c r="E711" s="833"/>
      <c r="F711" s="833"/>
      <c r="G711" s="833"/>
      <c r="H711" s="537" t="s">
        <v>733</v>
      </c>
      <c r="I711" s="538" t="s">
        <v>164</v>
      </c>
      <c r="J711" s="539">
        <v>1</v>
      </c>
      <c r="K711" s="540">
        <v>44044</v>
      </c>
      <c r="L711" s="540">
        <v>44196</v>
      </c>
      <c r="M711" s="541">
        <f t="shared" si="22"/>
        <v>21.714285714285715</v>
      </c>
      <c r="N711" s="542">
        <v>1</v>
      </c>
      <c r="O711" s="538" t="s">
        <v>1033</v>
      </c>
      <c r="P711" s="543">
        <f t="shared" si="23"/>
        <v>1</v>
      </c>
      <c r="Q711" s="544" t="str">
        <f>IF(ISNUMBER(P711),IF(P711=100%,"CUMPLIDA",IF(AND(ISNUMBER(L711),ISNUMBER([5]CGR!$P$4)), IF(L711&lt;[5]CGR!$P$4,"INCUMPLIDA","PROCESO"), "VERIFICAR FECHA")),"SIN VALOR AVANCE")</f>
        <v>CUMPLIDA</v>
      </c>
    </row>
    <row r="712" spans="1:17" ht="75.75" x14ac:dyDescent="0.2">
      <c r="A712" s="533" t="s">
        <v>19</v>
      </c>
      <c r="B712" s="534" t="s">
        <v>13</v>
      </c>
      <c r="C712" s="837"/>
      <c r="D712" s="837"/>
      <c r="E712" s="833"/>
      <c r="F712" s="833"/>
      <c r="G712" s="833"/>
      <c r="H712" s="537" t="s">
        <v>675</v>
      </c>
      <c r="I712" s="538" t="s">
        <v>676</v>
      </c>
      <c r="J712" s="539">
        <v>1</v>
      </c>
      <c r="K712" s="540">
        <v>45231</v>
      </c>
      <c r="L712" s="540">
        <v>45504</v>
      </c>
      <c r="M712" s="541">
        <f t="shared" si="22"/>
        <v>39</v>
      </c>
      <c r="N712" s="542">
        <v>1</v>
      </c>
      <c r="O712" s="547" t="s">
        <v>825</v>
      </c>
      <c r="P712" s="543">
        <f t="shared" si="23"/>
        <v>1</v>
      </c>
      <c r="Q712" s="544" t="str">
        <f>IF(ISNUMBER(P712),IF(P712=100%,"CUMPLIDA",IF(AND(ISNUMBER(L712),ISNUMBER([5]CGR!$P$4)), IF(L712&lt;[5]CGR!$P$4,"INCUMPLIDA","PROCESO"), "VERIFICAR FECHA")),"SIN VALOR AVANCE")</f>
        <v>CUMPLIDA</v>
      </c>
    </row>
    <row r="713" spans="1:17" ht="315.75" x14ac:dyDescent="0.2">
      <c r="A713" s="533" t="s">
        <v>19</v>
      </c>
      <c r="B713" s="534" t="s">
        <v>13</v>
      </c>
      <c r="C713" s="837"/>
      <c r="D713" s="837"/>
      <c r="E713" s="833"/>
      <c r="F713" s="833"/>
      <c r="G713" s="833"/>
      <c r="H713" s="537" t="s">
        <v>678</v>
      </c>
      <c r="I713" s="538" t="s">
        <v>679</v>
      </c>
      <c r="J713" s="539">
        <v>1</v>
      </c>
      <c r="K713" s="540">
        <v>45231</v>
      </c>
      <c r="L713" s="540">
        <v>45504</v>
      </c>
      <c r="M713" s="541">
        <f t="shared" si="22"/>
        <v>39</v>
      </c>
      <c r="N713" s="542">
        <v>1</v>
      </c>
      <c r="O713" s="547" t="s">
        <v>864</v>
      </c>
      <c r="P713" s="543">
        <f t="shared" si="23"/>
        <v>1</v>
      </c>
      <c r="Q713" s="544" t="str">
        <f>IF(ISNUMBER(P713),IF(P713=100%,"CUMPLIDA",IF(AND(ISNUMBER(L713),ISNUMBER([5]CGR!$P$4)), IF(L713&lt;[5]CGR!$P$4,"INCUMPLIDA","PROCESO"), "VERIFICAR FECHA")),"SIN VALOR AVANCE")</f>
        <v>CUMPLIDA</v>
      </c>
    </row>
    <row r="714" spans="1:17" ht="150.75" x14ac:dyDescent="0.2">
      <c r="A714" s="533" t="s">
        <v>19</v>
      </c>
      <c r="B714" s="534" t="s">
        <v>13</v>
      </c>
      <c r="C714" s="837"/>
      <c r="D714" s="837"/>
      <c r="E714" s="833"/>
      <c r="F714" s="833"/>
      <c r="G714" s="536" t="s">
        <v>97</v>
      </c>
      <c r="H714" s="538" t="s">
        <v>98</v>
      </c>
      <c r="I714" s="538" t="s">
        <v>99</v>
      </c>
      <c r="J714" s="545">
        <v>1</v>
      </c>
      <c r="K714" s="548">
        <v>45323</v>
      </c>
      <c r="L714" s="548">
        <v>45747</v>
      </c>
      <c r="M714" s="541">
        <f t="shared" si="22"/>
        <v>60.571428571428569</v>
      </c>
      <c r="N714" s="542">
        <v>1</v>
      </c>
      <c r="O714" s="547" t="s">
        <v>923</v>
      </c>
      <c r="P714" s="543">
        <f t="shared" si="23"/>
        <v>1</v>
      </c>
      <c r="Q714" s="544" t="str">
        <f>IF(ISNUMBER(P714),IF(P714=100%,"CUMPLIDA",IF(AND(ISNUMBER(L714),ISNUMBER([5]CGR!$P$4)), IF(L714&lt;[5]CGR!$P$4,"INCUMPLIDA","PROCESO"), "VERIFICAR FECHA")),"SIN VALOR AVANCE")</f>
        <v>CUMPLIDA</v>
      </c>
    </row>
    <row r="715" spans="1:17" ht="75.75" x14ac:dyDescent="0.2">
      <c r="A715" s="533" t="s">
        <v>19</v>
      </c>
      <c r="B715" s="534" t="s">
        <v>13</v>
      </c>
      <c r="C715" s="837"/>
      <c r="D715" s="837"/>
      <c r="E715" s="833"/>
      <c r="F715" s="833"/>
      <c r="G715" s="536" t="s">
        <v>101</v>
      </c>
      <c r="H715" s="538" t="s">
        <v>101</v>
      </c>
      <c r="I715" s="538" t="s">
        <v>102</v>
      </c>
      <c r="J715" s="545">
        <v>1</v>
      </c>
      <c r="K715" s="548">
        <v>45323</v>
      </c>
      <c r="L715" s="548">
        <v>45747</v>
      </c>
      <c r="M715" s="541">
        <f t="shared" si="22"/>
        <v>60.571428571428569</v>
      </c>
      <c r="N715" s="542">
        <v>1</v>
      </c>
      <c r="O715" s="547" t="s">
        <v>924</v>
      </c>
      <c r="P715" s="543">
        <f t="shared" si="23"/>
        <v>1</v>
      </c>
      <c r="Q715" s="544" t="str">
        <f>IF(ISNUMBER(P715),IF(P715=100%,"CUMPLIDA",IF(AND(ISNUMBER(L715),ISNUMBER([5]CGR!$P$4)), IF(L715&lt;[5]CGR!$P$4,"INCUMPLIDA","PROCESO"), "VERIFICAR FECHA")),"SIN VALOR AVANCE")</f>
        <v>CUMPLIDA</v>
      </c>
    </row>
    <row r="716" spans="1:17" ht="75.75" x14ac:dyDescent="0.2">
      <c r="A716" s="533" t="s">
        <v>19</v>
      </c>
      <c r="B716" s="534" t="s">
        <v>13</v>
      </c>
      <c r="C716" s="837"/>
      <c r="D716" s="837"/>
      <c r="E716" s="833"/>
      <c r="F716" s="833"/>
      <c r="G716" s="536" t="s">
        <v>238</v>
      </c>
      <c r="H716" s="538" t="s">
        <v>239</v>
      </c>
      <c r="I716" s="538" t="s">
        <v>240</v>
      </c>
      <c r="J716" s="545">
        <v>1</v>
      </c>
      <c r="K716" s="548">
        <v>45231</v>
      </c>
      <c r="L716" s="548">
        <v>45747</v>
      </c>
      <c r="M716" s="541">
        <f t="shared" si="22"/>
        <v>73.714285714285708</v>
      </c>
      <c r="N716" s="542">
        <v>1</v>
      </c>
      <c r="O716" s="547" t="s">
        <v>924</v>
      </c>
      <c r="P716" s="543">
        <f t="shared" si="23"/>
        <v>1</v>
      </c>
      <c r="Q716" s="544" t="str">
        <f>IF(ISNUMBER(P716),IF(P716=100%,"CUMPLIDA",IF(AND(ISNUMBER(L716),ISNUMBER([5]CGR!$P$4)), IF(L716&lt;[5]CGR!$P$4,"INCUMPLIDA","PROCESO"), "VERIFICAR FECHA")),"SIN VALOR AVANCE")</f>
        <v>CUMPLIDA</v>
      </c>
    </row>
    <row r="717" spans="1:17" ht="150.75" x14ac:dyDescent="0.2">
      <c r="A717" s="533" t="s">
        <v>19</v>
      </c>
      <c r="B717" s="534" t="s">
        <v>13</v>
      </c>
      <c r="C717" s="837"/>
      <c r="D717" s="837"/>
      <c r="E717" s="833"/>
      <c r="F717" s="833"/>
      <c r="G717" s="536" t="s">
        <v>104</v>
      </c>
      <c r="H717" s="538" t="s">
        <v>104</v>
      </c>
      <c r="I717" s="538" t="s">
        <v>248</v>
      </c>
      <c r="J717" s="545">
        <v>1</v>
      </c>
      <c r="K717" s="548">
        <v>45323</v>
      </c>
      <c r="L717" s="548">
        <v>45747</v>
      </c>
      <c r="M717" s="541">
        <f t="shared" si="22"/>
        <v>60.571428571428569</v>
      </c>
      <c r="N717" s="542">
        <v>1</v>
      </c>
      <c r="O717" s="547" t="s">
        <v>923</v>
      </c>
      <c r="P717" s="543">
        <f t="shared" si="23"/>
        <v>1</v>
      </c>
      <c r="Q717" s="544" t="str">
        <f>IF(ISNUMBER(P717),IF(P717=100%,"CUMPLIDA",IF(AND(ISNUMBER(L717),ISNUMBER([5]CGR!$P$4)), IF(L717&lt;[5]CGR!$P$4,"INCUMPLIDA","PROCESO"), "VERIFICAR FECHA")),"SIN VALOR AVANCE")</f>
        <v>CUMPLIDA</v>
      </c>
    </row>
    <row r="718" spans="1:17" ht="75.75" x14ac:dyDescent="0.2">
      <c r="A718" s="533" t="s">
        <v>19</v>
      </c>
      <c r="B718" s="534" t="s">
        <v>13</v>
      </c>
      <c r="C718" s="837"/>
      <c r="D718" s="837"/>
      <c r="E718" s="833"/>
      <c r="F718" s="833"/>
      <c r="G718" s="536" t="s">
        <v>830</v>
      </c>
      <c r="H718" s="538" t="s">
        <v>830</v>
      </c>
      <c r="I718" s="538" t="s">
        <v>107</v>
      </c>
      <c r="J718" s="545">
        <v>1</v>
      </c>
      <c r="K718" s="548">
        <v>45231</v>
      </c>
      <c r="L718" s="548">
        <v>45747</v>
      </c>
      <c r="M718" s="541">
        <f t="shared" si="22"/>
        <v>73.714285714285708</v>
      </c>
      <c r="N718" s="542">
        <v>1</v>
      </c>
      <c r="O718" s="547" t="s">
        <v>924</v>
      </c>
      <c r="P718" s="543">
        <f t="shared" si="23"/>
        <v>1</v>
      </c>
      <c r="Q718" s="544" t="str">
        <f>IF(ISNUMBER(P718),IF(P718=100%,"CUMPLIDA",IF(AND(ISNUMBER(L718),ISNUMBER([5]CGR!$P$4)), IF(L718&lt;[5]CGR!$P$4,"INCUMPLIDA","PROCESO"), "VERIFICAR FECHA")),"SIN VALOR AVANCE")</f>
        <v>CUMPLIDA</v>
      </c>
    </row>
    <row r="719" spans="1:17" ht="210.75" x14ac:dyDescent="0.2">
      <c r="A719" s="533" t="s">
        <v>19</v>
      </c>
      <c r="B719" s="534" t="s">
        <v>13</v>
      </c>
      <c r="C719" s="837"/>
      <c r="D719" s="837"/>
      <c r="E719" s="833"/>
      <c r="F719" s="833"/>
      <c r="G719" s="536" t="s">
        <v>831</v>
      </c>
      <c r="H719" s="538" t="s">
        <v>831</v>
      </c>
      <c r="I719" s="538" t="s">
        <v>524</v>
      </c>
      <c r="J719" s="545">
        <v>1</v>
      </c>
      <c r="K719" s="548">
        <v>45231</v>
      </c>
      <c r="L719" s="548">
        <v>45808</v>
      </c>
      <c r="M719" s="541">
        <f t="shared" si="22"/>
        <v>82.428571428571431</v>
      </c>
      <c r="N719" s="542">
        <v>1</v>
      </c>
      <c r="O719" s="547" t="s">
        <v>1034</v>
      </c>
      <c r="P719" s="543">
        <f t="shared" si="23"/>
        <v>1</v>
      </c>
      <c r="Q719" s="544" t="str">
        <f>IF(ISNUMBER(P719),IF(P719=100%,"CUMPLIDA",IF(AND(ISNUMBER(L719),ISNUMBER([5]CGR!$P$4)), IF(L719&lt;[5]CGR!$P$4,"INCUMPLIDA","PROCESO"), "VERIFICAR FECHA")),"SIN VALOR AVANCE")</f>
        <v>CUMPLIDA</v>
      </c>
    </row>
    <row r="720" spans="1:17" ht="180.75" x14ac:dyDescent="0.2">
      <c r="A720" s="533" t="s">
        <v>19</v>
      </c>
      <c r="B720" s="534" t="s">
        <v>13</v>
      </c>
      <c r="C720" s="837"/>
      <c r="D720" s="837"/>
      <c r="E720" s="833"/>
      <c r="F720" s="833"/>
      <c r="G720" s="536" t="s">
        <v>110</v>
      </c>
      <c r="H720" s="538" t="s">
        <v>111</v>
      </c>
      <c r="I720" s="538" t="s">
        <v>112</v>
      </c>
      <c r="J720" s="545">
        <v>10</v>
      </c>
      <c r="K720" s="548">
        <v>45809</v>
      </c>
      <c r="L720" s="548">
        <v>46568</v>
      </c>
      <c r="M720" s="541">
        <f t="shared" si="22"/>
        <v>108.42857142857143</v>
      </c>
      <c r="N720" s="542">
        <v>0</v>
      </c>
      <c r="O720" s="547" t="s">
        <v>867</v>
      </c>
      <c r="P720" s="543">
        <f t="shared" si="23"/>
        <v>0</v>
      </c>
      <c r="Q720" s="544" t="str">
        <f>IF(ISNUMBER(P720),IF(P720=100%,"CUMPLIDA",IF(AND(ISNUMBER(L720),ISNUMBER([5]CGR!$P$4)), IF(L720&lt;[5]CGR!$P$4,"INCUMPLIDA","PROCESO"), "VERIFICAR FECHA")),"SIN VALOR AVANCE")</f>
        <v>PROCESO</v>
      </c>
    </row>
    <row r="721" spans="1:17" ht="165.75" x14ac:dyDescent="0.2">
      <c r="A721" s="533" t="s">
        <v>19</v>
      </c>
      <c r="B721" s="534" t="s">
        <v>13</v>
      </c>
      <c r="C721" s="837"/>
      <c r="D721" s="837"/>
      <c r="E721" s="833"/>
      <c r="F721" s="833"/>
      <c r="G721" s="536" t="s">
        <v>114</v>
      </c>
      <c r="H721" s="538" t="s">
        <v>115</v>
      </c>
      <c r="I721" s="538" t="s">
        <v>116</v>
      </c>
      <c r="J721" s="545">
        <v>1</v>
      </c>
      <c r="K721" s="548">
        <v>45809</v>
      </c>
      <c r="L721" s="548">
        <v>46568</v>
      </c>
      <c r="M721" s="541">
        <f t="shared" si="22"/>
        <v>108.42857142857143</v>
      </c>
      <c r="N721" s="542">
        <v>0</v>
      </c>
      <c r="O721" s="547" t="s">
        <v>844</v>
      </c>
      <c r="P721" s="543">
        <f t="shared" si="23"/>
        <v>0</v>
      </c>
      <c r="Q721" s="544" t="str">
        <f>IF(ISNUMBER(P721),IF(P721=100%,"CUMPLIDA",IF(AND(ISNUMBER(L721),ISNUMBER([5]CGR!$P$4)), IF(L721&lt;[5]CGR!$P$4,"INCUMPLIDA","PROCESO"), "VERIFICAR FECHA")),"SIN VALOR AVANCE")</f>
        <v>PROCESO</v>
      </c>
    </row>
    <row r="722" spans="1:17" ht="315.75" x14ac:dyDescent="0.2">
      <c r="A722" s="533" t="s">
        <v>19</v>
      </c>
      <c r="B722" s="534" t="s">
        <v>13</v>
      </c>
      <c r="C722" s="837"/>
      <c r="D722" s="837"/>
      <c r="E722" s="833"/>
      <c r="F722" s="833"/>
      <c r="G722" s="536" t="s">
        <v>117</v>
      </c>
      <c r="H722" s="538" t="s">
        <v>118</v>
      </c>
      <c r="I722" s="538" t="s">
        <v>119</v>
      </c>
      <c r="J722" s="545">
        <v>2</v>
      </c>
      <c r="K722" s="548">
        <v>45809</v>
      </c>
      <c r="L722" s="548">
        <v>46568</v>
      </c>
      <c r="M722" s="541">
        <f t="shared" si="22"/>
        <v>108.42857142857143</v>
      </c>
      <c r="N722" s="542">
        <v>0</v>
      </c>
      <c r="O722" s="547" t="s">
        <v>834</v>
      </c>
      <c r="P722" s="543">
        <f t="shared" si="23"/>
        <v>0</v>
      </c>
      <c r="Q722" s="544" t="str">
        <f>IF(ISNUMBER(P722),IF(P722=100%,"CUMPLIDA",IF(AND(ISNUMBER(L722),ISNUMBER([5]CGR!$P$4)), IF(L722&lt;[5]CGR!$P$4,"INCUMPLIDA","PROCESO"), "VERIFICAR FECHA")),"SIN VALOR AVANCE")</f>
        <v>PROCESO</v>
      </c>
    </row>
    <row r="723" spans="1:17" ht="135.75" customHeight="1" x14ac:dyDescent="0.2">
      <c r="A723" s="533" t="s">
        <v>19</v>
      </c>
      <c r="B723" s="534" t="s">
        <v>13</v>
      </c>
      <c r="C723" s="837" t="s">
        <v>1035</v>
      </c>
      <c r="D723" s="837" t="s">
        <v>820</v>
      </c>
      <c r="E723" s="833" t="s">
        <v>1036</v>
      </c>
      <c r="F723" s="833" t="s">
        <v>1037</v>
      </c>
      <c r="G723" s="833" t="s">
        <v>1031</v>
      </c>
      <c r="H723" s="537" t="s">
        <v>730</v>
      </c>
      <c r="I723" s="538" t="s">
        <v>731</v>
      </c>
      <c r="J723" s="539">
        <v>1</v>
      </c>
      <c r="K723" s="540">
        <v>44013</v>
      </c>
      <c r="L723" s="540">
        <v>44042</v>
      </c>
      <c r="M723" s="541">
        <f t="shared" si="22"/>
        <v>4.1428571428571432</v>
      </c>
      <c r="N723" s="542">
        <v>1</v>
      </c>
      <c r="O723" s="538" t="s">
        <v>1038</v>
      </c>
      <c r="P723" s="543">
        <f t="shared" si="23"/>
        <v>1</v>
      </c>
      <c r="Q723" s="544" t="str">
        <f>IF(ISNUMBER(P723),IF(P723=100%,"CUMPLIDA",IF(AND(ISNUMBER(L723),ISNUMBER([5]CGR!$P$4)), IF(L723&lt;[5]CGR!$P$4,"INCUMPLIDA","PROCESO"), "VERIFICAR FECHA")),"SIN VALOR AVANCE")</f>
        <v>CUMPLIDA</v>
      </c>
    </row>
    <row r="724" spans="1:17" ht="195.75" x14ac:dyDescent="0.2">
      <c r="A724" s="533" t="s">
        <v>19</v>
      </c>
      <c r="B724" s="534" t="s">
        <v>13</v>
      </c>
      <c r="C724" s="837"/>
      <c r="D724" s="837"/>
      <c r="E724" s="833"/>
      <c r="F724" s="833"/>
      <c r="G724" s="833"/>
      <c r="H724" s="537" t="s">
        <v>733</v>
      </c>
      <c r="I724" s="538" t="s">
        <v>164</v>
      </c>
      <c r="J724" s="539">
        <v>1</v>
      </c>
      <c r="K724" s="540">
        <v>44044</v>
      </c>
      <c r="L724" s="540">
        <v>44196</v>
      </c>
      <c r="M724" s="541">
        <f t="shared" ref="M724:M787" si="24">(L724-K724)/7</f>
        <v>21.714285714285715</v>
      </c>
      <c r="N724" s="542">
        <v>1</v>
      </c>
      <c r="O724" s="538" t="s">
        <v>1039</v>
      </c>
      <c r="P724" s="543">
        <f t="shared" si="23"/>
        <v>1</v>
      </c>
      <c r="Q724" s="544" t="str">
        <f>IF(ISNUMBER(P724),IF(P724=100%,"CUMPLIDA",IF(AND(ISNUMBER(L724),ISNUMBER([5]CGR!$P$4)), IF(L724&lt;[5]CGR!$P$4,"INCUMPLIDA","PROCESO"), "VERIFICAR FECHA")),"SIN VALOR AVANCE")</f>
        <v>CUMPLIDA</v>
      </c>
    </row>
    <row r="725" spans="1:17" ht="75.75" x14ac:dyDescent="0.2">
      <c r="A725" s="533" t="s">
        <v>19</v>
      </c>
      <c r="B725" s="534" t="s">
        <v>13</v>
      </c>
      <c r="C725" s="837"/>
      <c r="D725" s="837"/>
      <c r="E725" s="833"/>
      <c r="F725" s="833"/>
      <c r="G725" s="833"/>
      <c r="H725" s="537" t="s">
        <v>675</v>
      </c>
      <c r="I725" s="538" t="s">
        <v>676</v>
      </c>
      <c r="J725" s="539">
        <v>1</v>
      </c>
      <c r="K725" s="540">
        <v>45231</v>
      </c>
      <c r="L725" s="540">
        <v>45504</v>
      </c>
      <c r="M725" s="541">
        <f t="shared" si="24"/>
        <v>39</v>
      </c>
      <c r="N725" s="542">
        <v>1</v>
      </c>
      <c r="O725" s="547" t="s">
        <v>825</v>
      </c>
      <c r="P725" s="543">
        <f t="shared" si="23"/>
        <v>1</v>
      </c>
      <c r="Q725" s="544" t="str">
        <f>IF(ISNUMBER(P725),IF(P725=100%,"CUMPLIDA",IF(AND(ISNUMBER(L725),ISNUMBER([5]CGR!$P$4)), IF(L725&lt;[5]CGR!$P$4,"INCUMPLIDA","PROCESO"), "VERIFICAR FECHA")),"SIN VALOR AVANCE")</f>
        <v>CUMPLIDA</v>
      </c>
    </row>
    <row r="726" spans="1:17" ht="315.75" x14ac:dyDescent="0.2">
      <c r="A726" s="533" t="s">
        <v>19</v>
      </c>
      <c r="B726" s="534" t="s">
        <v>13</v>
      </c>
      <c r="C726" s="837"/>
      <c r="D726" s="837"/>
      <c r="E726" s="833"/>
      <c r="F726" s="833"/>
      <c r="G726" s="833"/>
      <c r="H726" s="537" t="s">
        <v>678</v>
      </c>
      <c r="I726" s="538" t="s">
        <v>679</v>
      </c>
      <c r="J726" s="539">
        <v>1</v>
      </c>
      <c r="K726" s="540">
        <v>45231</v>
      </c>
      <c r="L726" s="540">
        <v>45504</v>
      </c>
      <c r="M726" s="541">
        <f t="shared" si="24"/>
        <v>39</v>
      </c>
      <c r="N726" s="542">
        <v>1</v>
      </c>
      <c r="O726" s="547" t="s">
        <v>864</v>
      </c>
      <c r="P726" s="543">
        <f t="shared" si="23"/>
        <v>1</v>
      </c>
      <c r="Q726" s="544" t="str">
        <f>IF(ISNUMBER(P726),IF(P726=100%,"CUMPLIDA",IF(AND(ISNUMBER(L726),ISNUMBER([5]CGR!$P$4)), IF(L726&lt;[5]CGR!$P$4,"INCUMPLIDA","PROCESO"), "VERIFICAR FECHA")),"SIN VALOR AVANCE")</f>
        <v>CUMPLIDA</v>
      </c>
    </row>
    <row r="727" spans="1:17" ht="135.75" x14ac:dyDescent="0.2">
      <c r="A727" s="533" t="s">
        <v>19</v>
      </c>
      <c r="B727" s="534" t="s">
        <v>13</v>
      </c>
      <c r="C727" s="837"/>
      <c r="D727" s="837"/>
      <c r="E727" s="833"/>
      <c r="F727" s="833"/>
      <c r="G727" s="536" t="s">
        <v>97</v>
      </c>
      <c r="H727" s="538" t="s">
        <v>98</v>
      </c>
      <c r="I727" s="538" t="s">
        <v>99</v>
      </c>
      <c r="J727" s="545">
        <v>1</v>
      </c>
      <c r="K727" s="548">
        <v>45323</v>
      </c>
      <c r="L727" s="548">
        <v>45747</v>
      </c>
      <c r="M727" s="541">
        <f t="shared" si="24"/>
        <v>60.571428571428569</v>
      </c>
      <c r="N727" s="542">
        <v>1</v>
      </c>
      <c r="O727" s="547" t="s">
        <v>827</v>
      </c>
      <c r="P727" s="543">
        <f t="shared" si="23"/>
        <v>1</v>
      </c>
      <c r="Q727" s="544" t="str">
        <f>IF(ISNUMBER(P727),IF(P727=100%,"CUMPLIDA",IF(AND(ISNUMBER(L727),ISNUMBER([5]CGR!$P$4)), IF(L727&lt;[5]CGR!$P$4,"INCUMPLIDA","PROCESO"), "VERIFICAR FECHA")),"SIN VALOR AVANCE")</f>
        <v>CUMPLIDA</v>
      </c>
    </row>
    <row r="728" spans="1:17" ht="75.75" x14ac:dyDescent="0.2">
      <c r="A728" s="533" t="s">
        <v>19</v>
      </c>
      <c r="B728" s="534" t="s">
        <v>13</v>
      </c>
      <c r="C728" s="837"/>
      <c r="D728" s="837"/>
      <c r="E728" s="833"/>
      <c r="F728" s="833"/>
      <c r="G728" s="536" t="s">
        <v>101</v>
      </c>
      <c r="H728" s="538" t="s">
        <v>101</v>
      </c>
      <c r="I728" s="538" t="s">
        <v>102</v>
      </c>
      <c r="J728" s="545">
        <v>1</v>
      </c>
      <c r="K728" s="548">
        <v>45323</v>
      </c>
      <c r="L728" s="548">
        <v>45747</v>
      </c>
      <c r="M728" s="541">
        <f t="shared" si="24"/>
        <v>60.571428571428569</v>
      </c>
      <c r="N728" s="542">
        <v>1</v>
      </c>
      <c r="O728" s="547" t="s">
        <v>924</v>
      </c>
      <c r="P728" s="543">
        <f t="shared" si="23"/>
        <v>1</v>
      </c>
      <c r="Q728" s="544" t="str">
        <f>IF(ISNUMBER(P728),IF(P728=100%,"CUMPLIDA",IF(AND(ISNUMBER(L728),ISNUMBER([5]CGR!$P$4)), IF(L728&lt;[5]CGR!$P$4,"INCUMPLIDA","PROCESO"), "VERIFICAR FECHA")),"SIN VALOR AVANCE")</f>
        <v>CUMPLIDA</v>
      </c>
    </row>
    <row r="729" spans="1:17" ht="75.75" x14ac:dyDescent="0.2">
      <c r="A729" s="533" t="s">
        <v>19</v>
      </c>
      <c r="B729" s="534" t="s">
        <v>13</v>
      </c>
      <c r="C729" s="837"/>
      <c r="D729" s="837"/>
      <c r="E729" s="833"/>
      <c r="F729" s="833"/>
      <c r="G729" s="536" t="s">
        <v>238</v>
      </c>
      <c r="H729" s="538" t="s">
        <v>239</v>
      </c>
      <c r="I729" s="538" t="s">
        <v>240</v>
      </c>
      <c r="J729" s="545">
        <v>1</v>
      </c>
      <c r="K729" s="548">
        <v>45231</v>
      </c>
      <c r="L729" s="548">
        <v>45747</v>
      </c>
      <c r="M729" s="541">
        <f t="shared" si="24"/>
        <v>73.714285714285708</v>
      </c>
      <c r="N729" s="542">
        <v>1</v>
      </c>
      <c r="O729" s="547" t="s">
        <v>924</v>
      </c>
      <c r="P729" s="543">
        <f t="shared" si="23"/>
        <v>1</v>
      </c>
      <c r="Q729" s="544" t="str">
        <f>IF(ISNUMBER(P729),IF(P729=100%,"CUMPLIDA",IF(AND(ISNUMBER(L729),ISNUMBER([5]CGR!$P$4)), IF(L729&lt;[5]CGR!$P$4,"INCUMPLIDA","PROCESO"), "VERIFICAR FECHA")),"SIN VALOR AVANCE")</f>
        <v>CUMPLIDA</v>
      </c>
    </row>
    <row r="730" spans="1:17" ht="135.75" x14ac:dyDescent="0.2">
      <c r="A730" s="533" t="s">
        <v>19</v>
      </c>
      <c r="B730" s="534" t="s">
        <v>13</v>
      </c>
      <c r="C730" s="837"/>
      <c r="D730" s="837"/>
      <c r="E730" s="833"/>
      <c r="F730" s="833"/>
      <c r="G730" s="536" t="s">
        <v>104</v>
      </c>
      <c r="H730" s="538" t="s">
        <v>104</v>
      </c>
      <c r="I730" s="538" t="s">
        <v>248</v>
      </c>
      <c r="J730" s="545">
        <v>1</v>
      </c>
      <c r="K730" s="548">
        <v>45323</v>
      </c>
      <c r="L730" s="548">
        <v>45747</v>
      </c>
      <c r="M730" s="541">
        <f t="shared" si="24"/>
        <v>60.571428571428569</v>
      </c>
      <c r="N730" s="542">
        <v>1</v>
      </c>
      <c r="O730" s="547" t="s">
        <v>827</v>
      </c>
      <c r="P730" s="543">
        <f t="shared" si="23"/>
        <v>1</v>
      </c>
      <c r="Q730" s="544" t="str">
        <f>IF(ISNUMBER(P730),IF(P730=100%,"CUMPLIDA",IF(AND(ISNUMBER(L730),ISNUMBER([5]CGR!$P$4)), IF(L730&lt;[5]CGR!$P$4,"INCUMPLIDA","PROCESO"), "VERIFICAR FECHA")),"SIN VALOR AVANCE")</f>
        <v>CUMPLIDA</v>
      </c>
    </row>
    <row r="731" spans="1:17" ht="75.75" x14ac:dyDescent="0.2">
      <c r="A731" s="533" t="s">
        <v>19</v>
      </c>
      <c r="B731" s="534" t="s">
        <v>13</v>
      </c>
      <c r="C731" s="837"/>
      <c r="D731" s="837"/>
      <c r="E731" s="833"/>
      <c r="F731" s="833"/>
      <c r="G731" s="536" t="s">
        <v>830</v>
      </c>
      <c r="H731" s="538" t="s">
        <v>830</v>
      </c>
      <c r="I731" s="538" t="s">
        <v>107</v>
      </c>
      <c r="J731" s="545">
        <v>1</v>
      </c>
      <c r="K731" s="548">
        <v>45231</v>
      </c>
      <c r="L731" s="548">
        <v>45747</v>
      </c>
      <c r="M731" s="541">
        <f t="shared" si="24"/>
        <v>73.714285714285708</v>
      </c>
      <c r="N731" s="542">
        <v>1</v>
      </c>
      <c r="O731" s="547" t="s">
        <v>924</v>
      </c>
      <c r="P731" s="543">
        <f t="shared" si="23"/>
        <v>1</v>
      </c>
      <c r="Q731" s="544" t="str">
        <f>IF(ISNUMBER(P731),IF(P731=100%,"CUMPLIDA",IF(AND(ISNUMBER(L731),ISNUMBER([5]CGR!$P$4)), IF(L731&lt;[5]CGR!$P$4,"INCUMPLIDA","PROCESO"), "VERIFICAR FECHA")),"SIN VALOR AVANCE")</f>
        <v>CUMPLIDA</v>
      </c>
    </row>
    <row r="732" spans="1:17" ht="210.75" x14ac:dyDescent="0.2">
      <c r="A732" s="533" t="s">
        <v>19</v>
      </c>
      <c r="B732" s="534" t="s">
        <v>13</v>
      </c>
      <c r="C732" s="837"/>
      <c r="D732" s="837"/>
      <c r="E732" s="833"/>
      <c r="F732" s="833"/>
      <c r="G732" s="536" t="s">
        <v>831</v>
      </c>
      <c r="H732" s="538" t="s">
        <v>831</v>
      </c>
      <c r="I732" s="538" t="s">
        <v>524</v>
      </c>
      <c r="J732" s="545">
        <v>1</v>
      </c>
      <c r="K732" s="548">
        <v>45231</v>
      </c>
      <c r="L732" s="548">
        <v>45808</v>
      </c>
      <c r="M732" s="541">
        <f t="shared" si="24"/>
        <v>82.428571428571431</v>
      </c>
      <c r="N732" s="542">
        <v>1</v>
      </c>
      <c r="O732" s="547" t="s">
        <v>826</v>
      </c>
      <c r="P732" s="543">
        <f t="shared" si="23"/>
        <v>1</v>
      </c>
      <c r="Q732" s="544" t="str">
        <f>IF(ISNUMBER(P732),IF(P732=100%,"CUMPLIDA",IF(AND(ISNUMBER(L732),ISNUMBER([5]CGR!$P$4)), IF(L732&lt;[5]CGR!$P$4,"INCUMPLIDA","PROCESO"), "VERIFICAR FECHA")),"SIN VALOR AVANCE")</f>
        <v>CUMPLIDA</v>
      </c>
    </row>
    <row r="733" spans="1:17" ht="180.75" x14ac:dyDescent="0.2">
      <c r="A733" s="533" t="s">
        <v>19</v>
      </c>
      <c r="B733" s="534" t="s">
        <v>13</v>
      </c>
      <c r="C733" s="837"/>
      <c r="D733" s="837"/>
      <c r="E733" s="833"/>
      <c r="F733" s="833"/>
      <c r="G733" s="536" t="s">
        <v>110</v>
      </c>
      <c r="H733" s="538" t="s">
        <v>111</v>
      </c>
      <c r="I733" s="538" t="s">
        <v>112</v>
      </c>
      <c r="J733" s="545">
        <v>10</v>
      </c>
      <c r="K733" s="548">
        <v>45809</v>
      </c>
      <c r="L733" s="548">
        <v>46568</v>
      </c>
      <c r="M733" s="541">
        <f t="shared" si="24"/>
        <v>108.42857142857143</v>
      </c>
      <c r="N733" s="542">
        <v>0</v>
      </c>
      <c r="O733" s="547" t="s">
        <v>867</v>
      </c>
      <c r="P733" s="543">
        <f t="shared" si="23"/>
        <v>0</v>
      </c>
      <c r="Q733" s="544" t="str">
        <f>IF(ISNUMBER(P733),IF(P733=100%,"CUMPLIDA",IF(AND(ISNUMBER(L733),ISNUMBER([5]CGR!$P$4)), IF(L733&lt;[5]CGR!$P$4,"INCUMPLIDA","PROCESO"), "VERIFICAR FECHA")),"SIN VALOR AVANCE")</f>
        <v>PROCESO</v>
      </c>
    </row>
    <row r="734" spans="1:17" ht="150.75" x14ac:dyDescent="0.2">
      <c r="A734" s="533" t="s">
        <v>19</v>
      </c>
      <c r="B734" s="534" t="s">
        <v>13</v>
      </c>
      <c r="C734" s="837"/>
      <c r="D734" s="837"/>
      <c r="E734" s="833"/>
      <c r="F734" s="833"/>
      <c r="G734" s="536" t="s">
        <v>114</v>
      </c>
      <c r="H734" s="538" t="s">
        <v>115</v>
      </c>
      <c r="I734" s="538" t="s">
        <v>116</v>
      </c>
      <c r="J734" s="545">
        <v>1</v>
      </c>
      <c r="K734" s="548">
        <v>45809</v>
      </c>
      <c r="L734" s="548">
        <v>46568</v>
      </c>
      <c r="M734" s="541">
        <f t="shared" si="24"/>
        <v>108.42857142857143</v>
      </c>
      <c r="N734" s="542">
        <v>0</v>
      </c>
      <c r="O734" s="547" t="s">
        <v>833</v>
      </c>
      <c r="P734" s="543">
        <f t="shared" si="23"/>
        <v>0</v>
      </c>
      <c r="Q734" s="544" t="str">
        <f>IF(ISNUMBER(P734),IF(P734=100%,"CUMPLIDA",IF(AND(ISNUMBER(L734),ISNUMBER([5]CGR!$P$4)), IF(L734&lt;[5]CGR!$P$4,"INCUMPLIDA","PROCESO"), "VERIFICAR FECHA")),"SIN VALOR AVANCE")</f>
        <v>PROCESO</v>
      </c>
    </row>
    <row r="735" spans="1:17" ht="285.75" x14ac:dyDescent="0.2">
      <c r="A735" s="533" t="s">
        <v>19</v>
      </c>
      <c r="B735" s="534" t="s">
        <v>13</v>
      </c>
      <c r="C735" s="837"/>
      <c r="D735" s="837"/>
      <c r="E735" s="833"/>
      <c r="F735" s="833"/>
      <c r="G735" s="536" t="s">
        <v>117</v>
      </c>
      <c r="H735" s="538" t="s">
        <v>118</v>
      </c>
      <c r="I735" s="538" t="s">
        <v>119</v>
      </c>
      <c r="J735" s="545">
        <v>2</v>
      </c>
      <c r="K735" s="548">
        <v>45809</v>
      </c>
      <c r="L735" s="548">
        <v>46568</v>
      </c>
      <c r="M735" s="541">
        <f t="shared" si="24"/>
        <v>108.42857142857143</v>
      </c>
      <c r="N735" s="542">
        <v>0</v>
      </c>
      <c r="O735" s="547" t="s">
        <v>845</v>
      </c>
      <c r="P735" s="543">
        <f t="shared" si="23"/>
        <v>0</v>
      </c>
      <c r="Q735" s="544" t="str">
        <f>IF(ISNUMBER(P735),IF(P735=100%,"CUMPLIDA",IF(AND(ISNUMBER(L735),ISNUMBER([5]CGR!$P$4)), IF(L735&lt;[5]CGR!$P$4,"INCUMPLIDA","PROCESO"), "VERIFICAR FECHA")),"SIN VALOR AVANCE")</f>
        <v>PROCESO</v>
      </c>
    </row>
    <row r="736" spans="1:17" ht="75.75" customHeight="1" x14ac:dyDescent="0.2">
      <c r="A736" s="533" t="s">
        <v>19</v>
      </c>
      <c r="B736" s="534" t="s">
        <v>13</v>
      </c>
      <c r="C736" s="837" t="s">
        <v>1040</v>
      </c>
      <c r="D736" s="837" t="s">
        <v>776</v>
      </c>
      <c r="E736" s="833" t="s">
        <v>1041</v>
      </c>
      <c r="F736" s="833" t="s">
        <v>1042</v>
      </c>
      <c r="G736" s="833" t="s">
        <v>823</v>
      </c>
      <c r="H736" s="537" t="s">
        <v>675</v>
      </c>
      <c r="I736" s="538" t="s">
        <v>676</v>
      </c>
      <c r="J736" s="539">
        <v>1</v>
      </c>
      <c r="K736" s="540">
        <v>45231</v>
      </c>
      <c r="L736" s="540">
        <v>45504</v>
      </c>
      <c r="M736" s="541">
        <f t="shared" si="24"/>
        <v>39</v>
      </c>
      <c r="N736" s="542">
        <v>1</v>
      </c>
      <c r="O736" s="547" t="s">
        <v>825</v>
      </c>
      <c r="P736" s="543">
        <f t="shared" si="23"/>
        <v>1</v>
      </c>
      <c r="Q736" s="544" t="str">
        <f>IF(ISNUMBER(P736),IF(P736=100%,"CUMPLIDA",IF(AND(ISNUMBER(L736),ISNUMBER([5]CGR!$P$4)), IF(L736&lt;[5]CGR!$P$4,"INCUMPLIDA","PROCESO"), "VERIFICAR FECHA")),"SIN VALOR AVANCE")</f>
        <v>CUMPLIDA</v>
      </c>
    </row>
    <row r="737" spans="1:17" ht="315.75" x14ac:dyDescent="0.2">
      <c r="A737" s="533" t="s">
        <v>19</v>
      </c>
      <c r="B737" s="534" t="s">
        <v>13</v>
      </c>
      <c r="C737" s="837"/>
      <c r="D737" s="837"/>
      <c r="E737" s="833"/>
      <c r="F737" s="833"/>
      <c r="G737" s="833"/>
      <c r="H737" s="537" t="s">
        <v>678</v>
      </c>
      <c r="I737" s="538" t="s">
        <v>679</v>
      </c>
      <c r="J737" s="539">
        <v>1</v>
      </c>
      <c r="K737" s="540">
        <v>45231</v>
      </c>
      <c r="L737" s="540">
        <v>45504</v>
      </c>
      <c r="M737" s="541">
        <f t="shared" si="24"/>
        <v>39</v>
      </c>
      <c r="N737" s="542">
        <v>1</v>
      </c>
      <c r="O737" s="547" t="s">
        <v>864</v>
      </c>
      <c r="P737" s="543">
        <f t="shared" si="23"/>
        <v>1</v>
      </c>
      <c r="Q737" s="544" t="str">
        <f>IF(ISNUMBER(P737),IF(P737=100%,"CUMPLIDA",IF(AND(ISNUMBER(L737),ISNUMBER([5]CGR!$P$4)), IF(L737&lt;[5]CGR!$P$4,"INCUMPLIDA","PROCESO"), "VERIFICAR FECHA")),"SIN VALOR AVANCE")</f>
        <v>CUMPLIDA</v>
      </c>
    </row>
    <row r="738" spans="1:17" ht="165.75" x14ac:dyDescent="0.2">
      <c r="A738" s="533" t="s">
        <v>19</v>
      </c>
      <c r="B738" s="534" t="s">
        <v>13</v>
      </c>
      <c r="C738" s="837"/>
      <c r="D738" s="837"/>
      <c r="E738" s="833"/>
      <c r="F738" s="833"/>
      <c r="G738" s="536" t="s">
        <v>97</v>
      </c>
      <c r="H738" s="538" t="s">
        <v>98</v>
      </c>
      <c r="I738" s="538" t="s">
        <v>99</v>
      </c>
      <c r="J738" s="545">
        <v>1</v>
      </c>
      <c r="K738" s="548">
        <v>45323</v>
      </c>
      <c r="L738" s="548">
        <v>45747</v>
      </c>
      <c r="M738" s="541">
        <f t="shared" si="24"/>
        <v>60.571428571428569</v>
      </c>
      <c r="N738" s="542">
        <v>1</v>
      </c>
      <c r="O738" s="547" t="s">
        <v>866</v>
      </c>
      <c r="P738" s="543">
        <f t="shared" si="23"/>
        <v>1</v>
      </c>
      <c r="Q738" s="544" t="str">
        <f>IF(ISNUMBER(P738),IF(P738=100%,"CUMPLIDA",IF(AND(ISNUMBER(L738),ISNUMBER([5]CGR!$P$4)), IF(L738&lt;[5]CGR!$P$4,"INCUMPLIDA","PROCESO"), "VERIFICAR FECHA")),"SIN VALOR AVANCE")</f>
        <v>CUMPLIDA</v>
      </c>
    </row>
    <row r="739" spans="1:17" ht="105.75" x14ac:dyDescent="0.2">
      <c r="A739" s="533" t="s">
        <v>19</v>
      </c>
      <c r="B739" s="534" t="s">
        <v>13</v>
      </c>
      <c r="C739" s="837"/>
      <c r="D739" s="837"/>
      <c r="E739" s="833"/>
      <c r="F739" s="833"/>
      <c r="G739" s="536" t="s">
        <v>101</v>
      </c>
      <c r="H739" s="538" t="s">
        <v>101</v>
      </c>
      <c r="I739" s="538" t="s">
        <v>102</v>
      </c>
      <c r="J739" s="545">
        <v>1</v>
      </c>
      <c r="K739" s="548">
        <v>45323</v>
      </c>
      <c r="L739" s="548">
        <v>45747</v>
      </c>
      <c r="M739" s="541">
        <f t="shared" si="24"/>
        <v>60.571428571428569</v>
      </c>
      <c r="N739" s="542">
        <v>1</v>
      </c>
      <c r="O739" s="547" t="s">
        <v>881</v>
      </c>
      <c r="P739" s="543">
        <f t="shared" si="23"/>
        <v>1</v>
      </c>
      <c r="Q739" s="544" t="str">
        <f>IF(ISNUMBER(P739),IF(P739=100%,"CUMPLIDA",IF(AND(ISNUMBER(L739),ISNUMBER([5]CGR!$P$4)), IF(L739&lt;[5]CGR!$P$4,"INCUMPLIDA","PROCESO"), "VERIFICAR FECHA")),"SIN VALOR AVANCE")</f>
        <v>CUMPLIDA</v>
      </c>
    </row>
    <row r="740" spans="1:17" ht="105.75" x14ac:dyDescent="0.2">
      <c r="A740" s="533" t="s">
        <v>19</v>
      </c>
      <c r="B740" s="534" t="s">
        <v>13</v>
      </c>
      <c r="C740" s="837"/>
      <c r="D740" s="837"/>
      <c r="E740" s="833"/>
      <c r="F740" s="833"/>
      <c r="G740" s="536" t="s">
        <v>238</v>
      </c>
      <c r="H740" s="538" t="s">
        <v>239</v>
      </c>
      <c r="I740" s="538" t="s">
        <v>240</v>
      </c>
      <c r="J740" s="545">
        <v>1</v>
      </c>
      <c r="K740" s="548">
        <v>45231</v>
      </c>
      <c r="L740" s="548">
        <v>45747</v>
      </c>
      <c r="M740" s="541">
        <f t="shared" si="24"/>
        <v>73.714285714285708</v>
      </c>
      <c r="N740" s="542">
        <v>1</v>
      </c>
      <c r="O740" s="547" t="s">
        <v>881</v>
      </c>
      <c r="P740" s="543">
        <f t="shared" si="23"/>
        <v>1</v>
      </c>
      <c r="Q740" s="544" t="str">
        <f>IF(ISNUMBER(P740),IF(P740=100%,"CUMPLIDA",IF(AND(ISNUMBER(L740),ISNUMBER([5]CGR!$P$4)), IF(L740&lt;[5]CGR!$P$4,"INCUMPLIDA","PROCESO"), "VERIFICAR FECHA")),"SIN VALOR AVANCE")</f>
        <v>CUMPLIDA</v>
      </c>
    </row>
    <row r="741" spans="1:17" ht="165.75" x14ac:dyDescent="0.2">
      <c r="A741" s="533" t="s">
        <v>19</v>
      </c>
      <c r="B741" s="534" t="s">
        <v>13</v>
      </c>
      <c r="C741" s="837"/>
      <c r="D741" s="837"/>
      <c r="E741" s="833"/>
      <c r="F741" s="833"/>
      <c r="G741" s="536" t="s">
        <v>104</v>
      </c>
      <c r="H741" s="538" t="s">
        <v>104</v>
      </c>
      <c r="I741" s="538" t="s">
        <v>248</v>
      </c>
      <c r="J741" s="545">
        <v>1</v>
      </c>
      <c r="K741" s="548">
        <v>45323</v>
      </c>
      <c r="L741" s="548">
        <v>45747</v>
      </c>
      <c r="M741" s="541">
        <f t="shared" si="24"/>
        <v>60.571428571428569</v>
      </c>
      <c r="N741" s="542">
        <v>1</v>
      </c>
      <c r="O741" s="547" t="s">
        <v>866</v>
      </c>
      <c r="P741" s="543">
        <f t="shared" si="23"/>
        <v>1</v>
      </c>
      <c r="Q741" s="544" t="str">
        <f>IF(ISNUMBER(P741),IF(P741=100%,"CUMPLIDA",IF(AND(ISNUMBER(L741),ISNUMBER([5]CGR!$P$4)), IF(L741&lt;[5]CGR!$P$4,"INCUMPLIDA","PROCESO"), "VERIFICAR FECHA")),"SIN VALOR AVANCE")</f>
        <v>CUMPLIDA</v>
      </c>
    </row>
    <row r="742" spans="1:17" ht="105.75" x14ac:dyDescent="0.2">
      <c r="A742" s="533" t="s">
        <v>19</v>
      </c>
      <c r="B742" s="534" t="s">
        <v>13</v>
      </c>
      <c r="C742" s="837"/>
      <c r="D742" s="837"/>
      <c r="E742" s="833"/>
      <c r="F742" s="833"/>
      <c r="G742" s="536" t="s">
        <v>830</v>
      </c>
      <c r="H742" s="538" t="s">
        <v>830</v>
      </c>
      <c r="I742" s="538" t="s">
        <v>107</v>
      </c>
      <c r="J742" s="545">
        <v>1</v>
      </c>
      <c r="K742" s="548">
        <v>45231</v>
      </c>
      <c r="L742" s="548">
        <v>45747</v>
      </c>
      <c r="M742" s="541">
        <f t="shared" si="24"/>
        <v>73.714285714285708</v>
      </c>
      <c r="N742" s="542">
        <v>1</v>
      </c>
      <c r="O742" s="547" t="s">
        <v>881</v>
      </c>
      <c r="P742" s="543">
        <f t="shared" si="23"/>
        <v>1</v>
      </c>
      <c r="Q742" s="544" t="str">
        <f>IF(ISNUMBER(P742),IF(P742=100%,"CUMPLIDA",IF(AND(ISNUMBER(L742),ISNUMBER([5]CGR!$P$4)), IF(L742&lt;[5]CGR!$P$4,"INCUMPLIDA","PROCESO"), "VERIFICAR FECHA")),"SIN VALOR AVANCE")</f>
        <v>CUMPLIDA</v>
      </c>
    </row>
    <row r="743" spans="1:17" ht="240.75" x14ac:dyDescent="0.2">
      <c r="A743" s="533" t="s">
        <v>19</v>
      </c>
      <c r="B743" s="534" t="s">
        <v>13</v>
      </c>
      <c r="C743" s="837"/>
      <c r="D743" s="837"/>
      <c r="E743" s="833"/>
      <c r="F743" s="833"/>
      <c r="G743" s="536" t="s">
        <v>831</v>
      </c>
      <c r="H743" s="538" t="s">
        <v>831</v>
      </c>
      <c r="I743" s="538" t="s">
        <v>524</v>
      </c>
      <c r="J743" s="545">
        <v>1</v>
      </c>
      <c r="K743" s="548">
        <v>45231</v>
      </c>
      <c r="L743" s="548">
        <v>45808</v>
      </c>
      <c r="M743" s="541">
        <f t="shared" si="24"/>
        <v>82.428571428571431</v>
      </c>
      <c r="N743" s="542">
        <v>1</v>
      </c>
      <c r="O743" s="547" t="s">
        <v>842</v>
      </c>
      <c r="P743" s="543">
        <f t="shared" si="23"/>
        <v>1</v>
      </c>
      <c r="Q743" s="544" t="str">
        <f>IF(ISNUMBER(P743),IF(P743=100%,"CUMPLIDA",IF(AND(ISNUMBER(L743),ISNUMBER([5]CGR!$P$4)), IF(L743&lt;[5]CGR!$P$4,"INCUMPLIDA","PROCESO"), "VERIFICAR FECHA")),"SIN VALOR AVANCE")</f>
        <v>CUMPLIDA</v>
      </c>
    </row>
    <row r="744" spans="1:17" ht="180.75" x14ac:dyDescent="0.2">
      <c r="A744" s="533" t="s">
        <v>19</v>
      </c>
      <c r="B744" s="534" t="s">
        <v>13</v>
      </c>
      <c r="C744" s="837"/>
      <c r="D744" s="837"/>
      <c r="E744" s="833"/>
      <c r="F744" s="833"/>
      <c r="G744" s="536" t="s">
        <v>110</v>
      </c>
      <c r="H744" s="538" t="s">
        <v>111</v>
      </c>
      <c r="I744" s="538" t="s">
        <v>112</v>
      </c>
      <c r="J744" s="545">
        <v>10</v>
      </c>
      <c r="K744" s="548">
        <v>45809</v>
      </c>
      <c r="L744" s="548">
        <v>46568</v>
      </c>
      <c r="M744" s="541">
        <f t="shared" si="24"/>
        <v>108.42857142857143</v>
      </c>
      <c r="N744" s="542">
        <v>0</v>
      </c>
      <c r="O744" s="547" t="s">
        <v>867</v>
      </c>
      <c r="P744" s="543">
        <f t="shared" si="23"/>
        <v>0</v>
      </c>
      <c r="Q744" s="544" t="str">
        <f>IF(ISNUMBER(P744),IF(P744=100%,"CUMPLIDA",IF(AND(ISNUMBER(L744),ISNUMBER([5]CGR!$P$4)), IF(L744&lt;[5]CGR!$P$4,"INCUMPLIDA","PROCESO"), "VERIFICAR FECHA")),"SIN VALOR AVANCE")</f>
        <v>PROCESO</v>
      </c>
    </row>
    <row r="745" spans="1:17" ht="150.75" x14ac:dyDescent="0.2">
      <c r="A745" s="533" t="s">
        <v>19</v>
      </c>
      <c r="B745" s="534" t="s">
        <v>13</v>
      </c>
      <c r="C745" s="837"/>
      <c r="D745" s="837"/>
      <c r="E745" s="833"/>
      <c r="F745" s="833"/>
      <c r="G745" s="536" t="s">
        <v>114</v>
      </c>
      <c r="H745" s="538" t="s">
        <v>115</v>
      </c>
      <c r="I745" s="538" t="s">
        <v>116</v>
      </c>
      <c r="J745" s="545">
        <v>1</v>
      </c>
      <c r="K745" s="548">
        <v>45809</v>
      </c>
      <c r="L745" s="548">
        <v>46568</v>
      </c>
      <c r="M745" s="541">
        <f t="shared" si="24"/>
        <v>108.42857142857143</v>
      </c>
      <c r="N745" s="542">
        <v>0</v>
      </c>
      <c r="O745" s="547" t="s">
        <v>874</v>
      </c>
      <c r="P745" s="543">
        <f t="shared" si="23"/>
        <v>0</v>
      </c>
      <c r="Q745" s="544" t="str">
        <f>IF(ISNUMBER(P745),IF(P745=100%,"CUMPLIDA",IF(AND(ISNUMBER(L745),ISNUMBER([5]CGR!$P$4)), IF(L745&lt;[5]CGR!$P$4,"INCUMPLIDA","PROCESO"), "VERIFICAR FECHA")),"SIN VALOR AVANCE")</f>
        <v>PROCESO</v>
      </c>
    </row>
    <row r="746" spans="1:17" ht="285.75" x14ac:dyDescent="0.2">
      <c r="A746" s="533" t="s">
        <v>19</v>
      </c>
      <c r="B746" s="534" t="s">
        <v>13</v>
      </c>
      <c r="C746" s="837"/>
      <c r="D746" s="837"/>
      <c r="E746" s="833"/>
      <c r="F746" s="833"/>
      <c r="G746" s="536" t="s">
        <v>117</v>
      </c>
      <c r="H746" s="538" t="s">
        <v>118</v>
      </c>
      <c r="I746" s="538" t="s">
        <v>119</v>
      </c>
      <c r="J746" s="545">
        <v>2</v>
      </c>
      <c r="K746" s="548">
        <v>45809</v>
      </c>
      <c r="L746" s="548">
        <v>46568</v>
      </c>
      <c r="M746" s="541">
        <f t="shared" si="24"/>
        <v>108.42857142857143</v>
      </c>
      <c r="N746" s="542">
        <v>0</v>
      </c>
      <c r="O746" s="547" t="s">
        <v>845</v>
      </c>
      <c r="P746" s="543">
        <f t="shared" si="23"/>
        <v>0</v>
      </c>
      <c r="Q746" s="544" t="str">
        <f>IF(ISNUMBER(P746),IF(P746=100%,"CUMPLIDA",IF(AND(ISNUMBER(L746),ISNUMBER([5]CGR!$P$4)), IF(L746&lt;[5]CGR!$P$4,"INCUMPLIDA","PROCESO"), "VERIFICAR FECHA")),"SIN VALOR AVANCE")</f>
        <v>PROCESO</v>
      </c>
    </row>
    <row r="747" spans="1:17" ht="75.75" customHeight="1" x14ac:dyDescent="0.2">
      <c r="A747" s="533" t="s">
        <v>19</v>
      </c>
      <c r="B747" s="534" t="s">
        <v>13</v>
      </c>
      <c r="C747" s="837" t="s">
        <v>1043</v>
      </c>
      <c r="D747" s="837" t="s">
        <v>776</v>
      </c>
      <c r="E747" s="833" t="s">
        <v>1044</v>
      </c>
      <c r="F747" s="833" t="s">
        <v>1045</v>
      </c>
      <c r="G747" s="833" t="s">
        <v>823</v>
      </c>
      <c r="H747" s="537" t="s">
        <v>675</v>
      </c>
      <c r="I747" s="538" t="s">
        <v>676</v>
      </c>
      <c r="J747" s="539">
        <v>1</v>
      </c>
      <c r="K747" s="540">
        <v>45231</v>
      </c>
      <c r="L747" s="540">
        <v>45504</v>
      </c>
      <c r="M747" s="541">
        <f t="shared" si="24"/>
        <v>39</v>
      </c>
      <c r="N747" s="542">
        <v>1</v>
      </c>
      <c r="O747" s="547" t="s">
        <v>825</v>
      </c>
      <c r="P747" s="543">
        <f t="shared" si="23"/>
        <v>1</v>
      </c>
      <c r="Q747" s="544" t="str">
        <f>IF(ISNUMBER(P747),IF(P747=100%,"CUMPLIDA",IF(AND(ISNUMBER(L747),ISNUMBER([5]CGR!$P$4)), IF(L747&lt;[5]CGR!$P$4,"INCUMPLIDA","PROCESO"), "VERIFICAR FECHA")),"SIN VALOR AVANCE")</f>
        <v>CUMPLIDA</v>
      </c>
    </row>
    <row r="748" spans="1:17" ht="315.75" x14ac:dyDescent="0.2">
      <c r="A748" s="533" t="s">
        <v>19</v>
      </c>
      <c r="B748" s="534" t="s">
        <v>13</v>
      </c>
      <c r="C748" s="837"/>
      <c r="D748" s="837"/>
      <c r="E748" s="833"/>
      <c r="F748" s="833"/>
      <c r="G748" s="833"/>
      <c r="H748" s="537" t="s">
        <v>678</v>
      </c>
      <c r="I748" s="538" t="s">
        <v>679</v>
      </c>
      <c r="J748" s="539">
        <v>1</v>
      </c>
      <c r="K748" s="540">
        <v>45231</v>
      </c>
      <c r="L748" s="540">
        <v>45504</v>
      </c>
      <c r="M748" s="541">
        <f t="shared" si="24"/>
        <v>39</v>
      </c>
      <c r="N748" s="542">
        <v>1</v>
      </c>
      <c r="O748" s="547" t="s">
        <v>864</v>
      </c>
      <c r="P748" s="543">
        <f t="shared" si="23"/>
        <v>1</v>
      </c>
      <c r="Q748" s="544" t="str">
        <f>IF(ISNUMBER(P748),IF(P748=100%,"CUMPLIDA",IF(AND(ISNUMBER(L748),ISNUMBER([5]CGR!$P$4)), IF(L748&lt;[5]CGR!$P$4,"INCUMPLIDA","PROCESO"), "VERIFICAR FECHA")),"SIN VALOR AVANCE")</f>
        <v>CUMPLIDA</v>
      </c>
    </row>
    <row r="749" spans="1:17" ht="150.75" x14ac:dyDescent="0.2">
      <c r="A749" s="533" t="s">
        <v>19</v>
      </c>
      <c r="B749" s="534" t="s">
        <v>13</v>
      </c>
      <c r="C749" s="837"/>
      <c r="D749" s="837"/>
      <c r="E749" s="833"/>
      <c r="F749" s="833"/>
      <c r="G749" s="536" t="s">
        <v>97</v>
      </c>
      <c r="H749" s="538" t="s">
        <v>98</v>
      </c>
      <c r="I749" s="538" t="s">
        <v>99</v>
      </c>
      <c r="J749" s="545">
        <v>1</v>
      </c>
      <c r="K749" s="548">
        <v>45323</v>
      </c>
      <c r="L749" s="548">
        <v>45747</v>
      </c>
      <c r="M749" s="541">
        <f t="shared" si="24"/>
        <v>60.571428571428569</v>
      </c>
      <c r="N749" s="542">
        <v>1</v>
      </c>
      <c r="O749" s="547" t="s">
        <v>865</v>
      </c>
      <c r="P749" s="543">
        <f t="shared" si="23"/>
        <v>1</v>
      </c>
      <c r="Q749" s="544" t="str">
        <f>IF(ISNUMBER(P749),IF(P749=100%,"CUMPLIDA",IF(AND(ISNUMBER(L749),ISNUMBER([5]CGR!$P$4)), IF(L749&lt;[5]CGR!$P$4,"INCUMPLIDA","PROCESO"), "VERIFICAR FECHA")),"SIN VALOR AVANCE")</f>
        <v>CUMPLIDA</v>
      </c>
    </row>
    <row r="750" spans="1:17" ht="90.75" x14ac:dyDescent="0.2">
      <c r="A750" s="533" t="s">
        <v>19</v>
      </c>
      <c r="B750" s="534" t="s">
        <v>13</v>
      </c>
      <c r="C750" s="837"/>
      <c r="D750" s="837"/>
      <c r="E750" s="833"/>
      <c r="F750" s="833"/>
      <c r="G750" s="536" t="s">
        <v>101</v>
      </c>
      <c r="H750" s="538" t="s">
        <v>101</v>
      </c>
      <c r="I750" s="538" t="s">
        <v>102</v>
      </c>
      <c r="J750" s="545">
        <v>1</v>
      </c>
      <c r="K750" s="548">
        <v>45323</v>
      </c>
      <c r="L750" s="548">
        <v>45747</v>
      </c>
      <c r="M750" s="541">
        <f t="shared" si="24"/>
        <v>60.571428571428569</v>
      </c>
      <c r="N750" s="542">
        <v>1</v>
      </c>
      <c r="O750" s="547" t="s">
        <v>888</v>
      </c>
      <c r="P750" s="543">
        <f t="shared" si="23"/>
        <v>1</v>
      </c>
      <c r="Q750" s="544" t="str">
        <f>IF(ISNUMBER(P750),IF(P750=100%,"CUMPLIDA",IF(AND(ISNUMBER(L750),ISNUMBER([5]CGR!$P$4)), IF(L750&lt;[5]CGR!$P$4,"INCUMPLIDA","PROCESO"), "VERIFICAR FECHA")),"SIN VALOR AVANCE")</f>
        <v>CUMPLIDA</v>
      </c>
    </row>
    <row r="751" spans="1:17" ht="90.75" x14ac:dyDescent="0.2">
      <c r="A751" s="533" t="s">
        <v>19</v>
      </c>
      <c r="B751" s="534" t="s">
        <v>13</v>
      </c>
      <c r="C751" s="837"/>
      <c r="D751" s="837"/>
      <c r="E751" s="833"/>
      <c r="F751" s="833"/>
      <c r="G751" s="536" t="s">
        <v>238</v>
      </c>
      <c r="H751" s="538" t="s">
        <v>239</v>
      </c>
      <c r="I751" s="538" t="s">
        <v>240</v>
      </c>
      <c r="J751" s="545">
        <v>1</v>
      </c>
      <c r="K751" s="548">
        <v>45231</v>
      </c>
      <c r="L751" s="548">
        <v>45747</v>
      </c>
      <c r="M751" s="541">
        <f t="shared" si="24"/>
        <v>73.714285714285708</v>
      </c>
      <c r="N751" s="542">
        <v>1</v>
      </c>
      <c r="O751" s="547" t="s">
        <v>888</v>
      </c>
      <c r="P751" s="543">
        <f t="shared" si="23"/>
        <v>1</v>
      </c>
      <c r="Q751" s="544" t="str">
        <f>IF(ISNUMBER(P751),IF(P751=100%,"CUMPLIDA",IF(AND(ISNUMBER(L751),ISNUMBER([5]CGR!$P$4)), IF(L751&lt;[5]CGR!$P$4,"INCUMPLIDA","PROCESO"), "VERIFICAR FECHA")),"SIN VALOR AVANCE")</f>
        <v>CUMPLIDA</v>
      </c>
    </row>
    <row r="752" spans="1:17" ht="150.75" x14ac:dyDescent="0.2">
      <c r="A752" s="533" t="s">
        <v>19</v>
      </c>
      <c r="B752" s="534" t="s">
        <v>13</v>
      </c>
      <c r="C752" s="837"/>
      <c r="D752" s="837"/>
      <c r="E752" s="833"/>
      <c r="F752" s="833"/>
      <c r="G752" s="536" t="s">
        <v>104</v>
      </c>
      <c r="H752" s="538" t="s">
        <v>104</v>
      </c>
      <c r="I752" s="538" t="s">
        <v>248</v>
      </c>
      <c r="J752" s="545">
        <v>1</v>
      </c>
      <c r="K752" s="548">
        <v>45323</v>
      </c>
      <c r="L752" s="548">
        <v>45747</v>
      </c>
      <c r="M752" s="541">
        <f t="shared" si="24"/>
        <v>60.571428571428569</v>
      </c>
      <c r="N752" s="542">
        <v>1</v>
      </c>
      <c r="O752" s="547" t="s">
        <v>865</v>
      </c>
      <c r="P752" s="543">
        <f t="shared" si="23"/>
        <v>1</v>
      </c>
      <c r="Q752" s="544" t="str">
        <f>IF(ISNUMBER(P752),IF(P752=100%,"CUMPLIDA",IF(AND(ISNUMBER(L752),ISNUMBER([5]CGR!$P$4)), IF(L752&lt;[5]CGR!$P$4,"INCUMPLIDA","PROCESO"), "VERIFICAR FECHA")),"SIN VALOR AVANCE")</f>
        <v>CUMPLIDA</v>
      </c>
    </row>
    <row r="753" spans="1:17" ht="90.75" x14ac:dyDescent="0.2">
      <c r="A753" s="533" t="s">
        <v>19</v>
      </c>
      <c r="B753" s="534" t="s">
        <v>13</v>
      </c>
      <c r="C753" s="837"/>
      <c r="D753" s="837"/>
      <c r="E753" s="833"/>
      <c r="F753" s="833"/>
      <c r="G753" s="536" t="s">
        <v>830</v>
      </c>
      <c r="H753" s="538" t="s">
        <v>830</v>
      </c>
      <c r="I753" s="538" t="s">
        <v>107</v>
      </c>
      <c r="J753" s="545">
        <v>1</v>
      </c>
      <c r="K753" s="548">
        <v>45231</v>
      </c>
      <c r="L753" s="548">
        <v>45747</v>
      </c>
      <c r="M753" s="541">
        <f t="shared" si="24"/>
        <v>73.714285714285708</v>
      </c>
      <c r="N753" s="542">
        <v>1</v>
      </c>
      <c r="O753" s="547" t="s">
        <v>888</v>
      </c>
      <c r="P753" s="543">
        <f t="shared" si="23"/>
        <v>1</v>
      </c>
      <c r="Q753" s="544" t="str">
        <f>IF(ISNUMBER(P753),IF(P753=100%,"CUMPLIDA",IF(AND(ISNUMBER(L753),ISNUMBER([5]CGR!$P$4)), IF(L753&lt;[5]CGR!$P$4,"INCUMPLIDA","PROCESO"), "VERIFICAR FECHA")),"SIN VALOR AVANCE")</f>
        <v>CUMPLIDA</v>
      </c>
    </row>
    <row r="754" spans="1:17" ht="210.75" x14ac:dyDescent="0.2">
      <c r="A754" s="533" t="s">
        <v>19</v>
      </c>
      <c r="B754" s="534" t="s">
        <v>13</v>
      </c>
      <c r="C754" s="837"/>
      <c r="D754" s="837"/>
      <c r="E754" s="833"/>
      <c r="F754" s="833"/>
      <c r="G754" s="536" t="s">
        <v>831</v>
      </c>
      <c r="H754" s="538" t="s">
        <v>831</v>
      </c>
      <c r="I754" s="538" t="s">
        <v>524</v>
      </c>
      <c r="J754" s="545">
        <v>1</v>
      </c>
      <c r="K754" s="548">
        <v>45231</v>
      </c>
      <c r="L754" s="548">
        <v>45808</v>
      </c>
      <c r="M754" s="541">
        <f t="shared" si="24"/>
        <v>82.428571428571431</v>
      </c>
      <c r="N754" s="542">
        <v>1</v>
      </c>
      <c r="O754" s="547" t="s">
        <v>1034</v>
      </c>
      <c r="P754" s="543">
        <f t="shared" si="23"/>
        <v>1</v>
      </c>
      <c r="Q754" s="544" t="str">
        <f>IF(ISNUMBER(P754),IF(P754=100%,"CUMPLIDA",IF(AND(ISNUMBER(L754),ISNUMBER([5]CGR!$P$4)), IF(L754&lt;[5]CGR!$P$4,"INCUMPLIDA","PROCESO"), "VERIFICAR FECHA")),"SIN VALOR AVANCE")</f>
        <v>CUMPLIDA</v>
      </c>
    </row>
    <row r="755" spans="1:17" ht="180.75" x14ac:dyDescent="0.2">
      <c r="A755" s="533" t="s">
        <v>19</v>
      </c>
      <c r="B755" s="534" t="s">
        <v>13</v>
      </c>
      <c r="C755" s="837"/>
      <c r="D755" s="837"/>
      <c r="E755" s="833"/>
      <c r="F755" s="833"/>
      <c r="G755" s="536" t="s">
        <v>110</v>
      </c>
      <c r="H755" s="538" t="s">
        <v>111</v>
      </c>
      <c r="I755" s="538" t="s">
        <v>112</v>
      </c>
      <c r="J755" s="545">
        <v>10</v>
      </c>
      <c r="K755" s="548">
        <v>45809</v>
      </c>
      <c r="L755" s="548">
        <v>46568</v>
      </c>
      <c r="M755" s="541">
        <f t="shared" si="24"/>
        <v>108.42857142857143</v>
      </c>
      <c r="N755" s="542">
        <v>0</v>
      </c>
      <c r="O755" s="547" t="s">
        <v>867</v>
      </c>
      <c r="P755" s="543">
        <f t="shared" si="23"/>
        <v>0</v>
      </c>
      <c r="Q755" s="544" t="str">
        <f>IF(ISNUMBER(P755),IF(P755=100%,"CUMPLIDA",IF(AND(ISNUMBER(L755),ISNUMBER([5]CGR!$P$4)), IF(L755&lt;[5]CGR!$P$4,"INCUMPLIDA","PROCESO"), "VERIFICAR FECHA")),"SIN VALOR AVANCE")</f>
        <v>PROCESO</v>
      </c>
    </row>
    <row r="756" spans="1:17" ht="165.75" x14ac:dyDescent="0.2">
      <c r="A756" s="533" t="s">
        <v>19</v>
      </c>
      <c r="B756" s="534" t="s">
        <v>13</v>
      </c>
      <c r="C756" s="837"/>
      <c r="D756" s="837"/>
      <c r="E756" s="833"/>
      <c r="F756" s="833"/>
      <c r="G756" s="536" t="s">
        <v>114</v>
      </c>
      <c r="H756" s="538" t="s">
        <v>115</v>
      </c>
      <c r="I756" s="538" t="s">
        <v>116</v>
      </c>
      <c r="J756" s="545">
        <v>1</v>
      </c>
      <c r="K756" s="548">
        <v>45809</v>
      </c>
      <c r="L756" s="548">
        <v>46568</v>
      </c>
      <c r="M756" s="541">
        <f t="shared" si="24"/>
        <v>108.42857142857143</v>
      </c>
      <c r="N756" s="542">
        <v>0</v>
      </c>
      <c r="O756" s="547" t="s">
        <v>844</v>
      </c>
      <c r="P756" s="543">
        <f t="shared" si="23"/>
        <v>0</v>
      </c>
      <c r="Q756" s="544" t="str">
        <f>IF(ISNUMBER(P756),IF(P756=100%,"CUMPLIDA",IF(AND(ISNUMBER(L756),ISNUMBER([5]CGR!$P$4)), IF(L756&lt;[5]CGR!$P$4,"INCUMPLIDA","PROCESO"), "VERIFICAR FECHA")),"SIN VALOR AVANCE")</f>
        <v>PROCESO</v>
      </c>
    </row>
    <row r="757" spans="1:17" ht="285.75" x14ac:dyDescent="0.2">
      <c r="A757" s="533" t="s">
        <v>19</v>
      </c>
      <c r="B757" s="534" t="s">
        <v>13</v>
      </c>
      <c r="C757" s="837"/>
      <c r="D757" s="837" t="s">
        <v>776</v>
      </c>
      <c r="E757" s="833" t="s">
        <v>1044</v>
      </c>
      <c r="F757" s="833" t="s">
        <v>1045</v>
      </c>
      <c r="G757" s="536" t="s">
        <v>117</v>
      </c>
      <c r="H757" s="538" t="s">
        <v>118</v>
      </c>
      <c r="I757" s="538" t="s">
        <v>119</v>
      </c>
      <c r="J757" s="545">
        <v>2</v>
      </c>
      <c r="K757" s="548">
        <v>45809</v>
      </c>
      <c r="L757" s="548">
        <v>46568</v>
      </c>
      <c r="M757" s="541">
        <f t="shared" si="24"/>
        <v>108.42857142857143</v>
      </c>
      <c r="N757" s="542">
        <v>0</v>
      </c>
      <c r="O757" s="547" t="s">
        <v>845</v>
      </c>
      <c r="P757" s="543">
        <f t="shared" si="23"/>
        <v>0</v>
      </c>
      <c r="Q757" s="544" t="str">
        <f>IF(ISNUMBER(P757),IF(P757=100%,"CUMPLIDA",IF(AND(ISNUMBER(L757),ISNUMBER([5]CGR!$P$4)), IF(L757&lt;[5]CGR!$P$4,"INCUMPLIDA","PROCESO"), "VERIFICAR FECHA")),"SIN VALOR AVANCE")</f>
        <v>PROCESO</v>
      </c>
    </row>
    <row r="758" spans="1:17" ht="75.75" customHeight="1" x14ac:dyDescent="0.2">
      <c r="A758" s="533" t="s">
        <v>19</v>
      </c>
      <c r="B758" s="534" t="s">
        <v>13</v>
      </c>
      <c r="C758" s="837" t="s">
        <v>1046</v>
      </c>
      <c r="D758" s="837" t="s">
        <v>776</v>
      </c>
      <c r="E758" s="833" t="s">
        <v>1047</v>
      </c>
      <c r="F758" s="833" t="s">
        <v>1048</v>
      </c>
      <c r="G758" s="833" t="s">
        <v>823</v>
      </c>
      <c r="H758" s="537" t="s">
        <v>675</v>
      </c>
      <c r="I758" s="538" t="s">
        <v>676</v>
      </c>
      <c r="J758" s="539">
        <v>1</v>
      </c>
      <c r="K758" s="540">
        <v>45231</v>
      </c>
      <c r="L758" s="540">
        <v>45504</v>
      </c>
      <c r="M758" s="541">
        <f t="shared" si="24"/>
        <v>39</v>
      </c>
      <c r="N758" s="542">
        <v>1</v>
      </c>
      <c r="O758" s="547" t="s">
        <v>825</v>
      </c>
      <c r="P758" s="543">
        <f t="shared" si="23"/>
        <v>1</v>
      </c>
      <c r="Q758" s="544" t="str">
        <f>IF(ISNUMBER(P758),IF(P758=100%,"CUMPLIDA",IF(AND(ISNUMBER(L758),ISNUMBER([5]CGR!$P$4)), IF(L758&lt;[5]CGR!$P$4,"INCUMPLIDA","PROCESO"), "VERIFICAR FECHA")),"SIN VALOR AVANCE")</f>
        <v>CUMPLIDA</v>
      </c>
    </row>
    <row r="759" spans="1:17" ht="315.75" x14ac:dyDescent="0.2">
      <c r="A759" s="533" t="s">
        <v>19</v>
      </c>
      <c r="B759" s="534" t="s">
        <v>13</v>
      </c>
      <c r="C759" s="837"/>
      <c r="D759" s="837"/>
      <c r="E759" s="833"/>
      <c r="F759" s="833"/>
      <c r="G759" s="833"/>
      <c r="H759" s="537" t="s">
        <v>678</v>
      </c>
      <c r="I759" s="538" t="s">
        <v>679</v>
      </c>
      <c r="J759" s="539">
        <v>1</v>
      </c>
      <c r="K759" s="540">
        <v>45231</v>
      </c>
      <c r="L759" s="540">
        <v>45504</v>
      </c>
      <c r="M759" s="541">
        <f t="shared" si="24"/>
        <v>39</v>
      </c>
      <c r="N759" s="542">
        <v>1</v>
      </c>
      <c r="O759" s="547" t="s">
        <v>864</v>
      </c>
      <c r="P759" s="543">
        <f t="shared" si="23"/>
        <v>1</v>
      </c>
      <c r="Q759" s="544" t="str">
        <f>IF(ISNUMBER(P759),IF(P759=100%,"CUMPLIDA",IF(AND(ISNUMBER(L759),ISNUMBER([5]CGR!$P$4)), IF(L759&lt;[5]CGR!$P$4,"INCUMPLIDA","PROCESO"), "VERIFICAR FECHA")),"SIN VALOR AVANCE")</f>
        <v>CUMPLIDA</v>
      </c>
    </row>
    <row r="760" spans="1:17" ht="150.75" x14ac:dyDescent="0.2">
      <c r="A760" s="533" t="s">
        <v>19</v>
      </c>
      <c r="B760" s="534" t="s">
        <v>13</v>
      </c>
      <c r="C760" s="837"/>
      <c r="D760" s="837"/>
      <c r="E760" s="833"/>
      <c r="F760" s="833"/>
      <c r="G760" s="536" t="s">
        <v>97</v>
      </c>
      <c r="H760" s="538" t="s">
        <v>98</v>
      </c>
      <c r="I760" s="538" t="s">
        <v>99</v>
      </c>
      <c r="J760" s="545">
        <v>1</v>
      </c>
      <c r="K760" s="548">
        <v>45323</v>
      </c>
      <c r="L760" s="548">
        <v>45747</v>
      </c>
      <c r="M760" s="541">
        <f t="shared" si="24"/>
        <v>60.571428571428569</v>
      </c>
      <c r="N760" s="542">
        <v>1</v>
      </c>
      <c r="O760" s="547" t="s">
        <v>865</v>
      </c>
      <c r="P760" s="543">
        <f t="shared" si="23"/>
        <v>1</v>
      </c>
      <c r="Q760" s="544" t="str">
        <f>IF(ISNUMBER(P760),IF(P760=100%,"CUMPLIDA",IF(AND(ISNUMBER(L760),ISNUMBER([5]CGR!$P$4)), IF(L760&lt;[5]CGR!$P$4,"INCUMPLIDA","PROCESO"), "VERIFICAR FECHA")),"SIN VALOR AVANCE")</f>
        <v>CUMPLIDA</v>
      </c>
    </row>
    <row r="761" spans="1:17" ht="75.75" x14ac:dyDescent="0.2">
      <c r="A761" s="533" t="s">
        <v>19</v>
      </c>
      <c r="B761" s="534" t="s">
        <v>13</v>
      </c>
      <c r="C761" s="837"/>
      <c r="D761" s="837"/>
      <c r="E761" s="833"/>
      <c r="F761" s="833"/>
      <c r="G761" s="536" t="s">
        <v>101</v>
      </c>
      <c r="H761" s="538" t="s">
        <v>101</v>
      </c>
      <c r="I761" s="538" t="s">
        <v>102</v>
      </c>
      <c r="J761" s="545">
        <v>1</v>
      </c>
      <c r="K761" s="548">
        <v>45323</v>
      </c>
      <c r="L761" s="548">
        <v>45747</v>
      </c>
      <c r="M761" s="541">
        <f t="shared" si="24"/>
        <v>60.571428571428569</v>
      </c>
      <c r="N761" s="542">
        <v>1</v>
      </c>
      <c r="O761" s="547" t="s">
        <v>942</v>
      </c>
      <c r="P761" s="543">
        <f t="shared" si="23"/>
        <v>1</v>
      </c>
      <c r="Q761" s="544" t="str">
        <f>IF(ISNUMBER(P761),IF(P761=100%,"CUMPLIDA",IF(AND(ISNUMBER(L761),ISNUMBER([5]CGR!$P$4)), IF(L761&lt;[5]CGR!$P$4,"INCUMPLIDA","PROCESO"), "VERIFICAR FECHA")),"SIN VALOR AVANCE")</f>
        <v>CUMPLIDA</v>
      </c>
    </row>
    <row r="762" spans="1:17" ht="75.75" x14ac:dyDescent="0.2">
      <c r="A762" s="533" t="s">
        <v>19</v>
      </c>
      <c r="B762" s="534" t="s">
        <v>13</v>
      </c>
      <c r="C762" s="837"/>
      <c r="D762" s="837"/>
      <c r="E762" s="833"/>
      <c r="F762" s="833"/>
      <c r="G762" s="536" t="s">
        <v>238</v>
      </c>
      <c r="H762" s="538" t="s">
        <v>239</v>
      </c>
      <c r="I762" s="538" t="s">
        <v>240</v>
      </c>
      <c r="J762" s="545">
        <v>1</v>
      </c>
      <c r="K762" s="548">
        <v>45231</v>
      </c>
      <c r="L762" s="548">
        <v>45747</v>
      </c>
      <c r="M762" s="541">
        <f t="shared" si="24"/>
        <v>73.714285714285708</v>
      </c>
      <c r="N762" s="542">
        <v>1</v>
      </c>
      <c r="O762" s="547" t="s">
        <v>942</v>
      </c>
      <c r="P762" s="543">
        <f t="shared" si="23"/>
        <v>1</v>
      </c>
      <c r="Q762" s="544" t="str">
        <f>IF(ISNUMBER(P762),IF(P762=100%,"CUMPLIDA",IF(AND(ISNUMBER(L762),ISNUMBER([5]CGR!$P$4)), IF(L762&lt;[5]CGR!$P$4,"INCUMPLIDA","PROCESO"), "VERIFICAR FECHA")),"SIN VALOR AVANCE")</f>
        <v>CUMPLIDA</v>
      </c>
    </row>
    <row r="763" spans="1:17" ht="150.75" x14ac:dyDescent="0.2">
      <c r="A763" s="533" t="s">
        <v>19</v>
      </c>
      <c r="B763" s="534" t="s">
        <v>13</v>
      </c>
      <c r="C763" s="837"/>
      <c r="D763" s="837"/>
      <c r="E763" s="833"/>
      <c r="F763" s="833"/>
      <c r="G763" s="536" t="s">
        <v>104</v>
      </c>
      <c r="H763" s="538" t="s">
        <v>104</v>
      </c>
      <c r="I763" s="538" t="s">
        <v>248</v>
      </c>
      <c r="J763" s="545">
        <v>1</v>
      </c>
      <c r="K763" s="548">
        <v>45323</v>
      </c>
      <c r="L763" s="548">
        <v>45747</v>
      </c>
      <c r="M763" s="541">
        <f t="shared" si="24"/>
        <v>60.571428571428569</v>
      </c>
      <c r="N763" s="542">
        <v>1</v>
      </c>
      <c r="O763" s="547" t="s">
        <v>865</v>
      </c>
      <c r="P763" s="543">
        <f t="shared" si="23"/>
        <v>1</v>
      </c>
      <c r="Q763" s="544" t="str">
        <f>IF(ISNUMBER(P763),IF(P763=100%,"CUMPLIDA",IF(AND(ISNUMBER(L763),ISNUMBER([5]CGR!$P$4)), IF(L763&lt;[5]CGR!$P$4,"INCUMPLIDA","PROCESO"), "VERIFICAR FECHA")),"SIN VALOR AVANCE")</f>
        <v>CUMPLIDA</v>
      </c>
    </row>
    <row r="764" spans="1:17" ht="75.75" x14ac:dyDescent="0.2">
      <c r="A764" s="533" t="s">
        <v>19</v>
      </c>
      <c r="B764" s="534" t="s">
        <v>13</v>
      </c>
      <c r="C764" s="837"/>
      <c r="D764" s="837"/>
      <c r="E764" s="833"/>
      <c r="F764" s="833"/>
      <c r="G764" s="536" t="s">
        <v>830</v>
      </c>
      <c r="H764" s="538" t="s">
        <v>830</v>
      </c>
      <c r="I764" s="538" t="s">
        <v>107</v>
      </c>
      <c r="J764" s="545">
        <v>1</v>
      </c>
      <c r="K764" s="548">
        <v>45231</v>
      </c>
      <c r="L764" s="548">
        <v>45747</v>
      </c>
      <c r="M764" s="541">
        <f t="shared" si="24"/>
        <v>73.714285714285708</v>
      </c>
      <c r="N764" s="542">
        <v>1</v>
      </c>
      <c r="O764" s="547" t="s">
        <v>942</v>
      </c>
      <c r="P764" s="543">
        <f t="shared" ref="P764:P827" si="25">N764/J764</f>
        <v>1</v>
      </c>
      <c r="Q764" s="544" t="str">
        <f>IF(ISNUMBER(P764),IF(P764=100%,"CUMPLIDA",IF(AND(ISNUMBER(L764),ISNUMBER([5]CGR!$P$4)), IF(L764&lt;[5]CGR!$P$4,"INCUMPLIDA","PROCESO"), "VERIFICAR FECHA")),"SIN VALOR AVANCE")</f>
        <v>CUMPLIDA</v>
      </c>
    </row>
    <row r="765" spans="1:17" ht="225.75" x14ac:dyDescent="0.2">
      <c r="A765" s="533" t="s">
        <v>19</v>
      </c>
      <c r="B765" s="534" t="s">
        <v>13</v>
      </c>
      <c r="C765" s="837"/>
      <c r="D765" s="837"/>
      <c r="E765" s="833"/>
      <c r="F765" s="833"/>
      <c r="G765" s="536" t="s">
        <v>831</v>
      </c>
      <c r="H765" s="538" t="s">
        <v>831</v>
      </c>
      <c r="I765" s="538" t="s">
        <v>524</v>
      </c>
      <c r="J765" s="545">
        <v>1</v>
      </c>
      <c r="K765" s="548">
        <v>45231</v>
      </c>
      <c r="L765" s="548">
        <v>45808</v>
      </c>
      <c r="M765" s="541">
        <f t="shared" si="24"/>
        <v>82.428571428571431</v>
      </c>
      <c r="N765" s="542">
        <v>1</v>
      </c>
      <c r="O765" s="547" t="s">
        <v>873</v>
      </c>
      <c r="P765" s="543">
        <f t="shared" si="25"/>
        <v>1</v>
      </c>
      <c r="Q765" s="544" t="str">
        <f>IF(ISNUMBER(P765),IF(P765=100%,"CUMPLIDA",IF(AND(ISNUMBER(L765),ISNUMBER([5]CGR!$P$4)), IF(L765&lt;[5]CGR!$P$4,"INCUMPLIDA","PROCESO"), "VERIFICAR FECHA")),"SIN VALOR AVANCE")</f>
        <v>CUMPLIDA</v>
      </c>
    </row>
    <row r="766" spans="1:17" ht="210.75" x14ac:dyDescent="0.2">
      <c r="A766" s="533" t="s">
        <v>19</v>
      </c>
      <c r="B766" s="534" t="s">
        <v>13</v>
      </c>
      <c r="C766" s="837"/>
      <c r="D766" s="837"/>
      <c r="E766" s="833"/>
      <c r="F766" s="833"/>
      <c r="G766" s="536" t="s">
        <v>110</v>
      </c>
      <c r="H766" s="538" t="s">
        <v>111</v>
      </c>
      <c r="I766" s="538" t="s">
        <v>112</v>
      </c>
      <c r="J766" s="545">
        <v>10</v>
      </c>
      <c r="K766" s="548">
        <v>45809</v>
      </c>
      <c r="L766" s="548">
        <v>46568</v>
      </c>
      <c r="M766" s="541">
        <f t="shared" si="24"/>
        <v>108.42857142857143</v>
      </c>
      <c r="N766" s="542">
        <v>0</v>
      </c>
      <c r="O766" s="547" t="s">
        <v>1049</v>
      </c>
      <c r="P766" s="543">
        <f t="shared" si="25"/>
        <v>0</v>
      </c>
      <c r="Q766" s="544" t="str">
        <f>IF(ISNUMBER(P766),IF(P766=100%,"CUMPLIDA",IF(AND(ISNUMBER(L766),ISNUMBER([5]CGR!$P$4)), IF(L766&lt;[5]CGR!$P$4,"INCUMPLIDA","PROCESO"), "VERIFICAR FECHA")),"SIN VALOR AVANCE")</f>
        <v>PROCESO</v>
      </c>
    </row>
    <row r="767" spans="1:17" ht="150.75" x14ac:dyDescent="0.2">
      <c r="A767" s="533" t="s">
        <v>19</v>
      </c>
      <c r="B767" s="534" t="s">
        <v>13</v>
      </c>
      <c r="C767" s="837"/>
      <c r="D767" s="837"/>
      <c r="E767" s="833"/>
      <c r="F767" s="833"/>
      <c r="G767" s="536" t="s">
        <v>114</v>
      </c>
      <c r="H767" s="538" t="s">
        <v>115</v>
      </c>
      <c r="I767" s="538" t="s">
        <v>116</v>
      </c>
      <c r="J767" s="545">
        <v>1</v>
      </c>
      <c r="K767" s="548">
        <v>45809</v>
      </c>
      <c r="L767" s="548">
        <v>46568</v>
      </c>
      <c r="M767" s="541">
        <f t="shared" si="24"/>
        <v>108.42857142857143</v>
      </c>
      <c r="N767" s="542">
        <v>0</v>
      </c>
      <c r="O767" s="547" t="s">
        <v>1050</v>
      </c>
      <c r="P767" s="543">
        <f t="shared" si="25"/>
        <v>0</v>
      </c>
      <c r="Q767" s="544" t="str">
        <f>IF(ISNUMBER(P767),IF(P767=100%,"CUMPLIDA",IF(AND(ISNUMBER(L767),ISNUMBER([5]CGR!$P$4)), IF(L767&lt;[5]CGR!$P$4,"INCUMPLIDA","PROCESO"), "VERIFICAR FECHA")),"SIN VALOR AVANCE")</f>
        <v>PROCESO</v>
      </c>
    </row>
    <row r="768" spans="1:17" ht="285.75" x14ac:dyDescent="0.2">
      <c r="A768" s="533" t="s">
        <v>19</v>
      </c>
      <c r="B768" s="534" t="s">
        <v>13</v>
      </c>
      <c r="C768" s="837"/>
      <c r="D768" s="837" t="s">
        <v>776</v>
      </c>
      <c r="E768" s="833" t="s">
        <v>1047</v>
      </c>
      <c r="F768" s="833" t="s">
        <v>1048</v>
      </c>
      <c r="G768" s="536" t="s">
        <v>117</v>
      </c>
      <c r="H768" s="538" t="s">
        <v>118</v>
      </c>
      <c r="I768" s="538" t="s">
        <v>119</v>
      </c>
      <c r="J768" s="545">
        <v>2</v>
      </c>
      <c r="K768" s="548">
        <v>45809</v>
      </c>
      <c r="L768" s="548">
        <v>46568</v>
      </c>
      <c r="M768" s="541">
        <f t="shared" si="24"/>
        <v>108.42857142857143</v>
      </c>
      <c r="N768" s="542">
        <v>0</v>
      </c>
      <c r="O768" s="547" t="s">
        <v>845</v>
      </c>
      <c r="P768" s="543">
        <f t="shared" si="25"/>
        <v>0</v>
      </c>
      <c r="Q768" s="544" t="str">
        <f>IF(ISNUMBER(P768),IF(P768=100%,"CUMPLIDA",IF(AND(ISNUMBER(L768),ISNUMBER([5]CGR!$P$4)), IF(L768&lt;[5]CGR!$P$4,"INCUMPLIDA","PROCESO"), "VERIFICAR FECHA")),"SIN VALOR AVANCE")</f>
        <v>PROCESO</v>
      </c>
    </row>
    <row r="769" spans="1:17" ht="105.75" customHeight="1" x14ac:dyDescent="0.2">
      <c r="A769" s="533" t="s">
        <v>19</v>
      </c>
      <c r="B769" s="534" t="s">
        <v>13</v>
      </c>
      <c r="C769" s="837" t="s">
        <v>1051</v>
      </c>
      <c r="D769" s="837" t="s">
        <v>776</v>
      </c>
      <c r="E769" s="833" t="s">
        <v>1052</v>
      </c>
      <c r="F769" s="833" t="s">
        <v>1053</v>
      </c>
      <c r="G769" s="536" t="s">
        <v>1054</v>
      </c>
      <c r="H769" s="538" t="s">
        <v>1055</v>
      </c>
      <c r="I769" s="538" t="s">
        <v>1056</v>
      </c>
      <c r="J769" s="539">
        <v>2</v>
      </c>
      <c r="K769" s="540">
        <v>44378</v>
      </c>
      <c r="L769" s="540">
        <v>44561</v>
      </c>
      <c r="M769" s="541">
        <f t="shared" si="24"/>
        <v>26.142857142857142</v>
      </c>
      <c r="N769" s="542">
        <v>2</v>
      </c>
      <c r="O769" s="538" t="s">
        <v>1057</v>
      </c>
      <c r="P769" s="543">
        <f t="shared" si="25"/>
        <v>1</v>
      </c>
      <c r="Q769" s="544" t="str">
        <f>IF(ISNUMBER(P769),IF(P769=100%,"CUMPLIDA",IF(AND(ISNUMBER(L769),ISNUMBER([5]CGR!$P$4)), IF(L769&lt;[5]CGR!$P$4,"INCUMPLIDA","PROCESO"), "VERIFICAR FECHA")),"SIN VALOR AVANCE")</f>
        <v>CUMPLIDA</v>
      </c>
    </row>
    <row r="770" spans="1:17" ht="255.75" x14ac:dyDescent="0.2">
      <c r="A770" s="533" t="s">
        <v>19</v>
      </c>
      <c r="B770" s="534" t="s">
        <v>13</v>
      </c>
      <c r="C770" s="837"/>
      <c r="D770" s="837" t="s">
        <v>776</v>
      </c>
      <c r="E770" s="833" t="s">
        <v>1052</v>
      </c>
      <c r="F770" s="833" t="s">
        <v>1053</v>
      </c>
      <c r="G770" s="536" t="s">
        <v>1054</v>
      </c>
      <c r="H770" s="538" t="s">
        <v>1058</v>
      </c>
      <c r="I770" s="538" t="s">
        <v>1059</v>
      </c>
      <c r="J770" s="539">
        <v>2</v>
      </c>
      <c r="K770" s="540">
        <v>45292</v>
      </c>
      <c r="L770" s="540">
        <v>46022</v>
      </c>
      <c r="M770" s="541">
        <f t="shared" si="24"/>
        <v>104.28571428571429</v>
      </c>
      <c r="N770" s="542">
        <v>0</v>
      </c>
      <c r="O770" s="547" t="s">
        <v>1060</v>
      </c>
      <c r="P770" s="543">
        <f t="shared" si="25"/>
        <v>0</v>
      </c>
      <c r="Q770" s="544" t="str">
        <f>IF(ISNUMBER(P770),IF(P770=100%,"CUMPLIDA",IF(AND(ISNUMBER(L770),ISNUMBER([5]CGR!$P$4)), IF(L770&lt;[5]CGR!$P$4,"INCUMPLIDA","PROCESO"), "VERIFICAR FECHA")),"SIN VALOR AVANCE")</f>
        <v>PROCESO</v>
      </c>
    </row>
    <row r="771" spans="1:17" ht="75.75" customHeight="1" x14ac:dyDescent="0.2">
      <c r="A771" s="533" t="s">
        <v>19</v>
      </c>
      <c r="B771" s="534" t="s">
        <v>13</v>
      </c>
      <c r="C771" s="837" t="s">
        <v>1061</v>
      </c>
      <c r="D771" s="837" t="s">
        <v>776</v>
      </c>
      <c r="E771" s="833" t="s">
        <v>1062</v>
      </c>
      <c r="F771" s="833" t="s">
        <v>1063</v>
      </c>
      <c r="G771" s="833" t="s">
        <v>823</v>
      </c>
      <c r="H771" s="537" t="s">
        <v>675</v>
      </c>
      <c r="I771" s="538" t="s">
        <v>676</v>
      </c>
      <c r="J771" s="539">
        <v>1</v>
      </c>
      <c r="K771" s="540">
        <v>45231</v>
      </c>
      <c r="L771" s="540">
        <v>45504</v>
      </c>
      <c r="M771" s="541">
        <f t="shared" si="24"/>
        <v>39</v>
      </c>
      <c r="N771" s="542">
        <v>1</v>
      </c>
      <c r="O771" s="547" t="s">
        <v>825</v>
      </c>
      <c r="P771" s="543">
        <f t="shared" si="25"/>
        <v>1</v>
      </c>
      <c r="Q771" s="544" t="str">
        <f>IF(ISNUMBER(P771),IF(P771=100%,"CUMPLIDA",IF(AND(ISNUMBER(L771),ISNUMBER([5]CGR!$P$4)), IF(L771&lt;[5]CGR!$P$4,"INCUMPLIDA","PROCESO"), "VERIFICAR FECHA")),"SIN VALOR AVANCE")</f>
        <v>CUMPLIDA</v>
      </c>
    </row>
    <row r="772" spans="1:17" ht="315.75" x14ac:dyDescent="0.2">
      <c r="A772" s="533" t="s">
        <v>19</v>
      </c>
      <c r="B772" s="534" t="s">
        <v>13</v>
      </c>
      <c r="C772" s="837"/>
      <c r="D772" s="837"/>
      <c r="E772" s="833"/>
      <c r="F772" s="833"/>
      <c r="G772" s="833"/>
      <c r="H772" s="537" t="s">
        <v>678</v>
      </c>
      <c r="I772" s="538" t="s">
        <v>679</v>
      </c>
      <c r="J772" s="539">
        <v>1</v>
      </c>
      <c r="K772" s="540">
        <v>45231</v>
      </c>
      <c r="L772" s="540">
        <v>45504</v>
      </c>
      <c r="M772" s="541">
        <f t="shared" si="24"/>
        <v>39</v>
      </c>
      <c r="N772" s="542">
        <v>1</v>
      </c>
      <c r="O772" s="547" t="s">
        <v>864</v>
      </c>
      <c r="P772" s="543">
        <f t="shared" si="25"/>
        <v>1</v>
      </c>
      <c r="Q772" s="544" t="str">
        <f>IF(ISNUMBER(P772),IF(P772=100%,"CUMPLIDA",IF(AND(ISNUMBER(L772),ISNUMBER([5]CGR!$P$4)), IF(L772&lt;[5]CGR!$P$4,"INCUMPLIDA","PROCESO"), "VERIFICAR FECHA")),"SIN VALOR AVANCE")</f>
        <v>CUMPLIDA</v>
      </c>
    </row>
    <row r="773" spans="1:17" ht="150.75" x14ac:dyDescent="0.2">
      <c r="A773" s="533" t="s">
        <v>19</v>
      </c>
      <c r="B773" s="534" t="s">
        <v>13</v>
      </c>
      <c r="C773" s="837"/>
      <c r="D773" s="837"/>
      <c r="E773" s="833"/>
      <c r="F773" s="833"/>
      <c r="G773" s="536" t="s">
        <v>97</v>
      </c>
      <c r="H773" s="538" t="s">
        <v>98</v>
      </c>
      <c r="I773" s="538" t="s">
        <v>99</v>
      </c>
      <c r="J773" s="545">
        <v>1</v>
      </c>
      <c r="K773" s="548">
        <v>45323</v>
      </c>
      <c r="L773" s="548">
        <v>45747</v>
      </c>
      <c r="M773" s="541">
        <f t="shared" si="24"/>
        <v>60.571428571428569</v>
      </c>
      <c r="N773" s="542">
        <v>1</v>
      </c>
      <c r="O773" s="547" t="s">
        <v>865</v>
      </c>
      <c r="P773" s="543">
        <f t="shared" si="25"/>
        <v>1</v>
      </c>
      <c r="Q773" s="544" t="str">
        <f>IF(ISNUMBER(P773),IF(P773=100%,"CUMPLIDA",IF(AND(ISNUMBER(L773),ISNUMBER([5]CGR!$P$4)), IF(L773&lt;[5]CGR!$P$4,"INCUMPLIDA","PROCESO"), "VERIFICAR FECHA")),"SIN VALOR AVANCE")</f>
        <v>CUMPLIDA</v>
      </c>
    </row>
    <row r="774" spans="1:17" ht="90.75" x14ac:dyDescent="0.2">
      <c r="A774" s="533" t="s">
        <v>19</v>
      </c>
      <c r="B774" s="534" t="s">
        <v>13</v>
      </c>
      <c r="C774" s="837"/>
      <c r="D774" s="837"/>
      <c r="E774" s="833"/>
      <c r="F774" s="833"/>
      <c r="G774" s="536" t="s">
        <v>101</v>
      </c>
      <c r="H774" s="538" t="s">
        <v>101</v>
      </c>
      <c r="I774" s="538" t="s">
        <v>102</v>
      </c>
      <c r="J774" s="545">
        <v>1</v>
      </c>
      <c r="K774" s="548">
        <v>45323</v>
      </c>
      <c r="L774" s="548">
        <v>45747</v>
      </c>
      <c r="M774" s="541">
        <f t="shared" si="24"/>
        <v>60.571428571428569</v>
      </c>
      <c r="N774" s="542">
        <v>1</v>
      </c>
      <c r="O774" s="547" t="s">
        <v>888</v>
      </c>
      <c r="P774" s="543">
        <f t="shared" si="25"/>
        <v>1</v>
      </c>
      <c r="Q774" s="544" t="str">
        <f>IF(ISNUMBER(P774),IF(P774=100%,"CUMPLIDA",IF(AND(ISNUMBER(L774),ISNUMBER([5]CGR!$P$4)), IF(L774&lt;[5]CGR!$P$4,"INCUMPLIDA","PROCESO"), "VERIFICAR FECHA")),"SIN VALOR AVANCE")</f>
        <v>CUMPLIDA</v>
      </c>
    </row>
    <row r="775" spans="1:17" ht="90.75" x14ac:dyDescent="0.2">
      <c r="A775" s="533" t="s">
        <v>19</v>
      </c>
      <c r="B775" s="534" t="s">
        <v>13</v>
      </c>
      <c r="C775" s="837"/>
      <c r="D775" s="837"/>
      <c r="E775" s="833"/>
      <c r="F775" s="833"/>
      <c r="G775" s="536" t="s">
        <v>238</v>
      </c>
      <c r="H775" s="538" t="s">
        <v>239</v>
      </c>
      <c r="I775" s="538" t="s">
        <v>240</v>
      </c>
      <c r="J775" s="545">
        <v>1</v>
      </c>
      <c r="K775" s="548">
        <v>45231</v>
      </c>
      <c r="L775" s="548">
        <v>45747</v>
      </c>
      <c r="M775" s="541">
        <f t="shared" si="24"/>
        <v>73.714285714285708</v>
      </c>
      <c r="N775" s="542">
        <v>1</v>
      </c>
      <c r="O775" s="547" t="s">
        <v>888</v>
      </c>
      <c r="P775" s="543">
        <f t="shared" si="25"/>
        <v>1</v>
      </c>
      <c r="Q775" s="544" t="str">
        <f>IF(ISNUMBER(P775),IF(P775=100%,"CUMPLIDA",IF(AND(ISNUMBER(L775),ISNUMBER([5]CGR!$P$4)), IF(L775&lt;[5]CGR!$P$4,"INCUMPLIDA","PROCESO"), "VERIFICAR FECHA")),"SIN VALOR AVANCE")</f>
        <v>CUMPLIDA</v>
      </c>
    </row>
    <row r="776" spans="1:17" ht="150.75" x14ac:dyDescent="0.2">
      <c r="A776" s="533" t="s">
        <v>19</v>
      </c>
      <c r="B776" s="534" t="s">
        <v>13</v>
      </c>
      <c r="C776" s="837"/>
      <c r="D776" s="837"/>
      <c r="E776" s="833"/>
      <c r="F776" s="833"/>
      <c r="G776" s="536" t="s">
        <v>104</v>
      </c>
      <c r="H776" s="538" t="s">
        <v>104</v>
      </c>
      <c r="I776" s="538" t="s">
        <v>248</v>
      </c>
      <c r="J776" s="545">
        <v>1</v>
      </c>
      <c r="K776" s="548">
        <v>45323</v>
      </c>
      <c r="L776" s="548">
        <v>45747</v>
      </c>
      <c r="M776" s="541">
        <f t="shared" si="24"/>
        <v>60.571428571428569</v>
      </c>
      <c r="N776" s="542">
        <v>1</v>
      </c>
      <c r="O776" s="547" t="s">
        <v>865</v>
      </c>
      <c r="P776" s="543">
        <f t="shared" si="25"/>
        <v>1</v>
      </c>
      <c r="Q776" s="544" t="str">
        <f>IF(ISNUMBER(P776),IF(P776=100%,"CUMPLIDA",IF(AND(ISNUMBER(L776),ISNUMBER([5]CGR!$P$4)), IF(L776&lt;[5]CGR!$P$4,"INCUMPLIDA","PROCESO"), "VERIFICAR FECHA")),"SIN VALOR AVANCE")</f>
        <v>CUMPLIDA</v>
      </c>
    </row>
    <row r="777" spans="1:17" ht="90.75" x14ac:dyDescent="0.2">
      <c r="A777" s="533" t="s">
        <v>19</v>
      </c>
      <c r="B777" s="534" t="s">
        <v>13</v>
      </c>
      <c r="C777" s="837"/>
      <c r="D777" s="837"/>
      <c r="E777" s="833"/>
      <c r="F777" s="833"/>
      <c r="G777" s="536" t="s">
        <v>830</v>
      </c>
      <c r="H777" s="538" t="s">
        <v>830</v>
      </c>
      <c r="I777" s="538" t="s">
        <v>107</v>
      </c>
      <c r="J777" s="545">
        <v>1</v>
      </c>
      <c r="K777" s="548">
        <v>45231</v>
      </c>
      <c r="L777" s="548">
        <v>45747</v>
      </c>
      <c r="M777" s="541">
        <f t="shared" si="24"/>
        <v>73.714285714285708</v>
      </c>
      <c r="N777" s="542">
        <v>1</v>
      </c>
      <c r="O777" s="547" t="s">
        <v>888</v>
      </c>
      <c r="P777" s="543">
        <f t="shared" si="25"/>
        <v>1</v>
      </c>
      <c r="Q777" s="544" t="str">
        <f>IF(ISNUMBER(P777),IF(P777=100%,"CUMPLIDA",IF(AND(ISNUMBER(L777),ISNUMBER([5]CGR!$P$4)), IF(L777&lt;[5]CGR!$P$4,"INCUMPLIDA","PROCESO"), "VERIFICAR FECHA")),"SIN VALOR AVANCE")</f>
        <v>CUMPLIDA</v>
      </c>
    </row>
    <row r="778" spans="1:17" ht="240.75" x14ac:dyDescent="0.2">
      <c r="A778" s="533" t="s">
        <v>19</v>
      </c>
      <c r="B778" s="534" t="s">
        <v>13</v>
      </c>
      <c r="C778" s="837"/>
      <c r="D778" s="837"/>
      <c r="E778" s="833"/>
      <c r="F778" s="833"/>
      <c r="G778" s="536" t="s">
        <v>831</v>
      </c>
      <c r="H778" s="538" t="s">
        <v>831</v>
      </c>
      <c r="I778" s="538" t="s">
        <v>524</v>
      </c>
      <c r="J778" s="545">
        <v>1</v>
      </c>
      <c r="K778" s="548">
        <v>45231</v>
      </c>
      <c r="L778" s="548">
        <v>45808</v>
      </c>
      <c r="M778" s="541">
        <f t="shared" si="24"/>
        <v>82.428571428571431</v>
      </c>
      <c r="N778" s="542">
        <v>1</v>
      </c>
      <c r="O778" s="547" t="s">
        <v>842</v>
      </c>
      <c r="P778" s="543">
        <f t="shared" si="25"/>
        <v>1</v>
      </c>
      <c r="Q778" s="544" t="str">
        <f>IF(ISNUMBER(P778),IF(P778=100%,"CUMPLIDA",IF(AND(ISNUMBER(L778),ISNUMBER([5]CGR!$P$4)), IF(L778&lt;[5]CGR!$P$4,"INCUMPLIDA","PROCESO"), "VERIFICAR FECHA")),"SIN VALOR AVANCE")</f>
        <v>CUMPLIDA</v>
      </c>
    </row>
    <row r="779" spans="1:17" ht="180.75" x14ac:dyDescent="0.2">
      <c r="A779" s="533" t="s">
        <v>19</v>
      </c>
      <c r="B779" s="534" t="s">
        <v>13</v>
      </c>
      <c r="C779" s="837"/>
      <c r="D779" s="837"/>
      <c r="E779" s="833"/>
      <c r="F779" s="833"/>
      <c r="G779" s="536" t="s">
        <v>110</v>
      </c>
      <c r="H779" s="538" t="s">
        <v>111</v>
      </c>
      <c r="I779" s="538" t="s">
        <v>112</v>
      </c>
      <c r="J779" s="545">
        <v>10</v>
      </c>
      <c r="K779" s="548">
        <v>45809</v>
      </c>
      <c r="L779" s="548">
        <v>46568</v>
      </c>
      <c r="M779" s="541">
        <f t="shared" si="24"/>
        <v>108.42857142857143</v>
      </c>
      <c r="N779" s="542">
        <v>0</v>
      </c>
      <c r="O779" s="547" t="s">
        <v>867</v>
      </c>
      <c r="P779" s="543">
        <f t="shared" si="25"/>
        <v>0</v>
      </c>
      <c r="Q779" s="544" t="str">
        <f>IF(ISNUMBER(P779),IF(P779=100%,"CUMPLIDA",IF(AND(ISNUMBER(L779),ISNUMBER([5]CGR!$P$4)), IF(L779&lt;[5]CGR!$P$4,"INCUMPLIDA","PROCESO"), "VERIFICAR FECHA")),"SIN VALOR AVANCE")</f>
        <v>PROCESO</v>
      </c>
    </row>
    <row r="780" spans="1:17" ht="165.75" x14ac:dyDescent="0.2">
      <c r="A780" s="533" t="s">
        <v>19</v>
      </c>
      <c r="B780" s="534" t="s">
        <v>13</v>
      </c>
      <c r="C780" s="837"/>
      <c r="D780" s="837"/>
      <c r="E780" s="833"/>
      <c r="F780" s="833"/>
      <c r="G780" s="536" t="s">
        <v>114</v>
      </c>
      <c r="H780" s="538" t="s">
        <v>115</v>
      </c>
      <c r="I780" s="538" t="s">
        <v>116</v>
      </c>
      <c r="J780" s="545">
        <v>1</v>
      </c>
      <c r="K780" s="548">
        <v>45809</v>
      </c>
      <c r="L780" s="548">
        <v>46568</v>
      </c>
      <c r="M780" s="541">
        <f t="shared" si="24"/>
        <v>108.42857142857143</v>
      </c>
      <c r="N780" s="542">
        <v>0</v>
      </c>
      <c r="O780" s="547" t="s">
        <v>844</v>
      </c>
      <c r="P780" s="543">
        <f t="shared" si="25"/>
        <v>0</v>
      </c>
      <c r="Q780" s="544" t="str">
        <f>IF(ISNUMBER(P780),IF(P780=100%,"CUMPLIDA",IF(AND(ISNUMBER(L780),ISNUMBER([5]CGR!$P$4)), IF(L780&lt;[5]CGR!$P$4,"INCUMPLIDA","PROCESO"), "VERIFICAR FECHA")),"SIN VALOR AVANCE")</f>
        <v>PROCESO</v>
      </c>
    </row>
    <row r="781" spans="1:17" ht="285.75" x14ac:dyDescent="0.2">
      <c r="A781" s="533" t="s">
        <v>19</v>
      </c>
      <c r="B781" s="534" t="s">
        <v>13</v>
      </c>
      <c r="C781" s="837"/>
      <c r="D781" s="837" t="s">
        <v>776</v>
      </c>
      <c r="E781" s="833" t="s">
        <v>1062</v>
      </c>
      <c r="F781" s="833" t="s">
        <v>1063</v>
      </c>
      <c r="G781" s="536" t="s">
        <v>117</v>
      </c>
      <c r="H781" s="538" t="s">
        <v>118</v>
      </c>
      <c r="I781" s="538" t="s">
        <v>119</v>
      </c>
      <c r="J781" s="545">
        <v>2</v>
      </c>
      <c r="K781" s="548">
        <v>45809</v>
      </c>
      <c r="L781" s="548">
        <v>46568</v>
      </c>
      <c r="M781" s="541">
        <f t="shared" si="24"/>
        <v>108.42857142857143</v>
      </c>
      <c r="N781" s="542">
        <v>0</v>
      </c>
      <c r="O781" s="547" t="s">
        <v>845</v>
      </c>
      <c r="P781" s="543">
        <f t="shared" si="25"/>
        <v>0</v>
      </c>
      <c r="Q781" s="544" t="str">
        <f>IF(ISNUMBER(P781),IF(P781=100%,"CUMPLIDA",IF(AND(ISNUMBER(L781),ISNUMBER([5]CGR!$P$4)), IF(L781&lt;[5]CGR!$P$4,"INCUMPLIDA","PROCESO"), "VERIFICAR FECHA")),"SIN VALOR AVANCE")</f>
        <v>PROCESO</v>
      </c>
    </row>
    <row r="782" spans="1:17" ht="195.75" x14ac:dyDescent="0.2">
      <c r="A782" s="533" t="s">
        <v>19</v>
      </c>
      <c r="B782" s="534" t="s">
        <v>13</v>
      </c>
      <c r="C782" s="837" t="s">
        <v>1064</v>
      </c>
      <c r="D782" s="837" t="s">
        <v>1065</v>
      </c>
      <c r="E782" s="871" t="s">
        <v>1066</v>
      </c>
      <c r="F782" s="833" t="s">
        <v>1067</v>
      </c>
      <c r="G782" s="833" t="s">
        <v>1068</v>
      </c>
      <c r="H782" s="538" t="s">
        <v>1069</v>
      </c>
      <c r="I782" s="538" t="s">
        <v>1070</v>
      </c>
      <c r="J782" s="539">
        <v>1</v>
      </c>
      <c r="K782" s="540">
        <v>44743</v>
      </c>
      <c r="L782" s="540">
        <v>44834</v>
      </c>
      <c r="M782" s="541">
        <f t="shared" si="24"/>
        <v>13</v>
      </c>
      <c r="N782" s="542">
        <v>1</v>
      </c>
      <c r="O782" s="538" t="s">
        <v>1071</v>
      </c>
      <c r="P782" s="543">
        <f t="shared" si="25"/>
        <v>1</v>
      </c>
      <c r="Q782" s="544" t="str">
        <f>IF(ISNUMBER(P782),IF(P782=100%,"CUMPLIDA",IF(AND(ISNUMBER(L782),ISNUMBER([5]CGR!$P$4)), IF(L782&lt;[5]CGR!$P$4,"INCUMPLIDA","PROCESO"), "VERIFICAR FECHA")),"SIN VALOR AVANCE")</f>
        <v>CUMPLIDA</v>
      </c>
    </row>
    <row r="783" spans="1:17" ht="315.75" x14ac:dyDescent="0.2">
      <c r="A783" s="533" t="s">
        <v>19</v>
      </c>
      <c r="B783" s="534" t="s">
        <v>13</v>
      </c>
      <c r="C783" s="837"/>
      <c r="D783" s="837"/>
      <c r="E783" s="871"/>
      <c r="F783" s="833"/>
      <c r="G783" s="833"/>
      <c r="H783" s="538" t="s">
        <v>1072</v>
      </c>
      <c r="I783" s="538" t="s">
        <v>1073</v>
      </c>
      <c r="J783" s="553">
        <v>1</v>
      </c>
      <c r="K783" s="540">
        <v>45078</v>
      </c>
      <c r="L783" s="540">
        <v>46081</v>
      </c>
      <c r="M783" s="541">
        <f t="shared" si="24"/>
        <v>143.28571428571428</v>
      </c>
      <c r="N783" s="554">
        <v>0.6</v>
      </c>
      <c r="O783" s="556" t="s">
        <v>1074</v>
      </c>
      <c r="P783" s="543">
        <f t="shared" si="25"/>
        <v>0.6</v>
      </c>
      <c r="Q783" s="544" t="str">
        <f>IF(ISNUMBER(P783),IF(P783=100%,"CUMPLIDA",IF(AND(ISNUMBER(L783),ISNUMBER([5]CGR!$P$4)), IF(L783&lt;[5]CGR!$P$4,"INCUMPLIDA","PROCESO"), "VERIFICAR FECHA")),"SIN VALOR AVANCE")</f>
        <v>PROCESO</v>
      </c>
    </row>
    <row r="784" spans="1:17" ht="75.75" customHeight="1" x14ac:dyDescent="0.2">
      <c r="A784" s="533" t="s">
        <v>19</v>
      </c>
      <c r="B784" s="534" t="s">
        <v>13</v>
      </c>
      <c r="C784" s="837" t="s">
        <v>1064</v>
      </c>
      <c r="D784" s="837" t="s">
        <v>1075</v>
      </c>
      <c r="E784" s="833" t="s">
        <v>1076</v>
      </c>
      <c r="F784" s="871" t="s">
        <v>1077</v>
      </c>
      <c r="G784" s="833" t="s">
        <v>823</v>
      </c>
      <c r="H784" s="537" t="s">
        <v>675</v>
      </c>
      <c r="I784" s="538" t="s">
        <v>676</v>
      </c>
      <c r="J784" s="539">
        <v>1</v>
      </c>
      <c r="K784" s="540">
        <v>45231</v>
      </c>
      <c r="L784" s="540">
        <v>45504</v>
      </c>
      <c r="M784" s="541">
        <f t="shared" si="24"/>
        <v>39</v>
      </c>
      <c r="N784" s="542">
        <v>1</v>
      </c>
      <c r="O784" s="547" t="s">
        <v>825</v>
      </c>
      <c r="P784" s="543">
        <f t="shared" si="25"/>
        <v>1</v>
      </c>
      <c r="Q784" s="544" t="str">
        <f>IF(ISNUMBER(P784),IF(P784=100%,"CUMPLIDA",IF(AND(ISNUMBER(L784),ISNUMBER([5]CGR!$P$4)), IF(L784&lt;[5]CGR!$P$4,"INCUMPLIDA","PROCESO"), "VERIFICAR FECHA")),"SIN VALOR AVANCE")</f>
        <v>CUMPLIDA</v>
      </c>
    </row>
    <row r="785" spans="1:17" ht="315.75" x14ac:dyDescent="0.2">
      <c r="A785" s="533" t="s">
        <v>19</v>
      </c>
      <c r="B785" s="534" t="s">
        <v>13</v>
      </c>
      <c r="C785" s="837"/>
      <c r="D785" s="837"/>
      <c r="E785" s="833"/>
      <c r="F785" s="871"/>
      <c r="G785" s="833"/>
      <c r="H785" s="537" t="s">
        <v>678</v>
      </c>
      <c r="I785" s="538" t="s">
        <v>679</v>
      </c>
      <c r="J785" s="539">
        <v>1</v>
      </c>
      <c r="K785" s="540">
        <v>45231</v>
      </c>
      <c r="L785" s="540">
        <v>45504</v>
      </c>
      <c r="M785" s="541">
        <f t="shared" si="24"/>
        <v>39</v>
      </c>
      <c r="N785" s="542">
        <v>1</v>
      </c>
      <c r="O785" s="547" t="s">
        <v>864</v>
      </c>
      <c r="P785" s="543">
        <f t="shared" si="25"/>
        <v>1</v>
      </c>
      <c r="Q785" s="544" t="str">
        <f>IF(ISNUMBER(P785),IF(P785=100%,"CUMPLIDA",IF(AND(ISNUMBER(L785),ISNUMBER([5]CGR!$P$4)), IF(L785&lt;[5]CGR!$P$4,"INCUMPLIDA","PROCESO"), "VERIFICAR FECHA")),"SIN VALOR AVANCE")</f>
        <v>CUMPLIDA</v>
      </c>
    </row>
    <row r="786" spans="1:17" ht="150.75" x14ac:dyDescent="0.2">
      <c r="A786" s="533" t="s">
        <v>19</v>
      </c>
      <c r="B786" s="534" t="s">
        <v>13</v>
      </c>
      <c r="C786" s="837"/>
      <c r="D786" s="837"/>
      <c r="E786" s="833"/>
      <c r="F786" s="871"/>
      <c r="G786" s="536" t="s">
        <v>97</v>
      </c>
      <c r="H786" s="538" t="s">
        <v>98</v>
      </c>
      <c r="I786" s="538" t="s">
        <v>99</v>
      </c>
      <c r="J786" s="545">
        <v>1</v>
      </c>
      <c r="K786" s="548">
        <v>45323</v>
      </c>
      <c r="L786" s="548">
        <v>45747</v>
      </c>
      <c r="M786" s="541">
        <f t="shared" si="24"/>
        <v>60.571428571428569</v>
      </c>
      <c r="N786" s="542">
        <v>1</v>
      </c>
      <c r="O786" s="547" t="s">
        <v>865</v>
      </c>
      <c r="P786" s="543">
        <f t="shared" si="25"/>
        <v>1</v>
      </c>
      <c r="Q786" s="544" t="str">
        <f>IF(ISNUMBER(P786),IF(P786=100%,"CUMPLIDA",IF(AND(ISNUMBER(L786),ISNUMBER([5]CGR!$P$4)), IF(L786&lt;[5]CGR!$P$4,"INCUMPLIDA","PROCESO"), "VERIFICAR FECHA")),"SIN VALOR AVANCE")</f>
        <v>CUMPLIDA</v>
      </c>
    </row>
    <row r="787" spans="1:17" ht="90.75" x14ac:dyDescent="0.2">
      <c r="A787" s="533" t="s">
        <v>19</v>
      </c>
      <c r="B787" s="534" t="s">
        <v>13</v>
      </c>
      <c r="C787" s="837"/>
      <c r="D787" s="837"/>
      <c r="E787" s="833"/>
      <c r="F787" s="871"/>
      <c r="G787" s="536" t="s">
        <v>101</v>
      </c>
      <c r="H787" s="538" t="s">
        <v>101</v>
      </c>
      <c r="I787" s="538" t="s">
        <v>102</v>
      </c>
      <c r="J787" s="545">
        <v>1</v>
      </c>
      <c r="K787" s="548">
        <v>45323</v>
      </c>
      <c r="L787" s="548">
        <v>45747</v>
      </c>
      <c r="M787" s="541">
        <f t="shared" si="24"/>
        <v>60.571428571428569</v>
      </c>
      <c r="N787" s="542">
        <v>1</v>
      </c>
      <c r="O787" s="547" t="s">
        <v>888</v>
      </c>
      <c r="P787" s="543">
        <f t="shared" si="25"/>
        <v>1</v>
      </c>
      <c r="Q787" s="544" t="str">
        <f>IF(ISNUMBER(P787),IF(P787=100%,"CUMPLIDA",IF(AND(ISNUMBER(L787),ISNUMBER([5]CGR!$P$4)), IF(L787&lt;[5]CGR!$P$4,"INCUMPLIDA","PROCESO"), "VERIFICAR FECHA")),"SIN VALOR AVANCE")</f>
        <v>CUMPLIDA</v>
      </c>
    </row>
    <row r="788" spans="1:17" ht="90.75" x14ac:dyDescent="0.2">
      <c r="A788" s="533" t="s">
        <v>19</v>
      </c>
      <c r="B788" s="534" t="s">
        <v>13</v>
      </c>
      <c r="C788" s="837"/>
      <c r="D788" s="837"/>
      <c r="E788" s="833"/>
      <c r="F788" s="871"/>
      <c r="G788" s="536" t="s">
        <v>238</v>
      </c>
      <c r="H788" s="538" t="s">
        <v>239</v>
      </c>
      <c r="I788" s="538" t="s">
        <v>240</v>
      </c>
      <c r="J788" s="545">
        <v>1</v>
      </c>
      <c r="K788" s="548">
        <v>45231</v>
      </c>
      <c r="L788" s="548">
        <v>45747</v>
      </c>
      <c r="M788" s="541">
        <f t="shared" ref="M788:M851" si="26">(L788-K788)/7</f>
        <v>73.714285714285708</v>
      </c>
      <c r="N788" s="542">
        <v>1</v>
      </c>
      <c r="O788" s="547" t="s">
        <v>888</v>
      </c>
      <c r="P788" s="543">
        <f t="shared" si="25"/>
        <v>1</v>
      </c>
      <c r="Q788" s="544" t="str">
        <f>IF(ISNUMBER(P788),IF(P788=100%,"CUMPLIDA",IF(AND(ISNUMBER(L788),ISNUMBER([5]CGR!$P$4)), IF(L788&lt;[5]CGR!$P$4,"INCUMPLIDA","PROCESO"), "VERIFICAR FECHA")),"SIN VALOR AVANCE")</f>
        <v>CUMPLIDA</v>
      </c>
    </row>
    <row r="789" spans="1:17" ht="150.75" x14ac:dyDescent="0.2">
      <c r="A789" s="533" t="s">
        <v>19</v>
      </c>
      <c r="B789" s="534" t="s">
        <v>13</v>
      </c>
      <c r="C789" s="837"/>
      <c r="D789" s="837"/>
      <c r="E789" s="833"/>
      <c r="F789" s="871"/>
      <c r="G789" s="536" t="s">
        <v>104</v>
      </c>
      <c r="H789" s="538" t="s">
        <v>104</v>
      </c>
      <c r="I789" s="538" t="s">
        <v>248</v>
      </c>
      <c r="J789" s="545">
        <v>1</v>
      </c>
      <c r="K789" s="548">
        <v>45323</v>
      </c>
      <c r="L789" s="548">
        <v>45747</v>
      </c>
      <c r="M789" s="541">
        <f t="shared" si="26"/>
        <v>60.571428571428569</v>
      </c>
      <c r="N789" s="542">
        <v>1</v>
      </c>
      <c r="O789" s="547" t="s">
        <v>865</v>
      </c>
      <c r="P789" s="543">
        <f t="shared" si="25"/>
        <v>1</v>
      </c>
      <c r="Q789" s="544" t="str">
        <f>IF(ISNUMBER(P789),IF(P789=100%,"CUMPLIDA",IF(AND(ISNUMBER(L789),ISNUMBER([5]CGR!$P$4)), IF(L789&lt;[5]CGR!$P$4,"INCUMPLIDA","PROCESO"), "VERIFICAR FECHA")),"SIN VALOR AVANCE")</f>
        <v>CUMPLIDA</v>
      </c>
    </row>
    <row r="790" spans="1:17" ht="90.75" x14ac:dyDescent="0.2">
      <c r="A790" s="533" t="s">
        <v>19</v>
      </c>
      <c r="B790" s="534" t="s">
        <v>13</v>
      </c>
      <c r="C790" s="837"/>
      <c r="D790" s="837"/>
      <c r="E790" s="833"/>
      <c r="F790" s="871"/>
      <c r="G790" s="536" t="s">
        <v>830</v>
      </c>
      <c r="H790" s="538" t="s">
        <v>830</v>
      </c>
      <c r="I790" s="538" t="s">
        <v>107</v>
      </c>
      <c r="J790" s="545">
        <v>1</v>
      </c>
      <c r="K790" s="548">
        <v>45231</v>
      </c>
      <c r="L790" s="548">
        <v>45747</v>
      </c>
      <c r="M790" s="541">
        <f t="shared" si="26"/>
        <v>73.714285714285708</v>
      </c>
      <c r="N790" s="542">
        <v>1</v>
      </c>
      <c r="O790" s="547" t="s">
        <v>888</v>
      </c>
      <c r="P790" s="543">
        <f t="shared" si="25"/>
        <v>1</v>
      </c>
      <c r="Q790" s="544" t="str">
        <f>IF(ISNUMBER(P790),IF(P790=100%,"CUMPLIDA",IF(AND(ISNUMBER(L790),ISNUMBER([5]CGR!$P$4)), IF(L790&lt;[5]CGR!$P$4,"INCUMPLIDA","PROCESO"), "VERIFICAR FECHA")),"SIN VALOR AVANCE")</f>
        <v>CUMPLIDA</v>
      </c>
    </row>
    <row r="791" spans="1:17" ht="210.75" x14ac:dyDescent="0.2">
      <c r="A791" s="533" t="s">
        <v>19</v>
      </c>
      <c r="B791" s="534" t="s">
        <v>13</v>
      </c>
      <c r="C791" s="837"/>
      <c r="D791" s="837"/>
      <c r="E791" s="833"/>
      <c r="F791" s="871"/>
      <c r="G791" s="536" t="s">
        <v>831</v>
      </c>
      <c r="H791" s="538" t="s">
        <v>831</v>
      </c>
      <c r="I791" s="538" t="s">
        <v>524</v>
      </c>
      <c r="J791" s="545">
        <v>1</v>
      </c>
      <c r="K791" s="548">
        <v>45231</v>
      </c>
      <c r="L791" s="548">
        <v>45808</v>
      </c>
      <c r="M791" s="541">
        <f t="shared" si="26"/>
        <v>82.428571428571431</v>
      </c>
      <c r="N791" s="542">
        <v>1</v>
      </c>
      <c r="O791" s="547" t="s">
        <v>826</v>
      </c>
      <c r="P791" s="543">
        <f t="shared" si="25"/>
        <v>1</v>
      </c>
      <c r="Q791" s="544" t="str">
        <f>IF(ISNUMBER(P791),IF(P791=100%,"CUMPLIDA",IF(AND(ISNUMBER(L791),ISNUMBER([5]CGR!$P$4)), IF(L791&lt;[5]CGR!$P$4,"INCUMPLIDA","PROCESO"), "VERIFICAR FECHA")),"SIN VALOR AVANCE")</f>
        <v>CUMPLIDA</v>
      </c>
    </row>
    <row r="792" spans="1:17" ht="180.75" x14ac:dyDescent="0.2">
      <c r="A792" s="533" t="s">
        <v>19</v>
      </c>
      <c r="B792" s="534" t="s">
        <v>13</v>
      </c>
      <c r="C792" s="837"/>
      <c r="D792" s="837"/>
      <c r="E792" s="833"/>
      <c r="F792" s="871"/>
      <c r="G792" s="536" t="s">
        <v>110</v>
      </c>
      <c r="H792" s="538" t="s">
        <v>111</v>
      </c>
      <c r="I792" s="538" t="s">
        <v>112</v>
      </c>
      <c r="J792" s="545">
        <v>7</v>
      </c>
      <c r="K792" s="548">
        <v>46024</v>
      </c>
      <c r="L792" s="548">
        <v>46660</v>
      </c>
      <c r="M792" s="541">
        <f t="shared" si="26"/>
        <v>90.857142857142861</v>
      </c>
      <c r="N792" s="542">
        <v>0</v>
      </c>
      <c r="O792" s="547" t="s">
        <v>867</v>
      </c>
      <c r="P792" s="543">
        <f t="shared" si="25"/>
        <v>0</v>
      </c>
      <c r="Q792" s="544" t="str">
        <f>IF(ISNUMBER(P792),IF(P792=100%,"CUMPLIDA",IF(AND(ISNUMBER(L792),ISNUMBER([5]CGR!$P$4)), IF(L792&lt;[5]CGR!$P$4,"INCUMPLIDA","PROCESO"), "VERIFICAR FECHA")),"SIN VALOR AVANCE")</f>
        <v>PROCESO</v>
      </c>
    </row>
    <row r="793" spans="1:17" ht="135.75" x14ac:dyDescent="0.2">
      <c r="A793" s="533" t="s">
        <v>19</v>
      </c>
      <c r="B793" s="534" t="s">
        <v>13</v>
      </c>
      <c r="C793" s="837"/>
      <c r="D793" s="837"/>
      <c r="E793" s="833"/>
      <c r="F793" s="871"/>
      <c r="G793" s="536" t="s">
        <v>114</v>
      </c>
      <c r="H793" s="538" t="s">
        <v>115</v>
      </c>
      <c r="I793" s="538" t="s">
        <v>116</v>
      </c>
      <c r="J793" s="545">
        <v>1</v>
      </c>
      <c r="K793" s="548">
        <v>46024</v>
      </c>
      <c r="L793" s="548">
        <v>46660</v>
      </c>
      <c r="M793" s="541">
        <f t="shared" si="26"/>
        <v>90.857142857142861</v>
      </c>
      <c r="N793" s="542">
        <v>0</v>
      </c>
      <c r="O793" s="547" t="s">
        <v>936</v>
      </c>
      <c r="P793" s="543">
        <f t="shared" si="25"/>
        <v>0</v>
      </c>
      <c r="Q793" s="544" t="str">
        <f>IF(ISNUMBER(P793),IF(P793=100%,"CUMPLIDA",IF(AND(ISNUMBER(L793),ISNUMBER([5]CGR!$P$4)), IF(L793&lt;[5]CGR!$P$4,"INCUMPLIDA","PROCESO"), "VERIFICAR FECHA")),"SIN VALOR AVANCE")</f>
        <v>PROCESO</v>
      </c>
    </row>
    <row r="794" spans="1:17" ht="285.75" x14ac:dyDescent="0.2">
      <c r="A794" s="533" t="s">
        <v>19</v>
      </c>
      <c r="B794" s="534" t="s">
        <v>13</v>
      </c>
      <c r="C794" s="837"/>
      <c r="D794" s="837"/>
      <c r="E794" s="833"/>
      <c r="F794" s="871"/>
      <c r="G794" s="536" t="s">
        <v>117</v>
      </c>
      <c r="H794" s="538" t="s">
        <v>118</v>
      </c>
      <c r="I794" s="538" t="s">
        <v>119</v>
      </c>
      <c r="J794" s="545">
        <v>2</v>
      </c>
      <c r="K794" s="548">
        <v>46024</v>
      </c>
      <c r="L794" s="548">
        <v>46660</v>
      </c>
      <c r="M794" s="541">
        <f t="shared" si="26"/>
        <v>90.857142857142861</v>
      </c>
      <c r="N794" s="542">
        <v>0</v>
      </c>
      <c r="O794" s="547" t="s">
        <v>845</v>
      </c>
      <c r="P794" s="543">
        <f t="shared" si="25"/>
        <v>0</v>
      </c>
      <c r="Q794" s="544" t="str">
        <f>IF(ISNUMBER(P794),IF(P794=100%,"CUMPLIDA",IF(AND(ISNUMBER(L794),ISNUMBER([5]CGR!$P$4)), IF(L794&lt;[5]CGR!$P$4,"INCUMPLIDA","PROCESO"), "VERIFICAR FECHA")),"SIN VALOR AVANCE")</f>
        <v>PROCESO</v>
      </c>
    </row>
    <row r="795" spans="1:17" ht="315.75" x14ac:dyDescent="0.2">
      <c r="A795" s="533" t="s">
        <v>19</v>
      </c>
      <c r="B795" s="534" t="s">
        <v>13</v>
      </c>
      <c r="C795" s="535" t="s">
        <v>1064</v>
      </c>
      <c r="D795" s="535" t="s">
        <v>1065</v>
      </c>
      <c r="E795" s="555" t="s">
        <v>1078</v>
      </c>
      <c r="F795" s="555" t="s">
        <v>1079</v>
      </c>
      <c r="G795" s="555" t="s">
        <v>1080</v>
      </c>
      <c r="H795" s="557" t="s">
        <v>1081</v>
      </c>
      <c r="I795" s="538" t="s">
        <v>1082</v>
      </c>
      <c r="J795" s="545">
        <v>1</v>
      </c>
      <c r="K795" s="540">
        <v>45078</v>
      </c>
      <c r="L795" s="540">
        <v>45716</v>
      </c>
      <c r="M795" s="541">
        <f t="shared" si="26"/>
        <v>91.142857142857139</v>
      </c>
      <c r="N795" s="542">
        <v>1</v>
      </c>
      <c r="O795" s="538" t="s">
        <v>1083</v>
      </c>
      <c r="P795" s="543">
        <f t="shared" si="25"/>
        <v>1</v>
      </c>
      <c r="Q795" s="544" t="str">
        <f>IF(ISNUMBER(P795),IF(P795=100%,"CUMPLIDA",IF(AND(ISNUMBER(L795),ISNUMBER([5]CGR!$P$4)), IF(L795&lt;[5]CGR!$P$4,"INCUMPLIDA","PROCESO"), "VERIFICAR FECHA")),"SIN VALOR AVANCE")</f>
        <v>CUMPLIDA</v>
      </c>
    </row>
    <row r="796" spans="1:17" ht="165" customHeight="1" x14ac:dyDescent="0.2">
      <c r="A796" s="533" t="s">
        <v>19</v>
      </c>
      <c r="B796" s="534" t="s">
        <v>13</v>
      </c>
      <c r="C796" s="837" t="s">
        <v>1084</v>
      </c>
      <c r="D796" s="837" t="s">
        <v>1085</v>
      </c>
      <c r="E796" s="833" t="s">
        <v>1086</v>
      </c>
      <c r="F796" s="833" t="s">
        <v>1087</v>
      </c>
      <c r="G796" s="536" t="s">
        <v>1088</v>
      </c>
      <c r="H796" s="538" t="s">
        <v>1089</v>
      </c>
      <c r="I796" s="538" t="s">
        <v>1090</v>
      </c>
      <c r="J796" s="545">
        <v>3</v>
      </c>
      <c r="K796" s="540">
        <v>44958</v>
      </c>
      <c r="L796" s="540">
        <v>45016</v>
      </c>
      <c r="M796" s="541">
        <f t="shared" si="26"/>
        <v>8.2857142857142865</v>
      </c>
      <c r="N796" s="542">
        <v>3</v>
      </c>
      <c r="O796" s="538" t="s">
        <v>1091</v>
      </c>
      <c r="P796" s="543">
        <f t="shared" si="25"/>
        <v>1</v>
      </c>
      <c r="Q796" s="544" t="str">
        <f>IF(ISNUMBER(P796),IF(P796=100%,"CUMPLIDA",IF(AND(ISNUMBER(L796),ISNUMBER([5]CGR!$P$4)), IF(L796&lt;[5]CGR!$P$4,"INCUMPLIDA","PROCESO"), "VERIFICAR FECHA")),"SIN VALOR AVANCE")</f>
        <v>CUMPLIDA</v>
      </c>
    </row>
    <row r="797" spans="1:17" ht="180.75" x14ac:dyDescent="0.2">
      <c r="A797" s="533" t="s">
        <v>19</v>
      </c>
      <c r="B797" s="534" t="s">
        <v>13</v>
      </c>
      <c r="C797" s="837" t="s">
        <v>1084</v>
      </c>
      <c r="D797" s="837" t="s">
        <v>1085</v>
      </c>
      <c r="E797" s="833"/>
      <c r="F797" s="833" t="s">
        <v>1087</v>
      </c>
      <c r="G797" s="536" t="s">
        <v>1092</v>
      </c>
      <c r="H797" s="538" t="s">
        <v>1093</v>
      </c>
      <c r="I797" s="538" t="s">
        <v>1094</v>
      </c>
      <c r="J797" s="545">
        <v>3</v>
      </c>
      <c r="K797" s="540">
        <v>44958</v>
      </c>
      <c r="L797" s="540">
        <v>45323</v>
      </c>
      <c r="M797" s="541">
        <f t="shared" si="26"/>
        <v>52.142857142857146</v>
      </c>
      <c r="N797" s="542">
        <v>3</v>
      </c>
      <c r="O797" s="538" t="s">
        <v>1095</v>
      </c>
      <c r="P797" s="543">
        <f t="shared" si="25"/>
        <v>1</v>
      </c>
      <c r="Q797" s="544" t="str">
        <f>IF(ISNUMBER(P797),IF(P797=100%,"CUMPLIDA",IF(AND(ISNUMBER(L797),ISNUMBER([5]CGR!$P$4)), IF(L797&lt;[5]CGR!$P$4,"INCUMPLIDA","PROCESO"), "VERIFICAR FECHA")),"SIN VALOR AVANCE")</f>
        <v>CUMPLIDA</v>
      </c>
    </row>
    <row r="798" spans="1:17" ht="165" customHeight="1" x14ac:dyDescent="0.2">
      <c r="A798" s="533" t="s">
        <v>19</v>
      </c>
      <c r="B798" s="534" t="s">
        <v>13</v>
      </c>
      <c r="C798" s="837"/>
      <c r="D798" s="837"/>
      <c r="E798" s="833"/>
      <c r="F798" s="833" t="s">
        <v>1087</v>
      </c>
      <c r="G798" s="833" t="s">
        <v>1096</v>
      </c>
      <c r="H798" s="537" t="s">
        <v>675</v>
      </c>
      <c r="I798" s="538" t="s">
        <v>676</v>
      </c>
      <c r="J798" s="545">
        <v>1</v>
      </c>
      <c r="K798" s="540">
        <v>45231</v>
      </c>
      <c r="L798" s="540">
        <v>45504</v>
      </c>
      <c r="M798" s="541">
        <f t="shared" si="26"/>
        <v>39</v>
      </c>
      <c r="N798" s="542">
        <v>1</v>
      </c>
      <c r="O798" s="547" t="s">
        <v>825</v>
      </c>
      <c r="P798" s="543">
        <f t="shared" si="25"/>
        <v>1</v>
      </c>
      <c r="Q798" s="544" t="str">
        <f>IF(ISNUMBER(P798),IF(P798=100%,"CUMPLIDA",IF(AND(ISNUMBER(L798),ISNUMBER([5]CGR!$P$4)), IF(L798&lt;[5]CGR!$P$4,"INCUMPLIDA","PROCESO"), "VERIFICAR FECHA")),"SIN VALOR AVANCE")</f>
        <v>CUMPLIDA</v>
      </c>
    </row>
    <row r="799" spans="1:17" ht="210.75" x14ac:dyDescent="0.2">
      <c r="A799" s="533" t="s">
        <v>19</v>
      </c>
      <c r="B799" s="534" t="s">
        <v>13</v>
      </c>
      <c r="C799" s="837"/>
      <c r="D799" s="837"/>
      <c r="E799" s="833"/>
      <c r="F799" s="833" t="s">
        <v>1087</v>
      </c>
      <c r="G799" s="833"/>
      <c r="H799" s="537" t="s">
        <v>678</v>
      </c>
      <c r="I799" s="538" t="s">
        <v>679</v>
      </c>
      <c r="J799" s="545">
        <v>1</v>
      </c>
      <c r="K799" s="540">
        <v>45231</v>
      </c>
      <c r="L799" s="540">
        <v>45504</v>
      </c>
      <c r="M799" s="541">
        <f t="shared" si="26"/>
        <v>39</v>
      </c>
      <c r="N799" s="542">
        <v>1</v>
      </c>
      <c r="O799" s="547" t="s">
        <v>1097</v>
      </c>
      <c r="P799" s="543">
        <f t="shared" si="25"/>
        <v>1</v>
      </c>
      <c r="Q799" s="544" t="str">
        <f>IF(ISNUMBER(P799),IF(P799=100%,"CUMPLIDA",IF(AND(ISNUMBER(L799),ISNUMBER([5]CGR!$P$4)), IF(L799&lt;[5]CGR!$P$4,"INCUMPLIDA","PROCESO"), "VERIFICAR FECHA")),"SIN VALOR AVANCE")</f>
        <v>CUMPLIDA</v>
      </c>
    </row>
    <row r="800" spans="1:17" ht="165" customHeight="1" x14ac:dyDescent="0.2">
      <c r="A800" s="533" t="s">
        <v>19</v>
      </c>
      <c r="B800" s="534" t="s">
        <v>13</v>
      </c>
      <c r="C800" s="837"/>
      <c r="D800" s="837"/>
      <c r="E800" s="833"/>
      <c r="F800" s="833" t="s">
        <v>1087</v>
      </c>
      <c r="G800" s="536" t="s">
        <v>97</v>
      </c>
      <c r="H800" s="538" t="s">
        <v>98</v>
      </c>
      <c r="I800" s="538" t="s">
        <v>99</v>
      </c>
      <c r="J800" s="545">
        <v>1</v>
      </c>
      <c r="K800" s="548">
        <v>45323</v>
      </c>
      <c r="L800" s="548">
        <v>45747</v>
      </c>
      <c r="M800" s="541">
        <f t="shared" si="26"/>
        <v>60.571428571428569</v>
      </c>
      <c r="N800" s="542">
        <v>1</v>
      </c>
      <c r="O800" s="547" t="s">
        <v>1098</v>
      </c>
      <c r="P800" s="543">
        <f t="shared" si="25"/>
        <v>1</v>
      </c>
      <c r="Q800" s="544" t="str">
        <f>IF(ISNUMBER(P800),IF(P800=100%,"CUMPLIDA",IF(AND(ISNUMBER(L800),ISNUMBER([5]CGR!$P$4)), IF(L800&lt;[5]CGR!$P$4,"INCUMPLIDA","PROCESO"), "VERIFICAR FECHA")),"SIN VALOR AVANCE")</f>
        <v>CUMPLIDA</v>
      </c>
    </row>
    <row r="801" spans="1:17" ht="165" customHeight="1" x14ac:dyDescent="0.2">
      <c r="A801" s="533" t="s">
        <v>19</v>
      </c>
      <c r="B801" s="534" t="s">
        <v>13</v>
      </c>
      <c r="C801" s="837" t="s">
        <v>1084</v>
      </c>
      <c r="D801" s="837" t="s">
        <v>1085</v>
      </c>
      <c r="E801" s="833"/>
      <c r="F801" s="833" t="s">
        <v>1087</v>
      </c>
      <c r="G801" s="536" t="s">
        <v>101</v>
      </c>
      <c r="H801" s="538" t="s">
        <v>101</v>
      </c>
      <c r="I801" s="538" t="s">
        <v>102</v>
      </c>
      <c r="J801" s="545">
        <v>1</v>
      </c>
      <c r="K801" s="548">
        <v>45323</v>
      </c>
      <c r="L801" s="548">
        <v>45747</v>
      </c>
      <c r="M801" s="541">
        <f t="shared" si="26"/>
        <v>60.571428571428569</v>
      </c>
      <c r="N801" s="542">
        <v>1</v>
      </c>
      <c r="O801" s="547" t="s">
        <v>924</v>
      </c>
      <c r="P801" s="543">
        <f t="shared" si="25"/>
        <v>1</v>
      </c>
      <c r="Q801" s="544" t="str">
        <f>IF(ISNUMBER(P801),IF(P801=100%,"CUMPLIDA",IF(AND(ISNUMBER(L801),ISNUMBER([5]CGR!$P$4)), IF(L801&lt;[5]CGR!$P$4,"INCUMPLIDA","PROCESO"), "VERIFICAR FECHA")),"SIN VALOR AVANCE")</f>
        <v>CUMPLIDA</v>
      </c>
    </row>
    <row r="802" spans="1:17" ht="165" customHeight="1" x14ac:dyDescent="0.2">
      <c r="A802" s="533" t="s">
        <v>19</v>
      </c>
      <c r="B802" s="534" t="s">
        <v>13</v>
      </c>
      <c r="C802" s="837" t="s">
        <v>1084</v>
      </c>
      <c r="D802" s="837" t="s">
        <v>1085</v>
      </c>
      <c r="E802" s="833"/>
      <c r="F802" s="833" t="s">
        <v>1087</v>
      </c>
      <c r="G802" s="536" t="s">
        <v>238</v>
      </c>
      <c r="H802" s="538" t="s">
        <v>239</v>
      </c>
      <c r="I802" s="538" t="s">
        <v>240</v>
      </c>
      <c r="J802" s="545">
        <v>1</v>
      </c>
      <c r="K802" s="548">
        <v>45231</v>
      </c>
      <c r="L802" s="548">
        <v>45747</v>
      </c>
      <c r="M802" s="541">
        <f t="shared" si="26"/>
        <v>73.714285714285708</v>
      </c>
      <c r="N802" s="542">
        <v>1</v>
      </c>
      <c r="O802" s="547" t="s">
        <v>924</v>
      </c>
      <c r="P802" s="543">
        <f t="shared" si="25"/>
        <v>1</v>
      </c>
      <c r="Q802" s="544" t="str">
        <f>IF(ISNUMBER(P802),IF(P802=100%,"CUMPLIDA",IF(AND(ISNUMBER(L802),ISNUMBER([5]CGR!$P$4)), IF(L802&lt;[5]CGR!$P$4,"INCUMPLIDA","PROCESO"), "VERIFICAR FECHA")),"SIN VALOR AVANCE")</f>
        <v>CUMPLIDA</v>
      </c>
    </row>
    <row r="803" spans="1:17" ht="165" customHeight="1" x14ac:dyDescent="0.2">
      <c r="A803" s="533" t="s">
        <v>19</v>
      </c>
      <c r="B803" s="534" t="s">
        <v>13</v>
      </c>
      <c r="C803" s="837"/>
      <c r="D803" s="837"/>
      <c r="E803" s="833"/>
      <c r="F803" s="833" t="s">
        <v>1087</v>
      </c>
      <c r="G803" s="536" t="s">
        <v>104</v>
      </c>
      <c r="H803" s="538" t="s">
        <v>104</v>
      </c>
      <c r="I803" s="538" t="s">
        <v>248</v>
      </c>
      <c r="J803" s="545">
        <v>1</v>
      </c>
      <c r="K803" s="548">
        <v>45323</v>
      </c>
      <c r="L803" s="548">
        <v>45747</v>
      </c>
      <c r="M803" s="541">
        <f t="shared" si="26"/>
        <v>60.571428571428569</v>
      </c>
      <c r="N803" s="542">
        <v>1</v>
      </c>
      <c r="O803" s="547" t="s">
        <v>1098</v>
      </c>
      <c r="P803" s="543">
        <f t="shared" si="25"/>
        <v>1</v>
      </c>
      <c r="Q803" s="544" t="str">
        <f>IF(ISNUMBER(P803),IF(P803=100%,"CUMPLIDA",IF(AND(ISNUMBER(L803),ISNUMBER([5]CGR!$P$4)), IF(L803&lt;[5]CGR!$P$4,"INCUMPLIDA","PROCESO"), "VERIFICAR FECHA")),"SIN VALOR AVANCE")</f>
        <v>CUMPLIDA</v>
      </c>
    </row>
    <row r="804" spans="1:17" ht="165" customHeight="1" x14ac:dyDescent="0.2">
      <c r="A804" s="533" t="s">
        <v>19</v>
      </c>
      <c r="B804" s="534" t="s">
        <v>13</v>
      </c>
      <c r="C804" s="837"/>
      <c r="D804" s="837"/>
      <c r="E804" s="833"/>
      <c r="F804" s="833" t="s">
        <v>1087</v>
      </c>
      <c r="G804" s="536" t="s">
        <v>830</v>
      </c>
      <c r="H804" s="538" t="s">
        <v>830</v>
      </c>
      <c r="I804" s="538" t="s">
        <v>107</v>
      </c>
      <c r="J804" s="545">
        <v>1</v>
      </c>
      <c r="K804" s="548">
        <v>45231</v>
      </c>
      <c r="L804" s="548">
        <v>45747</v>
      </c>
      <c r="M804" s="541">
        <f t="shared" si="26"/>
        <v>73.714285714285708</v>
      </c>
      <c r="N804" s="542">
        <v>1</v>
      </c>
      <c r="O804" s="547" t="s">
        <v>924</v>
      </c>
      <c r="P804" s="543">
        <f t="shared" si="25"/>
        <v>1</v>
      </c>
      <c r="Q804" s="544" t="str">
        <f>IF(ISNUMBER(P804),IF(P804=100%,"CUMPLIDA",IF(AND(ISNUMBER(L804),ISNUMBER([5]CGR!$P$4)), IF(L804&lt;[5]CGR!$P$4,"INCUMPLIDA","PROCESO"), "VERIFICAR FECHA")),"SIN VALOR AVANCE")</f>
        <v>CUMPLIDA</v>
      </c>
    </row>
    <row r="805" spans="1:17" ht="210.75" customHeight="1" x14ac:dyDescent="0.2">
      <c r="A805" s="533" t="s">
        <v>19</v>
      </c>
      <c r="B805" s="534" t="s">
        <v>13</v>
      </c>
      <c r="C805" s="837"/>
      <c r="D805" s="837"/>
      <c r="E805" s="833"/>
      <c r="F805" s="833" t="s">
        <v>1087</v>
      </c>
      <c r="G805" s="536" t="s">
        <v>831</v>
      </c>
      <c r="H805" s="538" t="s">
        <v>831</v>
      </c>
      <c r="I805" s="538" t="s">
        <v>524</v>
      </c>
      <c r="J805" s="545">
        <v>1</v>
      </c>
      <c r="K805" s="548">
        <v>45231</v>
      </c>
      <c r="L805" s="548">
        <v>45808</v>
      </c>
      <c r="M805" s="541">
        <f t="shared" si="26"/>
        <v>82.428571428571431</v>
      </c>
      <c r="N805" s="542">
        <v>1</v>
      </c>
      <c r="O805" s="547" t="s">
        <v>1097</v>
      </c>
      <c r="P805" s="543">
        <f t="shared" si="25"/>
        <v>1</v>
      </c>
      <c r="Q805" s="544" t="str">
        <f>IF(ISNUMBER(P805),IF(P805=100%,"CUMPLIDA",IF(AND(ISNUMBER(L805),ISNUMBER([5]CGR!$P$4)), IF(L805&lt;[5]CGR!$P$4,"INCUMPLIDA","PROCESO"), "VERIFICAR FECHA")),"SIN VALOR AVANCE")</f>
        <v>CUMPLIDA</v>
      </c>
    </row>
    <row r="806" spans="1:17" ht="165" customHeight="1" x14ac:dyDescent="0.2">
      <c r="A806" s="533" t="s">
        <v>19</v>
      </c>
      <c r="B806" s="534" t="s">
        <v>13</v>
      </c>
      <c r="C806" s="837"/>
      <c r="D806" s="837"/>
      <c r="E806" s="833"/>
      <c r="F806" s="833" t="s">
        <v>1087</v>
      </c>
      <c r="G806" s="536" t="s">
        <v>110</v>
      </c>
      <c r="H806" s="538" t="s">
        <v>111</v>
      </c>
      <c r="I806" s="538" t="s">
        <v>112</v>
      </c>
      <c r="J806" s="545">
        <v>7</v>
      </c>
      <c r="K806" s="548">
        <v>46024</v>
      </c>
      <c r="L806" s="548">
        <v>46660</v>
      </c>
      <c r="M806" s="541">
        <f t="shared" si="26"/>
        <v>90.857142857142861</v>
      </c>
      <c r="N806" s="542">
        <v>0</v>
      </c>
      <c r="O806" s="547" t="s">
        <v>924</v>
      </c>
      <c r="P806" s="543">
        <f t="shared" si="25"/>
        <v>0</v>
      </c>
      <c r="Q806" s="544" t="str">
        <f>IF(ISNUMBER(P806),IF(P806=100%,"CUMPLIDA",IF(AND(ISNUMBER(L806),ISNUMBER([5]CGR!$P$4)), IF(L806&lt;[5]CGR!$P$4,"INCUMPLIDA","PROCESO"), "VERIFICAR FECHA")),"SIN VALOR AVANCE")</f>
        <v>PROCESO</v>
      </c>
    </row>
    <row r="807" spans="1:17" ht="165" customHeight="1" x14ac:dyDescent="0.2">
      <c r="A807" s="533" t="s">
        <v>19</v>
      </c>
      <c r="B807" s="534" t="s">
        <v>13</v>
      </c>
      <c r="C807" s="837"/>
      <c r="D807" s="837"/>
      <c r="E807" s="833"/>
      <c r="F807" s="833" t="s">
        <v>1087</v>
      </c>
      <c r="G807" s="536" t="s">
        <v>114</v>
      </c>
      <c r="H807" s="538" t="s">
        <v>115</v>
      </c>
      <c r="I807" s="538" t="s">
        <v>116</v>
      </c>
      <c r="J807" s="545">
        <v>1</v>
      </c>
      <c r="K807" s="548">
        <v>46024</v>
      </c>
      <c r="L807" s="548">
        <v>46660</v>
      </c>
      <c r="M807" s="541">
        <f t="shared" si="26"/>
        <v>90.857142857142861</v>
      </c>
      <c r="N807" s="542">
        <v>0</v>
      </c>
      <c r="O807" s="547" t="s">
        <v>1098</v>
      </c>
      <c r="P807" s="543">
        <f t="shared" si="25"/>
        <v>0</v>
      </c>
      <c r="Q807" s="544" t="str">
        <f>IF(ISNUMBER(P807),IF(P807=100%,"CUMPLIDA",IF(AND(ISNUMBER(L807),ISNUMBER([5]CGR!$P$4)), IF(L807&lt;[5]CGR!$P$4,"INCUMPLIDA","PROCESO"), "VERIFICAR FECHA")),"SIN VALOR AVANCE")</f>
        <v>PROCESO</v>
      </c>
    </row>
    <row r="808" spans="1:17" ht="210.75" customHeight="1" x14ac:dyDescent="0.2">
      <c r="A808" s="533" t="s">
        <v>19</v>
      </c>
      <c r="B808" s="534" t="s">
        <v>13</v>
      </c>
      <c r="C808" s="837" t="s">
        <v>1084</v>
      </c>
      <c r="D808" s="837" t="s">
        <v>1085</v>
      </c>
      <c r="E808" s="833"/>
      <c r="F808" s="833" t="s">
        <v>1087</v>
      </c>
      <c r="G808" s="536" t="s">
        <v>117</v>
      </c>
      <c r="H808" s="538" t="s">
        <v>118</v>
      </c>
      <c r="I808" s="538" t="s">
        <v>119</v>
      </c>
      <c r="J808" s="545">
        <v>2</v>
      </c>
      <c r="K808" s="548">
        <v>46024</v>
      </c>
      <c r="L808" s="548">
        <v>46660</v>
      </c>
      <c r="M808" s="541">
        <f t="shared" si="26"/>
        <v>90.857142857142861</v>
      </c>
      <c r="N808" s="542">
        <v>0</v>
      </c>
      <c r="O808" s="547" t="s">
        <v>1097</v>
      </c>
      <c r="P808" s="543">
        <f t="shared" si="25"/>
        <v>0</v>
      </c>
      <c r="Q808" s="544" t="str">
        <f>IF(ISNUMBER(P808),IF(P808=100%,"CUMPLIDA",IF(AND(ISNUMBER(L808),ISNUMBER([5]CGR!$P$4)), IF(L808&lt;[5]CGR!$P$4,"INCUMPLIDA","PROCESO"), "VERIFICAR FECHA")),"SIN VALOR AVANCE")</f>
        <v>PROCESO</v>
      </c>
    </row>
    <row r="809" spans="1:17" ht="165" customHeight="1" x14ac:dyDescent="0.2">
      <c r="A809" s="533" t="s">
        <v>19</v>
      </c>
      <c r="B809" s="534" t="s">
        <v>13</v>
      </c>
      <c r="C809" s="837" t="s">
        <v>1084</v>
      </c>
      <c r="D809" s="837" t="s">
        <v>1085</v>
      </c>
      <c r="E809" s="833"/>
      <c r="F809" s="833" t="s">
        <v>1087</v>
      </c>
      <c r="G809" s="536" t="s">
        <v>1099</v>
      </c>
      <c r="H809" s="538" t="s">
        <v>1100</v>
      </c>
      <c r="I809" s="538" t="s">
        <v>1101</v>
      </c>
      <c r="J809" s="539">
        <v>1</v>
      </c>
      <c r="K809" s="540">
        <v>44927</v>
      </c>
      <c r="L809" s="540">
        <v>45016</v>
      </c>
      <c r="M809" s="541">
        <f t="shared" si="26"/>
        <v>12.714285714285714</v>
      </c>
      <c r="N809" s="542">
        <v>1</v>
      </c>
      <c r="O809" s="538" t="s">
        <v>1102</v>
      </c>
      <c r="P809" s="543">
        <f t="shared" si="25"/>
        <v>1</v>
      </c>
      <c r="Q809" s="544" t="str">
        <f>IF(ISNUMBER(P809),IF(P809=100%,"CUMPLIDA",IF(AND(ISNUMBER(L809),ISNUMBER([5]CGR!$P$4)), IF(L809&lt;[5]CGR!$P$4,"INCUMPLIDA","PROCESO"), "VERIFICAR FECHA")),"SIN VALOR AVANCE")</f>
        <v>CUMPLIDA</v>
      </c>
    </row>
    <row r="810" spans="1:17" ht="165.75" customHeight="1" x14ac:dyDescent="0.2">
      <c r="A810" s="533" t="s">
        <v>19</v>
      </c>
      <c r="B810" s="534" t="s">
        <v>13</v>
      </c>
      <c r="C810" s="837" t="s">
        <v>1084</v>
      </c>
      <c r="D810" s="837" t="s">
        <v>1085</v>
      </c>
      <c r="E810" s="833"/>
      <c r="F810" s="833" t="s">
        <v>1087</v>
      </c>
      <c r="G810" s="536" t="s">
        <v>1099</v>
      </c>
      <c r="H810" s="538" t="s">
        <v>1103</v>
      </c>
      <c r="I810" s="538" t="s">
        <v>731</v>
      </c>
      <c r="J810" s="539">
        <v>1</v>
      </c>
      <c r="K810" s="540">
        <v>45017</v>
      </c>
      <c r="L810" s="540">
        <v>45138</v>
      </c>
      <c r="M810" s="541">
        <f t="shared" si="26"/>
        <v>17.285714285714285</v>
      </c>
      <c r="N810" s="542">
        <v>1</v>
      </c>
      <c r="O810" s="538" t="s">
        <v>1104</v>
      </c>
      <c r="P810" s="543">
        <f t="shared" si="25"/>
        <v>1</v>
      </c>
      <c r="Q810" s="544" t="str">
        <f>IF(ISNUMBER(P810),IF(P810=100%,"CUMPLIDA",IF(AND(ISNUMBER(L810),ISNUMBER([5]CGR!$P$4)), IF(L810&lt;[5]CGR!$P$4,"INCUMPLIDA","PROCESO"), "VERIFICAR FECHA")),"SIN VALOR AVANCE")</f>
        <v>CUMPLIDA</v>
      </c>
    </row>
    <row r="811" spans="1:17" ht="165" customHeight="1" x14ac:dyDescent="0.2">
      <c r="A811" s="533" t="s">
        <v>19</v>
      </c>
      <c r="B811" s="534" t="s">
        <v>13</v>
      </c>
      <c r="C811" s="837" t="s">
        <v>1084</v>
      </c>
      <c r="D811" s="837" t="s">
        <v>1085</v>
      </c>
      <c r="E811" s="833"/>
      <c r="F811" s="833" t="s">
        <v>1087</v>
      </c>
      <c r="G811" s="536" t="s">
        <v>1105</v>
      </c>
      <c r="H811" s="538" t="s">
        <v>1106</v>
      </c>
      <c r="I811" s="538" t="s">
        <v>731</v>
      </c>
      <c r="J811" s="539">
        <v>12</v>
      </c>
      <c r="K811" s="540">
        <v>44958</v>
      </c>
      <c r="L811" s="540">
        <v>45323</v>
      </c>
      <c r="M811" s="541">
        <f t="shared" si="26"/>
        <v>52.142857142857146</v>
      </c>
      <c r="N811" s="542">
        <v>12</v>
      </c>
      <c r="O811" s="538" t="s">
        <v>1107</v>
      </c>
      <c r="P811" s="543">
        <f t="shared" si="25"/>
        <v>1</v>
      </c>
      <c r="Q811" s="544" t="str">
        <f>IF(ISNUMBER(P811),IF(P811=100%,"CUMPLIDA",IF(AND(ISNUMBER(L811),ISNUMBER([5]CGR!$P$4)), IF(L811&lt;[5]CGR!$P$4,"INCUMPLIDA","PROCESO"), "VERIFICAR FECHA")),"SIN VALOR AVANCE")</f>
        <v>CUMPLIDA</v>
      </c>
    </row>
    <row r="812" spans="1:17" ht="165" customHeight="1" x14ac:dyDescent="0.2">
      <c r="A812" s="533" t="s">
        <v>19</v>
      </c>
      <c r="B812" s="534" t="s">
        <v>13</v>
      </c>
      <c r="C812" s="837" t="s">
        <v>1084</v>
      </c>
      <c r="D812" s="837" t="s">
        <v>1085</v>
      </c>
      <c r="E812" s="833"/>
      <c r="F812" s="833" t="s">
        <v>1087</v>
      </c>
      <c r="G812" s="536" t="s">
        <v>1108</v>
      </c>
      <c r="H812" s="538" t="s">
        <v>1109</v>
      </c>
      <c r="I812" s="538" t="s">
        <v>731</v>
      </c>
      <c r="J812" s="539">
        <v>4</v>
      </c>
      <c r="K812" s="540">
        <v>44958</v>
      </c>
      <c r="L812" s="540">
        <v>45323</v>
      </c>
      <c r="M812" s="541">
        <f t="shared" si="26"/>
        <v>52.142857142857146</v>
      </c>
      <c r="N812" s="542">
        <v>4</v>
      </c>
      <c r="O812" s="538" t="s">
        <v>1107</v>
      </c>
      <c r="P812" s="543">
        <f t="shared" si="25"/>
        <v>1</v>
      </c>
      <c r="Q812" s="544" t="str">
        <f>IF(ISNUMBER(P812),IF(P812=100%,"CUMPLIDA",IF(AND(ISNUMBER(L812),ISNUMBER([5]CGR!$P$4)), IF(L812&lt;[5]CGR!$P$4,"INCUMPLIDA","PROCESO"), "VERIFICAR FECHA")),"SIN VALOR AVANCE")</f>
        <v>CUMPLIDA</v>
      </c>
    </row>
    <row r="813" spans="1:17" ht="165" customHeight="1" x14ac:dyDescent="0.2">
      <c r="A813" s="533" t="s">
        <v>19</v>
      </c>
      <c r="B813" s="534" t="s">
        <v>13</v>
      </c>
      <c r="C813" s="837" t="s">
        <v>1084</v>
      </c>
      <c r="D813" s="837" t="s">
        <v>1085</v>
      </c>
      <c r="E813" s="833"/>
      <c r="F813" s="833" t="s">
        <v>1087</v>
      </c>
      <c r="G813" s="536" t="s">
        <v>1110</v>
      </c>
      <c r="H813" s="538" t="s">
        <v>1111</v>
      </c>
      <c r="I813" s="538" t="s">
        <v>731</v>
      </c>
      <c r="J813" s="539">
        <v>1</v>
      </c>
      <c r="K813" s="540">
        <v>44958</v>
      </c>
      <c r="L813" s="540">
        <v>44985</v>
      </c>
      <c r="M813" s="541">
        <f t="shared" si="26"/>
        <v>3.8571428571428572</v>
      </c>
      <c r="N813" s="542">
        <v>1</v>
      </c>
      <c r="O813" s="538" t="s">
        <v>1107</v>
      </c>
      <c r="P813" s="543">
        <f t="shared" si="25"/>
        <v>1</v>
      </c>
      <c r="Q813" s="544" t="str">
        <f>IF(ISNUMBER(P813),IF(P813=100%,"CUMPLIDA",IF(AND(ISNUMBER(L813),ISNUMBER([5]CGR!$P$4)), IF(L813&lt;[5]CGR!$P$4,"INCUMPLIDA","PROCESO"), "VERIFICAR FECHA")),"SIN VALOR AVANCE")</f>
        <v>CUMPLIDA</v>
      </c>
    </row>
    <row r="814" spans="1:17" ht="180.75" customHeight="1" x14ac:dyDescent="0.2">
      <c r="A814" s="533" t="s">
        <v>19</v>
      </c>
      <c r="B814" s="534" t="s">
        <v>13</v>
      </c>
      <c r="C814" s="837" t="s">
        <v>1084</v>
      </c>
      <c r="D814" s="837" t="s">
        <v>1085</v>
      </c>
      <c r="E814" s="833" t="s">
        <v>1112</v>
      </c>
      <c r="F814" s="833" t="s">
        <v>1113</v>
      </c>
      <c r="G814" s="536" t="s">
        <v>1092</v>
      </c>
      <c r="H814" s="538" t="s">
        <v>1093</v>
      </c>
      <c r="I814" s="538" t="s">
        <v>1094</v>
      </c>
      <c r="J814" s="539">
        <v>3</v>
      </c>
      <c r="K814" s="540">
        <v>44958</v>
      </c>
      <c r="L814" s="540">
        <v>45323</v>
      </c>
      <c r="M814" s="541">
        <f t="shared" si="26"/>
        <v>52.142857142857146</v>
      </c>
      <c r="N814" s="542">
        <v>3</v>
      </c>
      <c r="O814" s="538" t="s">
        <v>1114</v>
      </c>
      <c r="P814" s="543">
        <f t="shared" si="25"/>
        <v>1</v>
      </c>
      <c r="Q814" s="544" t="str">
        <f>IF(ISNUMBER(P814),IF(P814=100%,"CUMPLIDA",IF(AND(ISNUMBER(L814),ISNUMBER([5]CGR!$P$4)), IF(L814&lt;[5]CGR!$P$4,"INCUMPLIDA","PROCESO"), "VERIFICAR FECHA")),"SIN VALOR AVANCE")</f>
        <v>CUMPLIDA</v>
      </c>
    </row>
    <row r="815" spans="1:17" ht="150" customHeight="1" x14ac:dyDescent="0.2">
      <c r="A815" s="533" t="s">
        <v>19</v>
      </c>
      <c r="B815" s="534" t="s">
        <v>13</v>
      </c>
      <c r="C815" s="837"/>
      <c r="D815" s="837"/>
      <c r="E815" s="833"/>
      <c r="F815" s="833" t="s">
        <v>1113</v>
      </c>
      <c r="G815" s="833" t="s">
        <v>1096</v>
      </c>
      <c r="H815" s="537" t="s">
        <v>675</v>
      </c>
      <c r="I815" s="538" t="s">
        <v>676</v>
      </c>
      <c r="J815" s="539">
        <v>1</v>
      </c>
      <c r="K815" s="540">
        <v>45231</v>
      </c>
      <c r="L815" s="540">
        <v>45504</v>
      </c>
      <c r="M815" s="541">
        <f t="shared" si="26"/>
        <v>39</v>
      </c>
      <c r="N815" s="542">
        <v>1</v>
      </c>
      <c r="O815" s="547" t="s">
        <v>825</v>
      </c>
      <c r="P815" s="543">
        <f t="shared" si="25"/>
        <v>1</v>
      </c>
      <c r="Q815" s="544" t="str">
        <f>IF(ISNUMBER(P815),IF(P815=100%,"CUMPLIDA",IF(AND(ISNUMBER(L815),ISNUMBER([5]CGR!$P$4)), IF(L815&lt;[5]CGR!$P$4,"INCUMPLIDA","PROCESO"), "VERIFICAR FECHA")),"SIN VALOR AVANCE")</f>
        <v>CUMPLIDA</v>
      </c>
    </row>
    <row r="816" spans="1:17" ht="210.75" x14ac:dyDescent="0.2">
      <c r="A816" s="533" t="s">
        <v>19</v>
      </c>
      <c r="B816" s="534" t="s">
        <v>13</v>
      </c>
      <c r="C816" s="837"/>
      <c r="D816" s="837"/>
      <c r="E816" s="833"/>
      <c r="F816" s="833" t="s">
        <v>1113</v>
      </c>
      <c r="G816" s="833"/>
      <c r="H816" s="537" t="s">
        <v>678</v>
      </c>
      <c r="I816" s="538" t="s">
        <v>679</v>
      </c>
      <c r="J816" s="539">
        <v>1</v>
      </c>
      <c r="K816" s="540">
        <v>45231</v>
      </c>
      <c r="L816" s="540">
        <v>45504</v>
      </c>
      <c r="M816" s="541">
        <f t="shared" si="26"/>
        <v>39</v>
      </c>
      <c r="N816" s="542">
        <v>1</v>
      </c>
      <c r="O816" s="547" t="s">
        <v>1097</v>
      </c>
      <c r="P816" s="543">
        <f t="shared" si="25"/>
        <v>1</v>
      </c>
      <c r="Q816" s="544" t="str">
        <f>IF(ISNUMBER(P816),IF(P816=100%,"CUMPLIDA",IF(AND(ISNUMBER(L816),ISNUMBER([5]CGR!$P$4)), IF(L816&lt;[5]CGR!$P$4,"INCUMPLIDA","PROCESO"), "VERIFICAR FECHA")),"SIN VALOR AVANCE")</f>
        <v>CUMPLIDA</v>
      </c>
    </row>
    <row r="817" spans="1:17" ht="135.75" customHeight="1" x14ac:dyDescent="0.2">
      <c r="A817" s="533" t="s">
        <v>19</v>
      </c>
      <c r="B817" s="534" t="s">
        <v>13</v>
      </c>
      <c r="C817" s="837"/>
      <c r="D817" s="837"/>
      <c r="E817" s="833"/>
      <c r="F817" s="833" t="s">
        <v>1113</v>
      </c>
      <c r="G817" s="536" t="s">
        <v>97</v>
      </c>
      <c r="H817" s="538" t="s">
        <v>98</v>
      </c>
      <c r="I817" s="538" t="s">
        <v>99</v>
      </c>
      <c r="J817" s="545">
        <v>1</v>
      </c>
      <c r="K817" s="548">
        <v>45323</v>
      </c>
      <c r="L817" s="548">
        <v>45747</v>
      </c>
      <c r="M817" s="541">
        <f t="shared" si="26"/>
        <v>60.571428571428569</v>
      </c>
      <c r="N817" s="542">
        <v>1</v>
      </c>
      <c r="O817" s="547" t="s">
        <v>1098</v>
      </c>
      <c r="P817" s="543">
        <f t="shared" si="25"/>
        <v>1</v>
      </c>
      <c r="Q817" s="544" t="str">
        <f>IF(ISNUMBER(P817),IF(P817=100%,"CUMPLIDA",IF(AND(ISNUMBER(L817),ISNUMBER([5]CGR!$P$4)), IF(L817&lt;[5]CGR!$P$4,"INCUMPLIDA","PROCESO"), "VERIFICAR FECHA")),"SIN VALOR AVANCE")</f>
        <v>CUMPLIDA</v>
      </c>
    </row>
    <row r="818" spans="1:17" ht="90" customHeight="1" x14ac:dyDescent="0.2">
      <c r="A818" s="533" t="s">
        <v>19</v>
      </c>
      <c r="B818" s="534" t="s">
        <v>13</v>
      </c>
      <c r="C818" s="837"/>
      <c r="D818" s="837"/>
      <c r="E818" s="833"/>
      <c r="F818" s="833" t="s">
        <v>1113</v>
      </c>
      <c r="G818" s="536" t="s">
        <v>101</v>
      </c>
      <c r="H818" s="538" t="s">
        <v>101</v>
      </c>
      <c r="I818" s="538" t="s">
        <v>102</v>
      </c>
      <c r="J818" s="545">
        <v>1</v>
      </c>
      <c r="K818" s="548">
        <v>45323</v>
      </c>
      <c r="L818" s="548">
        <v>45747</v>
      </c>
      <c r="M818" s="541">
        <f t="shared" si="26"/>
        <v>60.571428571428569</v>
      </c>
      <c r="N818" s="542">
        <v>1</v>
      </c>
      <c r="O818" s="547" t="s">
        <v>924</v>
      </c>
      <c r="P818" s="543">
        <f t="shared" si="25"/>
        <v>1</v>
      </c>
      <c r="Q818" s="544" t="str">
        <f>IF(ISNUMBER(P818),IF(P818=100%,"CUMPLIDA",IF(AND(ISNUMBER(L818),ISNUMBER([5]CGR!$P$4)), IF(L818&lt;[5]CGR!$P$4,"INCUMPLIDA","PROCESO"), "VERIFICAR FECHA")),"SIN VALOR AVANCE")</f>
        <v>CUMPLIDA</v>
      </c>
    </row>
    <row r="819" spans="1:17" ht="75.75" customHeight="1" x14ac:dyDescent="0.2">
      <c r="A819" s="533" t="s">
        <v>19</v>
      </c>
      <c r="B819" s="534" t="s">
        <v>13</v>
      </c>
      <c r="C819" s="837"/>
      <c r="D819" s="837"/>
      <c r="E819" s="833"/>
      <c r="F819" s="833" t="s">
        <v>1113</v>
      </c>
      <c r="G819" s="536" t="s">
        <v>238</v>
      </c>
      <c r="H819" s="538" t="s">
        <v>239</v>
      </c>
      <c r="I819" s="538" t="s">
        <v>240</v>
      </c>
      <c r="J819" s="545">
        <v>1</v>
      </c>
      <c r="K819" s="548">
        <v>45231</v>
      </c>
      <c r="L819" s="548">
        <v>45747</v>
      </c>
      <c r="M819" s="541">
        <f t="shared" si="26"/>
        <v>73.714285714285708</v>
      </c>
      <c r="N819" s="542">
        <v>1</v>
      </c>
      <c r="O819" s="547" t="s">
        <v>924</v>
      </c>
      <c r="P819" s="543">
        <f t="shared" si="25"/>
        <v>1</v>
      </c>
      <c r="Q819" s="544" t="str">
        <f>IF(ISNUMBER(P819),IF(P819=100%,"CUMPLIDA",IF(AND(ISNUMBER(L819),ISNUMBER([5]CGR!$P$4)), IF(L819&lt;[5]CGR!$P$4,"INCUMPLIDA","PROCESO"), "VERIFICAR FECHA")),"SIN VALOR AVANCE")</f>
        <v>CUMPLIDA</v>
      </c>
    </row>
    <row r="820" spans="1:17" ht="135.75" customHeight="1" x14ac:dyDescent="0.2">
      <c r="A820" s="533" t="s">
        <v>19</v>
      </c>
      <c r="B820" s="534" t="s">
        <v>13</v>
      </c>
      <c r="C820" s="837"/>
      <c r="D820" s="837"/>
      <c r="E820" s="833"/>
      <c r="F820" s="833" t="s">
        <v>1113</v>
      </c>
      <c r="G820" s="536" t="s">
        <v>104</v>
      </c>
      <c r="H820" s="538" t="s">
        <v>104</v>
      </c>
      <c r="I820" s="538" t="s">
        <v>248</v>
      </c>
      <c r="J820" s="545">
        <v>1</v>
      </c>
      <c r="K820" s="548">
        <v>45323</v>
      </c>
      <c r="L820" s="548">
        <v>45747</v>
      </c>
      <c r="M820" s="541">
        <f t="shared" si="26"/>
        <v>60.571428571428569</v>
      </c>
      <c r="N820" s="542">
        <v>1</v>
      </c>
      <c r="O820" s="547" t="s">
        <v>1098</v>
      </c>
      <c r="P820" s="543">
        <f t="shared" si="25"/>
        <v>1</v>
      </c>
      <c r="Q820" s="544" t="str">
        <f>IF(ISNUMBER(P820),IF(P820=100%,"CUMPLIDA",IF(AND(ISNUMBER(L820),ISNUMBER([5]CGR!$P$4)), IF(L820&lt;[5]CGR!$P$4,"INCUMPLIDA","PROCESO"), "VERIFICAR FECHA")),"SIN VALOR AVANCE")</f>
        <v>CUMPLIDA</v>
      </c>
    </row>
    <row r="821" spans="1:17" ht="135" customHeight="1" x14ac:dyDescent="0.2">
      <c r="A821" s="533" t="s">
        <v>19</v>
      </c>
      <c r="B821" s="534" t="s">
        <v>13</v>
      </c>
      <c r="C821" s="837"/>
      <c r="D821" s="837"/>
      <c r="E821" s="833"/>
      <c r="F821" s="833" t="s">
        <v>1113</v>
      </c>
      <c r="G821" s="536" t="s">
        <v>830</v>
      </c>
      <c r="H821" s="538" t="s">
        <v>830</v>
      </c>
      <c r="I821" s="538" t="s">
        <v>107</v>
      </c>
      <c r="J821" s="545">
        <v>1</v>
      </c>
      <c r="K821" s="548">
        <v>45231</v>
      </c>
      <c r="L821" s="548">
        <v>45747</v>
      </c>
      <c r="M821" s="541">
        <f t="shared" si="26"/>
        <v>73.714285714285708</v>
      </c>
      <c r="N821" s="542">
        <v>1</v>
      </c>
      <c r="O821" s="547" t="s">
        <v>924</v>
      </c>
      <c r="P821" s="543">
        <f t="shared" si="25"/>
        <v>1</v>
      </c>
      <c r="Q821" s="544" t="str">
        <f>IF(ISNUMBER(P821),IF(P821=100%,"CUMPLIDA",IF(AND(ISNUMBER(L821),ISNUMBER([5]CGR!$P$4)), IF(L821&lt;[5]CGR!$P$4,"INCUMPLIDA","PROCESO"), "VERIFICAR FECHA")),"SIN VALOR AVANCE")</f>
        <v>CUMPLIDA</v>
      </c>
    </row>
    <row r="822" spans="1:17" ht="210.75" x14ac:dyDescent="0.2">
      <c r="A822" s="533" t="s">
        <v>19</v>
      </c>
      <c r="B822" s="534" t="s">
        <v>13</v>
      </c>
      <c r="C822" s="837"/>
      <c r="D822" s="837"/>
      <c r="E822" s="833"/>
      <c r="F822" s="833" t="s">
        <v>1113</v>
      </c>
      <c r="G822" s="536" t="s">
        <v>831</v>
      </c>
      <c r="H822" s="538" t="s">
        <v>831</v>
      </c>
      <c r="I822" s="538" t="s">
        <v>524</v>
      </c>
      <c r="J822" s="545">
        <v>1</v>
      </c>
      <c r="K822" s="548">
        <v>45231</v>
      </c>
      <c r="L822" s="548">
        <v>45808</v>
      </c>
      <c r="M822" s="541">
        <f t="shared" si="26"/>
        <v>82.428571428571431</v>
      </c>
      <c r="N822" s="542">
        <v>1</v>
      </c>
      <c r="O822" s="547" t="s">
        <v>1097</v>
      </c>
      <c r="P822" s="543">
        <f t="shared" si="25"/>
        <v>1</v>
      </c>
      <c r="Q822" s="544" t="str">
        <f>IF(ISNUMBER(P822),IF(P822=100%,"CUMPLIDA",IF(AND(ISNUMBER(L822),ISNUMBER([5]CGR!$P$4)), IF(L822&lt;[5]CGR!$P$4,"INCUMPLIDA","PROCESO"), "VERIFICAR FECHA")),"SIN VALOR AVANCE")</f>
        <v>CUMPLIDA</v>
      </c>
    </row>
    <row r="823" spans="1:17" ht="75.75" customHeight="1" x14ac:dyDescent="0.2">
      <c r="A823" s="533" t="s">
        <v>19</v>
      </c>
      <c r="B823" s="534" t="s">
        <v>13</v>
      </c>
      <c r="C823" s="837" t="s">
        <v>1084</v>
      </c>
      <c r="D823" s="837" t="s">
        <v>1085</v>
      </c>
      <c r="E823" s="833"/>
      <c r="F823" s="833" t="s">
        <v>1113</v>
      </c>
      <c r="G823" s="536" t="s">
        <v>110</v>
      </c>
      <c r="H823" s="538" t="s">
        <v>111</v>
      </c>
      <c r="I823" s="538" t="s">
        <v>112</v>
      </c>
      <c r="J823" s="545">
        <v>7</v>
      </c>
      <c r="K823" s="548">
        <v>46024</v>
      </c>
      <c r="L823" s="548">
        <v>46660</v>
      </c>
      <c r="M823" s="541">
        <f t="shared" si="26"/>
        <v>90.857142857142861</v>
      </c>
      <c r="N823" s="542">
        <v>0</v>
      </c>
      <c r="O823" s="547" t="s">
        <v>924</v>
      </c>
      <c r="P823" s="543">
        <f t="shared" si="25"/>
        <v>0</v>
      </c>
      <c r="Q823" s="544" t="str">
        <f>IF(ISNUMBER(P823),IF(P823=100%,"CUMPLIDA",IF(AND(ISNUMBER(L823),ISNUMBER([5]CGR!$P$4)), IF(L823&lt;[5]CGR!$P$4,"INCUMPLIDA","PROCESO"), "VERIFICAR FECHA")),"SIN VALOR AVANCE")</f>
        <v>PROCESO</v>
      </c>
    </row>
    <row r="824" spans="1:17" ht="135.75" customHeight="1" x14ac:dyDescent="0.2">
      <c r="A824" s="533" t="s">
        <v>19</v>
      </c>
      <c r="B824" s="534" t="s">
        <v>13</v>
      </c>
      <c r="C824" s="837" t="s">
        <v>1084</v>
      </c>
      <c r="D824" s="837" t="s">
        <v>1085</v>
      </c>
      <c r="E824" s="833"/>
      <c r="F824" s="833" t="s">
        <v>1113</v>
      </c>
      <c r="G824" s="536" t="s">
        <v>114</v>
      </c>
      <c r="H824" s="538" t="s">
        <v>115</v>
      </c>
      <c r="I824" s="538" t="s">
        <v>116</v>
      </c>
      <c r="J824" s="545">
        <v>1</v>
      </c>
      <c r="K824" s="548">
        <v>46024</v>
      </c>
      <c r="L824" s="548">
        <v>46660</v>
      </c>
      <c r="M824" s="541">
        <f t="shared" si="26"/>
        <v>90.857142857142861</v>
      </c>
      <c r="N824" s="542">
        <v>0</v>
      </c>
      <c r="O824" s="547" t="s">
        <v>1098</v>
      </c>
      <c r="P824" s="543">
        <f t="shared" si="25"/>
        <v>0</v>
      </c>
      <c r="Q824" s="544" t="str">
        <f>IF(ISNUMBER(P824),IF(P824=100%,"CUMPLIDA",IF(AND(ISNUMBER(L824),ISNUMBER([5]CGR!$P$4)), IF(L824&lt;[5]CGR!$P$4,"INCUMPLIDA","PROCESO"), "VERIFICAR FECHA")),"SIN VALOR AVANCE")</f>
        <v>PROCESO</v>
      </c>
    </row>
    <row r="825" spans="1:17" ht="210.75" x14ac:dyDescent="0.2">
      <c r="A825" s="533" t="s">
        <v>19</v>
      </c>
      <c r="B825" s="534" t="s">
        <v>13</v>
      </c>
      <c r="C825" s="837" t="s">
        <v>1084</v>
      </c>
      <c r="D825" s="837" t="s">
        <v>1085</v>
      </c>
      <c r="E825" s="833"/>
      <c r="F825" s="833" t="s">
        <v>1113</v>
      </c>
      <c r="G825" s="536" t="s">
        <v>117</v>
      </c>
      <c r="H825" s="538" t="s">
        <v>118</v>
      </c>
      <c r="I825" s="538" t="s">
        <v>119</v>
      </c>
      <c r="J825" s="545">
        <v>2</v>
      </c>
      <c r="K825" s="548">
        <v>46024</v>
      </c>
      <c r="L825" s="548">
        <v>46660</v>
      </c>
      <c r="M825" s="541">
        <f t="shared" si="26"/>
        <v>90.857142857142861</v>
      </c>
      <c r="N825" s="542">
        <v>0</v>
      </c>
      <c r="O825" s="547" t="s">
        <v>1097</v>
      </c>
      <c r="P825" s="543">
        <f t="shared" si="25"/>
        <v>0</v>
      </c>
      <c r="Q825" s="544" t="str">
        <f>IF(ISNUMBER(P825),IF(P825=100%,"CUMPLIDA",IF(AND(ISNUMBER(L825),ISNUMBER([5]CGR!$P$4)), IF(L825&lt;[5]CGR!$P$4,"INCUMPLIDA","PROCESO"), "VERIFICAR FECHA")),"SIN VALOR AVANCE")</f>
        <v>PROCESO</v>
      </c>
    </row>
    <row r="826" spans="1:17" ht="120" customHeight="1" x14ac:dyDescent="0.2">
      <c r="A826" s="533" t="s">
        <v>19</v>
      </c>
      <c r="B826" s="534" t="s">
        <v>13</v>
      </c>
      <c r="C826" s="837" t="s">
        <v>1084</v>
      </c>
      <c r="D826" s="837" t="s">
        <v>1085</v>
      </c>
      <c r="E826" s="833"/>
      <c r="F826" s="833" t="s">
        <v>1113</v>
      </c>
      <c r="G826" s="536" t="s">
        <v>1115</v>
      </c>
      <c r="H826" s="538" t="s">
        <v>1116</v>
      </c>
      <c r="I826" s="538" t="s">
        <v>731</v>
      </c>
      <c r="J826" s="539">
        <v>12</v>
      </c>
      <c r="K826" s="540">
        <v>44958</v>
      </c>
      <c r="L826" s="540">
        <v>45323</v>
      </c>
      <c r="M826" s="541">
        <f t="shared" si="26"/>
        <v>52.142857142857146</v>
      </c>
      <c r="N826" s="542">
        <v>12</v>
      </c>
      <c r="O826" s="538" t="s">
        <v>1107</v>
      </c>
      <c r="P826" s="543">
        <f t="shared" si="25"/>
        <v>1</v>
      </c>
      <c r="Q826" s="544" t="str">
        <f>IF(ISNUMBER(P826),IF(P826=100%,"CUMPLIDA",IF(AND(ISNUMBER(L826),ISNUMBER([5]CGR!$P$4)), IF(L826&lt;[5]CGR!$P$4,"INCUMPLIDA","PROCESO"), "VERIFICAR FECHA")),"SIN VALOR AVANCE")</f>
        <v>CUMPLIDA</v>
      </c>
    </row>
    <row r="827" spans="1:17" ht="135" customHeight="1" x14ac:dyDescent="0.2">
      <c r="A827" s="533" t="s">
        <v>19</v>
      </c>
      <c r="B827" s="534" t="s">
        <v>13</v>
      </c>
      <c r="C827" s="837" t="s">
        <v>1084</v>
      </c>
      <c r="D827" s="837" t="s">
        <v>1085</v>
      </c>
      <c r="E827" s="833"/>
      <c r="F827" s="833" t="s">
        <v>1113</v>
      </c>
      <c r="G827" s="536" t="s">
        <v>1117</v>
      </c>
      <c r="H827" s="538" t="s">
        <v>1118</v>
      </c>
      <c r="I827" s="538" t="s">
        <v>731</v>
      </c>
      <c r="J827" s="539">
        <v>4</v>
      </c>
      <c r="K827" s="540">
        <v>44958</v>
      </c>
      <c r="L827" s="540">
        <v>45323</v>
      </c>
      <c r="M827" s="541">
        <f t="shared" si="26"/>
        <v>52.142857142857146</v>
      </c>
      <c r="N827" s="542">
        <v>4</v>
      </c>
      <c r="O827" s="538" t="s">
        <v>1107</v>
      </c>
      <c r="P827" s="543">
        <f t="shared" si="25"/>
        <v>1</v>
      </c>
      <c r="Q827" s="544" t="str">
        <f>IF(ISNUMBER(P827),IF(P827=100%,"CUMPLIDA",IF(AND(ISNUMBER(L827),ISNUMBER([5]CGR!$P$4)), IF(L827&lt;[5]CGR!$P$4,"INCUMPLIDA","PROCESO"), "VERIFICAR FECHA")),"SIN VALOR AVANCE")</f>
        <v>CUMPLIDA</v>
      </c>
    </row>
    <row r="828" spans="1:17" ht="105.75" customHeight="1" x14ac:dyDescent="0.2">
      <c r="A828" s="533" t="s">
        <v>19</v>
      </c>
      <c r="B828" s="534" t="s">
        <v>13</v>
      </c>
      <c r="C828" s="837" t="s">
        <v>1084</v>
      </c>
      <c r="D828" s="837" t="s">
        <v>1085</v>
      </c>
      <c r="E828" s="833"/>
      <c r="F828" s="833" t="s">
        <v>1113</v>
      </c>
      <c r="G828" s="536" t="s">
        <v>1110</v>
      </c>
      <c r="H828" s="538" t="s">
        <v>1111</v>
      </c>
      <c r="I828" s="538" t="s">
        <v>731</v>
      </c>
      <c r="J828" s="539">
        <v>1</v>
      </c>
      <c r="K828" s="540">
        <v>44958</v>
      </c>
      <c r="L828" s="540">
        <v>44985</v>
      </c>
      <c r="M828" s="541">
        <f t="shared" si="26"/>
        <v>3.8571428571428572</v>
      </c>
      <c r="N828" s="542">
        <v>1</v>
      </c>
      <c r="O828" s="538" t="s">
        <v>1107</v>
      </c>
      <c r="P828" s="543">
        <f t="shared" ref="P828:P891" si="27">N828/J828</f>
        <v>1</v>
      </c>
      <c r="Q828" s="544" t="str">
        <f>IF(ISNUMBER(P828),IF(P828=100%,"CUMPLIDA",IF(AND(ISNUMBER(L828),ISNUMBER([5]CGR!$P$4)), IF(L828&lt;[5]CGR!$P$4,"INCUMPLIDA","PROCESO"), "VERIFICAR FECHA")),"SIN VALOR AVANCE")</f>
        <v>CUMPLIDA</v>
      </c>
    </row>
    <row r="829" spans="1:17" ht="90" customHeight="1" x14ac:dyDescent="0.2">
      <c r="A829" s="533" t="s">
        <v>19</v>
      </c>
      <c r="B829" s="534" t="s">
        <v>13</v>
      </c>
      <c r="C829" s="837" t="s">
        <v>1084</v>
      </c>
      <c r="D829" s="837" t="s">
        <v>1085</v>
      </c>
      <c r="E829" s="833" t="s">
        <v>1119</v>
      </c>
      <c r="F829" s="833" t="s">
        <v>1120</v>
      </c>
      <c r="G829" s="833" t="s">
        <v>1096</v>
      </c>
      <c r="H829" s="537" t="s">
        <v>675</v>
      </c>
      <c r="I829" s="538" t="s">
        <v>676</v>
      </c>
      <c r="J829" s="539">
        <v>1</v>
      </c>
      <c r="K829" s="540">
        <v>45231</v>
      </c>
      <c r="L829" s="540">
        <v>45504</v>
      </c>
      <c r="M829" s="541">
        <f t="shared" si="26"/>
        <v>39</v>
      </c>
      <c r="N829" s="542">
        <v>1</v>
      </c>
      <c r="O829" s="547" t="s">
        <v>825</v>
      </c>
      <c r="P829" s="543">
        <f t="shared" si="27"/>
        <v>1</v>
      </c>
      <c r="Q829" s="544" t="str">
        <f>IF(ISNUMBER(P829),IF(P829=100%,"CUMPLIDA",IF(AND(ISNUMBER(L829),ISNUMBER([5]CGR!$P$4)), IF(L829&lt;[5]CGR!$P$4,"INCUMPLIDA","PROCESO"), "VERIFICAR FECHA")),"SIN VALOR AVANCE")</f>
        <v>CUMPLIDA</v>
      </c>
    </row>
    <row r="830" spans="1:17" ht="210.75" customHeight="1" x14ac:dyDescent="0.2">
      <c r="A830" s="533" t="s">
        <v>19</v>
      </c>
      <c r="B830" s="534" t="s">
        <v>13</v>
      </c>
      <c r="C830" s="837"/>
      <c r="D830" s="837"/>
      <c r="E830" s="833"/>
      <c r="F830" s="833" t="s">
        <v>1120</v>
      </c>
      <c r="G830" s="833"/>
      <c r="H830" s="537" t="s">
        <v>678</v>
      </c>
      <c r="I830" s="538" t="s">
        <v>679</v>
      </c>
      <c r="J830" s="539">
        <v>1</v>
      </c>
      <c r="K830" s="540">
        <v>45231</v>
      </c>
      <c r="L830" s="540">
        <v>45504</v>
      </c>
      <c r="M830" s="541">
        <f t="shared" si="26"/>
        <v>39</v>
      </c>
      <c r="N830" s="542">
        <v>1</v>
      </c>
      <c r="O830" s="547" t="s">
        <v>1097</v>
      </c>
      <c r="P830" s="543">
        <f t="shared" si="27"/>
        <v>1</v>
      </c>
      <c r="Q830" s="544" t="str">
        <f>IF(ISNUMBER(P830),IF(P830=100%,"CUMPLIDA",IF(AND(ISNUMBER(L830),ISNUMBER([5]CGR!$P$4)), IF(L830&lt;[5]CGR!$P$4,"INCUMPLIDA","PROCESO"), "VERIFICAR FECHA")),"SIN VALOR AVANCE")</f>
        <v>CUMPLIDA</v>
      </c>
    </row>
    <row r="831" spans="1:17" ht="135.75" customHeight="1" x14ac:dyDescent="0.2">
      <c r="A831" s="533" t="s">
        <v>19</v>
      </c>
      <c r="B831" s="534" t="s">
        <v>13</v>
      </c>
      <c r="C831" s="837"/>
      <c r="D831" s="837"/>
      <c r="E831" s="833"/>
      <c r="F831" s="833" t="s">
        <v>1120</v>
      </c>
      <c r="G831" s="536" t="s">
        <v>97</v>
      </c>
      <c r="H831" s="538" t="s">
        <v>98</v>
      </c>
      <c r="I831" s="538" t="s">
        <v>99</v>
      </c>
      <c r="J831" s="545">
        <v>1</v>
      </c>
      <c r="K831" s="548">
        <v>45323</v>
      </c>
      <c r="L831" s="548">
        <v>45747</v>
      </c>
      <c r="M831" s="541">
        <f t="shared" si="26"/>
        <v>60.571428571428569</v>
      </c>
      <c r="N831" s="542">
        <v>1</v>
      </c>
      <c r="O831" s="547" t="s">
        <v>1098</v>
      </c>
      <c r="P831" s="543">
        <f t="shared" si="27"/>
        <v>1</v>
      </c>
      <c r="Q831" s="544" t="str">
        <f>IF(ISNUMBER(P831),IF(P831=100%,"CUMPLIDA",IF(AND(ISNUMBER(L831),ISNUMBER([5]CGR!$P$4)), IF(L831&lt;[5]CGR!$P$4,"INCUMPLIDA","PROCESO"), "VERIFICAR FECHA")),"SIN VALOR AVANCE")</f>
        <v>CUMPLIDA</v>
      </c>
    </row>
    <row r="832" spans="1:17" ht="90" customHeight="1" x14ac:dyDescent="0.2">
      <c r="A832" s="533" t="s">
        <v>19</v>
      </c>
      <c r="B832" s="534" t="s">
        <v>13</v>
      </c>
      <c r="C832" s="837"/>
      <c r="D832" s="837"/>
      <c r="E832" s="833"/>
      <c r="F832" s="833" t="s">
        <v>1120</v>
      </c>
      <c r="G832" s="536" t="s">
        <v>101</v>
      </c>
      <c r="H832" s="538" t="s">
        <v>101</v>
      </c>
      <c r="I832" s="538" t="s">
        <v>102</v>
      </c>
      <c r="J832" s="545">
        <v>1</v>
      </c>
      <c r="K832" s="548">
        <v>45323</v>
      </c>
      <c r="L832" s="548">
        <v>45747</v>
      </c>
      <c r="M832" s="541">
        <f t="shared" si="26"/>
        <v>60.571428571428569</v>
      </c>
      <c r="N832" s="542">
        <v>1</v>
      </c>
      <c r="O832" s="547" t="s">
        <v>924</v>
      </c>
      <c r="P832" s="543">
        <f t="shared" si="27"/>
        <v>1</v>
      </c>
      <c r="Q832" s="544" t="str">
        <f>IF(ISNUMBER(P832),IF(P832=100%,"CUMPLIDA",IF(AND(ISNUMBER(L832),ISNUMBER([5]CGR!$P$4)), IF(L832&lt;[5]CGR!$P$4,"INCUMPLIDA","PROCESO"), "VERIFICAR FECHA")),"SIN VALOR AVANCE")</f>
        <v>CUMPLIDA</v>
      </c>
    </row>
    <row r="833" spans="1:17" ht="150" customHeight="1" x14ac:dyDescent="0.2">
      <c r="A833" s="533" t="s">
        <v>19</v>
      </c>
      <c r="B833" s="534" t="s">
        <v>13</v>
      </c>
      <c r="C833" s="837" t="s">
        <v>1084</v>
      </c>
      <c r="D833" s="837" t="s">
        <v>1085</v>
      </c>
      <c r="E833" s="833"/>
      <c r="F833" s="833" t="s">
        <v>1120</v>
      </c>
      <c r="G833" s="536" t="s">
        <v>238</v>
      </c>
      <c r="H833" s="538" t="s">
        <v>239</v>
      </c>
      <c r="I833" s="538" t="s">
        <v>240</v>
      </c>
      <c r="J833" s="545">
        <v>1</v>
      </c>
      <c r="K833" s="548">
        <v>45231</v>
      </c>
      <c r="L833" s="548">
        <v>45747</v>
      </c>
      <c r="M833" s="541">
        <f t="shared" si="26"/>
        <v>73.714285714285708</v>
      </c>
      <c r="N833" s="542">
        <v>1</v>
      </c>
      <c r="O833" s="547" t="s">
        <v>924</v>
      </c>
      <c r="P833" s="543">
        <f t="shared" si="27"/>
        <v>1</v>
      </c>
      <c r="Q833" s="544" t="str">
        <f>IF(ISNUMBER(P833),IF(P833=100%,"CUMPLIDA",IF(AND(ISNUMBER(L833),ISNUMBER([5]CGR!$P$4)), IF(L833&lt;[5]CGR!$P$4,"INCUMPLIDA","PROCESO"), "VERIFICAR FECHA")),"SIN VALOR AVANCE")</f>
        <v>CUMPLIDA</v>
      </c>
    </row>
    <row r="834" spans="1:17" ht="135.75" customHeight="1" x14ac:dyDescent="0.2">
      <c r="A834" s="533" t="s">
        <v>19</v>
      </c>
      <c r="B834" s="534" t="s">
        <v>13</v>
      </c>
      <c r="C834" s="837"/>
      <c r="D834" s="837"/>
      <c r="E834" s="833"/>
      <c r="F834" s="833" t="s">
        <v>1120</v>
      </c>
      <c r="G834" s="536" t="s">
        <v>104</v>
      </c>
      <c r="H834" s="538" t="s">
        <v>104</v>
      </c>
      <c r="I834" s="538" t="s">
        <v>248</v>
      </c>
      <c r="J834" s="545">
        <v>1</v>
      </c>
      <c r="K834" s="548">
        <v>45323</v>
      </c>
      <c r="L834" s="548">
        <v>45747</v>
      </c>
      <c r="M834" s="541">
        <f t="shared" si="26"/>
        <v>60.571428571428569</v>
      </c>
      <c r="N834" s="542">
        <v>1</v>
      </c>
      <c r="O834" s="547" t="s">
        <v>1098</v>
      </c>
      <c r="P834" s="543">
        <f t="shared" si="27"/>
        <v>1</v>
      </c>
      <c r="Q834" s="544" t="str">
        <f>IF(ISNUMBER(P834),IF(P834=100%,"CUMPLIDA",IF(AND(ISNUMBER(L834),ISNUMBER([5]CGR!$P$4)), IF(L834&lt;[5]CGR!$P$4,"INCUMPLIDA","PROCESO"), "VERIFICAR FECHA")),"SIN VALOR AVANCE")</f>
        <v>CUMPLIDA</v>
      </c>
    </row>
    <row r="835" spans="1:17" ht="135" customHeight="1" x14ac:dyDescent="0.2">
      <c r="A835" s="533" t="s">
        <v>19</v>
      </c>
      <c r="B835" s="534" t="s">
        <v>13</v>
      </c>
      <c r="C835" s="837"/>
      <c r="D835" s="837"/>
      <c r="E835" s="833"/>
      <c r="F835" s="833" t="s">
        <v>1120</v>
      </c>
      <c r="G835" s="536" t="s">
        <v>830</v>
      </c>
      <c r="H835" s="538" t="s">
        <v>830</v>
      </c>
      <c r="I835" s="538" t="s">
        <v>107</v>
      </c>
      <c r="J835" s="545">
        <v>1</v>
      </c>
      <c r="K835" s="548">
        <v>45231</v>
      </c>
      <c r="L835" s="548">
        <v>45747</v>
      </c>
      <c r="M835" s="541">
        <f t="shared" si="26"/>
        <v>73.714285714285708</v>
      </c>
      <c r="N835" s="542">
        <v>1</v>
      </c>
      <c r="O835" s="547" t="s">
        <v>924</v>
      </c>
      <c r="P835" s="543">
        <f t="shared" si="27"/>
        <v>1</v>
      </c>
      <c r="Q835" s="544" t="str">
        <f>IF(ISNUMBER(P835),IF(P835=100%,"CUMPLIDA",IF(AND(ISNUMBER(L835),ISNUMBER([5]CGR!$P$4)), IF(L835&lt;[5]CGR!$P$4,"INCUMPLIDA","PROCESO"), "VERIFICAR FECHA")),"SIN VALOR AVANCE")</f>
        <v>CUMPLIDA</v>
      </c>
    </row>
    <row r="836" spans="1:17" ht="210.75" customHeight="1" x14ac:dyDescent="0.2">
      <c r="A836" s="533" t="s">
        <v>19</v>
      </c>
      <c r="B836" s="534" t="s">
        <v>13</v>
      </c>
      <c r="C836" s="837"/>
      <c r="D836" s="837"/>
      <c r="E836" s="833"/>
      <c r="F836" s="833" t="s">
        <v>1120</v>
      </c>
      <c r="G836" s="536" t="s">
        <v>831</v>
      </c>
      <c r="H836" s="538" t="s">
        <v>831</v>
      </c>
      <c r="I836" s="538" t="s">
        <v>524</v>
      </c>
      <c r="J836" s="545">
        <v>1</v>
      </c>
      <c r="K836" s="548">
        <v>45231</v>
      </c>
      <c r="L836" s="548">
        <v>45808</v>
      </c>
      <c r="M836" s="541">
        <f t="shared" si="26"/>
        <v>82.428571428571431</v>
      </c>
      <c r="N836" s="542">
        <v>1</v>
      </c>
      <c r="O836" s="547" t="s">
        <v>1097</v>
      </c>
      <c r="P836" s="543">
        <f t="shared" si="27"/>
        <v>1</v>
      </c>
      <c r="Q836" s="544" t="str">
        <f>IF(ISNUMBER(P836),IF(P836=100%,"CUMPLIDA",IF(AND(ISNUMBER(L836),ISNUMBER([5]CGR!$P$4)), IF(L836&lt;[5]CGR!$P$4,"INCUMPLIDA","PROCESO"), "VERIFICAR FECHA")),"SIN VALOR AVANCE")</f>
        <v>CUMPLIDA</v>
      </c>
    </row>
    <row r="837" spans="1:17" ht="75.75" customHeight="1" x14ac:dyDescent="0.2">
      <c r="A837" s="533" t="s">
        <v>19</v>
      </c>
      <c r="B837" s="534" t="s">
        <v>13</v>
      </c>
      <c r="C837" s="837"/>
      <c r="D837" s="837"/>
      <c r="E837" s="833"/>
      <c r="F837" s="833" t="s">
        <v>1120</v>
      </c>
      <c r="G837" s="536" t="s">
        <v>110</v>
      </c>
      <c r="H837" s="538" t="s">
        <v>111</v>
      </c>
      <c r="I837" s="538" t="s">
        <v>112</v>
      </c>
      <c r="J837" s="545">
        <v>12</v>
      </c>
      <c r="K837" s="548">
        <v>46024</v>
      </c>
      <c r="L837" s="548">
        <v>47118</v>
      </c>
      <c r="M837" s="541">
        <f t="shared" si="26"/>
        <v>156.28571428571428</v>
      </c>
      <c r="N837" s="542">
        <v>0</v>
      </c>
      <c r="O837" s="547" t="s">
        <v>924</v>
      </c>
      <c r="P837" s="543">
        <f t="shared" si="27"/>
        <v>0</v>
      </c>
      <c r="Q837" s="544" t="str">
        <f>IF(ISNUMBER(P837),IF(P837=100%,"CUMPLIDA",IF(AND(ISNUMBER(L837),ISNUMBER([5]CGR!$P$4)), IF(L837&lt;[5]CGR!$P$4,"INCUMPLIDA","PROCESO"), "VERIFICAR FECHA")),"SIN VALOR AVANCE")</f>
        <v>PROCESO</v>
      </c>
    </row>
    <row r="838" spans="1:17" ht="180" customHeight="1" x14ac:dyDescent="0.2">
      <c r="A838" s="533" t="s">
        <v>19</v>
      </c>
      <c r="B838" s="534" t="s">
        <v>13</v>
      </c>
      <c r="C838" s="837"/>
      <c r="D838" s="837"/>
      <c r="E838" s="833"/>
      <c r="F838" s="833" t="s">
        <v>1120</v>
      </c>
      <c r="G838" s="536" t="s">
        <v>114</v>
      </c>
      <c r="H838" s="538" t="s">
        <v>115</v>
      </c>
      <c r="I838" s="538" t="s">
        <v>116</v>
      </c>
      <c r="J838" s="545">
        <v>1</v>
      </c>
      <c r="K838" s="548">
        <v>46024</v>
      </c>
      <c r="L838" s="548">
        <v>47118</v>
      </c>
      <c r="M838" s="541">
        <f t="shared" si="26"/>
        <v>156.28571428571428</v>
      </c>
      <c r="N838" s="542">
        <v>0</v>
      </c>
      <c r="O838" s="547" t="s">
        <v>1121</v>
      </c>
      <c r="P838" s="543">
        <f t="shared" si="27"/>
        <v>0</v>
      </c>
      <c r="Q838" s="544" t="str">
        <f>IF(ISNUMBER(P838),IF(P838=100%,"CUMPLIDA",IF(AND(ISNUMBER(L838),ISNUMBER([5]CGR!$P$4)), IF(L838&lt;[5]CGR!$P$4,"INCUMPLIDA","PROCESO"), "VERIFICAR FECHA")),"SIN VALOR AVANCE")</f>
        <v>PROCESO</v>
      </c>
    </row>
    <row r="839" spans="1:17" ht="210.75" customHeight="1" x14ac:dyDescent="0.2">
      <c r="A839" s="533" t="s">
        <v>19</v>
      </c>
      <c r="B839" s="534" t="s">
        <v>13</v>
      </c>
      <c r="C839" s="837" t="s">
        <v>1084</v>
      </c>
      <c r="D839" s="837" t="s">
        <v>1085</v>
      </c>
      <c r="E839" s="833"/>
      <c r="F839" s="833" t="s">
        <v>1120</v>
      </c>
      <c r="G839" s="536" t="s">
        <v>117</v>
      </c>
      <c r="H839" s="538" t="s">
        <v>118</v>
      </c>
      <c r="I839" s="538" t="s">
        <v>119</v>
      </c>
      <c r="J839" s="545">
        <v>2</v>
      </c>
      <c r="K839" s="548">
        <v>46024</v>
      </c>
      <c r="L839" s="548">
        <v>47118</v>
      </c>
      <c r="M839" s="541">
        <f t="shared" si="26"/>
        <v>156.28571428571428</v>
      </c>
      <c r="N839" s="542">
        <v>0</v>
      </c>
      <c r="O839" s="547" t="s">
        <v>1097</v>
      </c>
      <c r="P839" s="543">
        <f t="shared" si="27"/>
        <v>0</v>
      </c>
      <c r="Q839" s="544" t="str">
        <f>IF(ISNUMBER(P839),IF(P839=100%,"CUMPLIDA",IF(AND(ISNUMBER(L839),ISNUMBER([5]CGR!$P$4)), IF(L839&lt;[5]CGR!$P$4,"INCUMPLIDA","PROCESO"), "VERIFICAR FECHA")),"SIN VALOR AVANCE")</f>
        <v>PROCESO</v>
      </c>
    </row>
    <row r="840" spans="1:17" ht="135.75" customHeight="1" x14ac:dyDescent="0.2">
      <c r="A840" s="533" t="s">
        <v>19</v>
      </c>
      <c r="B840" s="534" t="s">
        <v>13</v>
      </c>
      <c r="C840" s="837" t="s">
        <v>1084</v>
      </c>
      <c r="D840" s="837" t="s">
        <v>1085</v>
      </c>
      <c r="E840" s="833"/>
      <c r="F840" s="833" t="s">
        <v>1120</v>
      </c>
      <c r="G840" s="536" t="s">
        <v>1122</v>
      </c>
      <c r="H840" s="538" t="s">
        <v>1123</v>
      </c>
      <c r="I840" s="538" t="s">
        <v>1124</v>
      </c>
      <c r="J840" s="539">
        <v>6</v>
      </c>
      <c r="K840" s="540">
        <v>44927</v>
      </c>
      <c r="L840" s="540">
        <v>45565</v>
      </c>
      <c r="M840" s="541">
        <f t="shared" si="26"/>
        <v>91.142857142857139</v>
      </c>
      <c r="N840" s="542">
        <v>6</v>
      </c>
      <c r="O840" s="538" t="s">
        <v>1125</v>
      </c>
      <c r="P840" s="543">
        <f t="shared" si="27"/>
        <v>1</v>
      </c>
      <c r="Q840" s="544" t="str">
        <f>IF(ISNUMBER(P840),IF(P840=100%,"CUMPLIDA",IF(AND(ISNUMBER(L840),ISNUMBER([5]CGR!$P$4)), IF(L840&lt;[5]CGR!$P$4,"INCUMPLIDA","PROCESO"), "VERIFICAR FECHA")),"SIN VALOR AVANCE")</f>
        <v>CUMPLIDA</v>
      </c>
    </row>
    <row r="841" spans="1:17" ht="135" customHeight="1" x14ac:dyDescent="0.2">
      <c r="A841" s="533" t="s">
        <v>19</v>
      </c>
      <c r="B841" s="534" t="s">
        <v>13</v>
      </c>
      <c r="C841" s="837" t="s">
        <v>1084</v>
      </c>
      <c r="D841" s="837" t="s">
        <v>1085</v>
      </c>
      <c r="E841" s="833"/>
      <c r="F841" s="833" t="s">
        <v>1120</v>
      </c>
      <c r="G841" s="536" t="s">
        <v>1126</v>
      </c>
      <c r="H841" s="538" t="s">
        <v>1127</v>
      </c>
      <c r="I841" s="538" t="s">
        <v>1128</v>
      </c>
      <c r="J841" s="539">
        <v>1</v>
      </c>
      <c r="K841" s="540">
        <v>44927</v>
      </c>
      <c r="L841" s="540">
        <v>44972</v>
      </c>
      <c r="M841" s="541">
        <f t="shared" si="26"/>
        <v>6.4285714285714288</v>
      </c>
      <c r="N841" s="542">
        <v>1</v>
      </c>
      <c r="O841" s="538" t="s">
        <v>1129</v>
      </c>
      <c r="P841" s="543">
        <f t="shared" si="27"/>
        <v>1</v>
      </c>
      <c r="Q841" s="544" t="str">
        <f>IF(ISNUMBER(P841),IF(P841=100%,"CUMPLIDA",IF(AND(ISNUMBER(L841),ISNUMBER([5]CGR!$P$4)), IF(L841&lt;[5]CGR!$P$4,"INCUMPLIDA","PROCESO"), "VERIFICAR FECHA")),"SIN VALOR AVANCE")</f>
        <v>CUMPLIDA</v>
      </c>
    </row>
    <row r="842" spans="1:17" ht="195.75" customHeight="1" x14ac:dyDescent="0.2">
      <c r="A842" s="533" t="s">
        <v>19</v>
      </c>
      <c r="B842" s="534" t="s">
        <v>13</v>
      </c>
      <c r="C842" s="837" t="s">
        <v>1084</v>
      </c>
      <c r="D842" s="837" t="s">
        <v>1085</v>
      </c>
      <c r="E842" s="833"/>
      <c r="F842" s="833" t="s">
        <v>1120</v>
      </c>
      <c r="G842" s="536" t="s">
        <v>1126</v>
      </c>
      <c r="H842" s="538" t="s">
        <v>1130</v>
      </c>
      <c r="I842" s="538" t="s">
        <v>1131</v>
      </c>
      <c r="J842" s="539">
        <v>1</v>
      </c>
      <c r="K842" s="540">
        <v>44973</v>
      </c>
      <c r="L842" s="540">
        <v>45000</v>
      </c>
      <c r="M842" s="541">
        <f t="shared" si="26"/>
        <v>3.8571428571428572</v>
      </c>
      <c r="N842" s="542">
        <v>1</v>
      </c>
      <c r="O842" s="538" t="s">
        <v>1132</v>
      </c>
      <c r="P842" s="543">
        <f t="shared" si="27"/>
        <v>1</v>
      </c>
      <c r="Q842" s="544" t="str">
        <f>IF(ISNUMBER(P842),IF(P842=100%,"CUMPLIDA",IF(AND(ISNUMBER(L842),ISNUMBER([5]CGR!$P$4)), IF(L842&lt;[5]CGR!$P$4,"INCUMPLIDA","PROCESO"), "VERIFICAR FECHA")),"SIN VALOR AVANCE")</f>
        <v>CUMPLIDA</v>
      </c>
    </row>
    <row r="843" spans="1:17" ht="195.75" customHeight="1" x14ac:dyDescent="0.2">
      <c r="A843" s="533" t="s">
        <v>19</v>
      </c>
      <c r="B843" s="534" t="s">
        <v>13</v>
      </c>
      <c r="C843" s="837" t="s">
        <v>1084</v>
      </c>
      <c r="D843" s="837" t="s">
        <v>1085</v>
      </c>
      <c r="E843" s="833"/>
      <c r="F843" s="833" t="s">
        <v>1120</v>
      </c>
      <c r="G843" s="536" t="s">
        <v>1126</v>
      </c>
      <c r="H843" s="538" t="s">
        <v>1133</v>
      </c>
      <c r="I843" s="538" t="s">
        <v>1134</v>
      </c>
      <c r="J843" s="539">
        <v>1</v>
      </c>
      <c r="K843" s="540">
        <v>45001</v>
      </c>
      <c r="L843" s="540">
        <v>45412</v>
      </c>
      <c r="M843" s="541">
        <f t="shared" si="26"/>
        <v>58.714285714285715</v>
      </c>
      <c r="N843" s="542">
        <v>1</v>
      </c>
      <c r="O843" s="538" t="s">
        <v>1132</v>
      </c>
      <c r="P843" s="543">
        <f t="shared" si="27"/>
        <v>1</v>
      </c>
      <c r="Q843" s="544" t="str">
        <f>IF(ISNUMBER(P843),IF(P843=100%,"CUMPLIDA",IF(AND(ISNUMBER(L843),ISNUMBER([5]CGR!$P$4)), IF(L843&lt;[5]CGR!$P$4,"INCUMPLIDA","PROCESO"), "VERIFICAR FECHA")),"SIN VALOR AVANCE")</f>
        <v>CUMPLIDA</v>
      </c>
    </row>
    <row r="844" spans="1:17" ht="180.75" customHeight="1" x14ac:dyDescent="0.2">
      <c r="A844" s="533" t="s">
        <v>19</v>
      </c>
      <c r="B844" s="534" t="s">
        <v>13</v>
      </c>
      <c r="C844" s="837" t="s">
        <v>1084</v>
      </c>
      <c r="D844" s="837" t="s">
        <v>1085</v>
      </c>
      <c r="E844" s="833" t="s">
        <v>1135</v>
      </c>
      <c r="F844" s="833" t="s">
        <v>1136</v>
      </c>
      <c r="G844" s="536" t="s">
        <v>1137</v>
      </c>
      <c r="H844" s="538" t="s">
        <v>1093</v>
      </c>
      <c r="I844" s="538" t="s">
        <v>1094</v>
      </c>
      <c r="J844" s="539">
        <v>3</v>
      </c>
      <c r="K844" s="540">
        <v>44958</v>
      </c>
      <c r="L844" s="540">
        <v>45323</v>
      </c>
      <c r="M844" s="541">
        <f t="shared" si="26"/>
        <v>52.142857142857146</v>
      </c>
      <c r="N844" s="542">
        <v>3</v>
      </c>
      <c r="O844" s="538" t="s">
        <v>1138</v>
      </c>
      <c r="P844" s="543">
        <f t="shared" si="27"/>
        <v>1</v>
      </c>
      <c r="Q844" s="544" t="str">
        <f>IF(ISNUMBER(P844),IF(P844=100%,"CUMPLIDA",IF(AND(ISNUMBER(L844),ISNUMBER([5]CGR!$P$4)), IF(L844&lt;[5]CGR!$P$4,"INCUMPLIDA","PROCESO"), "VERIFICAR FECHA")),"SIN VALOR AVANCE")</f>
        <v>CUMPLIDA</v>
      </c>
    </row>
    <row r="845" spans="1:17" ht="90" customHeight="1" x14ac:dyDescent="0.2">
      <c r="A845" s="533" t="s">
        <v>19</v>
      </c>
      <c r="B845" s="534" t="s">
        <v>13</v>
      </c>
      <c r="C845" s="837"/>
      <c r="D845" s="837"/>
      <c r="E845" s="833"/>
      <c r="F845" s="833" t="s">
        <v>1136</v>
      </c>
      <c r="G845" s="536" t="s">
        <v>1096</v>
      </c>
      <c r="H845" s="537" t="s">
        <v>675</v>
      </c>
      <c r="I845" s="538" t="s">
        <v>676</v>
      </c>
      <c r="J845" s="539">
        <v>1</v>
      </c>
      <c r="K845" s="540">
        <v>45231</v>
      </c>
      <c r="L845" s="540">
        <v>45504</v>
      </c>
      <c r="M845" s="541">
        <f t="shared" si="26"/>
        <v>39</v>
      </c>
      <c r="N845" s="542">
        <v>1</v>
      </c>
      <c r="O845" s="547" t="s">
        <v>825</v>
      </c>
      <c r="P845" s="543">
        <f t="shared" si="27"/>
        <v>1</v>
      </c>
      <c r="Q845" s="544" t="str">
        <f>IF(ISNUMBER(P845),IF(P845=100%,"CUMPLIDA",IF(AND(ISNUMBER(L845),ISNUMBER([5]CGR!$P$4)), IF(L845&lt;[5]CGR!$P$4,"INCUMPLIDA","PROCESO"), "VERIFICAR FECHA")),"SIN VALOR AVANCE")</f>
        <v>CUMPLIDA</v>
      </c>
    </row>
    <row r="846" spans="1:17" ht="210.75" x14ac:dyDescent="0.2">
      <c r="A846" s="533" t="s">
        <v>19</v>
      </c>
      <c r="B846" s="534" t="s">
        <v>13</v>
      </c>
      <c r="C846" s="837"/>
      <c r="D846" s="837"/>
      <c r="E846" s="833"/>
      <c r="F846" s="833" t="s">
        <v>1136</v>
      </c>
      <c r="G846" s="536" t="s">
        <v>1096</v>
      </c>
      <c r="H846" s="537" t="s">
        <v>678</v>
      </c>
      <c r="I846" s="538" t="s">
        <v>679</v>
      </c>
      <c r="J846" s="539">
        <v>1</v>
      </c>
      <c r="K846" s="540">
        <v>45231</v>
      </c>
      <c r="L846" s="540">
        <v>45504</v>
      </c>
      <c r="M846" s="541">
        <f t="shared" si="26"/>
        <v>39</v>
      </c>
      <c r="N846" s="542">
        <v>1</v>
      </c>
      <c r="O846" s="547" t="s">
        <v>1097</v>
      </c>
      <c r="P846" s="543">
        <f t="shared" si="27"/>
        <v>1</v>
      </c>
      <c r="Q846" s="544" t="str">
        <f>IF(ISNUMBER(P846),IF(P846=100%,"CUMPLIDA",IF(AND(ISNUMBER(L846),ISNUMBER([5]CGR!$P$4)), IF(L846&lt;[5]CGR!$P$4,"INCUMPLIDA","PROCESO"), "VERIFICAR FECHA")),"SIN VALOR AVANCE")</f>
        <v>CUMPLIDA</v>
      </c>
    </row>
    <row r="847" spans="1:17" ht="150.75" x14ac:dyDescent="0.2">
      <c r="A847" s="533" t="s">
        <v>19</v>
      </c>
      <c r="B847" s="534" t="s">
        <v>13</v>
      </c>
      <c r="C847" s="837"/>
      <c r="D847" s="837"/>
      <c r="E847" s="833"/>
      <c r="F847" s="833" t="s">
        <v>1136</v>
      </c>
      <c r="G847" s="536" t="s">
        <v>97</v>
      </c>
      <c r="H847" s="538" t="s">
        <v>98</v>
      </c>
      <c r="I847" s="538" t="s">
        <v>99</v>
      </c>
      <c r="J847" s="545">
        <v>1</v>
      </c>
      <c r="K847" s="548">
        <v>45323</v>
      </c>
      <c r="L847" s="548">
        <v>45747</v>
      </c>
      <c r="M847" s="541">
        <f t="shared" si="26"/>
        <v>60.571428571428569</v>
      </c>
      <c r="N847" s="542">
        <v>1</v>
      </c>
      <c r="O847" s="547" t="s">
        <v>1139</v>
      </c>
      <c r="P847" s="543">
        <f t="shared" si="27"/>
        <v>1</v>
      </c>
      <c r="Q847" s="544" t="str">
        <f>IF(ISNUMBER(P847),IF(P847=100%,"CUMPLIDA",IF(AND(ISNUMBER(L847),ISNUMBER([5]CGR!$P$4)), IF(L847&lt;[5]CGR!$P$4,"INCUMPLIDA","PROCESO"), "VERIFICAR FECHA")),"SIN VALOR AVANCE")</f>
        <v>CUMPLIDA</v>
      </c>
    </row>
    <row r="848" spans="1:17" ht="90" customHeight="1" x14ac:dyDescent="0.2">
      <c r="A848" s="533" t="s">
        <v>19</v>
      </c>
      <c r="B848" s="534" t="s">
        <v>13</v>
      </c>
      <c r="C848" s="837" t="s">
        <v>1084</v>
      </c>
      <c r="D848" s="837" t="s">
        <v>1085</v>
      </c>
      <c r="E848" s="833"/>
      <c r="F848" s="833" t="s">
        <v>1136</v>
      </c>
      <c r="G848" s="536" t="s">
        <v>101</v>
      </c>
      <c r="H848" s="538" t="s">
        <v>101</v>
      </c>
      <c r="I848" s="538" t="s">
        <v>102</v>
      </c>
      <c r="J848" s="545">
        <v>1</v>
      </c>
      <c r="K848" s="548">
        <v>45323</v>
      </c>
      <c r="L848" s="548">
        <v>45747</v>
      </c>
      <c r="M848" s="541">
        <f t="shared" si="26"/>
        <v>60.571428571428569</v>
      </c>
      <c r="N848" s="542">
        <v>1</v>
      </c>
      <c r="O848" s="547" t="s">
        <v>924</v>
      </c>
      <c r="P848" s="543">
        <f t="shared" si="27"/>
        <v>1</v>
      </c>
      <c r="Q848" s="544" t="str">
        <f>IF(ISNUMBER(P848),IF(P848=100%,"CUMPLIDA",IF(AND(ISNUMBER(L848),ISNUMBER([5]CGR!$P$4)), IF(L848&lt;[5]CGR!$P$4,"INCUMPLIDA","PROCESO"), "VERIFICAR FECHA")),"SIN VALOR AVANCE")</f>
        <v>CUMPLIDA</v>
      </c>
    </row>
    <row r="849" spans="1:17" ht="75.75" customHeight="1" x14ac:dyDescent="0.2">
      <c r="A849" s="533" t="s">
        <v>19</v>
      </c>
      <c r="B849" s="534" t="s">
        <v>13</v>
      </c>
      <c r="C849" s="837"/>
      <c r="D849" s="837"/>
      <c r="E849" s="833"/>
      <c r="F849" s="833" t="s">
        <v>1136</v>
      </c>
      <c r="G849" s="536" t="s">
        <v>238</v>
      </c>
      <c r="H849" s="538" t="s">
        <v>239</v>
      </c>
      <c r="I849" s="538" t="s">
        <v>240</v>
      </c>
      <c r="J849" s="545">
        <v>1</v>
      </c>
      <c r="K849" s="548">
        <v>45231</v>
      </c>
      <c r="L849" s="548">
        <v>45747</v>
      </c>
      <c r="M849" s="541">
        <f t="shared" si="26"/>
        <v>73.714285714285708</v>
      </c>
      <c r="N849" s="542">
        <v>1</v>
      </c>
      <c r="O849" s="547" t="s">
        <v>924</v>
      </c>
      <c r="P849" s="543">
        <f t="shared" si="27"/>
        <v>1</v>
      </c>
      <c r="Q849" s="544" t="str">
        <f>IF(ISNUMBER(P849),IF(P849=100%,"CUMPLIDA",IF(AND(ISNUMBER(L849),ISNUMBER([5]CGR!$P$4)), IF(L849&lt;[5]CGR!$P$4,"INCUMPLIDA","PROCESO"), "VERIFICAR FECHA")),"SIN VALOR AVANCE")</f>
        <v>CUMPLIDA</v>
      </c>
    </row>
    <row r="850" spans="1:17" ht="150.75" x14ac:dyDescent="0.2">
      <c r="A850" s="533" t="s">
        <v>19</v>
      </c>
      <c r="B850" s="534" t="s">
        <v>13</v>
      </c>
      <c r="C850" s="837"/>
      <c r="D850" s="837"/>
      <c r="E850" s="833"/>
      <c r="F850" s="833" t="s">
        <v>1136</v>
      </c>
      <c r="G850" s="536" t="s">
        <v>104</v>
      </c>
      <c r="H850" s="538" t="s">
        <v>104</v>
      </c>
      <c r="I850" s="538" t="s">
        <v>248</v>
      </c>
      <c r="J850" s="545">
        <v>1</v>
      </c>
      <c r="K850" s="548">
        <v>45323</v>
      </c>
      <c r="L850" s="548">
        <v>45747</v>
      </c>
      <c r="M850" s="541">
        <f t="shared" si="26"/>
        <v>60.571428571428569</v>
      </c>
      <c r="N850" s="542">
        <v>1</v>
      </c>
      <c r="O850" s="547" t="s">
        <v>1139</v>
      </c>
      <c r="P850" s="543">
        <f t="shared" si="27"/>
        <v>1</v>
      </c>
      <c r="Q850" s="544" t="str">
        <f>IF(ISNUMBER(P850),IF(P850=100%,"CUMPLIDA",IF(AND(ISNUMBER(L850),ISNUMBER([5]CGR!$P$4)), IF(L850&lt;[5]CGR!$P$4,"INCUMPLIDA","PROCESO"), "VERIFICAR FECHA")),"SIN VALOR AVANCE")</f>
        <v>CUMPLIDA</v>
      </c>
    </row>
    <row r="851" spans="1:17" ht="75.75" customHeight="1" x14ac:dyDescent="0.2">
      <c r="A851" s="533" t="s">
        <v>19</v>
      </c>
      <c r="B851" s="534" t="s">
        <v>13</v>
      </c>
      <c r="C851" s="837"/>
      <c r="D851" s="837"/>
      <c r="E851" s="833"/>
      <c r="F851" s="833" t="s">
        <v>1136</v>
      </c>
      <c r="G851" s="536" t="s">
        <v>830</v>
      </c>
      <c r="H851" s="538" t="s">
        <v>830</v>
      </c>
      <c r="I851" s="538" t="s">
        <v>107</v>
      </c>
      <c r="J851" s="545">
        <v>1</v>
      </c>
      <c r="K851" s="548">
        <v>45231</v>
      </c>
      <c r="L851" s="548">
        <v>45747</v>
      </c>
      <c r="M851" s="541">
        <f t="shared" si="26"/>
        <v>73.714285714285708</v>
      </c>
      <c r="N851" s="542">
        <v>1</v>
      </c>
      <c r="O851" s="547" t="s">
        <v>924</v>
      </c>
      <c r="P851" s="543">
        <f t="shared" si="27"/>
        <v>1</v>
      </c>
      <c r="Q851" s="544" t="str">
        <f>IF(ISNUMBER(P851),IF(P851=100%,"CUMPLIDA",IF(AND(ISNUMBER(L851),ISNUMBER([5]CGR!$P$4)), IF(L851&lt;[5]CGR!$P$4,"INCUMPLIDA","PROCESO"), "VERIFICAR FECHA")),"SIN VALOR AVANCE")</f>
        <v>CUMPLIDA</v>
      </c>
    </row>
    <row r="852" spans="1:17" ht="210.75" x14ac:dyDescent="0.2">
      <c r="A852" s="533" t="s">
        <v>19</v>
      </c>
      <c r="B852" s="534" t="s">
        <v>13</v>
      </c>
      <c r="C852" s="837"/>
      <c r="D852" s="837"/>
      <c r="E852" s="833"/>
      <c r="F852" s="833" t="s">
        <v>1136</v>
      </c>
      <c r="G852" s="536" t="s">
        <v>831</v>
      </c>
      <c r="H852" s="538" t="s">
        <v>831</v>
      </c>
      <c r="I852" s="538" t="s">
        <v>524</v>
      </c>
      <c r="J852" s="545">
        <v>1</v>
      </c>
      <c r="K852" s="548">
        <v>45231</v>
      </c>
      <c r="L852" s="548">
        <v>45808</v>
      </c>
      <c r="M852" s="541">
        <f t="shared" ref="M852:M915" si="28">(L852-K852)/7</f>
        <v>82.428571428571431</v>
      </c>
      <c r="N852" s="542">
        <v>1</v>
      </c>
      <c r="O852" s="547" t="s">
        <v>1097</v>
      </c>
      <c r="P852" s="543">
        <f t="shared" si="27"/>
        <v>1</v>
      </c>
      <c r="Q852" s="544" t="str">
        <f>IF(ISNUMBER(P852),IF(P852=100%,"CUMPLIDA",IF(AND(ISNUMBER(L852),ISNUMBER([5]CGR!$P$4)), IF(L852&lt;[5]CGR!$P$4,"INCUMPLIDA","PROCESO"), "VERIFICAR FECHA")),"SIN VALOR AVANCE")</f>
        <v>CUMPLIDA</v>
      </c>
    </row>
    <row r="853" spans="1:17" ht="75.75" customHeight="1" x14ac:dyDescent="0.2">
      <c r="A853" s="533" t="s">
        <v>19</v>
      </c>
      <c r="B853" s="534" t="s">
        <v>13</v>
      </c>
      <c r="C853" s="837"/>
      <c r="D853" s="837"/>
      <c r="E853" s="833"/>
      <c r="F853" s="833" t="s">
        <v>1136</v>
      </c>
      <c r="G853" s="536" t="s">
        <v>110</v>
      </c>
      <c r="H853" s="538" t="s">
        <v>111</v>
      </c>
      <c r="I853" s="538" t="s">
        <v>112</v>
      </c>
      <c r="J853" s="545">
        <v>12</v>
      </c>
      <c r="K853" s="548">
        <v>46024</v>
      </c>
      <c r="L853" s="548">
        <v>47118</v>
      </c>
      <c r="M853" s="541">
        <f t="shared" si="28"/>
        <v>156.28571428571428</v>
      </c>
      <c r="N853" s="542">
        <v>0</v>
      </c>
      <c r="O853" s="547" t="s">
        <v>924</v>
      </c>
      <c r="P853" s="543">
        <f t="shared" si="27"/>
        <v>0</v>
      </c>
      <c r="Q853" s="544" t="str">
        <f>IF(ISNUMBER(P853),IF(P853=100%,"CUMPLIDA",IF(AND(ISNUMBER(L853),ISNUMBER([5]CGR!$P$4)), IF(L853&lt;[5]CGR!$P$4,"INCUMPLIDA","PROCESO"), "VERIFICAR FECHA")),"SIN VALOR AVANCE")</f>
        <v>PROCESO</v>
      </c>
    </row>
    <row r="854" spans="1:17" ht="150.75" x14ac:dyDescent="0.2">
      <c r="A854" s="533" t="s">
        <v>19</v>
      </c>
      <c r="B854" s="534" t="s">
        <v>13</v>
      </c>
      <c r="C854" s="837" t="s">
        <v>1084</v>
      </c>
      <c r="D854" s="837" t="s">
        <v>1085</v>
      </c>
      <c r="E854" s="833"/>
      <c r="F854" s="833" t="s">
        <v>1136</v>
      </c>
      <c r="G854" s="536" t="s">
        <v>114</v>
      </c>
      <c r="H854" s="538" t="s">
        <v>115</v>
      </c>
      <c r="I854" s="538" t="s">
        <v>116</v>
      </c>
      <c r="J854" s="545">
        <v>1</v>
      </c>
      <c r="K854" s="548">
        <v>46024</v>
      </c>
      <c r="L854" s="548">
        <v>47118</v>
      </c>
      <c r="M854" s="541">
        <f t="shared" si="28"/>
        <v>156.28571428571428</v>
      </c>
      <c r="N854" s="542">
        <v>0</v>
      </c>
      <c r="O854" s="547" t="s">
        <v>1139</v>
      </c>
      <c r="P854" s="543">
        <f t="shared" si="27"/>
        <v>0</v>
      </c>
      <c r="Q854" s="544" t="str">
        <f>IF(ISNUMBER(P854),IF(P854=100%,"CUMPLIDA",IF(AND(ISNUMBER(L854),ISNUMBER([5]CGR!$P$4)), IF(L854&lt;[5]CGR!$P$4,"INCUMPLIDA","PROCESO"), "VERIFICAR FECHA")),"SIN VALOR AVANCE")</f>
        <v>PROCESO</v>
      </c>
    </row>
    <row r="855" spans="1:17" ht="210.75" x14ac:dyDescent="0.2">
      <c r="A855" s="533" t="s">
        <v>19</v>
      </c>
      <c r="B855" s="534" t="s">
        <v>13</v>
      </c>
      <c r="C855" s="837" t="s">
        <v>1084</v>
      </c>
      <c r="D855" s="837" t="s">
        <v>1085</v>
      </c>
      <c r="E855" s="833"/>
      <c r="F855" s="833" t="s">
        <v>1136</v>
      </c>
      <c r="G855" s="536" t="s">
        <v>117</v>
      </c>
      <c r="H855" s="538" t="s">
        <v>118</v>
      </c>
      <c r="I855" s="538" t="s">
        <v>119</v>
      </c>
      <c r="J855" s="545">
        <v>2</v>
      </c>
      <c r="K855" s="548">
        <v>46024</v>
      </c>
      <c r="L855" s="548">
        <v>47118</v>
      </c>
      <c r="M855" s="541">
        <f t="shared" si="28"/>
        <v>156.28571428571428</v>
      </c>
      <c r="N855" s="542">
        <v>0</v>
      </c>
      <c r="O855" s="547" t="s">
        <v>1097</v>
      </c>
      <c r="P855" s="543">
        <f t="shared" si="27"/>
        <v>0</v>
      </c>
      <c r="Q855" s="544" t="str">
        <f>IF(ISNUMBER(P855),IF(P855=100%,"CUMPLIDA",IF(AND(ISNUMBER(L855),ISNUMBER([5]CGR!$P$4)), IF(L855&lt;[5]CGR!$P$4,"INCUMPLIDA","PROCESO"), "VERIFICAR FECHA")),"SIN VALOR AVANCE")</f>
        <v>PROCESO</v>
      </c>
    </row>
    <row r="856" spans="1:17" ht="105.75" customHeight="1" x14ac:dyDescent="0.2">
      <c r="A856" s="533" t="s">
        <v>19</v>
      </c>
      <c r="B856" s="534" t="s">
        <v>13</v>
      </c>
      <c r="C856" s="837" t="s">
        <v>1084</v>
      </c>
      <c r="D856" s="837" t="s">
        <v>1085</v>
      </c>
      <c r="E856" s="833"/>
      <c r="F856" s="833" t="s">
        <v>1136</v>
      </c>
      <c r="G856" s="536" t="s">
        <v>1099</v>
      </c>
      <c r="H856" s="538" t="s">
        <v>1100</v>
      </c>
      <c r="I856" s="538" t="s">
        <v>1101</v>
      </c>
      <c r="J856" s="539">
        <v>1</v>
      </c>
      <c r="K856" s="540">
        <v>44927</v>
      </c>
      <c r="L856" s="540">
        <v>45016</v>
      </c>
      <c r="M856" s="541">
        <f t="shared" si="28"/>
        <v>12.714285714285714</v>
      </c>
      <c r="N856" s="542">
        <v>1</v>
      </c>
      <c r="O856" s="538" t="s">
        <v>1102</v>
      </c>
      <c r="P856" s="543">
        <f t="shared" si="27"/>
        <v>1</v>
      </c>
      <c r="Q856" s="544" t="str">
        <f>IF(ISNUMBER(P856),IF(P856=100%,"CUMPLIDA",IF(AND(ISNUMBER(L856),ISNUMBER([5]CGR!$P$4)), IF(L856&lt;[5]CGR!$P$4,"INCUMPLIDA","PROCESO"), "VERIFICAR FECHA")),"SIN VALOR AVANCE")</f>
        <v>CUMPLIDA</v>
      </c>
    </row>
    <row r="857" spans="1:17" ht="165.75" x14ac:dyDescent="0.2">
      <c r="A857" s="533" t="s">
        <v>19</v>
      </c>
      <c r="B857" s="534" t="s">
        <v>13</v>
      </c>
      <c r="C857" s="837" t="s">
        <v>1084</v>
      </c>
      <c r="D857" s="837" t="s">
        <v>1085</v>
      </c>
      <c r="E857" s="833"/>
      <c r="F857" s="833" t="s">
        <v>1136</v>
      </c>
      <c r="G857" s="536" t="s">
        <v>1099</v>
      </c>
      <c r="H857" s="538" t="s">
        <v>1140</v>
      </c>
      <c r="I857" s="538" t="s">
        <v>731</v>
      </c>
      <c r="J857" s="539">
        <v>1</v>
      </c>
      <c r="K857" s="540">
        <v>45017</v>
      </c>
      <c r="L857" s="540">
        <v>45138</v>
      </c>
      <c r="M857" s="541">
        <f t="shared" si="28"/>
        <v>17.285714285714285</v>
      </c>
      <c r="N857" s="542">
        <v>1</v>
      </c>
      <c r="O857" s="538" t="s">
        <v>1141</v>
      </c>
      <c r="P857" s="543">
        <f t="shared" si="27"/>
        <v>1</v>
      </c>
      <c r="Q857" s="544" t="str">
        <f>IF(ISNUMBER(P857),IF(P857=100%,"CUMPLIDA",IF(AND(ISNUMBER(L857),ISNUMBER([5]CGR!$P$4)), IF(L857&lt;[5]CGR!$P$4,"INCUMPLIDA","PROCESO"), "VERIFICAR FECHA")),"SIN VALOR AVANCE")</f>
        <v>CUMPLIDA</v>
      </c>
    </row>
    <row r="858" spans="1:17" ht="105.75" customHeight="1" x14ac:dyDescent="0.2">
      <c r="A858" s="533" t="s">
        <v>19</v>
      </c>
      <c r="B858" s="534" t="s">
        <v>13</v>
      </c>
      <c r="C858" s="837" t="s">
        <v>1084</v>
      </c>
      <c r="D858" s="837" t="s">
        <v>1085</v>
      </c>
      <c r="E858" s="833"/>
      <c r="F858" s="833" t="s">
        <v>1136</v>
      </c>
      <c r="G858" s="536" t="s">
        <v>1142</v>
      </c>
      <c r="H858" s="538" t="s">
        <v>1143</v>
      </c>
      <c r="I858" s="538" t="s">
        <v>731</v>
      </c>
      <c r="J858" s="539">
        <v>12</v>
      </c>
      <c r="K858" s="540">
        <v>44958</v>
      </c>
      <c r="L858" s="540">
        <v>45323</v>
      </c>
      <c r="M858" s="541">
        <f t="shared" si="28"/>
        <v>52.142857142857146</v>
      </c>
      <c r="N858" s="542">
        <v>12</v>
      </c>
      <c r="O858" s="538" t="s">
        <v>1144</v>
      </c>
      <c r="P858" s="543">
        <f t="shared" si="27"/>
        <v>1</v>
      </c>
      <c r="Q858" s="544" t="str">
        <f>IF(ISNUMBER(P858),IF(P858=100%,"CUMPLIDA",IF(AND(ISNUMBER(L858),ISNUMBER([5]CGR!$P$4)), IF(L858&lt;[5]CGR!$P$4,"INCUMPLIDA","PROCESO"), "VERIFICAR FECHA")),"SIN VALOR AVANCE")</f>
        <v>CUMPLIDA</v>
      </c>
    </row>
    <row r="859" spans="1:17" ht="105.75" customHeight="1" x14ac:dyDescent="0.2">
      <c r="A859" s="533" t="s">
        <v>19</v>
      </c>
      <c r="B859" s="534" t="s">
        <v>13</v>
      </c>
      <c r="C859" s="837" t="s">
        <v>1084</v>
      </c>
      <c r="D859" s="837" t="s">
        <v>1085</v>
      </c>
      <c r="E859" s="833"/>
      <c r="F859" s="833" t="s">
        <v>1136</v>
      </c>
      <c r="G859" s="536" t="s">
        <v>1145</v>
      </c>
      <c r="H859" s="538" t="s">
        <v>1146</v>
      </c>
      <c r="I859" s="538" t="s">
        <v>731</v>
      </c>
      <c r="J859" s="539">
        <v>4</v>
      </c>
      <c r="K859" s="540">
        <v>44958</v>
      </c>
      <c r="L859" s="540">
        <v>45323</v>
      </c>
      <c r="M859" s="541">
        <f t="shared" si="28"/>
        <v>52.142857142857146</v>
      </c>
      <c r="N859" s="542">
        <v>4</v>
      </c>
      <c r="O859" s="538" t="s">
        <v>1107</v>
      </c>
      <c r="P859" s="543">
        <f t="shared" si="27"/>
        <v>1</v>
      </c>
      <c r="Q859" s="544" t="str">
        <f>IF(ISNUMBER(P859),IF(P859=100%,"CUMPLIDA",IF(AND(ISNUMBER(L859),ISNUMBER([5]CGR!$P$4)), IF(L859&lt;[5]CGR!$P$4,"INCUMPLIDA","PROCESO"), "VERIFICAR FECHA")),"SIN VALOR AVANCE")</f>
        <v>CUMPLIDA</v>
      </c>
    </row>
    <row r="860" spans="1:17" ht="105.75" customHeight="1" x14ac:dyDescent="0.2">
      <c r="A860" s="533" t="s">
        <v>19</v>
      </c>
      <c r="B860" s="534" t="s">
        <v>13</v>
      </c>
      <c r="C860" s="837" t="s">
        <v>1084</v>
      </c>
      <c r="D860" s="837" t="s">
        <v>1085</v>
      </c>
      <c r="E860" s="833"/>
      <c r="F860" s="833" t="s">
        <v>1136</v>
      </c>
      <c r="G860" s="536" t="s">
        <v>1110</v>
      </c>
      <c r="H860" s="538" t="s">
        <v>1111</v>
      </c>
      <c r="I860" s="538" t="s">
        <v>731</v>
      </c>
      <c r="J860" s="539">
        <v>1</v>
      </c>
      <c r="K860" s="540">
        <v>44958</v>
      </c>
      <c r="L860" s="540">
        <v>44985</v>
      </c>
      <c r="M860" s="541">
        <f t="shared" si="28"/>
        <v>3.8571428571428572</v>
      </c>
      <c r="N860" s="542">
        <v>1</v>
      </c>
      <c r="O860" s="538" t="s">
        <v>1107</v>
      </c>
      <c r="P860" s="543">
        <f t="shared" si="27"/>
        <v>1</v>
      </c>
      <c r="Q860" s="544" t="str">
        <f>IF(ISNUMBER(P860),IF(P860=100%,"CUMPLIDA",IF(AND(ISNUMBER(L860),ISNUMBER([5]CGR!$P$4)), IF(L860&lt;[5]CGR!$P$4,"INCUMPLIDA","PROCESO"), "VERIFICAR FECHA")),"SIN VALOR AVANCE")</f>
        <v>CUMPLIDA</v>
      </c>
    </row>
    <row r="861" spans="1:17" ht="180.75" customHeight="1" x14ac:dyDescent="0.2">
      <c r="A861" s="533" t="s">
        <v>19</v>
      </c>
      <c r="B861" s="534" t="s">
        <v>13</v>
      </c>
      <c r="C861" s="837" t="s">
        <v>1084</v>
      </c>
      <c r="D861" s="837" t="s">
        <v>1085</v>
      </c>
      <c r="E861" s="833" t="s">
        <v>1147</v>
      </c>
      <c r="F861" s="833" t="s">
        <v>1148</v>
      </c>
      <c r="G861" s="536" t="s">
        <v>1137</v>
      </c>
      <c r="H861" s="538" t="s">
        <v>1093</v>
      </c>
      <c r="I861" s="538" t="s">
        <v>1094</v>
      </c>
      <c r="J861" s="539">
        <v>3</v>
      </c>
      <c r="K861" s="540">
        <v>44958</v>
      </c>
      <c r="L861" s="540">
        <v>45323</v>
      </c>
      <c r="M861" s="541">
        <f t="shared" si="28"/>
        <v>52.142857142857146</v>
      </c>
      <c r="N861" s="542">
        <v>3</v>
      </c>
      <c r="O861" s="538" t="s">
        <v>1149</v>
      </c>
      <c r="P861" s="543">
        <f t="shared" si="27"/>
        <v>1</v>
      </c>
      <c r="Q861" s="544" t="str">
        <f>IF(ISNUMBER(P861),IF(P861=100%,"CUMPLIDA",IF(AND(ISNUMBER(L861),ISNUMBER([5]CGR!$P$4)), IF(L861&lt;[5]CGR!$P$4,"INCUMPLIDA","PROCESO"), "VERIFICAR FECHA")),"SIN VALOR AVANCE")</f>
        <v>CUMPLIDA</v>
      </c>
    </row>
    <row r="862" spans="1:17" ht="75.75" x14ac:dyDescent="0.2">
      <c r="A862" s="533" t="s">
        <v>19</v>
      </c>
      <c r="B862" s="534" t="s">
        <v>13</v>
      </c>
      <c r="C862" s="837"/>
      <c r="D862" s="837"/>
      <c r="E862" s="833"/>
      <c r="F862" s="833" t="s">
        <v>1148</v>
      </c>
      <c r="G862" s="833" t="s">
        <v>1096</v>
      </c>
      <c r="H862" s="537" t="s">
        <v>675</v>
      </c>
      <c r="I862" s="538" t="s">
        <v>676</v>
      </c>
      <c r="J862" s="539">
        <v>1</v>
      </c>
      <c r="K862" s="540">
        <v>45231</v>
      </c>
      <c r="L862" s="540">
        <v>45504</v>
      </c>
      <c r="M862" s="541">
        <f t="shared" si="28"/>
        <v>39</v>
      </c>
      <c r="N862" s="542">
        <v>1</v>
      </c>
      <c r="O862" s="547" t="s">
        <v>825</v>
      </c>
      <c r="P862" s="543">
        <f t="shared" si="27"/>
        <v>1</v>
      </c>
      <c r="Q862" s="544" t="str">
        <f>IF(ISNUMBER(P862),IF(P862=100%,"CUMPLIDA",IF(AND(ISNUMBER(L862),ISNUMBER([5]CGR!$P$4)), IF(L862&lt;[5]CGR!$P$4,"INCUMPLIDA","PROCESO"), "VERIFICAR FECHA")),"SIN VALOR AVANCE")</f>
        <v>CUMPLIDA</v>
      </c>
    </row>
    <row r="863" spans="1:17" ht="210.75" x14ac:dyDescent="0.2">
      <c r="A863" s="533" t="s">
        <v>19</v>
      </c>
      <c r="B863" s="534" t="s">
        <v>13</v>
      </c>
      <c r="C863" s="837"/>
      <c r="D863" s="837"/>
      <c r="E863" s="833"/>
      <c r="F863" s="833" t="s">
        <v>1148</v>
      </c>
      <c r="G863" s="833"/>
      <c r="H863" s="537" t="s">
        <v>678</v>
      </c>
      <c r="I863" s="538" t="s">
        <v>679</v>
      </c>
      <c r="J863" s="539">
        <v>1</v>
      </c>
      <c r="K863" s="540">
        <v>45231</v>
      </c>
      <c r="L863" s="540">
        <v>45504</v>
      </c>
      <c r="M863" s="541">
        <f t="shared" si="28"/>
        <v>39</v>
      </c>
      <c r="N863" s="542">
        <v>1</v>
      </c>
      <c r="O863" s="547" t="s">
        <v>1097</v>
      </c>
      <c r="P863" s="543">
        <f t="shared" si="27"/>
        <v>1</v>
      </c>
      <c r="Q863" s="544" t="str">
        <f>IF(ISNUMBER(P863),IF(P863=100%,"CUMPLIDA",IF(AND(ISNUMBER(L863),ISNUMBER([5]CGR!$P$4)), IF(L863&lt;[5]CGR!$P$4,"INCUMPLIDA","PROCESO"), "VERIFICAR FECHA")),"SIN VALOR AVANCE")</f>
        <v>CUMPLIDA</v>
      </c>
    </row>
    <row r="864" spans="1:17" ht="135.75" x14ac:dyDescent="0.2">
      <c r="A864" s="533" t="s">
        <v>19</v>
      </c>
      <c r="B864" s="534" t="s">
        <v>13</v>
      </c>
      <c r="C864" s="837"/>
      <c r="D864" s="837"/>
      <c r="E864" s="833"/>
      <c r="F864" s="833" t="s">
        <v>1148</v>
      </c>
      <c r="G864" s="536" t="s">
        <v>97</v>
      </c>
      <c r="H864" s="538" t="s">
        <v>98</v>
      </c>
      <c r="I864" s="538" t="s">
        <v>99</v>
      </c>
      <c r="J864" s="545">
        <v>1</v>
      </c>
      <c r="K864" s="548">
        <v>45323</v>
      </c>
      <c r="L864" s="548">
        <v>45747</v>
      </c>
      <c r="M864" s="541">
        <f t="shared" si="28"/>
        <v>60.571428571428569</v>
      </c>
      <c r="N864" s="542">
        <v>1</v>
      </c>
      <c r="O864" s="547" t="s">
        <v>1098</v>
      </c>
      <c r="P864" s="543">
        <f t="shared" si="27"/>
        <v>1</v>
      </c>
      <c r="Q864" s="544" t="str">
        <f>IF(ISNUMBER(P864),IF(P864=100%,"CUMPLIDA",IF(AND(ISNUMBER(L864),ISNUMBER([5]CGR!$P$4)), IF(L864&lt;[5]CGR!$P$4,"INCUMPLIDA","PROCESO"), "VERIFICAR FECHA")),"SIN VALOR AVANCE")</f>
        <v>CUMPLIDA</v>
      </c>
    </row>
    <row r="865" spans="1:17" ht="75.75" customHeight="1" x14ac:dyDescent="0.2">
      <c r="A865" s="533" t="s">
        <v>19</v>
      </c>
      <c r="B865" s="534" t="s">
        <v>13</v>
      </c>
      <c r="C865" s="837" t="s">
        <v>1084</v>
      </c>
      <c r="D865" s="837" t="s">
        <v>1085</v>
      </c>
      <c r="E865" s="833"/>
      <c r="F865" s="833" t="s">
        <v>1148</v>
      </c>
      <c r="G865" s="536" t="s">
        <v>101</v>
      </c>
      <c r="H865" s="538" t="s">
        <v>101</v>
      </c>
      <c r="I865" s="538" t="s">
        <v>102</v>
      </c>
      <c r="J865" s="545">
        <v>1</v>
      </c>
      <c r="K865" s="548">
        <v>45323</v>
      </c>
      <c r="L865" s="548">
        <v>45747</v>
      </c>
      <c r="M865" s="541">
        <f t="shared" si="28"/>
        <v>60.571428571428569</v>
      </c>
      <c r="N865" s="542">
        <v>1</v>
      </c>
      <c r="O865" s="547" t="s">
        <v>924</v>
      </c>
      <c r="P865" s="543">
        <f t="shared" si="27"/>
        <v>1</v>
      </c>
      <c r="Q865" s="544" t="str">
        <f>IF(ISNUMBER(P865),IF(P865=100%,"CUMPLIDA",IF(AND(ISNUMBER(L865),ISNUMBER([5]CGR!$P$4)), IF(L865&lt;[5]CGR!$P$4,"INCUMPLIDA","PROCESO"), "VERIFICAR FECHA")),"SIN VALOR AVANCE")</f>
        <v>CUMPLIDA</v>
      </c>
    </row>
    <row r="866" spans="1:17" ht="75.75" x14ac:dyDescent="0.2">
      <c r="A866" s="533" t="s">
        <v>19</v>
      </c>
      <c r="B866" s="534" t="s">
        <v>13</v>
      </c>
      <c r="C866" s="837"/>
      <c r="D866" s="837"/>
      <c r="E866" s="833"/>
      <c r="F866" s="833" t="s">
        <v>1148</v>
      </c>
      <c r="G866" s="536" t="s">
        <v>238</v>
      </c>
      <c r="H866" s="538" t="s">
        <v>239</v>
      </c>
      <c r="I866" s="538" t="s">
        <v>240</v>
      </c>
      <c r="J866" s="545">
        <v>1</v>
      </c>
      <c r="K866" s="548">
        <v>45231</v>
      </c>
      <c r="L866" s="548">
        <v>45747</v>
      </c>
      <c r="M866" s="541">
        <f t="shared" si="28"/>
        <v>73.714285714285708</v>
      </c>
      <c r="N866" s="542">
        <v>1</v>
      </c>
      <c r="O866" s="547" t="s">
        <v>924</v>
      </c>
      <c r="P866" s="543">
        <f t="shared" si="27"/>
        <v>1</v>
      </c>
      <c r="Q866" s="544" t="str">
        <f>IF(ISNUMBER(P866),IF(P866=100%,"CUMPLIDA",IF(AND(ISNUMBER(L866),ISNUMBER([5]CGR!$P$4)), IF(L866&lt;[5]CGR!$P$4,"INCUMPLIDA","PROCESO"), "VERIFICAR FECHA")),"SIN VALOR AVANCE")</f>
        <v>CUMPLIDA</v>
      </c>
    </row>
    <row r="867" spans="1:17" ht="135.75" x14ac:dyDescent="0.2">
      <c r="A867" s="533" t="s">
        <v>19</v>
      </c>
      <c r="B867" s="534" t="s">
        <v>13</v>
      </c>
      <c r="C867" s="837"/>
      <c r="D867" s="837"/>
      <c r="E867" s="833"/>
      <c r="F867" s="833" t="s">
        <v>1148</v>
      </c>
      <c r="G867" s="536" t="s">
        <v>104</v>
      </c>
      <c r="H867" s="538" t="s">
        <v>104</v>
      </c>
      <c r="I867" s="538" t="s">
        <v>248</v>
      </c>
      <c r="J867" s="545">
        <v>1</v>
      </c>
      <c r="K867" s="548">
        <v>45323</v>
      </c>
      <c r="L867" s="548">
        <v>45747</v>
      </c>
      <c r="M867" s="541">
        <f t="shared" si="28"/>
        <v>60.571428571428569</v>
      </c>
      <c r="N867" s="542">
        <v>1</v>
      </c>
      <c r="O867" s="547" t="s">
        <v>1098</v>
      </c>
      <c r="P867" s="543">
        <f t="shared" si="27"/>
        <v>1</v>
      </c>
      <c r="Q867" s="544" t="str">
        <f>IF(ISNUMBER(P867),IF(P867=100%,"CUMPLIDA",IF(AND(ISNUMBER(L867),ISNUMBER([5]CGR!$P$4)), IF(L867&lt;[5]CGR!$P$4,"INCUMPLIDA","PROCESO"), "VERIFICAR FECHA")),"SIN VALOR AVANCE")</f>
        <v>CUMPLIDA</v>
      </c>
    </row>
    <row r="868" spans="1:17" ht="75.75" x14ac:dyDescent="0.2">
      <c r="A868" s="533" t="s">
        <v>19</v>
      </c>
      <c r="B868" s="534" t="s">
        <v>13</v>
      </c>
      <c r="C868" s="837"/>
      <c r="D868" s="837"/>
      <c r="E868" s="833"/>
      <c r="F868" s="833" t="s">
        <v>1148</v>
      </c>
      <c r="G868" s="536" t="s">
        <v>830</v>
      </c>
      <c r="H868" s="538" t="s">
        <v>830</v>
      </c>
      <c r="I868" s="538" t="s">
        <v>107</v>
      </c>
      <c r="J868" s="545">
        <v>1</v>
      </c>
      <c r="K868" s="548">
        <v>45231</v>
      </c>
      <c r="L868" s="548">
        <v>45747</v>
      </c>
      <c r="M868" s="541">
        <f t="shared" si="28"/>
        <v>73.714285714285708</v>
      </c>
      <c r="N868" s="542">
        <v>1</v>
      </c>
      <c r="O868" s="547" t="s">
        <v>924</v>
      </c>
      <c r="P868" s="543">
        <f t="shared" si="27"/>
        <v>1</v>
      </c>
      <c r="Q868" s="544" t="str">
        <f>IF(ISNUMBER(P868),IF(P868=100%,"CUMPLIDA",IF(AND(ISNUMBER(L868),ISNUMBER([5]CGR!$P$4)), IF(L868&lt;[5]CGR!$P$4,"INCUMPLIDA","PROCESO"), "VERIFICAR FECHA")),"SIN VALOR AVANCE")</f>
        <v>CUMPLIDA</v>
      </c>
    </row>
    <row r="869" spans="1:17" ht="210.75" x14ac:dyDescent="0.2">
      <c r="A869" s="533" t="s">
        <v>19</v>
      </c>
      <c r="B869" s="534" t="s">
        <v>13</v>
      </c>
      <c r="C869" s="837"/>
      <c r="D869" s="837"/>
      <c r="E869" s="833"/>
      <c r="F869" s="833" t="s">
        <v>1148</v>
      </c>
      <c r="G869" s="536" t="s">
        <v>831</v>
      </c>
      <c r="H869" s="538" t="s">
        <v>831</v>
      </c>
      <c r="I869" s="538" t="s">
        <v>524</v>
      </c>
      <c r="J869" s="545">
        <v>1</v>
      </c>
      <c r="K869" s="548">
        <v>45231</v>
      </c>
      <c r="L869" s="548">
        <v>45808</v>
      </c>
      <c r="M869" s="541">
        <f t="shared" si="28"/>
        <v>82.428571428571431</v>
      </c>
      <c r="N869" s="542">
        <v>1</v>
      </c>
      <c r="O869" s="547" t="s">
        <v>1097</v>
      </c>
      <c r="P869" s="543">
        <f t="shared" si="27"/>
        <v>1</v>
      </c>
      <c r="Q869" s="544" t="str">
        <f>IF(ISNUMBER(P869),IF(P869=100%,"CUMPLIDA",IF(AND(ISNUMBER(L869),ISNUMBER([5]CGR!$P$4)), IF(L869&lt;[5]CGR!$P$4,"INCUMPLIDA","PROCESO"), "VERIFICAR FECHA")),"SIN VALOR AVANCE")</f>
        <v>CUMPLIDA</v>
      </c>
    </row>
    <row r="870" spans="1:17" ht="75.75" x14ac:dyDescent="0.2">
      <c r="A870" s="533" t="s">
        <v>19</v>
      </c>
      <c r="B870" s="534" t="s">
        <v>13</v>
      </c>
      <c r="C870" s="837"/>
      <c r="D870" s="837"/>
      <c r="E870" s="833"/>
      <c r="F870" s="833" t="s">
        <v>1148</v>
      </c>
      <c r="G870" s="536" t="s">
        <v>110</v>
      </c>
      <c r="H870" s="538" t="s">
        <v>111</v>
      </c>
      <c r="I870" s="538" t="s">
        <v>112</v>
      </c>
      <c r="J870" s="545">
        <v>12</v>
      </c>
      <c r="K870" s="548">
        <v>46024</v>
      </c>
      <c r="L870" s="548">
        <v>47118</v>
      </c>
      <c r="M870" s="541">
        <f t="shared" si="28"/>
        <v>156.28571428571428</v>
      </c>
      <c r="N870" s="542">
        <v>0</v>
      </c>
      <c r="O870" s="547" t="s">
        <v>924</v>
      </c>
      <c r="P870" s="543">
        <f t="shared" si="27"/>
        <v>0</v>
      </c>
      <c r="Q870" s="544" t="str">
        <f>IF(ISNUMBER(P870),IF(P870=100%,"CUMPLIDA",IF(AND(ISNUMBER(L870),ISNUMBER([5]CGR!$P$4)), IF(L870&lt;[5]CGR!$P$4,"INCUMPLIDA","PROCESO"), "VERIFICAR FECHA")),"SIN VALOR AVANCE")</f>
        <v>PROCESO</v>
      </c>
    </row>
    <row r="871" spans="1:17" ht="135.75" x14ac:dyDescent="0.2">
      <c r="A871" s="533" t="s">
        <v>19</v>
      </c>
      <c r="B871" s="534" t="s">
        <v>13</v>
      </c>
      <c r="C871" s="837" t="s">
        <v>1084</v>
      </c>
      <c r="D871" s="837" t="s">
        <v>1085</v>
      </c>
      <c r="E871" s="833"/>
      <c r="F871" s="833" t="s">
        <v>1148</v>
      </c>
      <c r="G871" s="536" t="s">
        <v>114</v>
      </c>
      <c r="H871" s="538" t="s">
        <v>115</v>
      </c>
      <c r="I871" s="538" t="s">
        <v>116</v>
      </c>
      <c r="J871" s="545">
        <v>1</v>
      </c>
      <c r="K871" s="548">
        <v>46024</v>
      </c>
      <c r="L871" s="548">
        <v>47118</v>
      </c>
      <c r="M871" s="541">
        <f t="shared" si="28"/>
        <v>156.28571428571428</v>
      </c>
      <c r="N871" s="542">
        <v>0</v>
      </c>
      <c r="O871" s="547" t="s">
        <v>1098</v>
      </c>
      <c r="P871" s="543">
        <f t="shared" si="27"/>
        <v>0</v>
      </c>
      <c r="Q871" s="544" t="str">
        <f>IF(ISNUMBER(P871),IF(P871=100%,"CUMPLIDA",IF(AND(ISNUMBER(L871),ISNUMBER([5]CGR!$P$4)), IF(L871&lt;[5]CGR!$P$4,"INCUMPLIDA","PROCESO"), "VERIFICAR FECHA")),"SIN VALOR AVANCE")</f>
        <v>PROCESO</v>
      </c>
    </row>
    <row r="872" spans="1:17" ht="210.75" x14ac:dyDescent="0.2">
      <c r="A872" s="533" t="s">
        <v>19</v>
      </c>
      <c r="B872" s="534" t="s">
        <v>13</v>
      </c>
      <c r="C872" s="837" t="s">
        <v>1084</v>
      </c>
      <c r="D872" s="837" t="s">
        <v>1085</v>
      </c>
      <c r="E872" s="833"/>
      <c r="F872" s="833"/>
      <c r="G872" s="536" t="s">
        <v>117</v>
      </c>
      <c r="H872" s="538" t="s">
        <v>118</v>
      </c>
      <c r="I872" s="538" t="s">
        <v>119</v>
      </c>
      <c r="J872" s="545">
        <v>2</v>
      </c>
      <c r="K872" s="548">
        <v>46024</v>
      </c>
      <c r="L872" s="548">
        <v>47118</v>
      </c>
      <c r="M872" s="541">
        <f t="shared" si="28"/>
        <v>156.28571428571428</v>
      </c>
      <c r="N872" s="542">
        <v>0</v>
      </c>
      <c r="O872" s="547" t="s">
        <v>1097</v>
      </c>
      <c r="P872" s="543">
        <f t="shared" si="27"/>
        <v>0</v>
      </c>
      <c r="Q872" s="544" t="str">
        <f>IF(ISNUMBER(P872),IF(P872=100%,"CUMPLIDA",IF(AND(ISNUMBER(L872),ISNUMBER([5]CGR!$P$4)), IF(L872&lt;[5]CGR!$P$4,"INCUMPLIDA","PROCESO"), "VERIFICAR FECHA")),"SIN VALOR AVANCE")</f>
        <v>PROCESO</v>
      </c>
    </row>
    <row r="873" spans="1:17" ht="105.75" x14ac:dyDescent="0.2">
      <c r="A873" s="533" t="s">
        <v>19</v>
      </c>
      <c r="B873" s="534" t="s">
        <v>13</v>
      </c>
      <c r="C873" s="837" t="s">
        <v>1084</v>
      </c>
      <c r="D873" s="837" t="s">
        <v>1085</v>
      </c>
      <c r="E873" s="833"/>
      <c r="F873" s="833"/>
      <c r="G873" s="536" t="s">
        <v>1099</v>
      </c>
      <c r="H873" s="538" t="s">
        <v>1100</v>
      </c>
      <c r="I873" s="538" t="s">
        <v>1101</v>
      </c>
      <c r="J873" s="539">
        <v>1</v>
      </c>
      <c r="K873" s="540">
        <v>44927</v>
      </c>
      <c r="L873" s="540">
        <v>45016</v>
      </c>
      <c r="M873" s="541">
        <f t="shared" si="28"/>
        <v>12.714285714285714</v>
      </c>
      <c r="N873" s="542">
        <v>1</v>
      </c>
      <c r="O873" s="538" t="s">
        <v>1102</v>
      </c>
      <c r="P873" s="543">
        <f t="shared" si="27"/>
        <v>1</v>
      </c>
      <c r="Q873" s="544" t="str">
        <f>IF(ISNUMBER(P873),IF(P873=100%,"CUMPLIDA",IF(AND(ISNUMBER(L873),ISNUMBER([5]CGR!$P$4)), IF(L873&lt;[5]CGR!$P$4,"INCUMPLIDA","PROCESO"), "VERIFICAR FECHA")),"SIN VALOR AVANCE")</f>
        <v>CUMPLIDA</v>
      </c>
    </row>
    <row r="874" spans="1:17" ht="165.75" x14ac:dyDescent="0.2">
      <c r="A874" s="533" t="s">
        <v>19</v>
      </c>
      <c r="B874" s="534" t="s">
        <v>13</v>
      </c>
      <c r="C874" s="837" t="s">
        <v>1084</v>
      </c>
      <c r="D874" s="837" t="s">
        <v>1085</v>
      </c>
      <c r="E874" s="833"/>
      <c r="F874" s="833" t="s">
        <v>1148</v>
      </c>
      <c r="G874" s="536" t="s">
        <v>1099</v>
      </c>
      <c r="H874" s="538" t="s">
        <v>1140</v>
      </c>
      <c r="I874" s="538" t="s">
        <v>731</v>
      </c>
      <c r="J874" s="539">
        <v>1</v>
      </c>
      <c r="K874" s="540">
        <v>45017</v>
      </c>
      <c r="L874" s="540">
        <v>45138</v>
      </c>
      <c r="M874" s="541">
        <f t="shared" si="28"/>
        <v>17.285714285714285</v>
      </c>
      <c r="N874" s="542">
        <v>1</v>
      </c>
      <c r="O874" s="538" t="s">
        <v>1150</v>
      </c>
      <c r="P874" s="543">
        <f t="shared" si="27"/>
        <v>1</v>
      </c>
      <c r="Q874" s="544" t="str">
        <f>IF(ISNUMBER(P874),IF(P874=100%,"CUMPLIDA",IF(AND(ISNUMBER(L874),ISNUMBER([5]CGR!$P$4)), IF(L874&lt;[5]CGR!$P$4,"INCUMPLIDA","PROCESO"), "VERIFICAR FECHA")),"SIN VALOR AVANCE")</f>
        <v>CUMPLIDA</v>
      </c>
    </row>
    <row r="875" spans="1:17" ht="90.75" x14ac:dyDescent="0.2">
      <c r="A875" s="533" t="s">
        <v>19</v>
      </c>
      <c r="B875" s="534" t="s">
        <v>13</v>
      </c>
      <c r="C875" s="837" t="s">
        <v>1084</v>
      </c>
      <c r="D875" s="837" t="s">
        <v>1085</v>
      </c>
      <c r="E875" s="833"/>
      <c r="F875" s="833" t="s">
        <v>1148</v>
      </c>
      <c r="G875" s="536" t="s">
        <v>1151</v>
      </c>
      <c r="H875" s="538" t="s">
        <v>1152</v>
      </c>
      <c r="I875" s="538" t="s">
        <v>1090</v>
      </c>
      <c r="J875" s="539">
        <v>1</v>
      </c>
      <c r="K875" s="540">
        <v>44958</v>
      </c>
      <c r="L875" s="540">
        <v>44985</v>
      </c>
      <c r="M875" s="541">
        <f t="shared" si="28"/>
        <v>3.8571428571428572</v>
      </c>
      <c r="N875" s="542">
        <v>1</v>
      </c>
      <c r="O875" s="538" t="s">
        <v>1153</v>
      </c>
      <c r="P875" s="543">
        <f t="shared" si="27"/>
        <v>1</v>
      </c>
      <c r="Q875" s="544" t="str">
        <f>IF(ISNUMBER(P875),IF(P875=100%,"CUMPLIDA",IF(AND(ISNUMBER(L875),ISNUMBER([5]CGR!$P$4)), IF(L875&lt;[5]CGR!$P$4,"INCUMPLIDA","PROCESO"), "VERIFICAR FECHA")),"SIN VALOR AVANCE")</f>
        <v>CUMPLIDA</v>
      </c>
    </row>
    <row r="876" spans="1:17" ht="105.75" x14ac:dyDescent="0.2">
      <c r="A876" s="533" t="s">
        <v>19</v>
      </c>
      <c r="B876" s="534" t="s">
        <v>13</v>
      </c>
      <c r="C876" s="837" t="s">
        <v>1084</v>
      </c>
      <c r="D876" s="837" t="s">
        <v>1085</v>
      </c>
      <c r="E876" s="833"/>
      <c r="F876" s="833" t="s">
        <v>1148</v>
      </c>
      <c r="G876" s="536" t="s">
        <v>1154</v>
      </c>
      <c r="H876" s="538" t="s">
        <v>1155</v>
      </c>
      <c r="I876" s="538" t="s">
        <v>731</v>
      </c>
      <c r="J876" s="539">
        <v>1</v>
      </c>
      <c r="K876" s="540">
        <v>44958</v>
      </c>
      <c r="L876" s="540">
        <v>44985</v>
      </c>
      <c r="M876" s="541">
        <f t="shared" si="28"/>
        <v>3.8571428571428572</v>
      </c>
      <c r="N876" s="542">
        <v>1</v>
      </c>
      <c r="O876" s="538" t="s">
        <v>1156</v>
      </c>
      <c r="P876" s="543">
        <f t="shared" si="27"/>
        <v>1</v>
      </c>
      <c r="Q876" s="544" t="str">
        <f>IF(ISNUMBER(P876),IF(P876=100%,"CUMPLIDA",IF(AND(ISNUMBER(L876),ISNUMBER([5]CGR!$P$4)), IF(L876&lt;[5]CGR!$P$4,"INCUMPLIDA","PROCESO"), "VERIFICAR FECHA")),"SIN VALOR AVANCE")</f>
        <v>CUMPLIDA</v>
      </c>
    </row>
    <row r="877" spans="1:17" ht="105.75" x14ac:dyDescent="0.2">
      <c r="A877" s="533" t="s">
        <v>19</v>
      </c>
      <c r="B877" s="534" t="s">
        <v>13</v>
      </c>
      <c r="C877" s="837" t="s">
        <v>1084</v>
      </c>
      <c r="D877" s="837" t="s">
        <v>1085</v>
      </c>
      <c r="E877" s="833"/>
      <c r="F877" s="833" t="s">
        <v>1148</v>
      </c>
      <c r="G877" s="536" t="s">
        <v>1157</v>
      </c>
      <c r="H877" s="538" t="s">
        <v>1158</v>
      </c>
      <c r="I877" s="538" t="s">
        <v>731</v>
      </c>
      <c r="J877" s="539">
        <v>12</v>
      </c>
      <c r="K877" s="540">
        <v>44958</v>
      </c>
      <c r="L877" s="540">
        <v>45323</v>
      </c>
      <c r="M877" s="541">
        <f t="shared" si="28"/>
        <v>52.142857142857146</v>
      </c>
      <c r="N877" s="542">
        <v>12</v>
      </c>
      <c r="O877" s="538" t="s">
        <v>1144</v>
      </c>
      <c r="P877" s="543">
        <f t="shared" si="27"/>
        <v>1</v>
      </c>
      <c r="Q877" s="544" t="str">
        <f>IF(ISNUMBER(P877),IF(P877=100%,"CUMPLIDA",IF(AND(ISNUMBER(L877),ISNUMBER([5]CGR!$P$4)), IF(L877&lt;[5]CGR!$P$4,"INCUMPLIDA","PROCESO"), "VERIFICAR FECHA")),"SIN VALOR AVANCE")</f>
        <v>CUMPLIDA</v>
      </c>
    </row>
    <row r="878" spans="1:17" ht="120" x14ac:dyDescent="0.2">
      <c r="A878" s="533" t="s">
        <v>19</v>
      </c>
      <c r="B878" s="534" t="s">
        <v>13</v>
      </c>
      <c r="C878" s="837" t="s">
        <v>1084</v>
      </c>
      <c r="D878" s="837" t="s">
        <v>1085</v>
      </c>
      <c r="E878" s="833"/>
      <c r="F878" s="833" t="s">
        <v>1148</v>
      </c>
      <c r="G878" s="536" t="s">
        <v>1159</v>
      </c>
      <c r="H878" s="538" t="s">
        <v>1160</v>
      </c>
      <c r="I878" s="538" t="s">
        <v>731</v>
      </c>
      <c r="J878" s="539">
        <v>4</v>
      </c>
      <c r="K878" s="540">
        <v>44958</v>
      </c>
      <c r="L878" s="540">
        <v>45323</v>
      </c>
      <c r="M878" s="541">
        <f t="shared" si="28"/>
        <v>52.142857142857146</v>
      </c>
      <c r="N878" s="542">
        <v>4</v>
      </c>
      <c r="O878" s="538" t="s">
        <v>1107</v>
      </c>
      <c r="P878" s="543">
        <f t="shared" si="27"/>
        <v>1</v>
      </c>
      <c r="Q878" s="544" t="str">
        <f>IF(ISNUMBER(P878),IF(P878=100%,"CUMPLIDA",IF(AND(ISNUMBER(L878),ISNUMBER([5]CGR!$P$4)), IF(L878&lt;[5]CGR!$P$4,"INCUMPLIDA","PROCESO"), "VERIFICAR FECHA")),"SIN VALOR AVANCE")</f>
        <v>CUMPLIDA</v>
      </c>
    </row>
    <row r="879" spans="1:17" ht="105.75" x14ac:dyDescent="0.2">
      <c r="A879" s="533" t="s">
        <v>19</v>
      </c>
      <c r="B879" s="534" t="s">
        <v>13</v>
      </c>
      <c r="C879" s="837" t="s">
        <v>1084</v>
      </c>
      <c r="D879" s="837" t="s">
        <v>1085</v>
      </c>
      <c r="E879" s="833"/>
      <c r="F879" s="833" t="s">
        <v>1148</v>
      </c>
      <c r="G879" s="536" t="s">
        <v>1110</v>
      </c>
      <c r="H879" s="538" t="s">
        <v>1111</v>
      </c>
      <c r="I879" s="538" t="s">
        <v>731</v>
      </c>
      <c r="J879" s="539">
        <v>1</v>
      </c>
      <c r="K879" s="540">
        <v>44958</v>
      </c>
      <c r="L879" s="540">
        <v>44985</v>
      </c>
      <c r="M879" s="541">
        <f t="shared" si="28"/>
        <v>3.8571428571428572</v>
      </c>
      <c r="N879" s="542">
        <v>1</v>
      </c>
      <c r="O879" s="538" t="s">
        <v>1144</v>
      </c>
      <c r="P879" s="543">
        <f t="shared" si="27"/>
        <v>1</v>
      </c>
      <c r="Q879" s="544" t="str">
        <f>IF(ISNUMBER(P879),IF(P879=100%,"CUMPLIDA",IF(AND(ISNUMBER(L879),ISNUMBER([5]CGR!$P$4)), IF(L879&lt;[5]CGR!$P$4,"INCUMPLIDA","PROCESO"), "VERIFICAR FECHA")),"SIN VALOR AVANCE")</f>
        <v>CUMPLIDA</v>
      </c>
    </row>
    <row r="880" spans="1:17" ht="180.75" customHeight="1" x14ac:dyDescent="0.2">
      <c r="A880" s="533" t="s">
        <v>19</v>
      </c>
      <c r="B880" s="534" t="s">
        <v>13</v>
      </c>
      <c r="C880" s="837" t="s">
        <v>1084</v>
      </c>
      <c r="D880" s="837" t="s">
        <v>1085</v>
      </c>
      <c r="E880" s="833" t="s">
        <v>1161</v>
      </c>
      <c r="F880" s="833" t="s">
        <v>1162</v>
      </c>
      <c r="G880" s="536" t="s">
        <v>1137</v>
      </c>
      <c r="H880" s="538" t="s">
        <v>1093</v>
      </c>
      <c r="I880" s="538" t="s">
        <v>1094</v>
      </c>
      <c r="J880" s="539">
        <v>3</v>
      </c>
      <c r="K880" s="540">
        <v>44958</v>
      </c>
      <c r="L880" s="540">
        <v>45323</v>
      </c>
      <c r="M880" s="541">
        <f t="shared" si="28"/>
        <v>52.142857142857146</v>
      </c>
      <c r="N880" s="542">
        <v>3</v>
      </c>
      <c r="O880" s="538" t="s">
        <v>1163</v>
      </c>
      <c r="P880" s="543">
        <f t="shared" si="27"/>
        <v>1</v>
      </c>
      <c r="Q880" s="544" t="str">
        <f>IF(ISNUMBER(P880),IF(P880=100%,"CUMPLIDA",IF(AND(ISNUMBER(L880),ISNUMBER([5]CGR!$P$4)), IF(L880&lt;[5]CGR!$P$4,"INCUMPLIDA","PROCESO"), "VERIFICAR FECHA")),"SIN VALOR AVANCE")</f>
        <v>CUMPLIDA</v>
      </c>
    </row>
    <row r="881" spans="1:17" ht="150" customHeight="1" x14ac:dyDescent="0.2">
      <c r="A881" s="533" t="s">
        <v>19</v>
      </c>
      <c r="B881" s="534" t="s">
        <v>13</v>
      </c>
      <c r="C881" s="837"/>
      <c r="D881" s="837"/>
      <c r="E881" s="833"/>
      <c r="F881" s="833" t="s">
        <v>1162</v>
      </c>
      <c r="G881" s="833" t="s">
        <v>1096</v>
      </c>
      <c r="H881" s="537" t="s">
        <v>675</v>
      </c>
      <c r="I881" s="538" t="s">
        <v>676</v>
      </c>
      <c r="J881" s="539">
        <v>1</v>
      </c>
      <c r="K881" s="540">
        <v>45231</v>
      </c>
      <c r="L881" s="540">
        <v>45504</v>
      </c>
      <c r="M881" s="541">
        <f t="shared" si="28"/>
        <v>39</v>
      </c>
      <c r="N881" s="542">
        <v>1</v>
      </c>
      <c r="O881" s="547" t="s">
        <v>825</v>
      </c>
      <c r="P881" s="543">
        <f t="shared" si="27"/>
        <v>1</v>
      </c>
      <c r="Q881" s="544" t="str">
        <f>IF(ISNUMBER(P881),IF(P881=100%,"CUMPLIDA",IF(AND(ISNUMBER(L881),ISNUMBER([5]CGR!$P$4)), IF(L881&lt;[5]CGR!$P$4,"INCUMPLIDA","PROCESO"), "VERIFICAR FECHA")),"SIN VALOR AVANCE")</f>
        <v>CUMPLIDA</v>
      </c>
    </row>
    <row r="882" spans="1:17" ht="210.75" x14ac:dyDescent="0.2">
      <c r="A882" s="533" t="s">
        <v>19</v>
      </c>
      <c r="B882" s="534" t="s">
        <v>13</v>
      </c>
      <c r="C882" s="837"/>
      <c r="D882" s="837"/>
      <c r="E882" s="833"/>
      <c r="F882" s="833" t="s">
        <v>1162</v>
      </c>
      <c r="G882" s="833"/>
      <c r="H882" s="537" t="s">
        <v>678</v>
      </c>
      <c r="I882" s="538" t="s">
        <v>679</v>
      </c>
      <c r="J882" s="539">
        <v>1</v>
      </c>
      <c r="K882" s="540">
        <v>45231</v>
      </c>
      <c r="L882" s="540">
        <v>45504</v>
      </c>
      <c r="M882" s="541">
        <f t="shared" si="28"/>
        <v>39</v>
      </c>
      <c r="N882" s="542">
        <v>1</v>
      </c>
      <c r="O882" s="547" t="s">
        <v>1097</v>
      </c>
      <c r="P882" s="543">
        <f t="shared" si="27"/>
        <v>1</v>
      </c>
      <c r="Q882" s="544" t="str">
        <f>IF(ISNUMBER(P882),IF(P882=100%,"CUMPLIDA",IF(AND(ISNUMBER(L882),ISNUMBER([5]CGR!$P$4)), IF(L882&lt;[5]CGR!$P$4,"INCUMPLIDA","PROCESO"), "VERIFICAR FECHA")),"SIN VALOR AVANCE")</f>
        <v>CUMPLIDA</v>
      </c>
    </row>
    <row r="883" spans="1:17" ht="150" customHeight="1" x14ac:dyDescent="0.2">
      <c r="A883" s="533" t="s">
        <v>19</v>
      </c>
      <c r="B883" s="534" t="s">
        <v>13</v>
      </c>
      <c r="C883" s="837"/>
      <c r="D883" s="837"/>
      <c r="E883" s="833"/>
      <c r="F883" s="833" t="s">
        <v>1162</v>
      </c>
      <c r="G883" s="536" t="s">
        <v>97</v>
      </c>
      <c r="H883" s="538" t="s">
        <v>98</v>
      </c>
      <c r="I883" s="538" t="s">
        <v>99</v>
      </c>
      <c r="J883" s="545">
        <v>1</v>
      </c>
      <c r="K883" s="548">
        <v>45323</v>
      </c>
      <c r="L883" s="548">
        <v>45747</v>
      </c>
      <c r="M883" s="541">
        <f t="shared" si="28"/>
        <v>60.571428571428569</v>
      </c>
      <c r="N883" s="542">
        <v>1</v>
      </c>
      <c r="O883" s="547" t="s">
        <v>1098</v>
      </c>
      <c r="P883" s="543">
        <f t="shared" si="27"/>
        <v>1</v>
      </c>
      <c r="Q883" s="544" t="str">
        <f>IF(ISNUMBER(P883),IF(P883=100%,"CUMPLIDA",IF(AND(ISNUMBER(L883),ISNUMBER([5]CGR!$P$4)), IF(L883&lt;[5]CGR!$P$4,"INCUMPLIDA","PROCESO"), "VERIFICAR FECHA")),"SIN VALOR AVANCE")</f>
        <v>CUMPLIDA</v>
      </c>
    </row>
    <row r="884" spans="1:17" ht="150" customHeight="1" x14ac:dyDescent="0.2">
      <c r="A884" s="533" t="s">
        <v>19</v>
      </c>
      <c r="B884" s="534" t="s">
        <v>13</v>
      </c>
      <c r="C884" s="837" t="s">
        <v>1084</v>
      </c>
      <c r="D884" s="837" t="s">
        <v>1085</v>
      </c>
      <c r="E884" s="833"/>
      <c r="F884" s="833" t="s">
        <v>1162</v>
      </c>
      <c r="G884" s="536" t="s">
        <v>101</v>
      </c>
      <c r="H884" s="538" t="s">
        <v>101</v>
      </c>
      <c r="I884" s="538" t="s">
        <v>102</v>
      </c>
      <c r="J884" s="545">
        <v>1</v>
      </c>
      <c r="K884" s="548">
        <v>45323</v>
      </c>
      <c r="L884" s="548">
        <v>45747</v>
      </c>
      <c r="M884" s="541">
        <f t="shared" si="28"/>
        <v>60.571428571428569</v>
      </c>
      <c r="N884" s="542">
        <v>1</v>
      </c>
      <c r="O884" s="547" t="s">
        <v>924</v>
      </c>
      <c r="P884" s="543">
        <f t="shared" si="27"/>
        <v>1</v>
      </c>
      <c r="Q884" s="544" t="str">
        <f>IF(ISNUMBER(P884),IF(P884=100%,"CUMPLIDA",IF(AND(ISNUMBER(L884),ISNUMBER([5]CGR!$P$4)), IF(L884&lt;[5]CGR!$P$4,"INCUMPLIDA","PROCESO"), "VERIFICAR FECHA")),"SIN VALOR AVANCE")</f>
        <v>CUMPLIDA</v>
      </c>
    </row>
    <row r="885" spans="1:17" ht="150" customHeight="1" x14ac:dyDescent="0.2">
      <c r="A885" s="533" t="s">
        <v>19</v>
      </c>
      <c r="B885" s="534" t="s">
        <v>13</v>
      </c>
      <c r="C885" s="837"/>
      <c r="D885" s="837"/>
      <c r="E885" s="833"/>
      <c r="F885" s="833" t="s">
        <v>1162</v>
      </c>
      <c r="G885" s="536" t="s">
        <v>238</v>
      </c>
      <c r="H885" s="538" t="s">
        <v>239</v>
      </c>
      <c r="I885" s="538" t="s">
        <v>240</v>
      </c>
      <c r="J885" s="545">
        <v>1</v>
      </c>
      <c r="K885" s="548">
        <v>45231</v>
      </c>
      <c r="L885" s="548">
        <v>45747</v>
      </c>
      <c r="M885" s="541">
        <f t="shared" si="28"/>
        <v>73.714285714285708</v>
      </c>
      <c r="N885" s="542">
        <v>1</v>
      </c>
      <c r="O885" s="547" t="s">
        <v>924</v>
      </c>
      <c r="P885" s="543">
        <f t="shared" si="27"/>
        <v>1</v>
      </c>
      <c r="Q885" s="544" t="str">
        <f>IF(ISNUMBER(P885),IF(P885=100%,"CUMPLIDA",IF(AND(ISNUMBER(L885),ISNUMBER([5]CGR!$P$4)), IF(L885&lt;[5]CGR!$P$4,"INCUMPLIDA","PROCESO"), "VERIFICAR FECHA")),"SIN VALOR AVANCE")</f>
        <v>CUMPLIDA</v>
      </c>
    </row>
    <row r="886" spans="1:17" ht="150" customHeight="1" x14ac:dyDescent="0.2">
      <c r="A886" s="533" t="s">
        <v>19</v>
      </c>
      <c r="B886" s="534" t="s">
        <v>13</v>
      </c>
      <c r="C886" s="837"/>
      <c r="D886" s="837"/>
      <c r="E886" s="833"/>
      <c r="F886" s="833" t="s">
        <v>1162</v>
      </c>
      <c r="G886" s="536" t="s">
        <v>104</v>
      </c>
      <c r="H886" s="538" t="s">
        <v>104</v>
      </c>
      <c r="I886" s="538" t="s">
        <v>248</v>
      </c>
      <c r="J886" s="545">
        <v>1</v>
      </c>
      <c r="K886" s="548">
        <v>45323</v>
      </c>
      <c r="L886" s="548">
        <v>45747</v>
      </c>
      <c r="M886" s="541">
        <f t="shared" si="28"/>
        <v>60.571428571428569</v>
      </c>
      <c r="N886" s="542">
        <v>1</v>
      </c>
      <c r="O886" s="547" t="s">
        <v>1098</v>
      </c>
      <c r="P886" s="543">
        <f t="shared" si="27"/>
        <v>1</v>
      </c>
      <c r="Q886" s="544" t="str">
        <f>IF(ISNUMBER(P886),IF(P886=100%,"CUMPLIDA",IF(AND(ISNUMBER(L886),ISNUMBER([5]CGR!$P$4)), IF(L886&lt;[5]CGR!$P$4,"INCUMPLIDA","PROCESO"), "VERIFICAR FECHA")),"SIN VALOR AVANCE")</f>
        <v>CUMPLIDA</v>
      </c>
    </row>
    <row r="887" spans="1:17" ht="150" customHeight="1" x14ac:dyDescent="0.2">
      <c r="A887" s="533" t="s">
        <v>19</v>
      </c>
      <c r="B887" s="534" t="s">
        <v>13</v>
      </c>
      <c r="C887" s="837"/>
      <c r="D887" s="837"/>
      <c r="E887" s="833"/>
      <c r="F887" s="833" t="s">
        <v>1162</v>
      </c>
      <c r="G887" s="536" t="s">
        <v>830</v>
      </c>
      <c r="H887" s="538" t="s">
        <v>830</v>
      </c>
      <c r="I887" s="538" t="s">
        <v>107</v>
      </c>
      <c r="J887" s="545">
        <v>1</v>
      </c>
      <c r="K887" s="548">
        <v>45231</v>
      </c>
      <c r="L887" s="548">
        <v>45747</v>
      </c>
      <c r="M887" s="541">
        <f t="shared" si="28"/>
        <v>73.714285714285708</v>
      </c>
      <c r="N887" s="542">
        <v>1</v>
      </c>
      <c r="O887" s="547" t="s">
        <v>924</v>
      </c>
      <c r="P887" s="543">
        <f t="shared" si="27"/>
        <v>1</v>
      </c>
      <c r="Q887" s="544" t="str">
        <f>IF(ISNUMBER(P887),IF(P887=100%,"CUMPLIDA",IF(AND(ISNUMBER(L887),ISNUMBER([5]CGR!$P$4)), IF(L887&lt;[5]CGR!$P$4,"INCUMPLIDA","PROCESO"), "VERIFICAR FECHA")),"SIN VALOR AVANCE")</f>
        <v>CUMPLIDA</v>
      </c>
    </row>
    <row r="888" spans="1:17" ht="210.75" x14ac:dyDescent="0.2">
      <c r="A888" s="533" t="s">
        <v>19</v>
      </c>
      <c r="B888" s="534" t="s">
        <v>13</v>
      </c>
      <c r="C888" s="837"/>
      <c r="D888" s="837"/>
      <c r="E888" s="833"/>
      <c r="F888" s="833" t="s">
        <v>1162</v>
      </c>
      <c r="G888" s="536" t="s">
        <v>831</v>
      </c>
      <c r="H888" s="538" t="s">
        <v>831</v>
      </c>
      <c r="I888" s="538" t="s">
        <v>524</v>
      </c>
      <c r="J888" s="545">
        <v>1</v>
      </c>
      <c r="K888" s="548">
        <v>45231</v>
      </c>
      <c r="L888" s="548">
        <v>45808</v>
      </c>
      <c r="M888" s="541">
        <f t="shared" si="28"/>
        <v>82.428571428571431</v>
      </c>
      <c r="N888" s="542">
        <v>1</v>
      </c>
      <c r="O888" s="547" t="s">
        <v>1097</v>
      </c>
      <c r="P888" s="543">
        <f t="shared" si="27"/>
        <v>1</v>
      </c>
      <c r="Q888" s="544" t="str">
        <f>IF(ISNUMBER(P888),IF(P888=100%,"CUMPLIDA",IF(AND(ISNUMBER(L888),ISNUMBER([5]CGR!$P$4)), IF(L888&lt;[5]CGR!$P$4,"INCUMPLIDA","PROCESO"), "VERIFICAR FECHA")),"SIN VALOR AVANCE")</f>
        <v>CUMPLIDA</v>
      </c>
    </row>
    <row r="889" spans="1:17" ht="150" customHeight="1" x14ac:dyDescent="0.2">
      <c r="A889" s="533" t="s">
        <v>19</v>
      </c>
      <c r="B889" s="534" t="s">
        <v>13</v>
      </c>
      <c r="C889" s="837"/>
      <c r="D889" s="837"/>
      <c r="E889" s="833"/>
      <c r="F889" s="833" t="s">
        <v>1162</v>
      </c>
      <c r="G889" s="536" t="s">
        <v>110</v>
      </c>
      <c r="H889" s="538" t="s">
        <v>111</v>
      </c>
      <c r="I889" s="538" t="s">
        <v>112</v>
      </c>
      <c r="J889" s="545">
        <v>12</v>
      </c>
      <c r="K889" s="548">
        <v>46024</v>
      </c>
      <c r="L889" s="548">
        <v>47118</v>
      </c>
      <c r="M889" s="541">
        <f t="shared" si="28"/>
        <v>156.28571428571428</v>
      </c>
      <c r="N889" s="542">
        <v>0</v>
      </c>
      <c r="O889" s="547" t="s">
        <v>924</v>
      </c>
      <c r="P889" s="543">
        <f t="shared" si="27"/>
        <v>0</v>
      </c>
      <c r="Q889" s="544" t="str">
        <f>IF(ISNUMBER(P889),IF(P889=100%,"CUMPLIDA",IF(AND(ISNUMBER(L889),ISNUMBER([5]CGR!$P$4)), IF(L889&lt;[5]CGR!$P$4,"INCUMPLIDA","PROCESO"), "VERIFICAR FECHA")),"SIN VALOR AVANCE")</f>
        <v>PROCESO</v>
      </c>
    </row>
    <row r="890" spans="1:17" ht="150" customHeight="1" x14ac:dyDescent="0.2">
      <c r="A890" s="533" t="s">
        <v>19</v>
      </c>
      <c r="B890" s="534" t="s">
        <v>13</v>
      </c>
      <c r="C890" s="837" t="s">
        <v>1084</v>
      </c>
      <c r="D890" s="837" t="s">
        <v>1085</v>
      </c>
      <c r="E890" s="833"/>
      <c r="F890" s="833" t="s">
        <v>1162</v>
      </c>
      <c r="G890" s="536" t="s">
        <v>114</v>
      </c>
      <c r="H890" s="538" t="s">
        <v>115</v>
      </c>
      <c r="I890" s="538" t="s">
        <v>116</v>
      </c>
      <c r="J890" s="545">
        <v>1</v>
      </c>
      <c r="K890" s="548">
        <v>46024</v>
      </c>
      <c r="L890" s="548">
        <v>47118</v>
      </c>
      <c r="M890" s="541">
        <f t="shared" si="28"/>
        <v>156.28571428571428</v>
      </c>
      <c r="N890" s="542">
        <v>0</v>
      </c>
      <c r="O890" s="547" t="s">
        <v>1098</v>
      </c>
      <c r="P890" s="543">
        <f t="shared" si="27"/>
        <v>0</v>
      </c>
      <c r="Q890" s="544" t="str">
        <f>IF(ISNUMBER(P890),IF(P890=100%,"CUMPLIDA",IF(AND(ISNUMBER(L890),ISNUMBER([5]CGR!$P$4)), IF(L890&lt;[5]CGR!$P$4,"INCUMPLIDA","PROCESO"), "VERIFICAR FECHA")),"SIN VALOR AVANCE")</f>
        <v>PROCESO</v>
      </c>
    </row>
    <row r="891" spans="1:17" ht="210.75" x14ac:dyDescent="0.2">
      <c r="A891" s="533" t="s">
        <v>19</v>
      </c>
      <c r="B891" s="534" t="s">
        <v>13</v>
      </c>
      <c r="C891" s="837" t="s">
        <v>1084</v>
      </c>
      <c r="D891" s="837" t="s">
        <v>1085</v>
      </c>
      <c r="E891" s="833"/>
      <c r="F891" s="833" t="s">
        <v>1162</v>
      </c>
      <c r="G891" s="536" t="s">
        <v>117</v>
      </c>
      <c r="H891" s="538" t="s">
        <v>118</v>
      </c>
      <c r="I891" s="538" t="s">
        <v>119</v>
      </c>
      <c r="J891" s="545">
        <v>2</v>
      </c>
      <c r="K891" s="548">
        <v>46024</v>
      </c>
      <c r="L891" s="548">
        <v>47118</v>
      </c>
      <c r="M891" s="541">
        <f t="shared" si="28"/>
        <v>156.28571428571428</v>
      </c>
      <c r="N891" s="542">
        <v>0</v>
      </c>
      <c r="O891" s="547" t="s">
        <v>1097</v>
      </c>
      <c r="P891" s="543">
        <f t="shared" si="27"/>
        <v>0</v>
      </c>
      <c r="Q891" s="544" t="str">
        <f>IF(ISNUMBER(P891),IF(P891=100%,"CUMPLIDA",IF(AND(ISNUMBER(L891),ISNUMBER([5]CGR!$P$4)), IF(L891&lt;[5]CGR!$P$4,"INCUMPLIDA","PROCESO"), "VERIFICAR FECHA")),"SIN VALOR AVANCE")</f>
        <v>PROCESO</v>
      </c>
    </row>
    <row r="892" spans="1:17" ht="150" customHeight="1" x14ac:dyDescent="0.2">
      <c r="A892" s="533" t="s">
        <v>19</v>
      </c>
      <c r="B892" s="534" t="s">
        <v>13</v>
      </c>
      <c r="C892" s="837" t="s">
        <v>1084</v>
      </c>
      <c r="D892" s="837" t="s">
        <v>1085</v>
      </c>
      <c r="E892" s="833"/>
      <c r="F892" s="833" t="s">
        <v>1162</v>
      </c>
      <c r="G892" s="536" t="s">
        <v>1099</v>
      </c>
      <c r="H892" s="538" t="s">
        <v>1100</v>
      </c>
      <c r="I892" s="538" t="s">
        <v>1101</v>
      </c>
      <c r="J892" s="539">
        <v>1</v>
      </c>
      <c r="K892" s="540">
        <v>44927</v>
      </c>
      <c r="L892" s="540">
        <v>45016</v>
      </c>
      <c r="M892" s="541">
        <f t="shared" si="28"/>
        <v>12.714285714285714</v>
      </c>
      <c r="N892" s="542">
        <v>1</v>
      </c>
      <c r="O892" s="538" t="s">
        <v>1164</v>
      </c>
      <c r="P892" s="543">
        <f t="shared" ref="P892:P955" si="29">N892/J892</f>
        <v>1</v>
      </c>
      <c r="Q892" s="544" t="str">
        <f>IF(ISNUMBER(P892),IF(P892=100%,"CUMPLIDA",IF(AND(ISNUMBER(L892),ISNUMBER([5]CGR!$P$4)), IF(L892&lt;[5]CGR!$P$4,"INCUMPLIDA","PROCESO"), "VERIFICAR FECHA")),"SIN VALOR AVANCE")</f>
        <v>CUMPLIDA</v>
      </c>
    </row>
    <row r="893" spans="1:17" ht="165.75" x14ac:dyDescent="0.2">
      <c r="A893" s="533" t="s">
        <v>19</v>
      </c>
      <c r="B893" s="534" t="s">
        <v>13</v>
      </c>
      <c r="C893" s="837" t="s">
        <v>1084</v>
      </c>
      <c r="D893" s="837" t="s">
        <v>1085</v>
      </c>
      <c r="E893" s="833"/>
      <c r="F893" s="833" t="s">
        <v>1162</v>
      </c>
      <c r="G893" s="536" t="s">
        <v>1099</v>
      </c>
      <c r="H893" s="538" t="s">
        <v>1140</v>
      </c>
      <c r="I893" s="538" t="s">
        <v>731</v>
      </c>
      <c r="J893" s="539">
        <v>1</v>
      </c>
      <c r="K893" s="540">
        <v>45017</v>
      </c>
      <c r="L893" s="540">
        <v>45138</v>
      </c>
      <c r="M893" s="541">
        <f t="shared" si="28"/>
        <v>17.285714285714285</v>
      </c>
      <c r="N893" s="542">
        <v>1</v>
      </c>
      <c r="O893" s="538" t="s">
        <v>1165</v>
      </c>
      <c r="P893" s="543">
        <f t="shared" si="29"/>
        <v>1</v>
      </c>
      <c r="Q893" s="544" t="str">
        <f>IF(ISNUMBER(P893),IF(P893=100%,"CUMPLIDA",IF(AND(ISNUMBER(L893),ISNUMBER([5]CGR!$P$4)), IF(L893&lt;[5]CGR!$P$4,"INCUMPLIDA","PROCESO"), "VERIFICAR FECHA")),"SIN VALOR AVANCE")</f>
        <v>CUMPLIDA</v>
      </c>
    </row>
    <row r="894" spans="1:17" ht="150" customHeight="1" x14ac:dyDescent="0.2">
      <c r="A894" s="533" t="s">
        <v>19</v>
      </c>
      <c r="B894" s="534" t="s">
        <v>13</v>
      </c>
      <c r="C894" s="837" t="s">
        <v>1084</v>
      </c>
      <c r="D894" s="837" t="s">
        <v>1085</v>
      </c>
      <c r="E894" s="833"/>
      <c r="F894" s="833" t="s">
        <v>1162</v>
      </c>
      <c r="G894" s="536" t="s">
        <v>1142</v>
      </c>
      <c r="H894" s="538" t="s">
        <v>1143</v>
      </c>
      <c r="I894" s="538" t="s">
        <v>731</v>
      </c>
      <c r="J894" s="539">
        <v>12</v>
      </c>
      <c r="K894" s="540">
        <v>44958</v>
      </c>
      <c r="L894" s="540">
        <v>45323</v>
      </c>
      <c r="M894" s="541">
        <f t="shared" si="28"/>
        <v>52.142857142857146</v>
      </c>
      <c r="N894" s="542">
        <v>12</v>
      </c>
      <c r="O894" s="538" t="s">
        <v>1107</v>
      </c>
      <c r="P894" s="543">
        <f t="shared" si="29"/>
        <v>1</v>
      </c>
      <c r="Q894" s="544" t="str">
        <f>IF(ISNUMBER(P894),IF(P894=100%,"CUMPLIDA",IF(AND(ISNUMBER(L894),ISNUMBER([5]CGR!$P$4)), IF(L894&lt;[5]CGR!$P$4,"INCUMPLIDA","PROCESO"), "VERIFICAR FECHA")),"SIN VALOR AVANCE")</f>
        <v>CUMPLIDA</v>
      </c>
    </row>
    <row r="895" spans="1:17" ht="150" customHeight="1" x14ac:dyDescent="0.2">
      <c r="A895" s="533" t="s">
        <v>19</v>
      </c>
      <c r="B895" s="534" t="s">
        <v>13</v>
      </c>
      <c r="C895" s="837" t="s">
        <v>1084</v>
      </c>
      <c r="D895" s="837" t="s">
        <v>1085</v>
      </c>
      <c r="E895" s="833"/>
      <c r="F895" s="833" t="s">
        <v>1162</v>
      </c>
      <c r="G895" s="536" t="s">
        <v>1145</v>
      </c>
      <c r="H895" s="538" t="s">
        <v>1146</v>
      </c>
      <c r="I895" s="538" t="s">
        <v>731</v>
      </c>
      <c r="J895" s="539">
        <v>4</v>
      </c>
      <c r="K895" s="540">
        <v>44958</v>
      </c>
      <c r="L895" s="540">
        <v>45323</v>
      </c>
      <c r="M895" s="541">
        <f t="shared" si="28"/>
        <v>52.142857142857146</v>
      </c>
      <c r="N895" s="542">
        <v>4</v>
      </c>
      <c r="O895" s="538" t="s">
        <v>1144</v>
      </c>
      <c r="P895" s="543">
        <f t="shared" si="29"/>
        <v>1</v>
      </c>
      <c r="Q895" s="544" t="str">
        <f>IF(ISNUMBER(P895),IF(P895=100%,"CUMPLIDA",IF(AND(ISNUMBER(L895),ISNUMBER([5]CGR!$P$4)), IF(L895&lt;[5]CGR!$P$4,"INCUMPLIDA","PROCESO"), "VERIFICAR FECHA")),"SIN VALOR AVANCE")</f>
        <v>CUMPLIDA</v>
      </c>
    </row>
    <row r="896" spans="1:17" ht="150" customHeight="1" x14ac:dyDescent="0.2">
      <c r="A896" s="533" t="s">
        <v>19</v>
      </c>
      <c r="B896" s="534" t="s">
        <v>13</v>
      </c>
      <c r="C896" s="837" t="s">
        <v>1084</v>
      </c>
      <c r="D896" s="837" t="s">
        <v>1085</v>
      </c>
      <c r="E896" s="833"/>
      <c r="F896" s="833" t="s">
        <v>1162</v>
      </c>
      <c r="G896" s="536" t="s">
        <v>1110</v>
      </c>
      <c r="H896" s="538" t="s">
        <v>1111</v>
      </c>
      <c r="I896" s="538" t="s">
        <v>731</v>
      </c>
      <c r="J896" s="539">
        <v>1</v>
      </c>
      <c r="K896" s="540">
        <v>44958</v>
      </c>
      <c r="L896" s="540">
        <v>44985</v>
      </c>
      <c r="M896" s="541">
        <f t="shared" si="28"/>
        <v>3.8571428571428572</v>
      </c>
      <c r="N896" s="542">
        <v>1</v>
      </c>
      <c r="O896" s="538" t="s">
        <v>1144</v>
      </c>
      <c r="P896" s="543">
        <f t="shared" si="29"/>
        <v>1</v>
      </c>
      <c r="Q896" s="544" t="str">
        <f>IF(ISNUMBER(P896),IF(P896=100%,"CUMPLIDA",IF(AND(ISNUMBER(L896),ISNUMBER([5]CGR!$P$4)), IF(L896&lt;[5]CGR!$P$4,"INCUMPLIDA","PROCESO"), "VERIFICAR FECHA")),"SIN VALOR AVANCE")</f>
        <v>CUMPLIDA</v>
      </c>
    </row>
    <row r="897" spans="1:17" ht="180.75" customHeight="1" x14ac:dyDescent="0.2">
      <c r="A897" s="533" t="s">
        <v>19</v>
      </c>
      <c r="B897" s="534" t="s">
        <v>13</v>
      </c>
      <c r="C897" s="837" t="s">
        <v>1084</v>
      </c>
      <c r="D897" s="837" t="s">
        <v>1085</v>
      </c>
      <c r="E897" s="833" t="s">
        <v>1166</v>
      </c>
      <c r="F897" s="833" t="s">
        <v>1167</v>
      </c>
      <c r="G897" s="536" t="s">
        <v>1137</v>
      </c>
      <c r="H897" s="538" t="s">
        <v>1093</v>
      </c>
      <c r="I897" s="538" t="s">
        <v>1094</v>
      </c>
      <c r="J897" s="539">
        <v>3</v>
      </c>
      <c r="K897" s="540">
        <v>44958</v>
      </c>
      <c r="L897" s="540">
        <v>45323</v>
      </c>
      <c r="M897" s="541">
        <f t="shared" si="28"/>
        <v>52.142857142857146</v>
      </c>
      <c r="N897" s="542">
        <v>3</v>
      </c>
      <c r="O897" s="538" t="s">
        <v>1168</v>
      </c>
      <c r="P897" s="543">
        <f t="shared" si="29"/>
        <v>1</v>
      </c>
      <c r="Q897" s="544" t="str">
        <f>IF(ISNUMBER(P897),IF(P897=100%,"CUMPLIDA",IF(AND(ISNUMBER(L897),ISNUMBER([5]CGR!$P$4)), IF(L897&lt;[5]CGR!$P$4,"INCUMPLIDA","PROCESO"), "VERIFICAR FECHA")),"SIN VALOR AVANCE")</f>
        <v>CUMPLIDA</v>
      </c>
    </row>
    <row r="898" spans="1:17" ht="75.75" x14ac:dyDescent="0.2">
      <c r="A898" s="533" t="s">
        <v>19</v>
      </c>
      <c r="B898" s="534" t="s">
        <v>13</v>
      </c>
      <c r="C898" s="837"/>
      <c r="D898" s="837"/>
      <c r="E898" s="833"/>
      <c r="F898" s="833" t="s">
        <v>1167</v>
      </c>
      <c r="G898" s="833" t="s">
        <v>1096</v>
      </c>
      <c r="H898" s="537" t="s">
        <v>675</v>
      </c>
      <c r="I898" s="538" t="s">
        <v>676</v>
      </c>
      <c r="J898" s="539">
        <v>1</v>
      </c>
      <c r="K898" s="540">
        <v>45231</v>
      </c>
      <c r="L898" s="540">
        <v>45504</v>
      </c>
      <c r="M898" s="541">
        <f t="shared" si="28"/>
        <v>39</v>
      </c>
      <c r="N898" s="542">
        <v>1</v>
      </c>
      <c r="O898" s="547" t="s">
        <v>825</v>
      </c>
      <c r="P898" s="543">
        <f t="shared" si="29"/>
        <v>1</v>
      </c>
      <c r="Q898" s="544" t="str">
        <f>IF(ISNUMBER(P898),IF(P898=100%,"CUMPLIDA",IF(AND(ISNUMBER(L898),ISNUMBER([5]CGR!$P$4)), IF(L898&lt;[5]CGR!$P$4,"INCUMPLIDA","PROCESO"), "VERIFICAR FECHA")),"SIN VALOR AVANCE")</f>
        <v>CUMPLIDA</v>
      </c>
    </row>
    <row r="899" spans="1:17" ht="210.75" x14ac:dyDescent="0.2">
      <c r="A899" s="533" t="s">
        <v>19</v>
      </c>
      <c r="B899" s="534" t="s">
        <v>13</v>
      </c>
      <c r="C899" s="837"/>
      <c r="D899" s="837"/>
      <c r="E899" s="833"/>
      <c r="F899" s="833" t="s">
        <v>1167</v>
      </c>
      <c r="G899" s="833"/>
      <c r="H899" s="537" t="s">
        <v>678</v>
      </c>
      <c r="I899" s="538" t="s">
        <v>679</v>
      </c>
      <c r="J899" s="539">
        <v>1</v>
      </c>
      <c r="K899" s="540">
        <v>45231</v>
      </c>
      <c r="L899" s="540">
        <v>45504</v>
      </c>
      <c r="M899" s="541">
        <f t="shared" si="28"/>
        <v>39</v>
      </c>
      <c r="N899" s="542">
        <v>1</v>
      </c>
      <c r="O899" s="547" t="s">
        <v>1097</v>
      </c>
      <c r="P899" s="543">
        <f t="shared" si="29"/>
        <v>1</v>
      </c>
      <c r="Q899" s="544" t="str">
        <f>IF(ISNUMBER(P899),IF(P899=100%,"CUMPLIDA",IF(AND(ISNUMBER(L899),ISNUMBER([5]CGR!$P$4)), IF(L899&lt;[5]CGR!$P$4,"INCUMPLIDA","PROCESO"), "VERIFICAR FECHA")),"SIN VALOR AVANCE")</f>
        <v>CUMPLIDA</v>
      </c>
    </row>
    <row r="900" spans="1:17" ht="150.75" x14ac:dyDescent="0.2">
      <c r="A900" s="533" t="s">
        <v>19</v>
      </c>
      <c r="B900" s="534" t="s">
        <v>13</v>
      </c>
      <c r="C900" s="837"/>
      <c r="D900" s="837"/>
      <c r="E900" s="833"/>
      <c r="F900" s="833" t="s">
        <v>1167</v>
      </c>
      <c r="G900" s="536" t="s">
        <v>97</v>
      </c>
      <c r="H900" s="538" t="s">
        <v>98</v>
      </c>
      <c r="I900" s="538" t="s">
        <v>99</v>
      </c>
      <c r="J900" s="545">
        <v>1</v>
      </c>
      <c r="K900" s="548">
        <v>45323</v>
      </c>
      <c r="L900" s="548">
        <v>45747</v>
      </c>
      <c r="M900" s="541">
        <f t="shared" si="28"/>
        <v>60.571428571428569</v>
      </c>
      <c r="N900" s="542">
        <v>1</v>
      </c>
      <c r="O900" s="547" t="s">
        <v>1139</v>
      </c>
      <c r="P900" s="543">
        <f t="shared" si="29"/>
        <v>1</v>
      </c>
      <c r="Q900" s="544" t="str">
        <f>IF(ISNUMBER(P900),IF(P900=100%,"CUMPLIDA",IF(AND(ISNUMBER(L900),ISNUMBER([5]CGR!$P$4)), IF(L900&lt;[5]CGR!$P$4,"INCUMPLIDA","PROCESO"), "VERIFICAR FECHA")),"SIN VALOR AVANCE")</f>
        <v>CUMPLIDA</v>
      </c>
    </row>
    <row r="901" spans="1:17" ht="75.75" x14ac:dyDescent="0.2">
      <c r="A901" s="533" t="s">
        <v>19</v>
      </c>
      <c r="B901" s="534" t="s">
        <v>13</v>
      </c>
      <c r="C901" s="837"/>
      <c r="D901" s="837"/>
      <c r="E901" s="833"/>
      <c r="F901" s="833" t="s">
        <v>1167</v>
      </c>
      <c r="G901" s="536" t="s">
        <v>101</v>
      </c>
      <c r="H901" s="538" t="s">
        <v>101</v>
      </c>
      <c r="I901" s="538" t="s">
        <v>102</v>
      </c>
      <c r="J901" s="545">
        <v>1</v>
      </c>
      <c r="K901" s="548">
        <v>45323</v>
      </c>
      <c r="L901" s="548">
        <v>45747</v>
      </c>
      <c r="M901" s="541">
        <f t="shared" si="28"/>
        <v>60.571428571428569</v>
      </c>
      <c r="N901" s="542">
        <v>1</v>
      </c>
      <c r="O901" s="547" t="s">
        <v>924</v>
      </c>
      <c r="P901" s="543">
        <f t="shared" si="29"/>
        <v>1</v>
      </c>
      <c r="Q901" s="544" t="str">
        <f>IF(ISNUMBER(P901),IF(P901=100%,"CUMPLIDA",IF(AND(ISNUMBER(L901),ISNUMBER([5]CGR!$P$4)), IF(L901&lt;[5]CGR!$P$4,"INCUMPLIDA","PROCESO"), "VERIFICAR FECHA")),"SIN VALOR AVANCE")</f>
        <v>CUMPLIDA</v>
      </c>
    </row>
    <row r="902" spans="1:17" ht="75.75" x14ac:dyDescent="0.2">
      <c r="A902" s="533" t="s">
        <v>19</v>
      </c>
      <c r="B902" s="534" t="s">
        <v>13</v>
      </c>
      <c r="C902" s="837"/>
      <c r="D902" s="837"/>
      <c r="E902" s="833"/>
      <c r="F902" s="833" t="s">
        <v>1167</v>
      </c>
      <c r="G902" s="536" t="s">
        <v>238</v>
      </c>
      <c r="H902" s="538" t="s">
        <v>239</v>
      </c>
      <c r="I902" s="538" t="s">
        <v>240</v>
      </c>
      <c r="J902" s="545">
        <v>1</v>
      </c>
      <c r="K902" s="548">
        <v>45231</v>
      </c>
      <c r="L902" s="548">
        <v>45747</v>
      </c>
      <c r="M902" s="541">
        <f t="shared" si="28"/>
        <v>73.714285714285708</v>
      </c>
      <c r="N902" s="542">
        <v>1</v>
      </c>
      <c r="O902" s="547" t="s">
        <v>924</v>
      </c>
      <c r="P902" s="543">
        <f t="shared" si="29"/>
        <v>1</v>
      </c>
      <c r="Q902" s="544" t="str">
        <f>IF(ISNUMBER(P902),IF(P902=100%,"CUMPLIDA",IF(AND(ISNUMBER(L902),ISNUMBER([5]CGR!$P$4)), IF(L902&lt;[5]CGR!$P$4,"INCUMPLIDA","PROCESO"), "VERIFICAR FECHA")),"SIN VALOR AVANCE")</f>
        <v>CUMPLIDA</v>
      </c>
    </row>
    <row r="903" spans="1:17" ht="150.75" x14ac:dyDescent="0.2">
      <c r="A903" s="533" t="s">
        <v>19</v>
      </c>
      <c r="B903" s="534" t="s">
        <v>13</v>
      </c>
      <c r="C903" s="837"/>
      <c r="D903" s="837"/>
      <c r="E903" s="833"/>
      <c r="F903" s="833" t="s">
        <v>1167</v>
      </c>
      <c r="G903" s="536" t="s">
        <v>104</v>
      </c>
      <c r="H903" s="538" t="s">
        <v>104</v>
      </c>
      <c r="I903" s="538" t="s">
        <v>248</v>
      </c>
      <c r="J903" s="545">
        <v>1</v>
      </c>
      <c r="K903" s="548">
        <v>45323</v>
      </c>
      <c r="L903" s="548">
        <v>45747</v>
      </c>
      <c r="M903" s="541">
        <f t="shared" si="28"/>
        <v>60.571428571428569</v>
      </c>
      <c r="N903" s="542">
        <v>1</v>
      </c>
      <c r="O903" s="547" t="s">
        <v>1139</v>
      </c>
      <c r="P903" s="543">
        <f t="shared" si="29"/>
        <v>1</v>
      </c>
      <c r="Q903" s="544" t="str">
        <f>IF(ISNUMBER(P903),IF(P903=100%,"CUMPLIDA",IF(AND(ISNUMBER(L903),ISNUMBER([5]CGR!$P$4)), IF(L903&lt;[5]CGR!$P$4,"INCUMPLIDA","PROCESO"), "VERIFICAR FECHA")),"SIN VALOR AVANCE")</f>
        <v>CUMPLIDA</v>
      </c>
    </row>
    <row r="904" spans="1:17" ht="75.75" x14ac:dyDescent="0.2">
      <c r="A904" s="533" t="s">
        <v>19</v>
      </c>
      <c r="B904" s="534" t="s">
        <v>13</v>
      </c>
      <c r="C904" s="837"/>
      <c r="D904" s="837"/>
      <c r="E904" s="833"/>
      <c r="F904" s="833" t="s">
        <v>1167</v>
      </c>
      <c r="G904" s="536" t="s">
        <v>830</v>
      </c>
      <c r="H904" s="538" t="s">
        <v>830</v>
      </c>
      <c r="I904" s="538" t="s">
        <v>107</v>
      </c>
      <c r="J904" s="545">
        <v>1</v>
      </c>
      <c r="K904" s="548">
        <v>45231</v>
      </c>
      <c r="L904" s="548">
        <v>45747</v>
      </c>
      <c r="M904" s="541">
        <f t="shared" si="28"/>
        <v>73.714285714285708</v>
      </c>
      <c r="N904" s="542">
        <v>1</v>
      </c>
      <c r="O904" s="547" t="s">
        <v>924</v>
      </c>
      <c r="P904" s="543">
        <f t="shared" si="29"/>
        <v>1</v>
      </c>
      <c r="Q904" s="544" t="str">
        <f>IF(ISNUMBER(P904),IF(P904=100%,"CUMPLIDA",IF(AND(ISNUMBER(L904),ISNUMBER([5]CGR!$P$4)), IF(L904&lt;[5]CGR!$P$4,"INCUMPLIDA","PROCESO"), "VERIFICAR FECHA")),"SIN VALOR AVANCE")</f>
        <v>CUMPLIDA</v>
      </c>
    </row>
    <row r="905" spans="1:17" ht="210.75" x14ac:dyDescent="0.2">
      <c r="A905" s="533" t="s">
        <v>19</v>
      </c>
      <c r="B905" s="534" t="s">
        <v>13</v>
      </c>
      <c r="C905" s="837"/>
      <c r="D905" s="837"/>
      <c r="E905" s="833"/>
      <c r="F905" s="833" t="s">
        <v>1167</v>
      </c>
      <c r="G905" s="536" t="s">
        <v>831</v>
      </c>
      <c r="H905" s="538" t="s">
        <v>831</v>
      </c>
      <c r="I905" s="538" t="s">
        <v>524</v>
      </c>
      <c r="J905" s="545">
        <v>1</v>
      </c>
      <c r="K905" s="548">
        <v>45231</v>
      </c>
      <c r="L905" s="548">
        <v>45808</v>
      </c>
      <c r="M905" s="541">
        <f t="shared" si="28"/>
        <v>82.428571428571431</v>
      </c>
      <c r="N905" s="542">
        <v>1</v>
      </c>
      <c r="O905" s="547" t="s">
        <v>1097</v>
      </c>
      <c r="P905" s="543">
        <f t="shared" si="29"/>
        <v>1</v>
      </c>
      <c r="Q905" s="544" t="str">
        <f>IF(ISNUMBER(P905),IF(P905=100%,"CUMPLIDA",IF(AND(ISNUMBER(L905),ISNUMBER([5]CGR!$P$4)), IF(L905&lt;[5]CGR!$P$4,"INCUMPLIDA","PROCESO"), "VERIFICAR FECHA")),"SIN VALOR AVANCE")</f>
        <v>CUMPLIDA</v>
      </c>
    </row>
    <row r="906" spans="1:17" ht="75.75" customHeight="1" x14ac:dyDescent="0.2">
      <c r="A906" s="533" t="s">
        <v>19</v>
      </c>
      <c r="B906" s="534" t="s">
        <v>13</v>
      </c>
      <c r="C906" s="837" t="s">
        <v>1084</v>
      </c>
      <c r="D906" s="837" t="s">
        <v>1085</v>
      </c>
      <c r="E906" s="833"/>
      <c r="F906" s="833" t="s">
        <v>1167</v>
      </c>
      <c r="G906" s="536" t="s">
        <v>110</v>
      </c>
      <c r="H906" s="538" t="s">
        <v>111</v>
      </c>
      <c r="I906" s="538" t="s">
        <v>112</v>
      </c>
      <c r="J906" s="545">
        <v>12</v>
      </c>
      <c r="K906" s="548">
        <v>46024</v>
      </c>
      <c r="L906" s="548">
        <v>47118</v>
      </c>
      <c r="M906" s="541">
        <f t="shared" si="28"/>
        <v>156.28571428571428</v>
      </c>
      <c r="N906" s="542">
        <v>0</v>
      </c>
      <c r="O906" s="547" t="s">
        <v>924</v>
      </c>
      <c r="P906" s="543">
        <f t="shared" si="29"/>
        <v>0</v>
      </c>
      <c r="Q906" s="544" t="str">
        <f>IF(ISNUMBER(P906),IF(P906=100%,"CUMPLIDA",IF(AND(ISNUMBER(L906),ISNUMBER([5]CGR!$P$4)), IF(L906&lt;[5]CGR!$P$4,"INCUMPLIDA","PROCESO"), "VERIFICAR FECHA")),"SIN VALOR AVANCE")</f>
        <v>PROCESO</v>
      </c>
    </row>
    <row r="907" spans="1:17" ht="150.75" x14ac:dyDescent="0.2">
      <c r="A907" s="533" t="s">
        <v>19</v>
      </c>
      <c r="B907" s="534" t="s">
        <v>13</v>
      </c>
      <c r="C907" s="837" t="s">
        <v>1084</v>
      </c>
      <c r="D907" s="837" t="s">
        <v>1085</v>
      </c>
      <c r="E907" s="833"/>
      <c r="F907" s="833" t="s">
        <v>1167</v>
      </c>
      <c r="G907" s="536" t="s">
        <v>114</v>
      </c>
      <c r="H907" s="538" t="s">
        <v>115</v>
      </c>
      <c r="I907" s="538" t="s">
        <v>116</v>
      </c>
      <c r="J907" s="545">
        <v>1</v>
      </c>
      <c r="K907" s="548">
        <v>46024</v>
      </c>
      <c r="L907" s="548">
        <v>47118</v>
      </c>
      <c r="M907" s="541">
        <f t="shared" si="28"/>
        <v>156.28571428571428</v>
      </c>
      <c r="N907" s="542">
        <v>0</v>
      </c>
      <c r="O907" s="547" t="s">
        <v>1139</v>
      </c>
      <c r="P907" s="543">
        <f t="shared" si="29"/>
        <v>0</v>
      </c>
      <c r="Q907" s="544" t="str">
        <f>IF(ISNUMBER(P907),IF(P907=100%,"CUMPLIDA",IF(AND(ISNUMBER(L907),ISNUMBER([5]CGR!$P$4)), IF(L907&lt;[5]CGR!$P$4,"INCUMPLIDA","PROCESO"), "VERIFICAR FECHA")),"SIN VALOR AVANCE")</f>
        <v>PROCESO</v>
      </c>
    </row>
    <row r="908" spans="1:17" ht="210.75" x14ac:dyDescent="0.2">
      <c r="A908" s="533" t="s">
        <v>19</v>
      </c>
      <c r="B908" s="534" t="s">
        <v>13</v>
      </c>
      <c r="C908" s="837" t="s">
        <v>1084</v>
      </c>
      <c r="D908" s="837" t="s">
        <v>1085</v>
      </c>
      <c r="E908" s="833"/>
      <c r="F908" s="833" t="s">
        <v>1167</v>
      </c>
      <c r="G908" s="536" t="s">
        <v>117</v>
      </c>
      <c r="H908" s="538" t="s">
        <v>118</v>
      </c>
      <c r="I908" s="538" t="s">
        <v>119</v>
      </c>
      <c r="J908" s="545">
        <v>2</v>
      </c>
      <c r="K908" s="548">
        <v>46024</v>
      </c>
      <c r="L908" s="548">
        <v>47118</v>
      </c>
      <c r="M908" s="541">
        <f t="shared" si="28"/>
        <v>156.28571428571428</v>
      </c>
      <c r="N908" s="542">
        <v>0</v>
      </c>
      <c r="O908" s="547" t="s">
        <v>1097</v>
      </c>
      <c r="P908" s="543">
        <f t="shared" si="29"/>
        <v>0</v>
      </c>
      <c r="Q908" s="544" t="str">
        <f>IF(ISNUMBER(P908),IF(P908=100%,"CUMPLIDA",IF(AND(ISNUMBER(L908),ISNUMBER([5]CGR!$P$4)), IF(L908&lt;[5]CGR!$P$4,"INCUMPLIDA","PROCESO"), "VERIFICAR FECHA")),"SIN VALOR AVANCE")</f>
        <v>PROCESO</v>
      </c>
    </row>
    <row r="909" spans="1:17" ht="105.75" x14ac:dyDescent="0.2">
      <c r="A909" s="533" t="s">
        <v>19</v>
      </c>
      <c r="B909" s="534" t="s">
        <v>13</v>
      </c>
      <c r="C909" s="837" t="s">
        <v>1084</v>
      </c>
      <c r="D909" s="837" t="s">
        <v>1085</v>
      </c>
      <c r="E909" s="833"/>
      <c r="F909" s="833" t="s">
        <v>1167</v>
      </c>
      <c r="G909" s="536" t="s">
        <v>1169</v>
      </c>
      <c r="H909" s="538" t="s">
        <v>1100</v>
      </c>
      <c r="I909" s="538" t="s">
        <v>1101</v>
      </c>
      <c r="J909" s="539">
        <v>1</v>
      </c>
      <c r="K909" s="540">
        <v>44927</v>
      </c>
      <c r="L909" s="540">
        <v>45016</v>
      </c>
      <c r="M909" s="541">
        <f t="shared" si="28"/>
        <v>12.714285714285714</v>
      </c>
      <c r="N909" s="542">
        <v>1</v>
      </c>
      <c r="O909" s="538" t="s">
        <v>1107</v>
      </c>
      <c r="P909" s="543">
        <f t="shared" si="29"/>
        <v>1</v>
      </c>
      <c r="Q909" s="544" t="str">
        <f>IF(ISNUMBER(P909),IF(P909=100%,"CUMPLIDA",IF(AND(ISNUMBER(L909),ISNUMBER([5]CGR!$P$4)), IF(L909&lt;[5]CGR!$P$4,"INCUMPLIDA","PROCESO"), "VERIFICAR FECHA")),"SIN VALOR AVANCE")</f>
        <v>CUMPLIDA</v>
      </c>
    </row>
    <row r="910" spans="1:17" ht="165.75" x14ac:dyDescent="0.2">
      <c r="A910" s="533" t="s">
        <v>19</v>
      </c>
      <c r="B910" s="534" t="s">
        <v>13</v>
      </c>
      <c r="C910" s="837" t="s">
        <v>1084</v>
      </c>
      <c r="D910" s="837" t="s">
        <v>1085</v>
      </c>
      <c r="E910" s="833"/>
      <c r="F910" s="833" t="s">
        <v>1167</v>
      </c>
      <c r="G910" s="536" t="s">
        <v>1169</v>
      </c>
      <c r="H910" s="538" t="s">
        <v>1170</v>
      </c>
      <c r="I910" s="538" t="s">
        <v>731</v>
      </c>
      <c r="J910" s="539">
        <v>1</v>
      </c>
      <c r="K910" s="540">
        <v>45017</v>
      </c>
      <c r="L910" s="540">
        <v>45138</v>
      </c>
      <c r="M910" s="541">
        <f t="shared" si="28"/>
        <v>17.285714285714285</v>
      </c>
      <c r="N910" s="542">
        <v>1</v>
      </c>
      <c r="O910" s="538" t="s">
        <v>1171</v>
      </c>
      <c r="P910" s="543">
        <f t="shared" si="29"/>
        <v>1</v>
      </c>
      <c r="Q910" s="544" t="str">
        <f>IF(ISNUMBER(P910),IF(P910=100%,"CUMPLIDA",IF(AND(ISNUMBER(L910),ISNUMBER([5]CGR!$P$4)), IF(L910&lt;[5]CGR!$P$4,"INCUMPLIDA","PROCESO"), "VERIFICAR FECHA")),"SIN VALOR AVANCE")</f>
        <v>CUMPLIDA</v>
      </c>
    </row>
    <row r="911" spans="1:17" ht="120" x14ac:dyDescent="0.2">
      <c r="A911" s="533" t="s">
        <v>19</v>
      </c>
      <c r="B911" s="534" t="s">
        <v>13</v>
      </c>
      <c r="C911" s="837" t="s">
        <v>1084</v>
      </c>
      <c r="D911" s="837" t="s">
        <v>1085</v>
      </c>
      <c r="E911" s="833"/>
      <c r="F911" s="833" t="s">
        <v>1167</v>
      </c>
      <c r="G911" s="536" t="s">
        <v>1115</v>
      </c>
      <c r="H911" s="538" t="s">
        <v>1116</v>
      </c>
      <c r="I911" s="538" t="s">
        <v>731</v>
      </c>
      <c r="J911" s="539">
        <v>12</v>
      </c>
      <c r="K911" s="540">
        <v>44958</v>
      </c>
      <c r="L911" s="540">
        <v>45323</v>
      </c>
      <c r="M911" s="541">
        <f t="shared" si="28"/>
        <v>52.142857142857146</v>
      </c>
      <c r="N911" s="542">
        <v>12</v>
      </c>
      <c r="O911" s="538" t="s">
        <v>1172</v>
      </c>
      <c r="P911" s="543">
        <f t="shared" si="29"/>
        <v>1</v>
      </c>
      <c r="Q911" s="544" t="str">
        <f>IF(ISNUMBER(P911),IF(P911=100%,"CUMPLIDA",IF(AND(ISNUMBER(L911),ISNUMBER([5]CGR!$P$4)), IF(L911&lt;[5]CGR!$P$4,"INCUMPLIDA","PROCESO"), "VERIFICAR FECHA")),"SIN VALOR AVANCE")</f>
        <v>CUMPLIDA</v>
      </c>
    </row>
    <row r="912" spans="1:17" ht="180.75" customHeight="1" x14ac:dyDescent="0.2">
      <c r="A912" s="533" t="s">
        <v>19</v>
      </c>
      <c r="B912" s="534" t="s">
        <v>13</v>
      </c>
      <c r="C912" s="837" t="s">
        <v>1084</v>
      </c>
      <c r="D912" s="837" t="s">
        <v>1085</v>
      </c>
      <c r="E912" s="833" t="s">
        <v>1173</v>
      </c>
      <c r="F912" s="833" t="s">
        <v>1174</v>
      </c>
      <c r="G912" s="536" t="s">
        <v>1137</v>
      </c>
      <c r="H912" s="538" t="s">
        <v>1093</v>
      </c>
      <c r="I912" s="538" t="s">
        <v>1094</v>
      </c>
      <c r="J912" s="539">
        <v>3</v>
      </c>
      <c r="K912" s="540">
        <v>44958</v>
      </c>
      <c r="L912" s="540">
        <v>45323</v>
      </c>
      <c r="M912" s="541">
        <f t="shared" si="28"/>
        <v>52.142857142857146</v>
      </c>
      <c r="N912" s="542">
        <v>3</v>
      </c>
      <c r="O912" s="538" t="s">
        <v>1168</v>
      </c>
      <c r="P912" s="543">
        <f t="shared" si="29"/>
        <v>1</v>
      </c>
      <c r="Q912" s="544" t="str">
        <f>IF(ISNUMBER(P912),IF(P912=100%,"CUMPLIDA",IF(AND(ISNUMBER(L912),ISNUMBER([5]CGR!$P$4)), IF(L912&lt;[5]CGR!$P$4,"INCUMPLIDA","PROCESO"), "VERIFICAR FECHA")),"SIN VALOR AVANCE")</f>
        <v>CUMPLIDA</v>
      </c>
    </row>
    <row r="913" spans="1:17" ht="90" customHeight="1" x14ac:dyDescent="0.2">
      <c r="A913" s="533" t="s">
        <v>19</v>
      </c>
      <c r="B913" s="534" t="s">
        <v>13</v>
      </c>
      <c r="C913" s="837"/>
      <c r="D913" s="837"/>
      <c r="E913" s="833"/>
      <c r="F913" s="833" t="s">
        <v>1174</v>
      </c>
      <c r="G913" s="833" t="s">
        <v>1096</v>
      </c>
      <c r="H913" s="537" t="s">
        <v>675</v>
      </c>
      <c r="I913" s="538" t="s">
        <v>676</v>
      </c>
      <c r="J913" s="539">
        <v>1</v>
      </c>
      <c r="K913" s="540">
        <v>45231</v>
      </c>
      <c r="L913" s="540">
        <v>45504</v>
      </c>
      <c r="M913" s="541">
        <f t="shared" si="28"/>
        <v>39</v>
      </c>
      <c r="N913" s="542">
        <v>1</v>
      </c>
      <c r="O913" s="547" t="s">
        <v>825</v>
      </c>
      <c r="P913" s="543">
        <f t="shared" si="29"/>
        <v>1</v>
      </c>
      <c r="Q913" s="544" t="str">
        <f>IF(ISNUMBER(P913),IF(P913=100%,"CUMPLIDA",IF(AND(ISNUMBER(L913),ISNUMBER([5]CGR!$P$4)), IF(L913&lt;[5]CGR!$P$4,"INCUMPLIDA","PROCESO"), "VERIFICAR FECHA")),"SIN VALOR AVANCE")</f>
        <v>CUMPLIDA</v>
      </c>
    </row>
    <row r="914" spans="1:17" ht="210.75" x14ac:dyDescent="0.2">
      <c r="A914" s="533" t="s">
        <v>19</v>
      </c>
      <c r="B914" s="534" t="s">
        <v>13</v>
      </c>
      <c r="C914" s="837"/>
      <c r="D914" s="837"/>
      <c r="E914" s="833"/>
      <c r="F914" s="833" t="s">
        <v>1174</v>
      </c>
      <c r="G914" s="833"/>
      <c r="H914" s="537" t="s">
        <v>678</v>
      </c>
      <c r="I914" s="538" t="s">
        <v>679</v>
      </c>
      <c r="J914" s="539">
        <v>1</v>
      </c>
      <c r="K914" s="540">
        <v>45231</v>
      </c>
      <c r="L914" s="540">
        <v>45504</v>
      </c>
      <c r="M914" s="541">
        <f t="shared" si="28"/>
        <v>39</v>
      </c>
      <c r="N914" s="542">
        <v>1</v>
      </c>
      <c r="O914" s="547" t="s">
        <v>1097</v>
      </c>
      <c r="P914" s="543">
        <f t="shared" si="29"/>
        <v>1</v>
      </c>
      <c r="Q914" s="544" t="str">
        <f>IF(ISNUMBER(P914),IF(P914=100%,"CUMPLIDA",IF(AND(ISNUMBER(L914),ISNUMBER([5]CGR!$P$4)), IF(L914&lt;[5]CGR!$P$4,"INCUMPLIDA","PROCESO"), "VERIFICAR FECHA")),"SIN VALOR AVANCE")</f>
        <v>CUMPLIDA</v>
      </c>
    </row>
    <row r="915" spans="1:17" ht="135.75" x14ac:dyDescent="0.2">
      <c r="A915" s="533" t="s">
        <v>19</v>
      </c>
      <c r="B915" s="534" t="s">
        <v>13</v>
      </c>
      <c r="C915" s="837"/>
      <c r="D915" s="837"/>
      <c r="E915" s="833"/>
      <c r="F915" s="833" t="s">
        <v>1174</v>
      </c>
      <c r="G915" s="536" t="s">
        <v>97</v>
      </c>
      <c r="H915" s="538" t="s">
        <v>98</v>
      </c>
      <c r="I915" s="538" t="s">
        <v>99</v>
      </c>
      <c r="J915" s="545">
        <v>1</v>
      </c>
      <c r="K915" s="548">
        <v>45323</v>
      </c>
      <c r="L915" s="548">
        <v>45747</v>
      </c>
      <c r="M915" s="541">
        <f t="shared" si="28"/>
        <v>60.571428571428569</v>
      </c>
      <c r="N915" s="542">
        <v>1</v>
      </c>
      <c r="O915" s="547" t="s">
        <v>1098</v>
      </c>
      <c r="P915" s="543">
        <f t="shared" si="29"/>
        <v>1</v>
      </c>
      <c r="Q915" s="544" t="str">
        <f>IF(ISNUMBER(P915),IF(P915=100%,"CUMPLIDA",IF(AND(ISNUMBER(L915),ISNUMBER([5]CGR!$P$4)), IF(L915&lt;[5]CGR!$P$4,"INCUMPLIDA","PROCESO"), "VERIFICAR FECHA")),"SIN VALOR AVANCE")</f>
        <v>CUMPLIDA</v>
      </c>
    </row>
    <row r="916" spans="1:17" ht="90" customHeight="1" x14ac:dyDescent="0.2">
      <c r="A916" s="533" t="s">
        <v>19</v>
      </c>
      <c r="B916" s="534" t="s">
        <v>13</v>
      </c>
      <c r="C916" s="837"/>
      <c r="D916" s="837"/>
      <c r="E916" s="833"/>
      <c r="F916" s="833" t="s">
        <v>1174</v>
      </c>
      <c r="G916" s="536" t="s">
        <v>101</v>
      </c>
      <c r="H916" s="538" t="s">
        <v>101</v>
      </c>
      <c r="I916" s="538" t="s">
        <v>102</v>
      </c>
      <c r="J916" s="545">
        <v>1</v>
      </c>
      <c r="K916" s="548">
        <v>45323</v>
      </c>
      <c r="L916" s="548">
        <v>45747</v>
      </c>
      <c r="M916" s="541">
        <f t="shared" ref="M916:M979" si="30">(L916-K916)/7</f>
        <v>60.571428571428569</v>
      </c>
      <c r="N916" s="542">
        <v>1</v>
      </c>
      <c r="O916" s="547" t="s">
        <v>1175</v>
      </c>
      <c r="P916" s="543">
        <f t="shared" si="29"/>
        <v>1</v>
      </c>
      <c r="Q916" s="544" t="str">
        <f>IF(ISNUMBER(P916),IF(P916=100%,"CUMPLIDA",IF(AND(ISNUMBER(L916),ISNUMBER([5]CGR!$P$4)), IF(L916&lt;[5]CGR!$P$4,"INCUMPLIDA","PROCESO"), "VERIFICAR FECHA")),"SIN VALOR AVANCE")</f>
        <v>CUMPLIDA</v>
      </c>
    </row>
    <row r="917" spans="1:17" ht="75.75" customHeight="1" x14ac:dyDescent="0.2">
      <c r="A917" s="533" t="s">
        <v>19</v>
      </c>
      <c r="B917" s="534" t="s">
        <v>13</v>
      </c>
      <c r="C917" s="837"/>
      <c r="D917" s="837"/>
      <c r="E917" s="833"/>
      <c r="F917" s="833" t="s">
        <v>1174</v>
      </c>
      <c r="G917" s="536" t="s">
        <v>238</v>
      </c>
      <c r="H917" s="538" t="s">
        <v>239</v>
      </c>
      <c r="I917" s="538" t="s">
        <v>240</v>
      </c>
      <c r="J917" s="545">
        <v>1</v>
      </c>
      <c r="K917" s="548">
        <v>45231</v>
      </c>
      <c r="L917" s="548">
        <v>45747</v>
      </c>
      <c r="M917" s="541">
        <f t="shared" si="30"/>
        <v>73.714285714285708</v>
      </c>
      <c r="N917" s="542">
        <v>1</v>
      </c>
      <c r="O917" s="547" t="s">
        <v>1175</v>
      </c>
      <c r="P917" s="543">
        <f t="shared" si="29"/>
        <v>1</v>
      </c>
      <c r="Q917" s="544" t="str">
        <f>IF(ISNUMBER(P917),IF(P917=100%,"CUMPLIDA",IF(AND(ISNUMBER(L917),ISNUMBER([5]CGR!$P$4)), IF(L917&lt;[5]CGR!$P$4,"INCUMPLIDA","PROCESO"), "VERIFICAR FECHA")),"SIN VALOR AVANCE")</f>
        <v>CUMPLIDA</v>
      </c>
    </row>
    <row r="918" spans="1:17" ht="135.75" x14ac:dyDescent="0.2">
      <c r="A918" s="533" t="s">
        <v>19</v>
      </c>
      <c r="B918" s="534" t="s">
        <v>13</v>
      </c>
      <c r="C918" s="837"/>
      <c r="D918" s="837"/>
      <c r="E918" s="833"/>
      <c r="F918" s="833" t="s">
        <v>1174</v>
      </c>
      <c r="G918" s="536" t="s">
        <v>104</v>
      </c>
      <c r="H918" s="538" t="s">
        <v>104</v>
      </c>
      <c r="I918" s="538" t="s">
        <v>248</v>
      </c>
      <c r="J918" s="545">
        <v>1</v>
      </c>
      <c r="K918" s="548">
        <v>45323</v>
      </c>
      <c r="L918" s="548">
        <v>45747</v>
      </c>
      <c r="M918" s="541">
        <f t="shared" si="30"/>
        <v>60.571428571428569</v>
      </c>
      <c r="N918" s="542">
        <v>1</v>
      </c>
      <c r="O918" s="547" t="s">
        <v>1098</v>
      </c>
      <c r="P918" s="543">
        <f t="shared" si="29"/>
        <v>1</v>
      </c>
      <c r="Q918" s="544" t="str">
        <f>IF(ISNUMBER(P918),IF(P918=100%,"CUMPLIDA",IF(AND(ISNUMBER(L918),ISNUMBER([5]CGR!$P$4)), IF(L918&lt;[5]CGR!$P$4,"INCUMPLIDA","PROCESO"), "VERIFICAR FECHA")),"SIN VALOR AVANCE")</f>
        <v>CUMPLIDA</v>
      </c>
    </row>
    <row r="919" spans="1:17" ht="75.75" customHeight="1" x14ac:dyDescent="0.2">
      <c r="A919" s="533" t="s">
        <v>19</v>
      </c>
      <c r="B919" s="534" t="s">
        <v>13</v>
      </c>
      <c r="C919" s="837"/>
      <c r="D919" s="837"/>
      <c r="E919" s="833"/>
      <c r="F919" s="833" t="s">
        <v>1174</v>
      </c>
      <c r="G919" s="536" t="s">
        <v>830</v>
      </c>
      <c r="H919" s="538" t="s">
        <v>830</v>
      </c>
      <c r="I919" s="538" t="s">
        <v>107</v>
      </c>
      <c r="J919" s="545">
        <v>1</v>
      </c>
      <c r="K919" s="548">
        <v>45231</v>
      </c>
      <c r="L919" s="548">
        <v>45747</v>
      </c>
      <c r="M919" s="541">
        <f t="shared" si="30"/>
        <v>73.714285714285708</v>
      </c>
      <c r="N919" s="542">
        <v>1</v>
      </c>
      <c r="O919" s="547" t="s">
        <v>1175</v>
      </c>
      <c r="P919" s="543">
        <f t="shared" si="29"/>
        <v>1</v>
      </c>
      <c r="Q919" s="544" t="str">
        <f>IF(ISNUMBER(P919),IF(P919=100%,"CUMPLIDA",IF(AND(ISNUMBER(L919),ISNUMBER([5]CGR!$P$4)), IF(L919&lt;[5]CGR!$P$4,"INCUMPLIDA","PROCESO"), "VERIFICAR FECHA")),"SIN VALOR AVANCE")</f>
        <v>CUMPLIDA</v>
      </c>
    </row>
    <row r="920" spans="1:17" ht="210.75" x14ac:dyDescent="0.2">
      <c r="A920" s="533" t="s">
        <v>19</v>
      </c>
      <c r="B920" s="534" t="s">
        <v>13</v>
      </c>
      <c r="C920" s="837"/>
      <c r="D920" s="837"/>
      <c r="E920" s="833"/>
      <c r="F920" s="833" t="s">
        <v>1174</v>
      </c>
      <c r="G920" s="536" t="s">
        <v>831</v>
      </c>
      <c r="H920" s="538" t="s">
        <v>831</v>
      </c>
      <c r="I920" s="538" t="s">
        <v>524</v>
      </c>
      <c r="J920" s="545">
        <v>1</v>
      </c>
      <c r="K920" s="548">
        <v>45231</v>
      </c>
      <c r="L920" s="548">
        <v>45808</v>
      </c>
      <c r="M920" s="541">
        <f t="shared" si="30"/>
        <v>82.428571428571431</v>
      </c>
      <c r="N920" s="542">
        <v>1</v>
      </c>
      <c r="O920" s="547" t="s">
        <v>1097</v>
      </c>
      <c r="P920" s="543">
        <f t="shared" si="29"/>
        <v>1</v>
      </c>
      <c r="Q920" s="544" t="str">
        <f>IF(ISNUMBER(P920),IF(P920=100%,"CUMPLIDA",IF(AND(ISNUMBER(L920),ISNUMBER([5]CGR!$P$4)), IF(L920&lt;[5]CGR!$P$4,"INCUMPLIDA","PROCESO"), "VERIFICAR FECHA")),"SIN VALOR AVANCE")</f>
        <v>CUMPLIDA</v>
      </c>
    </row>
    <row r="921" spans="1:17" ht="75.75" customHeight="1" x14ac:dyDescent="0.2">
      <c r="A921" s="533" t="s">
        <v>19</v>
      </c>
      <c r="B921" s="534" t="s">
        <v>13</v>
      </c>
      <c r="C921" s="837" t="s">
        <v>1084</v>
      </c>
      <c r="D921" s="837" t="s">
        <v>1085</v>
      </c>
      <c r="E921" s="833"/>
      <c r="F921" s="833" t="s">
        <v>1174</v>
      </c>
      <c r="G921" s="536" t="s">
        <v>110</v>
      </c>
      <c r="H921" s="538" t="s">
        <v>111</v>
      </c>
      <c r="I921" s="538" t="s">
        <v>112</v>
      </c>
      <c r="J921" s="545">
        <v>12</v>
      </c>
      <c r="K921" s="548">
        <v>46024</v>
      </c>
      <c r="L921" s="548">
        <v>47118</v>
      </c>
      <c r="M921" s="541">
        <f t="shared" si="30"/>
        <v>156.28571428571428</v>
      </c>
      <c r="N921" s="542">
        <v>0</v>
      </c>
      <c r="O921" s="547" t="s">
        <v>1175</v>
      </c>
      <c r="P921" s="543">
        <f t="shared" si="29"/>
        <v>0</v>
      </c>
      <c r="Q921" s="544" t="str">
        <f>IF(ISNUMBER(P921),IF(P921=100%,"CUMPLIDA",IF(AND(ISNUMBER(L921),ISNUMBER([5]CGR!$P$4)), IF(L921&lt;[5]CGR!$P$4,"INCUMPLIDA","PROCESO"), "VERIFICAR FECHA")),"SIN VALOR AVANCE")</f>
        <v>PROCESO</v>
      </c>
    </row>
    <row r="922" spans="1:17" ht="135.75" x14ac:dyDescent="0.2">
      <c r="A922" s="533" t="s">
        <v>19</v>
      </c>
      <c r="B922" s="534" t="s">
        <v>13</v>
      </c>
      <c r="C922" s="837" t="s">
        <v>1084</v>
      </c>
      <c r="D922" s="837" t="s">
        <v>1085</v>
      </c>
      <c r="E922" s="833"/>
      <c r="F922" s="833" t="s">
        <v>1174</v>
      </c>
      <c r="G922" s="536" t="s">
        <v>114</v>
      </c>
      <c r="H922" s="538" t="s">
        <v>115</v>
      </c>
      <c r="I922" s="538" t="s">
        <v>116</v>
      </c>
      <c r="J922" s="545">
        <v>1</v>
      </c>
      <c r="K922" s="548">
        <v>46024</v>
      </c>
      <c r="L922" s="548">
        <v>47118</v>
      </c>
      <c r="M922" s="541">
        <f t="shared" si="30"/>
        <v>156.28571428571428</v>
      </c>
      <c r="N922" s="542">
        <v>0</v>
      </c>
      <c r="O922" s="547" t="s">
        <v>1098</v>
      </c>
      <c r="P922" s="543">
        <f t="shared" si="29"/>
        <v>0</v>
      </c>
      <c r="Q922" s="544" t="str">
        <f>IF(ISNUMBER(P922),IF(P922=100%,"CUMPLIDA",IF(AND(ISNUMBER(L922),ISNUMBER([5]CGR!$P$4)), IF(L922&lt;[5]CGR!$P$4,"INCUMPLIDA","PROCESO"), "VERIFICAR FECHA")),"SIN VALOR AVANCE")</f>
        <v>PROCESO</v>
      </c>
    </row>
    <row r="923" spans="1:17" ht="210.75" x14ac:dyDescent="0.2">
      <c r="A923" s="533" t="s">
        <v>19</v>
      </c>
      <c r="B923" s="534" t="s">
        <v>13</v>
      </c>
      <c r="C923" s="837" t="s">
        <v>1084</v>
      </c>
      <c r="D923" s="837" t="s">
        <v>1085</v>
      </c>
      <c r="E923" s="833"/>
      <c r="F923" s="833" t="s">
        <v>1174</v>
      </c>
      <c r="G923" s="536" t="s">
        <v>117</v>
      </c>
      <c r="H923" s="538" t="s">
        <v>118</v>
      </c>
      <c r="I923" s="538" t="s">
        <v>119</v>
      </c>
      <c r="J923" s="545">
        <v>2</v>
      </c>
      <c r="K923" s="548">
        <v>46024</v>
      </c>
      <c r="L923" s="548">
        <v>47118</v>
      </c>
      <c r="M923" s="541">
        <f t="shared" si="30"/>
        <v>156.28571428571428</v>
      </c>
      <c r="N923" s="542">
        <v>0</v>
      </c>
      <c r="O923" s="547" t="s">
        <v>1097</v>
      </c>
      <c r="P923" s="543">
        <f t="shared" si="29"/>
        <v>0</v>
      </c>
      <c r="Q923" s="544" t="str">
        <f>IF(ISNUMBER(P923),IF(P923=100%,"CUMPLIDA",IF(AND(ISNUMBER(L923),ISNUMBER([5]CGR!$P$4)), IF(L923&lt;[5]CGR!$P$4,"INCUMPLIDA","PROCESO"), "VERIFICAR FECHA")),"SIN VALOR AVANCE")</f>
        <v>PROCESO</v>
      </c>
    </row>
    <row r="924" spans="1:17" ht="90.75" customHeight="1" x14ac:dyDescent="0.2">
      <c r="A924" s="533" t="s">
        <v>19</v>
      </c>
      <c r="B924" s="534" t="s">
        <v>13</v>
      </c>
      <c r="C924" s="837" t="s">
        <v>1084</v>
      </c>
      <c r="D924" s="837" t="s">
        <v>1085</v>
      </c>
      <c r="E924" s="833"/>
      <c r="F924" s="833" t="s">
        <v>1174</v>
      </c>
      <c r="G924" s="536" t="s">
        <v>1169</v>
      </c>
      <c r="H924" s="538" t="s">
        <v>1100</v>
      </c>
      <c r="I924" s="538" t="s">
        <v>1101</v>
      </c>
      <c r="J924" s="539">
        <v>1</v>
      </c>
      <c r="K924" s="540">
        <v>44927</v>
      </c>
      <c r="L924" s="540">
        <v>45016</v>
      </c>
      <c r="M924" s="541">
        <f t="shared" si="30"/>
        <v>12.714285714285714</v>
      </c>
      <c r="N924" s="542">
        <v>1</v>
      </c>
      <c r="O924" s="538" t="s">
        <v>1176</v>
      </c>
      <c r="P924" s="543">
        <f t="shared" si="29"/>
        <v>1</v>
      </c>
      <c r="Q924" s="544" t="str">
        <f>IF(ISNUMBER(P924),IF(P924=100%,"CUMPLIDA",IF(AND(ISNUMBER(L924),ISNUMBER([5]CGR!$P$4)), IF(L924&lt;[5]CGR!$P$4,"INCUMPLIDA","PROCESO"), "VERIFICAR FECHA")),"SIN VALOR AVANCE")</f>
        <v>CUMPLIDA</v>
      </c>
    </row>
    <row r="925" spans="1:17" ht="165.75" x14ac:dyDescent="0.2">
      <c r="A925" s="533" t="s">
        <v>19</v>
      </c>
      <c r="B925" s="534" t="s">
        <v>13</v>
      </c>
      <c r="C925" s="837" t="s">
        <v>1084</v>
      </c>
      <c r="D925" s="837" t="s">
        <v>1085</v>
      </c>
      <c r="E925" s="833"/>
      <c r="F925" s="833" t="s">
        <v>1174</v>
      </c>
      <c r="G925" s="536" t="s">
        <v>1169</v>
      </c>
      <c r="H925" s="538" t="s">
        <v>1170</v>
      </c>
      <c r="I925" s="538" t="s">
        <v>731</v>
      </c>
      <c r="J925" s="539">
        <v>1</v>
      </c>
      <c r="K925" s="540">
        <v>45017</v>
      </c>
      <c r="L925" s="540">
        <v>45138</v>
      </c>
      <c r="M925" s="541">
        <f t="shared" si="30"/>
        <v>17.285714285714285</v>
      </c>
      <c r="N925" s="542">
        <v>1</v>
      </c>
      <c r="O925" s="538" t="s">
        <v>1177</v>
      </c>
      <c r="P925" s="543">
        <f t="shared" si="29"/>
        <v>1</v>
      </c>
      <c r="Q925" s="544" t="str">
        <f>IF(ISNUMBER(P925),IF(P925=100%,"CUMPLIDA",IF(AND(ISNUMBER(L925),ISNUMBER([5]CGR!$P$4)), IF(L925&lt;[5]CGR!$P$4,"INCUMPLIDA","PROCESO"), "VERIFICAR FECHA")),"SIN VALOR AVANCE")</f>
        <v>CUMPLIDA</v>
      </c>
    </row>
    <row r="926" spans="1:17" ht="120" x14ac:dyDescent="0.2">
      <c r="A926" s="533" t="s">
        <v>19</v>
      </c>
      <c r="B926" s="534" t="s">
        <v>13</v>
      </c>
      <c r="C926" s="837" t="s">
        <v>1084</v>
      </c>
      <c r="D926" s="837" t="s">
        <v>1085</v>
      </c>
      <c r="E926" s="833"/>
      <c r="F926" s="833" t="s">
        <v>1174</v>
      </c>
      <c r="G926" s="536" t="s">
        <v>1115</v>
      </c>
      <c r="H926" s="538" t="s">
        <v>1116</v>
      </c>
      <c r="I926" s="538" t="s">
        <v>1178</v>
      </c>
      <c r="J926" s="539">
        <v>12</v>
      </c>
      <c r="K926" s="540">
        <v>44958</v>
      </c>
      <c r="L926" s="540">
        <v>45323</v>
      </c>
      <c r="M926" s="541">
        <f t="shared" si="30"/>
        <v>52.142857142857146</v>
      </c>
      <c r="N926" s="542">
        <v>12</v>
      </c>
      <c r="O926" s="538" t="s">
        <v>1179</v>
      </c>
      <c r="P926" s="543">
        <f t="shared" si="29"/>
        <v>1</v>
      </c>
      <c r="Q926" s="544" t="str">
        <f>IF(ISNUMBER(P926),IF(P926=100%,"CUMPLIDA",IF(AND(ISNUMBER(L926),ISNUMBER([5]CGR!$P$4)), IF(L926&lt;[5]CGR!$P$4,"INCUMPLIDA","PROCESO"), "VERIFICAR FECHA")),"SIN VALOR AVANCE")</f>
        <v>CUMPLIDA</v>
      </c>
    </row>
    <row r="927" spans="1:17" ht="256.5" x14ac:dyDescent="0.2">
      <c r="A927" s="533" t="s">
        <v>19</v>
      </c>
      <c r="B927" s="534" t="s">
        <v>13</v>
      </c>
      <c r="C927" s="535" t="s">
        <v>1084</v>
      </c>
      <c r="D927" s="544" t="s">
        <v>1085</v>
      </c>
      <c r="E927" s="536" t="s">
        <v>1180</v>
      </c>
      <c r="F927" s="536" t="s">
        <v>1181</v>
      </c>
      <c r="G927" s="536" t="s">
        <v>1182</v>
      </c>
      <c r="H927" s="538" t="s">
        <v>1183</v>
      </c>
      <c r="I927" s="538" t="s">
        <v>1184</v>
      </c>
      <c r="J927" s="539">
        <v>3</v>
      </c>
      <c r="K927" s="540">
        <v>45474</v>
      </c>
      <c r="L927" s="540">
        <v>46022</v>
      </c>
      <c r="M927" s="541">
        <f t="shared" si="30"/>
        <v>78.285714285714292</v>
      </c>
      <c r="N927" s="542">
        <v>2</v>
      </c>
      <c r="O927" s="538" t="s">
        <v>1185</v>
      </c>
      <c r="P927" s="543">
        <f t="shared" si="29"/>
        <v>0.66666666666666663</v>
      </c>
      <c r="Q927" s="544" t="str">
        <f>IF(ISNUMBER(P927),IF(P927=100%,"CUMPLIDA",IF(AND(ISNUMBER(L927),ISNUMBER([5]CGR!$P$4)), IF(L927&lt;[5]CGR!$P$4,"INCUMPLIDA","PROCESO"), "VERIFICAR FECHA")),"SIN VALOR AVANCE")</f>
        <v>PROCESO</v>
      </c>
    </row>
    <row r="928" spans="1:17" ht="180.75" customHeight="1" x14ac:dyDescent="0.2">
      <c r="A928" s="533" t="s">
        <v>19</v>
      </c>
      <c r="B928" s="534" t="s">
        <v>13</v>
      </c>
      <c r="C928" s="837" t="s">
        <v>1084</v>
      </c>
      <c r="D928" s="837" t="s">
        <v>1085</v>
      </c>
      <c r="E928" s="833" t="s">
        <v>1186</v>
      </c>
      <c r="F928" s="833" t="s">
        <v>1187</v>
      </c>
      <c r="G928" s="536" t="s">
        <v>1137</v>
      </c>
      <c r="H928" s="538" t="s">
        <v>1093</v>
      </c>
      <c r="I928" s="538" t="s">
        <v>1094</v>
      </c>
      <c r="J928" s="539">
        <v>3</v>
      </c>
      <c r="K928" s="540">
        <v>44958</v>
      </c>
      <c r="L928" s="540">
        <v>45323</v>
      </c>
      <c r="M928" s="541">
        <f t="shared" si="30"/>
        <v>52.142857142857146</v>
      </c>
      <c r="N928" s="542">
        <v>3</v>
      </c>
      <c r="O928" s="538" t="s">
        <v>1188</v>
      </c>
      <c r="P928" s="543">
        <f t="shared" si="29"/>
        <v>1</v>
      </c>
      <c r="Q928" s="544" t="str">
        <f>IF(ISNUMBER(P928),IF(P928=100%,"CUMPLIDA",IF(AND(ISNUMBER(L928),ISNUMBER([5]CGR!$P$4)), IF(L928&lt;[5]CGR!$P$4,"INCUMPLIDA","PROCESO"), "VERIFICAR FECHA")),"SIN VALOR AVANCE")</f>
        <v>CUMPLIDA</v>
      </c>
    </row>
    <row r="929" spans="1:17" ht="75.75" x14ac:dyDescent="0.2">
      <c r="A929" s="533" t="s">
        <v>19</v>
      </c>
      <c r="B929" s="534" t="s">
        <v>13</v>
      </c>
      <c r="C929" s="837"/>
      <c r="D929" s="837"/>
      <c r="E929" s="833"/>
      <c r="F929" s="833" t="s">
        <v>1187</v>
      </c>
      <c r="G929" s="536" t="s">
        <v>1096</v>
      </c>
      <c r="H929" s="537" t="s">
        <v>675</v>
      </c>
      <c r="I929" s="538" t="s">
        <v>676</v>
      </c>
      <c r="J929" s="539">
        <v>1</v>
      </c>
      <c r="K929" s="540">
        <v>45231</v>
      </c>
      <c r="L929" s="540">
        <v>45504</v>
      </c>
      <c r="M929" s="541">
        <f t="shared" si="30"/>
        <v>39</v>
      </c>
      <c r="N929" s="542">
        <v>1</v>
      </c>
      <c r="O929" s="547" t="s">
        <v>825</v>
      </c>
      <c r="P929" s="543">
        <f t="shared" si="29"/>
        <v>1</v>
      </c>
      <c r="Q929" s="544" t="str">
        <f>IF(ISNUMBER(P929),IF(P929=100%,"CUMPLIDA",IF(AND(ISNUMBER(L929),ISNUMBER([5]CGR!$P$4)), IF(L929&lt;[5]CGR!$P$4,"INCUMPLIDA","PROCESO"), "VERIFICAR FECHA")),"SIN VALOR AVANCE")</f>
        <v>CUMPLIDA</v>
      </c>
    </row>
    <row r="930" spans="1:17" ht="210.75" x14ac:dyDescent="0.2">
      <c r="A930" s="533" t="s">
        <v>19</v>
      </c>
      <c r="B930" s="534" t="s">
        <v>13</v>
      </c>
      <c r="C930" s="837"/>
      <c r="D930" s="837"/>
      <c r="E930" s="833"/>
      <c r="F930" s="833" t="s">
        <v>1187</v>
      </c>
      <c r="G930" s="536" t="s">
        <v>1096</v>
      </c>
      <c r="H930" s="537" t="s">
        <v>678</v>
      </c>
      <c r="I930" s="538" t="s">
        <v>679</v>
      </c>
      <c r="J930" s="539">
        <v>1</v>
      </c>
      <c r="K930" s="540">
        <v>45231</v>
      </c>
      <c r="L930" s="540">
        <v>45504</v>
      </c>
      <c r="M930" s="541">
        <f t="shared" si="30"/>
        <v>39</v>
      </c>
      <c r="N930" s="542">
        <v>1</v>
      </c>
      <c r="O930" s="547" t="s">
        <v>1097</v>
      </c>
      <c r="P930" s="543">
        <f t="shared" si="29"/>
        <v>1</v>
      </c>
      <c r="Q930" s="544" t="str">
        <f>IF(ISNUMBER(P930),IF(P930=100%,"CUMPLIDA",IF(AND(ISNUMBER(L930),ISNUMBER([5]CGR!$P$4)), IF(L930&lt;[5]CGR!$P$4,"INCUMPLIDA","PROCESO"), "VERIFICAR FECHA")),"SIN VALOR AVANCE")</f>
        <v>CUMPLIDA</v>
      </c>
    </row>
    <row r="931" spans="1:17" ht="150.75" x14ac:dyDescent="0.2">
      <c r="A931" s="533" t="s">
        <v>19</v>
      </c>
      <c r="B931" s="534" t="s">
        <v>13</v>
      </c>
      <c r="C931" s="837"/>
      <c r="D931" s="837"/>
      <c r="E931" s="833"/>
      <c r="F931" s="833" t="s">
        <v>1187</v>
      </c>
      <c r="G931" s="536" t="s">
        <v>97</v>
      </c>
      <c r="H931" s="538" t="s">
        <v>98</v>
      </c>
      <c r="I931" s="538" t="s">
        <v>99</v>
      </c>
      <c r="J931" s="545">
        <v>1</v>
      </c>
      <c r="K931" s="548">
        <v>45323</v>
      </c>
      <c r="L931" s="548">
        <v>45747</v>
      </c>
      <c r="M931" s="541">
        <f t="shared" si="30"/>
        <v>60.571428571428569</v>
      </c>
      <c r="N931" s="542">
        <v>1</v>
      </c>
      <c r="O931" s="547" t="s">
        <v>1139</v>
      </c>
      <c r="P931" s="543">
        <f t="shared" si="29"/>
        <v>1</v>
      </c>
      <c r="Q931" s="544" t="str">
        <f>IF(ISNUMBER(P931),IF(P931=100%,"CUMPLIDA",IF(AND(ISNUMBER(L931),ISNUMBER([5]CGR!$P$4)), IF(L931&lt;[5]CGR!$P$4,"INCUMPLIDA","PROCESO"), "VERIFICAR FECHA")),"SIN VALOR AVANCE")</f>
        <v>CUMPLIDA</v>
      </c>
    </row>
    <row r="932" spans="1:17" ht="75.75" x14ac:dyDescent="0.2">
      <c r="A932" s="533" t="s">
        <v>19</v>
      </c>
      <c r="B932" s="534" t="s">
        <v>13</v>
      </c>
      <c r="C932" s="837"/>
      <c r="D932" s="837"/>
      <c r="E932" s="833"/>
      <c r="F932" s="833" t="s">
        <v>1187</v>
      </c>
      <c r="G932" s="536" t="s">
        <v>101</v>
      </c>
      <c r="H932" s="538" t="s">
        <v>101</v>
      </c>
      <c r="I932" s="538" t="s">
        <v>102</v>
      </c>
      <c r="J932" s="545">
        <v>1</v>
      </c>
      <c r="K932" s="548">
        <v>45323</v>
      </c>
      <c r="L932" s="548">
        <v>45747</v>
      </c>
      <c r="M932" s="541">
        <f t="shared" si="30"/>
        <v>60.571428571428569</v>
      </c>
      <c r="N932" s="542">
        <v>1</v>
      </c>
      <c r="O932" s="547" t="s">
        <v>924</v>
      </c>
      <c r="P932" s="543">
        <f t="shared" si="29"/>
        <v>1</v>
      </c>
      <c r="Q932" s="544" t="str">
        <f>IF(ISNUMBER(P932),IF(P932=100%,"CUMPLIDA",IF(AND(ISNUMBER(L932),ISNUMBER([5]CGR!$P$4)), IF(L932&lt;[5]CGR!$P$4,"INCUMPLIDA","PROCESO"), "VERIFICAR FECHA")),"SIN VALOR AVANCE")</f>
        <v>CUMPLIDA</v>
      </c>
    </row>
    <row r="933" spans="1:17" ht="75.75" x14ac:dyDescent="0.2">
      <c r="A933" s="533" t="s">
        <v>19</v>
      </c>
      <c r="B933" s="534" t="s">
        <v>13</v>
      </c>
      <c r="C933" s="837"/>
      <c r="D933" s="837"/>
      <c r="E933" s="833"/>
      <c r="F933" s="833" t="s">
        <v>1187</v>
      </c>
      <c r="G933" s="536" t="s">
        <v>238</v>
      </c>
      <c r="H933" s="538" t="s">
        <v>239</v>
      </c>
      <c r="I933" s="538" t="s">
        <v>240</v>
      </c>
      <c r="J933" s="545">
        <v>1</v>
      </c>
      <c r="K933" s="548">
        <v>45231</v>
      </c>
      <c r="L933" s="548">
        <v>45747</v>
      </c>
      <c r="M933" s="541">
        <f t="shared" si="30"/>
        <v>73.714285714285708</v>
      </c>
      <c r="N933" s="542">
        <v>1</v>
      </c>
      <c r="O933" s="547" t="s">
        <v>924</v>
      </c>
      <c r="P933" s="543">
        <f t="shared" si="29"/>
        <v>1</v>
      </c>
      <c r="Q933" s="544" t="str">
        <f>IF(ISNUMBER(P933),IF(P933=100%,"CUMPLIDA",IF(AND(ISNUMBER(L933),ISNUMBER([5]CGR!$P$4)), IF(L933&lt;[5]CGR!$P$4,"INCUMPLIDA","PROCESO"), "VERIFICAR FECHA")),"SIN VALOR AVANCE")</f>
        <v>CUMPLIDA</v>
      </c>
    </row>
    <row r="934" spans="1:17" ht="150.75" x14ac:dyDescent="0.2">
      <c r="A934" s="533" t="s">
        <v>19</v>
      </c>
      <c r="B934" s="534" t="s">
        <v>13</v>
      </c>
      <c r="C934" s="837"/>
      <c r="D934" s="837"/>
      <c r="E934" s="833"/>
      <c r="F934" s="833" t="s">
        <v>1187</v>
      </c>
      <c r="G934" s="536" t="s">
        <v>104</v>
      </c>
      <c r="H934" s="538" t="s">
        <v>104</v>
      </c>
      <c r="I934" s="538" t="s">
        <v>248</v>
      </c>
      <c r="J934" s="545">
        <v>1</v>
      </c>
      <c r="K934" s="548">
        <v>45323</v>
      </c>
      <c r="L934" s="548">
        <v>45747</v>
      </c>
      <c r="M934" s="541">
        <f t="shared" si="30"/>
        <v>60.571428571428569</v>
      </c>
      <c r="N934" s="542">
        <v>1</v>
      </c>
      <c r="O934" s="547" t="s">
        <v>1139</v>
      </c>
      <c r="P934" s="543">
        <f t="shared" si="29"/>
        <v>1</v>
      </c>
      <c r="Q934" s="544" t="str">
        <f>IF(ISNUMBER(P934),IF(P934=100%,"CUMPLIDA",IF(AND(ISNUMBER(L934),ISNUMBER([5]CGR!$P$4)), IF(L934&lt;[5]CGR!$P$4,"INCUMPLIDA","PROCESO"), "VERIFICAR FECHA")),"SIN VALOR AVANCE")</f>
        <v>CUMPLIDA</v>
      </c>
    </row>
    <row r="935" spans="1:17" ht="75.75" x14ac:dyDescent="0.2">
      <c r="A935" s="533" t="s">
        <v>19</v>
      </c>
      <c r="B935" s="534" t="s">
        <v>13</v>
      </c>
      <c r="C935" s="837"/>
      <c r="D935" s="837"/>
      <c r="E935" s="833"/>
      <c r="F935" s="833" t="s">
        <v>1187</v>
      </c>
      <c r="G935" s="536" t="s">
        <v>830</v>
      </c>
      <c r="H935" s="538" t="s">
        <v>830</v>
      </c>
      <c r="I935" s="538" t="s">
        <v>107</v>
      </c>
      <c r="J935" s="545">
        <v>1</v>
      </c>
      <c r="K935" s="548">
        <v>45231</v>
      </c>
      <c r="L935" s="548">
        <v>45747</v>
      </c>
      <c r="M935" s="541">
        <f t="shared" si="30"/>
        <v>73.714285714285708</v>
      </c>
      <c r="N935" s="542">
        <v>1</v>
      </c>
      <c r="O935" s="547" t="s">
        <v>924</v>
      </c>
      <c r="P935" s="543">
        <f t="shared" si="29"/>
        <v>1</v>
      </c>
      <c r="Q935" s="544" t="str">
        <f>IF(ISNUMBER(P935),IF(P935=100%,"CUMPLIDA",IF(AND(ISNUMBER(L935),ISNUMBER([5]CGR!$P$4)), IF(L935&lt;[5]CGR!$P$4,"INCUMPLIDA","PROCESO"), "VERIFICAR FECHA")),"SIN VALOR AVANCE")</f>
        <v>CUMPLIDA</v>
      </c>
    </row>
    <row r="936" spans="1:17" ht="210.75" x14ac:dyDescent="0.2">
      <c r="A936" s="533" t="s">
        <v>19</v>
      </c>
      <c r="B936" s="534" t="s">
        <v>13</v>
      </c>
      <c r="C936" s="837"/>
      <c r="D936" s="837"/>
      <c r="E936" s="833"/>
      <c r="F936" s="833" t="s">
        <v>1187</v>
      </c>
      <c r="G936" s="536" t="s">
        <v>831</v>
      </c>
      <c r="H936" s="538" t="s">
        <v>831</v>
      </c>
      <c r="I936" s="538" t="s">
        <v>524</v>
      </c>
      <c r="J936" s="545">
        <v>1</v>
      </c>
      <c r="K936" s="548">
        <v>45231</v>
      </c>
      <c r="L936" s="548">
        <v>45808</v>
      </c>
      <c r="M936" s="541">
        <f t="shared" si="30"/>
        <v>82.428571428571431</v>
      </c>
      <c r="N936" s="542">
        <v>1</v>
      </c>
      <c r="O936" s="547" t="s">
        <v>1097</v>
      </c>
      <c r="P936" s="543">
        <f t="shared" si="29"/>
        <v>1</v>
      </c>
      <c r="Q936" s="544" t="str">
        <f>IF(ISNUMBER(P936),IF(P936=100%,"CUMPLIDA",IF(AND(ISNUMBER(L936),ISNUMBER([5]CGR!$P$4)), IF(L936&lt;[5]CGR!$P$4,"INCUMPLIDA","PROCESO"), "VERIFICAR FECHA")),"SIN VALOR AVANCE")</f>
        <v>CUMPLIDA</v>
      </c>
    </row>
    <row r="937" spans="1:17" ht="75.75" customHeight="1" x14ac:dyDescent="0.2">
      <c r="A937" s="533" t="s">
        <v>19</v>
      </c>
      <c r="B937" s="534" t="s">
        <v>13</v>
      </c>
      <c r="C937" s="837" t="s">
        <v>1084</v>
      </c>
      <c r="D937" s="837" t="s">
        <v>1085</v>
      </c>
      <c r="E937" s="833"/>
      <c r="F937" s="833" t="s">
        <v>1187</v>
      </c>
      <c r="G937" s="536" t="s">
        <v>110</v>
      </c>
      <c r="H937" s="538" t="s">
        <v>111</v>
      </c>
      <c r="I937" s="538" t="s">
        <v>112</v>
      </c>
      <c r="J937" s="545">
        <v>12</v>
      </c>
      <c r="K937" s="548">
        <v>46024</v>
      </c>
      <c r="L937" s="548">
        <v>47118</v>
      </c>
      <c r="M937" s="541">
        <f t="shared" si="30"/>
        <v>156.28571428571428</v>
      </c>
      <c r="N937" s="542">
        <v>0</v>
      </c>
      <c r="O937" s="547" t="s">
        <v>924</v>
      </c>
      <c r="P937" s="543">
        <f t="shared" si="29"/>
        <v>0</v>
      </c>
      <c r="Q937" s="544" t="str">
        <f>IF(ISNUMBER(P937),IF(P937=100%,"CUMPLIDA",IF(AND(ISNUMBER(L937),ISNUMBER([5]CGR!$P$4)), IF(L937&lt;[5]CGR!$P$4,"INCUMPLIDA","PROCESO"), "VERIFICAR FECHA")),"SIN VALOR AVANCE")</f>
        <v>PROCESO</v>
      </c>
    </row>
    <row r="938" spans="1:17" ht="150.75" x14ac:dyDescent="0.2">
      <c r="A938" s="533" t="s">
        <v>19</v>
      </c>
      <c r="B938" s="534" t="s">
        <v>13</v>
      </c>
      <c r="C938" s="837" t="s">
        <v>1084</v>
      </c>
      <c r="D938" s="837" t="s">
        <v>1085</v>
      </c>
      <c r="E938" s="833"/>
      <c r="F938" s="833" t="s">
        <v>1187</v>
      </c>
      <c r="G938" s="536" t="s">
        <v>114</v>
      </c>
      <c r="H938" s="538" t="s">
        <v>115</v>
      </c>
      <c r="I938" s="538" t="s">
        <v>116</v>
      </c>
      <c r="J938" s="545">
        <v>1</v>
      </c>
      <c r="K938" s="548">
        <v>46024</v>
      </c>
      <c r="L938" s="548">
        <v>47118</v>
      </c>
      <c r="M938" s="541">
        <f t="shared" si="30"/>
        <v>156.28571428571428</v>
      </c>
      <c r="N938" s="542">
        <v>0</v>
      </c>
      <c r="O938" s="547" t="s">
        <v>1139</v>
      </c>
      <c r="P938" s="543">
        <f t="shared" si="29"/>
        <v>0</v>
      </c>
      <c r="Q938" s="544" t="str">
        <f>IF(ISNUMBER(P938),IF(P938=100%,"CUMPLIDA",IF(AND(ISNUMBER(L938),ISNUMBER([5]CGR!$P$4)), IF(L938&lt;[5]CGR!$P$4,"INCUMPLIDA","PROCESO"), "VERIFICAR FECHA")),"SIN VALOR AVANCE")</f>
        <v>PROCESO</v>
      </c>
    </row>
    <row r="939" spans="1:17" ht="210.75" x14ac:dyDescent="0.2">
      <c r="A939" s="533" t="s">
        <v>19</v>
      </c>
      <c r="B939" s="534" t="s">
        <v>13</v>
      </c>
      <c r="C939" s="837" t="s">
        <v>1084</v>
      </c>
      <c r="D939" s="837" t="s">
        <v>1085</v>
      </c>
      <c r="E939" s="833"/>
      <c r="F939" s="833" t="s">
        <v>1187</v>
      </c>
      <c r="G939" s="536" t="s">
        <v>117</v>
      </c>
      <c r="H939" s="538" t="s">
        <v>118</v>
      </c>
      <c r="I939" s="538" t="s">
        <v>119</v>
      </c>
      <c r="J939" s="545">
        <v>2</v>
      </c>
      <c r="K939" s="548">
        <v>46024</v>
      </c>
      <c r="L939" s="548">
        <v>47118</v>
      </c>
      <c r="M939" s="541">
        <f t="shared" si="30"/>
        <v>156.28571428571428</v>
      </c>
      <c r="N939" s="542">
        <v>0</v>
      </c>
      <c r="O939" s="547" t="s">
        <v>1097</v>
      </c>
      <c r="P939" s="543">
        <f t="shared" si="29"/>
        <v>0</v>
      </c>
      <c r="Q939" s="544" t="str">
        <f>IF(ISNUMBER(P939),IF(P939=100%,"CUMPLIDA",IF(AND(ISNUMBER(L939),ISNUMBER([5]CGR!$P$4)), IF(L939&lt;[5]CGR!$P$4,"INCUMPLIDA","PROCESO"), "VERIFICAR FECHA")),"SIN VALOR AVANCE")</f>
        <v>PROCESO</v>
      </c>
    </row>
    <row r="940" spans="1:17" ht="105.75" x14ac:dyDescent="0.2">
      <c r="A940" s="533" t="s">
        <v>19</v>
      </c>
      <c r="B940" s="534" t="s">
        <v>13</v>
      </c>
      <c r="C940" s="837" t="s">
        <v>1084</v>
      </c>
      <c r="D940" s="837" t="s">
        <v>1085</v>
      </c>
      <c r="E940" s="833"/>
      <c r="F940" s="833" t="s">
        <v>1187</v>
      </c>
      <c r="G940" s="536" t="s">
        <v>1099</v>
      </c>
      <c r="H940" s="538" t="s">
        <v>1100</v>
      </c>
      <c r="I940" s="538" t="s">
        <v>1101</v>
      </c>
      <c r="J940" s="539">
        <v>1</v>
      </c>
      <c r="K940" s="540">
        <v>44927</v>
      </c>
      <c r="L940" s="540">
        <v>45016</v>
      </c>
      <c r="M940" s="541">
        <f t="shared" si="30"/>
        <v>12.714285714285714</v>
      </c>
      <c r="N940" s="542">
        <v>1</v>
      </c>
      <c r="O940" s="538" t="s">
        <v>1144</v>
      </c>
      <c r="P940" s="543">
        <f t="shared" si="29"/>
        <v>1</v>
      </c>
      <c r="Q940" s="544" t="str">
        <f>IF(ISNUMBER(P940),IF(P940=100%,"CUMPLIDA",IF(AND(ISNUMBER(L940),ISNUMBER([5]CGR!$P$4)), IF(L940&lt;[5]CGR!$P$4,"INCUMPLIDA","PROCESO"), "VERIFICAR FECHA")),"SIN VALOR AVANCE")</f>
        <v>CUMPLIDA</v>
      </c>
    </row>
    <row r="941" spans="1:17" ht="165.75" x14ac:dyDescent="0.2">
      <c r="A941" s="533" t="s">
        <v>19</v>
      </c>
      <c r="B941" s="534" t="s">
        <v>13</v>
      </c>
      <c r="C941" s="837" t="s">
        <v>1084</v>
      </c>
      <c r="D941" s="837" t="s">
        <v>1085</v>
      </c>
      <c r="E941" s="833"/>
      <c r="F941" s="833" t="s">
        <v>1187</v>
      </c>
      <c r="G941" s="536" t="s">
        <v>1099</v>
      </c>
      <c r="H941" s="538" t="s">
        <v>1140</v>
      </c>
      <c r="I941" s="538" t="s">
        <v>731</v>
      </c>
      <c r="J941" s="539">
        <v>1</v>
      </c>
      <c r="K941" s="540">
        <v>45017</v>
      </c>
      <c r="L941" s="540">
        <v>45138</v>
      </c>
      <c r="M941" s="541">
        <f t="shared" si="30"/>
        <v>17.285714285714285</v>
      </c>
      <c r="N941" s="542">
        <v>1</v>
      </c>
      <c r="O941" s="538" t="s">
        <v>1189</v>
      </c>
      <c r="P941" s="543">
        <f t="shared" si="29"/>
        <v>1</v>
      </c>
      <c r="Q941" s="544" t="str">
        <f>IF(ISNUMBER(P941),IF(P941=100%,"CUMPLIDA",IF(AND(ISNUMBER(L941),ISNUMBER([5]CGR!$P$4)), IF(L941&lt;[5]CGR!$P$4,"INCUMPLIDA","PROCESO"), "VERIFICAR FECHA")),"SIN VALOR AVANCE")</f>
        <v>CUMPLIDA</v>
      </c>
    </row>
    <row r="942" spans="1:17" ht="105.75" x14ac:dyDescent="0.2">
      <c r="A942" s="533" t="s">
        <v>19</v>
      </c>
      <c r="B942" s="534" t="s">
        <v>13</v>
      </c>
      <c r="C942" s="837" t="s">
        <v>1084</v>
      </c>
      <c r="D942" s="837" t="s">
        <v>1085</v>
      </c>
      <c r="E942" s="833"/>
      <c r="F942" s="833" t="s">
        <v>1187</v>
      </c>
      <c r="G942" s="536" t="s">
        <v>1190</v>
      </c>
      <c r="H942" s="538" t="s">
        <v>1191</v>
      </c>
      <c r="I942" s="538" t="s">
        <v>731</v>
      </c>
      <c r="J942" s="539">
        <v>12</v>
      </c>
      <c r="K942" s="540">
        <v>44958</v>
      </c>
      <c r="L942" s="540">
        <v>45323</v>
      </c>
      <c r="M942" s="541">
        <f t="shared" si="30"/>
        <v>52.142857142857146</v>
      </c>
      <c r="N942" s="542">
        <v>12</v>
      </c>
      <c r="O942" s="538" t="s">
        <v>1144</v>
      </c>
      <c r="P942" s="543">
        <f t="shared" si="29"/>
        <v>1</v>
      </c>
      <c r="Q942" s="544" t="str">
        <f>IF(ISNUMBER(P942),IF(P942=100%,"CUMPLIDA",IF(AND(ISNUMBER(L942),ISNUMBER([5]CGR!$P$4)), IF(L942&lt;[5]CGR!$P$4,"INCUMPLIDA","PROCESO"), "VERIFICAR FECHA")),"SIN VALOR AVANCE")</f>
        <v>CUMPLIDA</v>
      </c>
    </row>
    <row r="943" spans="1:17" ht="120" x14ac:dyDescent="0.2">
      <c r="A943" s="533" t="s">
        <v>19</v>
      </c>
      <c r="B943" s="534" t="s">
        <v>13</v>
      </c>
      <c r="C943" s="837" t="s">
        <v>1084</v>
      </c>
      <c r="D943" s="837" t="s">
        <v>1085</v>
      </c>
      <c r="E943" s="833"/>
      <c r="F943" s="833" t="s">
        <v>1187</v>
      </c>
      <c r="G943" s="536" t="s">
        <v>1192</v>
      </c>
      <c r="H943" s="538" t="s">
        <v>1193</v>
      </c>
      <c r="I943" s="538" t="s">
        <v>731</v>
      </c>
      <c r="J943" s="539">
        <v>4</v>
      </c>
      <c r="K943" s="540">
        <v>44958</v>
      </c>
      <c r="L943" s="540">
        <v>45323</v>
      </c>
      <c r="M943" s="541">
        <f t="shared" si="30"/>
        <v>52.142857142857146</v>
      </c>
      <c r="N943" s="542">
        <v>4</v>
      </c>
      <c r="O943" s="538" t="s">
        <v>1107</v>
      </c>
      <c r="P943" s="543">
        <f t="shared" si="29"/>
        <v>1</v>
      </c>
      <c r="Q943" s="544" t="str">
        <f>IF(ISNUMBER(P943),IF(P943=100%,"CUMPLIDA",IF(AND(ISNUMBER(L943),ISNUMBER([5]CGR!$P$4)), IF(L943&lt;[5]CGR!$P$4,"INCUMPLIDA","PROCESO"), "VERIFICAR FECHA")),"SIN VALOR AVANCE")</f>
        <v>CUMPLIDA</v>
      </c>
    </row>
    <row r="944" spans="1:17" ht="180.75" customHeight="1" x14ac:dyDescent="0.2">
      <c r="A944" s="533" t="s">
        <v>19</v>
      </c>
      <c r="B944" s="534" t="s">
        <v>13</v>
      </c>
      <c r="C944" s="837" t="s">
        <v>1084</v>
      </c>
      <c r="D944" s="837" t="s">
        <v>1085</v>
      </c>
      <c r="E944" s="833" t="s">
        <v>1194</v>
      </c>
      <c r="F944" s="833" t="s">
        <v>1195</v>
      </c>
      <c r="G944" s="536" t="s">
        <v>1137</v>
      </c>
      <c r="H944" s="538" t="s">
        <v>1093</v>
      </c>
      <c r="I944" s="538" t="s">
        <v>1094</v>
      </c>
      <c r="J944" s="539">
        <v>3</v>
      </c>
      <c r="K944" s="540">
        <v>44958</v>
      </c>
      <c r="L944" s="540">
        <v>45323</v>
      </c>
      <c r="M944" s="541">
        <f t="shared" si="30"/>
        <v>52.142857142857146</v>
      </c>
      <c r="N944" s="542">
        <v>3</v>
      </c>
      <c r="O944" s="538" t="s">
        <v>1188</v>
      </c>
      <c r="P944" s="543">
        <f t="shared" si="29"/>
        <v>1</v>
      </c>
      <c r="Q944" s="544" t="str">
        <f>IF(ISNUMBER(P944),IF(P944=100%,"CUMPLIDA",IF(AND(ISNUMBER(L944),ISNUMBER([5]CGR!$P$4)), IF(L944&lt;[5]CGR!$P$4,"INCUMPLIDA","PROCESO"), "VERIFICAR FECHA")),"SIN VALOR AVANCE")</f>
        <v>CUMPLIDA</v>
      </c>
    </row>
    <row r="945" spans="1:17" ht="90" customHeight="1" x14ac:dyDescent="0.2">
      <c r="A945" s="533" t="s">
        <v>19</v>
      </c>
      <c r="B945" s="534" t="s">
        <v>13</v>
      </c>
      <c r="C945" s="837"/>
      <c r="D945" s="837"/>
      <c r="E945" s="833"/>
      <c r="F945" s="833" t="s">
        <v>1195</v>
      </c>
      <c r="G945" s="536" t="s">
        <v>1096</v>
      </c>
      <c r="H945" s="537" t="s">
        <v>675</v>
      </c>
      <c r="I945" s="538" t="s">
        <v>676</v>
      </c>
      <c r="J945" s="539">
        <v>1</v>
      </c>
      <c r="K945" s="540">
        <v>45231</v>
      </c>
      <c r="L945" s="540">
        <v>45504</v>
      </c>
      <c r="M945" s="541">
        <f t="shared" si="30"/>
        <v>39</v>
      </c>
      <c r="N945" s="542">
        <v>1</v>
      </c>
      <c r="O945" s="547" t="s">
        <v>825</v>
      </c>
      <c r="P945" s="543">
        <f t="shared" si="29"/>
        <v>1</v>
      </c>
      <c r="Q945" s="544" t="str">
        <f>IF(ISNUMBER(P945),IF(P945=100%,"CUMPLIDA",IF(AND(ISNUMBER(L945),ISNUMBER([5]CGR!$P$4)), IF(L945&lt;[5]CGR!$P$4,"INCUMPLIDA","PROCESO"), "VERIFICAR FECHA")),"SIN VALOR AVANCE")</f>
        <v>CUMPLIDA</v>
      </c>
    </row>
    <row r="946" spans="1:17" ht="210.75" x14ac:dyDescent="0.2">
      <c r="A946" s="533" t="s">
        <v>19</v>
      </c>
      <c r="B946" s="534" t="s">
        <v>13</v>
      </c>
      <c r="C946" s="837"/>
      <c r="D946" s="837"/>
      <c r="E946" s="833"/>
      <c r="F946" s="833" t="s">
        <v>1195</v>
      </c>
      <c r="G946" s="536" t="s">
        <v>1096</v>
      </c>
      <c r="H946" s="537" t="s">
        <v>678</v>
      </c>
      <c r="I946" s="538" t="s">
        <v>679</v>
      </c>
      <c r="J946" s="539">
        <v>1</v>
      </c>
      <c r="K946" s="540">
        <v>45231</v>
      </c>
      <c r="L946" s="540">
        <v>45504</v>
      </c>
      <c r="M946" s="541">
        <f t="shared" si="30"/>
        <v>39</v>
      </c>
      <c r="N946" s="542">
        <v>1</v>
      </c>
      <c r="O946" s="547" t="s">
        <v>1097</v>
      </c>
      <c r="P946" s="543">
        <f t="shared" si="29"/>
        <v>1</v>
      </c>
      <c r="Q946" s="544" t="str">
        <f>IF(ISNUMBER(P946),IF(P946=100%,"CUMPLIDA",IF(AND(ISNUMBER(L946),ISNUMBER([5]CGR!$P$4)), IF(L946&lt;[5]CGR!$P$4,"INCUMPLIDA","PROCESO"), "VERIFICAR FECHA")),"SIN VALOR AVANCE")</f>
        <v>CUMPLIDA</v>
      </c>
    </row>
    <row r="947" spans="1:17" ht="135.75" customHeight="1" x14ac:dyDescent="0.2">
      <c r="A947" s="533" t="s">
        <v>19</v>
      </c>
      <c r="B947" s="534" t="s">
        <v>13</v>
      </c>
      <c r="C947" s="837"/>
      <c r="D947" s="837"/>
      <c r="E947" s="833"/>
      <c r="F947" s="833" t="s">
        <v>1195</v>
      </c>
      <c r="G947" s="536" t="s">
        <v>97</v>
      </c>
      <c r="H947" s="538" t="s">
        <v>98</v>
      </c>
      <c r="I947" s="538" t="s">
        <v>99</v>
      </c>
      <c r="J947" s="545">
        <v>1</v>
      </c>
      <c r="K947" s="548">
        <v>45323</v>
      </c>
      <c r="L947" s="548">
        <v>45747</v>
      </c>
      <c r="M947" s="541">
        <f t="shared" si="30"/>
        <v>60.571428571428569</v>
      </c>
      <c r="N947" s="542">
        <v>1</v>
      </c>
      <c r="O947" s="547" t="s">
        <v>1098</v>
      </c>
      <c r="P947" s="543">
        <f t="shared" si="29"/>
        <v>1</v>
      </c>
      <c r="Q947" s="544" t="str">
        <f>IF(ISNUMBER(P947),IF(P947=100%,"CUMPLIDA",IF(AND(ISNUMBER(L947),ISNUMBER([5]CGR!$P$4)), IF(L947&lt;[5]CGR!$P$4,"INCUMPLIDA","PROCESO"), "VERIFICAR FECHA")),"SIN VALOR AVANCE")</f>
        <v>CUMPLIDA</v>
      </c>
    </row>
    <row r="948" spans="1:17" ht="90" customHeight="1" x14ac:dyDescent="0.2">
      <c r="A948" s="533" t="s">
        <v>19</v>
      </c>
      <c r="B948" s="534" t="s">
        <v>13</v>
      </c>
      <c r="C948" s="837" t="s">
        <v>1084</v>
      </c>
      <c r="D948" s="837" t="s">
        <v>1085</v>
      </c>
      <c r="E948" s="833"/>
      <c r="F948" s="833" t="s">
        <v>1195</v>
      </c>
      <c r="G948" s="536" t="s">
        <v>101</v>
      </c>
      <c r="H948" s="538" t="s">
        <v>101</v>
      </c>
      <c r="I948" s="538" t="s">
        <v>102</v>
      </c>
      <c r="J948" s="545">
        <v>1</v>
      </c>
      <c r="K948" s="548">
        <v>45323</v>
      </c>
      <c r="L948" s="548">
        <v>45747</v>
      </c>
      <c r="M948" s="541">
        <f t="shared" si="30"/>
        <v>60.571428571428569</v>
      </c>
      <c r="N948" s="542">
        <v>1</v>
      </c>
      <c r="O948" s="547" t="s">
        <v>924</v>
      </c>
      <c r="P948" s="543">
        <f t="shared" si="29"/>
        <v>1</v>
      </c>
      <c r="Q948" s="544" t="str">
        <f>IF(ISNUMBER(P948),IF(P948=100%,"CUMPLIDA",IF(AND(ISNUMBER(L948),ISNUMBER([5]CGR!$P$4)), IF(L948&lt;[5]CGR!$P$4,"INCUMPLIDA","PROCESO"), "VERIFICAR FECHA")),"SIN VALOR AVANCE")</f>
        <v>CUMPLIDA</v>
      </c>
    </row>
    <row r="949" spans="1:17" ht="150" customHeight="1" x14ac:dyDescent="0.2">
      <c r="A949" s="533" t="s">
        <v>19</v>
      </c>
      <c r="B949" s="534" t="s">
        <v>13</v>
      </c>
      <c r="C949" s="837"/>
      <c r="D949" s="837"/>
      <c r="E949" s="833"/>
      <c r="F949" s="833" t="s">
        <v>1195</v>
      </c>
      <c r="G949" s="536" t="s">
        <v>238</v>
      </c>
      <c r="H949" s="538" t="s">
        <v>239</v>
      </c>
      <c r="I949" s="538" t="s">
        <v>240</v>
      </c>
      <c r="J949" s="545">
        <v>1</v>
      </c>
      <c r="K949" s="548">
        <v>45231</v>
      </c>
      <c r="L949" s="548">
        <v>45747</v>
      </c>
      <c r="M949" s="541">
        <f t="shared" si="30"/>
        <v>73.714285714285708</v>
      </c>
      <c r="N949" s="542">
        <v>1</v>
      </c>
      <c r="O949" s="547" t="s">
        <v>924</v>
      </c>
      <c r="P949" s="543">
        <f t="shared" si="29"/>
        <v>1</v>
      </c>
      <c r="Q949" s="544" t="str">
        <f>IF(ISNUMBER(P949),IF(P949=100%,"CUMPLIDA",IF(AND(ISNUMBER(L949),ISNUMBER([5]CGR!$P$4)), IF(L949&lt;[5]CGR!$P$4,"INCUMPLIDA","PROCESO"), "VERIFICAR FECHA")),"SIN VALOR AVANCE")</f>
        <v>CUMPLIDA</v>
      </c>
    </row>
    <row r="950" spans="1:17" ht="135.75" customHeight="1" x14ac:dyDescent="0.2">
      <c r="A950" s="533" t="s">
        <v>19</v>
      </c>
      <c r="B950" s="534" t="s">
        <v>13</v>
      </c>
      <c r="C950" s="837"/>
      <c r="D950" s="837"/>
      <c r="E950" s="833"/>
      <c r="F950" s="833" t="s">
        <v>1195</v>
      </c>
      <c r="G950" s="536" t="s">
        <v>104</v>
      </c>
      <c r="H950" s="538" t="s">
        <v>104</v>
      </c>
      <c r="I950" s="538" t="s">
        <v>248</v>
      </c>
      <c r="J950" s="545">
        <v>1</v>
      </c>
      <c r="K950" s="548">
        <v>45323</v>
      </c>
      <c r="L950" s="548">
        <v>45747</v>
      </c>
      <c r="M950" s="541">
        <f t="shared" si="30"/>
        <v>60.571428571428569</v>
      </c>
      <c r="N950" s="542">
        <v>1</v>
      </c>
      <c r="O950" s="547" t="s">
        <v>1098</v>
      </c>
      <c r="P950" s="543">
        <f t="shared" si="29"/>
        <v>1</v>
      </c>
      <c r="Q950" s="544" t="str">
        <f>IF(ISNUMBER(P950),IF(P950=100%,"CUMPLIDA",IF(AND(ISNUMBER(L950),ISNUMBER([5]CGR!$P$4)), IF(L950&lt;[5]CGR!$P$4,"INCUMPLIDA","PROCESO"), "VERIFICAR FECHA")),"SIN VALOR AVANCE")</f>
        <v>CUMPLIDA</v>
      </c>
    </row>
    <row r="951" spans="1:17" ht="135" customHeight="1" x14ac:dyDescent="0.2">
      <c r="A951" s="533" t="s">
        <v>19</v>
      </c>
      <c r="B951" s="534" t="s">
        <v>13</v>
      </c>
      <c r="C951" s="837"/>
      <c r="D951" s="837"/>
      <c r="E951" s="833"/>
      <c r="F951" s="833" t="s">
        <v>1195</v>
      </c>
      <c r="G951" s="536" t="s">
        <v>830</v>
      </c>
      <c r="H951" s="538" t="s">
        <v>830</v>
      </c>
      <c r="I951" s="538" t="s">
        <v>107</v>
      </c>
      <c r="J951" s="545">
        <v>1</v>
      </c>
      <c r="K951" s="548">
        <v>45231</v>
      </c>
      <c r="L951" s="548">
        <v>45747</v>
      </c>
      <c r="M951" s="541">
        <f t="shared" si="30"/>
        <v>73.714285714285708</v>
      </c>
      <c r="N951" s="542">
        <v>1</v>
      </c>
      <c r="O951" s="547" t="s">
        <v>924</v>
      </c>
      <c r="P951" s="543">
        <f t="shared" si="29"/>
        <v>1</v>
      </c>
      <c r="Q951" s="544" t="str">
        <f>IF(ISNUMBER(P951),IF(P951=100%,"CUMPLIDA",IF(AND(ISNUMBER(L951),ISNUMBER([5]CGR!$P$4)), IF(L951&lt;[5]CGR!$P$4,"INCUMPLIDA","PROCESO"), "VERIFICAR FECHA")),"SIN VALOR AVANCE")</f>
        <v>CUMPLIDA</v>
      </c>
    </row>
    <row r="952" spans="1:17" ht="210.75" x14ac:dyDescent="0.2">
      <c r="A952" s="533" t="s">
        <v>19</v>
      </c>
      <c r="B952" s="534" t="s">
        <v>13</v>
      </c>
      <c r="C952" s="837"/>
      <c r="D952" s="837"/>
      <c r="E952" s="833"/>
      <c r="F952" s="833" t="s">
        <v>1195</v>
      </c>
      <c r="G952" s="536" t="s">
        <v>831</v>
      </c>
      <c r="H952" s="538" t="s">
        <v>831</v>
      </c>
      <c r="I952" s="538" t="s">
        <v>524</v>
      </c>
      <c r="J952" s="545">
        <v>1</v>
      </c>
      <c r="K952" s="548">
        <v>45231</v>
      </c>
      <c r="L952" s="548">
        <v>45808</v>
      </c>
      <c r="M952" s="541">
        <f t="shared" si="30"/>
        <v>82.428571428571431</v>
      </c>
      <c r="N952" s="542">
        <v>1</v>
      </c>
      <c r="O952" s="547" t="s">
        <v>1097</v>
      </c>
      <c r="P952" s="543">
        <f t="shared" si="29"/>
        <v>1</v>
      </c>
      <c r="Q952" s="544" t="str">
        <f>IF(ISNUMBER(P952),IF(P952=100%,"CUMPLIDA",IF(AND(ISNUMBER(L952),ISNUMBER([5]CGR!$P$4)), IF(L952&lt;[5]CGR!$P$4,"INCUMPLIDA","PROCESO"), "VERIFICAR FECHA")),"SIN VALOR AVANCE")</f>
        <v>CUMPLIDA</v>
      </c>
    </row>
    <row r="953" spans="1:17" ht="75.75" customHeight="1" x14ac:dyDescent="0.2">
      <c r="A953" s="533" t="s">
        <v>19</v>
      </c>
      <c r="B953" s="534" t="s">
        <v>13</v>
      </c>
      <c r="C953" s="837"/>
      <c r="D953" s="837"/>
      <c r="E953" s="833"/>
      <c r="F953" s="833" t="s">
        <v>1195</v>
      </c>
      <c r="G953" s="536" t="s">
        <v>110</v>
      </c>
      <c r="H953" s="538" t="s">
        <v>111</v>
      </c>
      <c r="I953" s="538" t="s">
        <v>112</v>
      </c>
      <c r="J953" s="545">
        <v>12</v>
      </c>
      <c r="K953" s="548">
        <v>46024</v>
      </c>
      <c r="L953" s="548">
        <v>47118</v>
      </c>
      <c r="M953" s="541">
        <f t="shared" si="30"/>
        <v>156.28571428571428</v>
      </c>
      <c r="N953" s="542">
        <v>0</v>
      </c>
      <c r="O953" s="547" t="s">
        <v>924</v>
      </c>
      <c r="P953" s="543">
        <f t="shared" si="29"/>
        <v>0</v>
      </c>
      <c r="Q953" s="544" t="str">
        <f>IF(ISNUMBER(P953),IF(P953=100%,"CUMPLIDA",IF(AND(ISNUMBER(L953),ISNUMBER([5]CGR!$P$4)), IF(L953&lt;[5]CGR!$P$4,"INCUMPLIDA","PROCESO"), "VERIFICAR FECHA")),"SIN VALOR AVANCE")</f>
        <v>PROCESO</v>
      </c>
    </row>
    <row r="954" spans="1:17" ht="135.75" customHeight="1" x14ac:dyDescent="0.2">
      <c r="A954" s="533" t="s">
        <v>19</v>
      </c>
      <c r="B954" s="534" t="s">
        <v>13</v>
      </c>
      <c r="C954" s="837" t="s">
        <v>1084</v>
      </c>
      <c r="D954" s="837" t="s">
        <v>1085</v>
      </c>
      <c r="E954" s="833"/>
      <c r="F954" s="833" t="s">
        <v>1195</v>
      </c>
      <c r="G954" s="536" t="s">
        <v>114</v>
      </c>
      <c r="H954" s="538" t="s">
        <v>115</v>
      </c>
      <c r="I954" s="538" t="s">
        <v>116</v>
      </c>
      <c r="J954" s="545">
        <v>1</v>
      </c>
      <c r="K954" s="548">
        <v>46024</v>
      </c>
      <c r="L954" s="548">
        <v>47118</v>
      </c>
      <c r="M954" s="541">
        <f t="shared" si="30"/>
        <v>156.28571428571428</v>
      </c>
      <c r="N954" s="542">
        <v>0</v>
      </c>
      <c r="O954" s="547" t="s">
        <v>1098</v>
      </c>
      <c r="P954" s="543">
        <f t="shared" si="29"/>
        <v>0</v>
      </c>
      <c r="Q954" s="544" t="str">
        <f>IF(ISNUMBER(P954),IF(P954=100%,"CUMPLIDA",IF(AND(ISNUMBER(L954),ISNUMBER([5]CGR!$P$4)), IF(L954&lt;[5]CGR!$P$4,"INCUMPLIDA","PROCESO"), "VERIFICAR FECHA")),"SIN VALOR AVANCE")</f>
        <v>PROCESO</v>
      </c>
    </row>
    <row r="955" spans="1:17" ht="210.75" x14ac:dyDescent="0.2">
      <c r="A955" s="533" t="s">
        <v>19</v>
      </c>
      <c r="B955" s="534" t="s">
        <v>13</v>
      </c>
      <c r="C955" s="837" t="s">
        <v>1084</v>
      </c>
      <c r="D955" s="837" t="s">
        <v>1085</v>
      </c>
      <c r="E955" s="833"/>
      <c r="F955" s="833" t="s">
        <v>1195</v>
      </c>
      <c r="G955" s="536" t="s">
        <v>117</v>
      </c>
      <c r="H955" s="538" t="s">
        <v>118</v>
      </c>
      <c r="I955" s="538" t="s">
        <v>119</v>
      </c>
      <c r="J955" s="545">
        <v>2</v>
      </c>
      <c r="K955" s="548">
        <v>46024</v>
      </c>
      <c r="L955" s="548">
        <v>47118</v>
      </c>
      <c r="M955" s="541">
        <f t="shared" si="30"/>
        <v>156.28571428571428</v>
      </c>
      <c r="N955" s="542">
        <v>0</v>
      </c>
      <c r="O955" s="547" t="s">
        <v>1097</v>
      </c>
      <c r="P955" s="543">
        <f t="shared" si="29"/>
        <v>0</v>
      </c>
      <c r="Q955" s="544" t="str">
        <f>IF(ISNUMBER(P955),IF(P955=100%,"CUMPLIDA",IF(AND(ISNUMBER(L955),ISNUMBER([5]CGR!$P$4)), IF(L955&lt;[5]CGR!$P$4,"INCUMPLIDA","PROCESO"), "VERIFICAR FECHA")),"SIN VALOR AVANCE")</f>
        <v>PROCESO</v>
      </c>
    </row>
    <row r="956" spans="1:17" ht="150" customHeight="1" x14ac:dyDescent="0.2">
      <c r="A956" s="533" t="s">
        <v>19</v>
      </c>
      <c r="B956" s="534" t="s">
        <v>13</v>
      </c>
      <c r="C956" s="837" t="s">
        <v>1084</v>
      </c>
      <c r="D956" s="837" t="s">
        <v>1085</v>
      </c>
      <c r="E956" s="833"/>
      <c r="F956" s="833" t="s">
        <v>1195</v>
      </c>
      <c r="G956" s="536" t="s">
        <v>1169</v>
      </c>
      <c r="H956" s="538" t="s">
        <v>1100</v>
      </c>
      <c r="I956" s="538" t="s">
        <v>1101</v>
      </c>
      <c r="J956" s="539">
        <v>1</v>
      </c>
      <c r="K956" s="540">
        <v>44927</v>
      </c>
      <c r="L956" s="540">
        <v>45016</v>
      </c>
      <c r="M956" s="541">
        <f t="shared" si="30"/>
        <v>12.714285714285714</v>
      </c>
      <c r="N956" s="542">
        <v>1</v>
      </c>
      <c r="O956" s="538" t="s">
        <v>1196</v>
      </c>
      <c r="P956" s="543">
        <f t="shared" ref="P956:P1019" si="31">N956/J956</f>
        <v>1</v>
      </c>
      <c r="Q956" s="544" t="str">
        <f>IF(ISNUMBER(P956),IF(P956=100%,"CUMPLIDA",IF(AND(ISNUMBER(L956),ISNUMBER([5]CGR!$P$4)), IF(L956&lt;[5]CGR!$P$4,"INCUMPLIDA","PROCESO"), "VERIFICAR FECHA")),"SIN VALOR AVANCE")</f>
        <v>CUMPLIDA</v>
      </c>
    </row>
    <row r="957" spans="1:17" ht="165.75" x14ac:dyDescent="0.2">
      <c r="A957" s="533" t="s">
        <v>19</v>
      </c>
      <c r="B957" s="534" t="s">
        <v>13</v>
      </c>
      <c r="C957" s="837" t="s">
        <v>1084</v>
      </c>
      <c r="D957" s="837" t="s">
        <v>1085</v>
      </c>
      <c r="E957" s="833"/>
      <c r="F957" s="833" t="s">
        <v>1195</v>
      </c>
      <c r="G957" s="536" t="s">
        <v>1169</v>
      </c>
      <c r="H957" s="538" t="s">
        <v>1170</v>
      </c>
      <c r="I957" s="538" t="s">
        <v>731</v>
      </c>
      <c r="J957" s="539">
        <v>1</v>
      </c>
      <c r="K957" s="540">
        <v>45017</v>
      </c>
      <c r="L957" s="540">
        <v>45138</v>
      </c>
      <c r="M957" s="541">
        <f t="shared" si="30"/>
        <v>17.285714285714285</v>
      </c>
      <c r="N957" s="542">
        <v>1</v>
      </c>
      <c r="O957" s="538" t="s">
        <v>1197</v>
      </c>
      <c r="P957" s="543">
        <f t="shared" si="31"/>
        <v>1</v>
      </c>
      <c r="Q957" s="544" t="str">
        <f>IF(ISNUMBER(P957),IF(P957=100%,"CUMPLIDA",IF(AND(ISNUMBER(L957),ISNUMBER([5]CGR!$P$4)), IF(L957&lt;[5]CGR!$P$4,"INCUMPLIDA","PROCESO"), "VERIFICAR FECHA")),"SIN VALOR AVANCE")</f>
        <v>CUMPLIDA</v>
      </c>
    </row>
    <row r="958" spans="1:17" ht="120" customHeight="1" x14ac:dyDescent="0.2">
      <c r="A958" s="533" t="s">
        <v>19</v>
      </c>
      <c r="B958" s="534" t="s">
        <v>13</v>
      </c>
      <c r="C958" s="837" t="s">
        <v>1084</v>
      </c>
      <c r="D958" s="837" t="s">
        <v>1085</v>
      </c>
      <c r="E958" s="833"/>
      <c r="F958" s="833" t="s">
        <v>1195</v>
      </c>
      <c r="G958" s="536" t="s">
        <v>1115</v>
      </c>
      <c r="H958" s="538" t="s">
        <v>1116</v>
      </c>
      <c r="I958" s="538" t="s">
        <v>1178</v>
      </c>
      <c r="J958" s="539">
        <v>12</v>
      </c>
      <c r="K958" s="540">
        <v>44958</v>
      </c>
      <c r="L958" s="540">
        <v>45323</v>
      </c>
      <c r="M958" s="541">
        <f t="shared" si="30"/>
        <v>52.142857142857146</v>
      </c>
      <c r="N958" s="542">
        <v>12</v>
      </c>
      <c r="O958" s="538" t="s">
        <v>1198</v>
      </c>
      <c r="P958" s="543">
        <f t="shared" si="31"/>
        <v>1</v>
      </c>
      <c r="Q958" s="544" t="str">
        <f>IF(ISNUMBER(P958),IF(P958=100%,"CUMPLIDA",IF(AND(ISNUMBER(L958),ISNUMBER([5]CGR!$P$4)), IF(L958&lt;[5]CGR!$P$4,"INCUMPLIDA","PROCESO"), "VERIFICAR FECHA")),"SIN VALOR AVANCE")</f>
        <v>CUMPLIDA</v>
      </c>
    </row>
    <row r="959" spans="1:17" ht="180.75" customHeight="1" x14ac:dyDescent="0.2">
      <c r="A959" s="533" t="s">
        <v>19</v>
      </c>
      <c r="B959" s="534" t="s">
        <v>13</v>
      </c>
      <c r="C959" s="837" t="s">
        <v>1084</v>
      </c>
      <c r="D959" s="837" t="s">
        <v>1085</v>
      </c>
      <c r="E959" s="833" t="s">
        <v>1199</v>
      </c>
      <c r="F959" s="833" t="s">
        <v>1200</v>
      </c>
      <c r="G959" s="536" t="s">
        <v>1137</v>
      </c>
      <c r="H959" s="538" t="s">
        <v>1201</v>
      </c>
      <c r="I959" s="538" t="s">
        <v>1094</v>
      </c>
      <c r="J959" s="539">
        <v>3</v>
      </c>
      <c r="K959" s="540">
        <v>44958</v>
      </c>
      <c r="L959" s="540">
        <v>45323</v>
      </c>
      <c r="M959" s="541">
        <f t="shared" si="30"/>
        <v>52.142857142857146</v>
      </c>
      <c r="N959" s="542">
        <v>3</v>
      </c>
      <c r="O959" s="538" t="s">
        <v>1188</v>
      </c>
      <c r="P959" s="543">
        <f t="shared" si="31"/>
        <v>1</v>
      </c>
      <c r="Q959" s="544" t="str">
        <f>IF(ISNUMBER(P959),IF(P959=100%,"CUMPLIDA",IF(AND(ISNUMBER(L959),ISNUMBER([5]CGR!$P$4)), IF(L959&lt;[5]CGR!$P$4,"INCUMPLIDA","PROCESO"), "VERIFICAR FECHA")),"SIN VALOR AVANCE")</f>
        <v>CUMPLIDA</v>
      </c>
    </row>
    <row r="960" spans="1:17" ht="75.75" x14ac:dyDescent="0.2">
      <c r="A960" s="533" t="s">
        <v>19</v>
      </c>
      <c r="B960" s="534" t="s">
        <v>13</v>
      </c>
      <c r="C960" s="837"/>
      <c r="D960" s="837"/>
      <c r="E960" s="833"/>
      <c r="F960" s="833" t="s">
        <v>1200</v>
      </c>
      <c r="G960" s="536" t="s">
        <v>1096</v>
      </c>
      <c r="H960" s="537" t="s">
        <v>675</v>
      </c>
      <c r="I960" s="538" t="s">
        <v>676</v>
      </c>
      <c r="J960" s="539">
        <v>1</v>
      </c>
      <c r="K960" s="540">
        <v>45231</v>
      </c>
      <c r="L960" s="540">
        <v>45504</v>
      </c>
      <c r="M960" s="541">
        <f t="shared" si="30"/>
        <v>39</v>
      </c>
      <c r="N960" s="542">
        <v>1</v>
      </c>
      <c r="O960" s="547" t="s">
        <v>825</v>
      </c>
      <c r="P960" s="543">
        <f t="shared" si="31"/>
        <v>1</v>
      </c>
      <c r="Q960" s="544" t="str">
        <f>IF(ISNUMBER(P960),IF(P960=100%,"CUMPLIDA",IF(AND(ISNUMBER(L960),ISNUMBER([5]CGR!$P$4)), IF(L960&lt;[5]CGR!$P$4,"INCUMPLIDA","PROCESO"), "VERIFICAR FECHA")),"SIN VALOR AVANCE")</f>
        <v>CUMPLIDA</v>
      </c>
    </row>
    <row r="961" spans="1:17" ht="210.75" x14ac:dyDescent="0.2">
      <c r="A961" s="533" t="s">
        <v>19</v>
      </c>
      <c r="B961" s="534" t="s">
        <v>13</v>
      </c>
      <c r="C961" s="837"/>
      <c r="D961" s="837"/>
      <c r="E961" s="833"/>
      <c r="F961" s="833" t="s">
        <v>1200</v>
      </c>
      <c r="G961" s="536" t="s">
        <v>1096</v>
      </c>
      <c r="H961" s="537" t="s">
        <v>678</v>
      </c>
      <c r="I961" s="538" t="s">
        <v>679</v>
      </c>
      <c r="J961" s="539">
        <v>1</v>
      </c>
      <c r="K961" s="540">
        <v>45231</v>
      </c>
      <c r="L961" s="540">
        <v>45504</v>
      </c>
      <c r="M961" s="541">
        <f t="shared" si="30"/>
        <v>39</v>
      </c>
      <c r="N961" s="542">
        <v>1</v>
      </c>
      <c r="O961" s="547" t="s">
        <v>1097</v>
      </c>
      <c r="P961" s="543">
        <f t="shared" si="31"/>
        <v>1</v>
      </c>
      <c r="Q961" s="544" t="str">
        <f>IF(ISNUMBER(P961),IF(P961=100%,"CUMPLIDA",IF(AND(ISNUMBER(L961),ISNUMBER([5]CGR!$P$4)), IF(L961&lt;[5]CGR!$P$4,"INCUMPLIDA","PROCESO"), "VERIFICAR FECHA")),"SIN VALOR AVANCE")</f>
        <v>CUMPLIDA</v>
      </c>
    </row>
    <row r="962" spans="1:17" ht="135.75" x14ac:dyDescent="0.2">
      <c r="A962" s="533" t="s">
        <v>19</v>
      </c>
      <c r="B962" s="534" t="s">
        <v>13</v>
      </c>
      <c r="C962" s="837"/>
      <c r="D962" s="837"/>
      <c r="E962" s="833"/>
      <c r="F962" s="833" t="s">
        <v>1200</v>
      </c>
      <c r="G962" s="536" t="s">
        <v>97</v>
      </c>
      <c r="H962" s="538" t="s">
        <v>98</v>
      </c>
      <c r="I962" s="538" t="s">
        <v>99</v>
      </c>
      <c r="J962" s="545">
        <v>1</v>
      </c>
      <c r="K962" s="548">
        <v>45323</v>
      </c>
      <c r="L962" s="548">
        <v>45747</v>
      </c>
      <c r="M962" s="541">
        <f t="shared" si="30"/>
        <v>60.571428571428569</v>
      </c>
      <c r="N962" s="542">
        <v>1</v>
      </c>
      <c r="O962" s="547" t="s">
        <v>1098</v>
      </c>
      <c r="P962" s="543">
        <f t="shared" si="31"/>
        <v>1</v>
      </c>
      <c r="Q962" s="544" t="str">
        <f>IF(ISNUMBER(P962),IF(P962=100%,"CUMPLIDA",IF(AND(ISNUMBER(L962),ISNUMBER([5]CGR!$P$4)), IF(L962&lt;[5]CGR!$P$4,"INCUMPLIDA","PROCESO"), "VERIFICAR FECHA")),"SIN VALOR AVANCE")</f>
        <v>CUMPLIDA</v>
      </c>
    </row>
    <row r="963" spans="1:17" ht="75.75" x14ac:dyDescent="0.2">
      <c r="A963" s="533" t="s">
        <v>19</v>
      </c>
      <c r="B963" s="534" t="s">
        <v>13</v>
      </c>
      <c r="C963" s="837"/>
      <c r="D963" s="837"/>
      <c r="E963" s="833"/>
      <c r="F963" s="833" t="s">
        <v>1200</v>
      </c>
      <c r="G963" s="536" t="s">
        <v>101</v>
      </c>
      <c r="H963" s="538" t="s">
        <v>101</v>
      </c>
      <c r="I963" s="538" t="s">
        <v>102</v>
      </c>
      <c r="J963" s="545">
        <v>1</v>
      </c>
      <c r="K963" s="548">
        <v>45323</v>
      </c>
      <c r="L963" s="548">
        <v>45747</v>
      </c>
      <c r="M963" s="541">
        <f t="shared" si="30"/>
        <v>60.571428571428569</v>
      </c>
      <c r="N963" s="542">
        <v>1</v>
      </c>
      <c r="O963" s="547" t="s">
        <v>924</v>
      </c>
      <c r="P963" s="543">
        <f t="shared" si="31"/>
        <v>1</v>
      </c>
      <c r="Q963" s="544" t="str">
        <f>IF(ISNUMBER(P963),IF(P963=100%,"CUMPLIDA",IF(AND(ISNUMBER(L963),ISNUMBER([5]CGR!$P$4)), IF(L963&lt;[5]CGR!$P$4,"INCUMPLIDA","PROCESO"), "VERIFICAR FECHA")),"SIN VALOR AVANCE")</f>
        <v>CUMPLIDA</v>
      </c>
    </row>
    <row r="964" spans="1:17" ht="75.75" x14ac:dyDescent="0.2">
      <c r="A964" s="533" t="s">
        <v>19</v>
      </c>
      <c r="B964" s="534" t="s">
        <v>13</v>
      </c>
      <c r="C964" s="837"/>
      <c r="D964" s="837"/>
      <c r="E964" s="833"/>
      <c r="F964" s="833" t="s">
        <v>1200</v>
      </c>
      <c r="G964" s="536" t="s">
        <v>238</v>
      </c>
      <c r="H964" s="538" t="s">
        <v>239</v>
      </c>
      <c r="I964" s="538" t="s">
        <v>240</v>
      </c>
      <c r="J964" s="545">
        <v>1</v>
      </c>
      <c r="K964" s="548">
        <v>45231</v>
      </c>
      <c r="L964" s="548">
        <v>45747</v>
      </c>
      <c r="M964" s="541">
        <f t="shared" si="30"/>
        <v>73.714285714285708</v>
      </c>
      <c r="N964" s="542">
        <v>1</v>
      </c>
      <c r="O964" s="547" t="s">
        <v>924</v>
      </c>
      <c r="P964" s="543">
        <f t="shared" si="31"/>
        <v>1</v>
      </c>
      <c r="Q964" s="544" t="str">
        <f>IF(ISNUMBER(P964),IF(P964=100%,"CUMPLIDA",IF(AND(ISNUMBER(L964),ISNUMBER([5]CGR!$P$4)), IF(L964&lt;[5]CGR!$P$4,"INCUMPLIDA","PROCESO"), "VERIFICAR FECHA")),"SIN VALOR AVANCE")</f>
        <v>CUMPLIDA</v>
      </c>
    </row>
    <row r="965" spans="1:17" ht="135.75" x14ac:dyDescent="0.2">
      <c r="A965" s="533" t="s">
        <v>19</v>
      </c>
      <c r="B965" s="534" t="s">
        <v>13</v>
      </c>
      <c r="C965" s="837"/>
      <c r="D965" s="837"/>
      <c r="E965" s="833"/>
      <c r="F965" s="833" t="s">
        <v>1200</v>
      </c>
      <c r="G965" s="536" t="s">
        <v>104</v>
      </c>
      <c r="H965" s="538" t="s">
        <v>104</v>
      </c>
      <c r="I965" s="538" t="s">
        <v>248</v>
      </c>
      <c r="J965" s="545">
        <v>1</v>
      </c>
      <c r="K965" s="548">
        <v>45323</v>
      </c>
      <c r="L965" s="548">
        <v>45747</v>
      </c>
      <c r="M965" s="541">
        <f t="shared" si="30"/>
        <v>60.571428571428569</v>
      </c>
      <c r="N965" s="542">
        <v>1</v>
      </c>
      <c r="O965" s="547" t="s">
        <v>1098</v>
      </c>
      <c r="P965" s="543">
        <f t="shared" si="31"/>
        <v>1</v>
      </c>
      <c r="Q965" s="544" t="str">
        <f>IF(ISNUMBER(P965),IF(P965=100%,"CUMPLIDA",IF(AND(ISNUMBER(L965),ISNUMBER([5]CGR!$P$4)), IF(L965&lt;[5]CGR!$P$4,"INCUMPLIDA","PROCESO"), "VERIFICAR FECHA")),"SIN VALOR AVANCE")</f>
        <v>CUMPLIDA</v>
      </c>
    </row>
    <row r="966" spans="1:17" ht="75.75" x14ac:dyDescent="0.2">
      <c r="A966" s="533" t="s">
        <v>19</v>
      </c>
      <c r="B966" s="534" t="s">
        <v>13</v>
      </c>
      <c r="C966" s="837"/>
      <c r="D966" s="837"/>
      <c r="E966" s="833"/>
      <c r="F966" s="833" t="s">
        <v>1200</v>
      </c>
      <c r="G966" s="536" t="s">
        <v>830</v>
      </c>
      <c r="H966" s="538" t="s">
        <v>830</v>
      </c>
      <c r="I966" s="538" t="s">
        <v>107</v>
      </c>
      <c r="J966" s="545">
        <v>1</v>
      </c>
      <c r="K966" s="548">
        <v>45231</v>
      </c>
      <c r="L966" s="548">
        <v>45747</v>
      </c>
      <c r="M966" s="541">
        <f t="shared" si="30"/>
        <v>73.714285714285708</v>
      </c>
      <c r="N966" s="542">
        <v>1</v>
      </c>
      <c r="O966" s="547" t="s">
        <v>924</v>
      </c>
      <c r="P966" s="543">
        <f t="shared" si="31"/>
        <v>1</v>
      </c>
      <c r="Q966" s="544" t="str">
        <f>IF(ISNUMBER(P966),IF(P966=100%,"CUMPLIDA",IF(AND(ISNUMBER(L966),ISNUMBER([5]CGR!$P$4)), IF(L966&lt;[5]CGR!$P$4,"INCUMPLIDA","PROCESO"), "VERIFICAR FECHA")),"SIN VALOR AVANCE")</f>
        <v>CUMPLIDA</v>
      </c>
    </row>
    <row r="967" spans="1:17" ht="210.75" x14ac:dyDescent="0.2">
      <c r="A967" s="533" t="s">
        <v>19</v>
      </c>
      <c r="B967" s="534" t="s">
        <v>13</v>
      </c>
      <c r="C967" s="837"/>
      <c r="D967" s="837"/>
      <c r="E967" s="833"/>
      <c r="F967" s="833" t="s">
        <v>1200</v>
      </c>
      <c r="G967" s="536" t="s">
        <v>831</v>
      </c>
      <c r="H967" s="538" t="s">
        <v>831</v>
      </c>
      <c r="I967" s="538" t="s">
        <v>524</v>
      </c>
      <c r="J967" s="545">
        <v>1</v>
      </c>
      <c r="K967" s="548">
        <v>45231</v>
      </c>
      <c r="L967" s="548">
        <v>45808</v>
      </c>
      <c r="M967" s="541">
        <f t="shared" si="30"/>
        <v>82.428571428571431</v>
      </c>
      <c r="N967" s="542">
        <v>1</v>
      </c>
      <c r="O967" s="547" t="s">
        <v>1097</v>
      </c>
      <c r="P967" s="543">
        <f t="shared" si="31"/>
        <v>1</v>
      </c>
      <c r="Q967" s="544" t="str">
        <f>IF(ISNUMBER(P967),IF(P967=100%,"CUMPLIDA",IF(AND(ISNUMBER(L967),ISNUMBER([5]CGR!$P$4)), IF(L967&lt;[5]CGR!$P$4,"INCUMPLIDA","PROCESO"), "VERIFICAR FECHA")),"SIN VALOR AVANCE")</f>
        <v>CUMPLIDA</v>
      </c>
    </row>
    <row r="968" spans="1:17" ht="75.75" customHeight="1" x14ac:dyDescent="0.2">
      <c r="A968" s="533" t="s">
        <v>19</v>
      </c>
      <c r="B968" s="534" t="s">
        <v>13</v>
      </c>
      <c r="C968" s="837" t="s">
        <v>1084</v>
      </c>
      <c r="D968" s="837" t="s">
        <v>1085</v>
      </c>
      <c r="E968" s="833"/>
      <c r="F968" s="833" t="s">
        <v>1200</v>
      </c>
      <c r="G968" s="536" t="s">
        <v>110</v>
      </c>
      <c r="H968" s="538" t="s">
        <v>111</v>
      </c>
      <c r="I968" s="538" t="s">
        <v>112</v>
      </c>
      <c r="J968" s="545">
        <v>12</v>
      </c>
      <c r="K968" s="548">
        <v>46024</v>
      </c>
      <c r="L968" s="548">
        <v>47118</v>
      </c>
      <c r="M968" s="541">
        <f t="shared" si="30"/>
        <v>156.28571428571428</v>
      </c>
      <c r="N968" s="542">
        <v>0</v>
      </c>
      <c r="O968" s="547" t="s">
        <v>924</v>
      </c>
      <c r="P968" s="543">
        <f t="shared" si="31"/>
        <v>0</v>
      </c>
      <c r="Q968" s="544" t="str">
        <f>IF(ISNUMBER(P968),IF(P968=100%,"CUMPLIDA",IF(AND(ISNUMBER(L968),ISNUMBER([5]CGR!$P$4)), IF(L968&lt;[5]CGR!$P$4,"INCUMPLIDA","PROCESO"), "VERIFICAR FECHA")),"SIN VALOR AVANCE")</f>
        <v>PROCESO</v>
      </c>
    </row>
    <row r="969" spans="1:17" ht="135.75" x14ac:dyDescent="0.2">
      <c r="A969" s="533" t="s">
        <v>19</v>
      </c>
      <c r="B969" s="534" t="s">
        <v>13</v>
      </c>
      <c r="C969" s="837" t="s">
        <v>1084</v>
      </c>
      <c r="D969" s="837" t="s">
        <v>1085</v>
      </c>
      <c r="E969" s="833"/>
      <c r="F969" s="833" t="s">
        <v>1200</v>
      </c>
      <c r="G969" s="536" t="s">
        <v>114</v>
      </c>
      <c r="H969" s="538" t="s">
        <v>115</v>
      </c>
      <c r="I969" s="538" t="s">
        <v>116</v>
      </c>
      <c r="J969" s="545">
        <v>1</v>
      </c>
      <c r="K969" s="548">
        <v>46024</v>
      </c>
      <c r="L969" s="548">
        <v>47118</v>
      </c>
      <c r="M969" s="541">
        <f t="shared" si="30"/>
        <v>156.28571428571428</v>
      </c>
      <c r="N969" s="542">
        <v>0</v>
      </c>
      <c r="O969" s="547" t="s">
        <v>1098</v>
      </c>
      <c r="P969" s="543">
        <f t="shared" si="31"/>
        <v>0</v>
      </c>
      <c r="Q969" s="544" t="str">
        <f>IF(ISNUMBER(P969),IF(P969=100%,"CUMPLIDA",IF(AND(ISNUMBER(L969),ISNUMBER([5]CGR!$P$4)), IF(L969&lt;[5]CGR!$P$4,"INCUMPLIDA","PROCESO"), "VERIFICAR FECHA")),"SIN VALOR AVANCE")</f>
        <v>PROCESO</v>
      </c>
    </row>
    <row r="970" spans="1:17" ht="210.75" x14ac:dyDescent="0.2">
      <c r="A970" s="533" t="s">
        <v>19</v>
      </c>
      <c r="B970" s="534" t="s">
        <v>13</v>
      </c>
      <c r="C970" s="837" t="s">
        <v>1084</v>
      </c>
      <c r="D970" s="837" t="s">
        <v>1085</v>
      </c>
      <c r="E970" s="833"/>
      <c r="F970" s="833" t="s">
        <v>1200</v>
      </c>
      <c r="G970" s="536" t="s">
        <v>117</v>
      </c>
      <c r="H970" s="538" t="s">
        <v>118</v>
      </c>
      <c r="I970" s="538" t="s">
        <v>119</v>
      </c>
      <c r="J970" s="545">
        <v>2</v>
      </c>
      <c r="K970" s="548">
        <v>46024</v>
      </c>
      <c r="L970" s="548">
        <v>47118</v>
      </c>
      <c r="M970" s="541">
        <f t="shared" si="30"/>
        <v>156.28571428571428</v>
      </c>
      <c r="N970" s="542">
        <v>0</v>
      </c>
      <c r="O970" s="547" t="s">
        <v>1097</v>
      </c>
      <c r="P970" s="543">
        <f t="shared" si="31"/>
        <v>0</v>
      </c>
      <c r="Q970" s="544" t="str">
        <f>IF(ISNUMBER(P970),IF(P970=100%,"CUMPLIDA",IF(AND(ISNUMBER(L970),ISNUMBER([5]CGR!$P$4)), IF(L970&lt;[5]CGR!$P$4,"INCUMPLIDA","PROCESO"), "VERIFICAR FECHA")),"SIN VALOR AVANCE")</f>
        <v>PROCESO</v>
      </c>
    </row>
    <row r="971" spans="1:17" ht="105.75" x14ac:dyDescent="0.2">
      <c r="A971" s="533" t="s">
        <v>19</v>
      </c>
      <c r="B971" s="534" t="s">
        <v>13</v>
      </c>
      <c r="C971" s="837" t="s">
        <v>1084</v>
      </c>
      <c r="D971" s="837" t="s">
        <v>1085</v>
      </c>
      <c r="E971" s="833"/>
      <c r="F971" s="833" t="s">
        <v>1200</v>
      </c>
      <c r="G971" s="536" t="s">
        <v>1169</v>
      </c>
      <c r="H971" s="538" t="s">
        <v>1100</v>
      </c>
      <c r="I971" s="538" t="s">
        <v>1101</v>
      </c>
      <c r="J971" s="539">
        <v>1</v>
      </c>
      <c r="K971" s="540">
        <v>44927</v>
      </c>
      <c r="L971" s="540">
        <v>45016</v>
      </c>
      <c r="M971" s="541">
        <f t="shared" si="30"/>
        <v>12.714285714285714</v>
      </c>
      <c r="N971" s="542">
        <v>1</v>
      </c>
      <c r="O971" s="538" t="s">
        <v>1202</v>
      </c>
      <c r="P971" s="543">
        <f t="shared" si="31"/>
        <v>1</v>
      </c>
      <c r="Q971" s="544" t="str">
        <f>IF(ISNUMBER(P971),IF(P971=100%,"CUMPLIDA",IF(AND(ISNUMBER(L971),ISNUMBER([5]CGR!$P$4)), IF(L971&lt;[5]CGR!$P$4,"INCUMPLIDA","PROCESO"), "VERIFICAR FECHA")),"SIN VALOR AVANCE")</f>
        <v>CUMPLIDA</v>
      </c>
    </row>
    <row r="972" spans="1:17" ht="165.75" x14ac:dyDescent="0.2">
      <c r="A972" s="533" t="s">
        <v>19</v>
      </c>
      <c r="B972" s="534" t="s">
        <v>13</v>
      </c>
      <c r="C972" s="837" t="s">
        <v>1084</v>
      </c>
      <c r="D972" s="837" t="s">
        <v>1085</v>
      </c>
      <c r="E972" s="833"/>
      <c r="F972" s="833" t="s">
        <v>1200</v>
      </c>
      <c r="G972" s="536" t="s">
        <v>1169</v>
      </c>
      <c r="H972" s="538" t="s">
        <v>1170</v>
      </c>
      <c r="I972" s="538" t="s">
        <v>731</v>
      </c>
      <c r="J972" s="539">
        <v>1</v>
      </c>
      <c r="K972" s="540">
        <v>45017</v>
      </c>
      <c r="L972" s="540">
        <v>45138</v>
      </c>
      <c r="M972" s="541">
        <f t="shared" si="30"/>
        <v>17.285714285714285</v>
      </c>
      <c r="N972" s="542">
        <v>1</v>
      </c>
      <c r="O972" s="538" t="s">
        <v>1203</v>
      </c>
      <c r="P972" s="543">
        <f t="shared" si="31"/>
        <v>1</v>
      </c>
      <c r="Q972" s="544" t="str">
        <f>IF(ISNUMBER(P972),IF(P972=100%,"CUMPLIDA",IF(AND(ISNUMBER(L972),ISNUMBER([5]CGR!$P$4)), IF(L972&lt;[5]CGR!$P$4,"INCUMPLIDA","PROCESO"), "VERIFICAR FECHA")),"SIN VALOR AVANCE")</f>
        <v>CUMPLIDA</v>
      </c>
    </row>
    <row r="973" spans="1:17" ht="120" x14ac:dyDescent="0.2">
      <c r="A973" s="533" t="s">
        <v>19</v>
      </c>
      <c r="B973" s="534" t="s">
        <v>13</v>
      </c>
      <c r="C973" s="837" t="s">
        <v>1084</v>
      </c>
      <c r="D973" s="837" t="s">
        <v>1085</v>
      </c>
      <c r="E973" s="833"/>
      <c r="F973" s="833" t="s">
        <v>1200</v>
      </c>
      <c r="G973" s="536" t="s">
        <v>1115</v>
      </c>
      <c r="H973" s="538" t="s">
        <v>1116</v>
      </c>
      <c r="I973" s="538" t="s">
        <v>1178</v>
      </c>
      <c r="J973" s="539">
        <v>12</v>
      </c>
      <c r="K973" s="540">
        <v>44958</v>
      </c>
      <c r="L973" s="540">
        <v>45323</v>
      </c>
      <c r="M973" s="541">
        <f t="shared" si="30"/>
        <v>52.142857142857146</v>
      </c>
      <c r="N973" s="542">
        <v>12</v>
      </c>
      <c r="O973" s="538" t="s">
        <v>1204</v>
      </c>
      <c r="P973" s="543">
        <f t="shared" si="31"/>
        <v>1</v>
      </c>
      <c r="Q973" s="544" t="str">
        <f>IF(ISNUMBER(P973),IF(P973=100%,"CUMPLIDA",IF(AND(ISNUMBER(L973),ISNUMBER([5]CGR!$P$4)), IF(L973&lt;[5]CGR!$P$4,"INCUMPLIDA","PROCESO"), "VERIFICAR FECHA")),"SIN VALOR AVANCE")</f>
        <v>CUMPLIDA</v>
      </c>
    </row>
    <row r="974" spans="1:17" ht="180.75" customHeight="1" x14ac:dyDescent="0.2">
      <c r="A974" s="533" t="s">
        <v>19</v>
      </c>
      <c r="B974" s="534" t="s">
        <v>13</v>
      </c>
      <c r="C974" s="837" t="s">
        <v>1084</v>
      </c>
      <c r="D974" s="837" t="s">
        <v>1085</v>
      </c>
      <c r="E974" s="833" t="s">
        <v>1205</v>
      </c>
      <c r="F974" s="833" t="s">
        <v>1206</v>
      </c>
      <c r="G974" s="536" t="s">
        <v>1137</v>
      </c>
      <c r="H974" s="538" t="s">
        <v>1093</v>
      </c>
      <c r="I974" s="538" t="s">
        <v>1094</v>
      </c>
      <c r="J974" s="539">
        <v>3</v>
      </c>
      <c r="K974" s="540">
        <v>44958</v>
      </c>
      <c r="L974" s="540">
        <v>45323</v>
      </c>
      <c r="M974" s="541">
        <f t="shared" si="30"/>
        <v>52.142857142857146</v>
      </c>
      <c r="N974" s="542">
        <v>3</v>
      </c>
      <c r="O974" s="538" t="s">
        <v>1207</v>
      </c>
      <c r="P974" s="543">
        <f t="shared" si="31"/>
        <v>1</v>
      </c>
      <c r="Q974" s="544" t="str">
        <f>IF(ISNUMBER(P974),IF(P974=100%,"CUMPLIDA",IF(AND(ISNUMBER(L974),ISNUMBER([5]CGR!$P$4)), IF(L974&lt;[5]CGR!$P$4,"INCUMPLIDA","PROCESO"), "VERIFICAR FECHA")),"SIN VALOR AVANCE")</f>
        <v>CUMPLIDA</v>
      </c>
    </row>
    <row r="975" spans="1:17" ht="90" customHeight="1" x14ac:dyDescent="0.2">
      <c r="A975" s="533" t="s">
        <v>19</v>
      </c>
      <c r="B975" s="534" t="s">
        <v>13</v>
      </c>
      <c r="C975" s="837"/>
      <c r="D975" s="837"/>
      <c r="E975" s="833"/>
      <c r="F975" s="833" t="s">
        <v>1206</v>
      </c>
      <c r="G975" s="536" t="s">
        <v>1096</v>
      </c>
      <c r="H975" s="537" t="s">
        <v>675</v>
      </c>
      <c r="I975" s="538" t="s">
        <v>676</v>
      </c>
      <c r="J975" s="539">
        <v>1</v>
      </c>
      <c r="K975" s="540">
        <v>45231</v>
      </c>
      <c r="L975" s="540">
        <v>45504</v>
      </c>
      <c r="M975" s="541">
        <f t="shared" si="30"/>
        <v>39</v>
      </c>
      <c r="N975" s="542">
        <v>1</v>
      </c>
      <c r="O975" s="547" t="s">
        <v>825</v>
      </c>
      <c r="P975" s="543">
        <f t="shared" si="31"/>
        <v>1</v>
      </c>
      <c r="Q975" s="544" t="str">
        <f>IF(ISNUMBER(P975),IF(P975=100%,"CUMPLIDA",IF(AND(ISNUMBER(L975),ISNUMBER([5]CGR!$P$4)), IF(L975&lt;[5]CGR!$P$4,"INCUMPLIDA","PROCESO"), "VERIFICAR FECHA")),"SIN VALOR AVANCE")</f>
        <v>CUMPLIDA</v>
      </c>
    </row>
    <row r="976" spans="1:17" ht="210.75" x14ac:dyDescent="0.2">
      <c r="A976" s="533" t="s">
        <v>19</v>
      </c>
      <c r="B976" s="534" t="s">
        <v>13</v>
      </c>
      <c r="C976" s="837"/>
      <c r="D976" s="837"/>
      <c r="E976" s="833"/>
      <c r="F976" s="833" t="s">
        <v>1206</v>
      </c>
      <c r="G976" s="536" t="s">
        <v>1096</v>
      </c>
      <c r="H976" s="537" t="s">
        <v>678</v>
      </c>
      <c r="I976" s="538" t="s">
        <v>679</v>
      </c>
      <c r="J976" s="539">
        <v>1</v>
      </c>
      <c r="K976" s="540">
        <v>45231</v>
      </c>
      <c r="L976" s="540">
        <v>45504</v>
      </c>
      <c r="M976" s="541">
        <f t="shared" si="30"/>
        <v>39</v>
      </c>
      <c r="N976" s="542">
        <v>1</v>
      </c>
      <c r="O976" s="547" t="s">
        <v>1097</v>
      </c>
      <c r="P976" s="543">
        <f t="shared" si="31"/>
        <v>1</v>
      </c>
      <c r="Q976" s="544" t="str">
        <f>IF(ISNUMBER(P976),IF(P976=100%,"CUMPLIDA",IF(AND(ISNUMBER(L976),ISNUMBER([5]CGR!$P$4)), IF(L976&lt;[5]CGR!$P$4,"INCUMPLIDA","PROCESO"), "VERIFICAR FECHA")),"SIN VALOR AVANCE")</f>
        <v>CUMPLIDA</v>
      </c>
    </row>
    <row r="977" spans="1:17" ht="135.75" x14ac:dyDescent="0.2">
      <c r="A977" s="533" t="s">
        <v>19</v>
      </c>
      <c r="B977" s="534" t="s">
        <v>13</v>
      </c>
      <c r="C977" s="837"/>
      <c r="D977" s="837"/>
      <c r="E977" s="833"/>
      <c r="F977" s="833" t="s">
        <v>1206</v>
      </c>
      <c r="G977" s="536" t="s">
        <v>97</v>
      </c>
      <c r="H977" s="538" t="s">
        <v>98</v>
      </c>
      <c r="I977" s="538" t="s">
        <v>99</v>
      </c>
      <c r="J977" s="545">
        <v>1</v>
      </c>
      <c r="K977" s="548">
        <v>45323</v>
      </c>
      <c r="L977" s="548">
        <v>45747</v>
      </c>
      <c r="M977" s="541">
        <f t="shared" si="30"/>
        <v>60.571428571428569</v>
      </c>
      <c r="N977" s="542">
        <v>1</v>
      </c>
      <c r="O977" s="547" t="s">
        <v>1098</v>
      </c>
      <c r="P977" s="543">
        <f t="shared" si="31"/>
        <v>1</v>
      </c>
      <c r="Q977" s="544" t="str">
        <f>IF(ISNUMBER(P977),IF(P977=100%,"CUMPLIDA",IF(AND(ISNUMBER(L977),ISNUMBER([5]CGR!$P$4)), IF(L977&lt;[5]CGR!$P$4,"INCUMPLIDA","PROCESO"), "VERIFICAR FECHA")),"SIN VALOR AVANCE")</f>
        <v>CUMPLIDA</v>
      </c>
    </row>
    <row r="978" spans="1:17" ht="90" customHeight="1" x14ac:dyDescent="0.2">
      <c r="A978" s="533" t="s">
        <v>19</v>
      </c>
      <c r="B978" s="534" t="s">
        <v>13</v>
      </c>
      <c r="C978" s="837"/>
      <c r="D978" s="837"/>
      <c r="E978" s="833"/>
      <c r="F978" s="833" t="s">
        <v>1206</v>
      </c>
      <c r="G978" s="536" t="s">
        <v>101</v>
      </c>
      <c r="H978" s="538" t="s">
        <v>101</v>
      </c>
      <c r="I978" s="538" t="s">
        <v>102</v>
      </c>
      <c r="J978" s="545">
        <v>1</v>
      </c>
      <c r="K978" s="548">
        <v>45323</v>
      </c>
      <c r="L978" s="548">
        <v>45747</v>
      </c>
      <c r="M978" s="541">
        <f t="shared" si="30"/>
        <v>60.571428571428569</v>
      </c>
      <c r="N978" s="542">
        <v>1</v>
      </c>
      <c r="O978" s="547" t="s">
        <v>924</v>
      </c>
      <c r="P978" s="543">
        <f t="shared" si="31"/>
        <v>1</v>
      </c>
      <c r="Q978" s="544" t="str">
        <f>IF(ISNUMBER(P978),IF(P978=100%,"CUMPLIDA",IF(AND(ISNUMBER(L978),ISNUMBER([5]CGR!$P$4)), IF(L978&lt;[5]CGR!$P$4,"INCUMPLIDA","PROCESO"), "VERIFICAR FECHA")),"SIN VALOR AVANCE")</f>
        <v>CUMPLIDA</v>
      </c>
    </row>
    <row r="979" spans="1:17" ht="75.75" customHeight="1" x14ac:dyDescent="0.2">
      <c r="A979" s="533" t="s">
        <v>19</v>
      </c>
      <c r="B979" s="534" t="s">
        <v>13</v>
      </c>
      <c r="C979" s="837"/>
      <c r="D979" s="837"/>
      <c r="E979" s="833"/>
      <c r="F979" s="833" t="s">
        <v>1206</v>
      </c>
      <c r="G979" s="536" t="s">
        <v>238</v>
      </c>
      <c r="H979" s="538" t="s">
        <v>239</v>
      </c>
      <c r="I979" s="538" t="s">
        <v>240</v>
      </c>
      <c r="J979" s="545">
        <v>1</v>
      </c>
      <c r="K979" s="548">
        <v>45231</v>
      </c>
      <c r="L979" s="548">
        <v>45747</v>
      </c>
      <c r="M979" s="541">
        <f t="shared" si="30"/>
        <v>73.714285714285708</v>
      </c>
      <c r="N979" s="542">
        <v>1</v>
      </c>
      <c r="O979" s="547" t="s">
        <v>924</v>
      </c>
      <c r="P979" s="543">
        <f t="shared" si="31"/>
        <v>1</v>
      </c>
      <c r="Q979" s="544" t="str">
        <f>IF(ISNUMBER(P979),IF(P979=100%,"CUMPLIDA",IF(AND(ISNUMBER(L979),ISNUMBER([5]CGR!$P$4)), IF(L979&lt;[5]CGR!$P$4,"INCUMPLIDA","PROCESO"), "VERIFICAR FECHA")),"SIN VALOR AVANCE")</f>
        <v>CUMPLIDA</v>
      </c>
    </row>
    <row r="980" spans="1:17" ht="135.75" x14ac:dyDescent="0.2">
      <c r="A980" s="533" t="s">
        <v>19</v>
      </c>
      <c r="B980" s="534" t="s">
        <v>13</v>
      </c>
      <c r="C980" s="837"/>
      <c r="D980" s="837"/>
      <c r="E980" s="833"/>
      <c r="F980" s="833" t="s">
        <v>1206</v>
      </c>
      <c r="G980" s="536" t="s">
        <v>104</v>
      </c>
      <c r="H980" s="538" t="s">
        <v>104</v>
      </c>
      <c r="I980" s="538" t="s">
        <v>248</v>
      </c>
      <c r="J980" s="545">
        <v>1</v>
      </c>
      <c r="K980" s="548">
        <v>45323</v>
      </c>
      <c r="L980" s="548">
        <v>45747</v>
      </c>
      <c r="M980" s="541">
        <f t="shared" ref="M980:M1043" si="32">(L980-K980)/7</f>
        <v>60.571428571428569</v>
      </c>
      <c r="N980" s="542">
        <v>1</v>
      </c>
      <c r="O980" s="547" t="s">
        <v>1098</v>
      </c>
      <c r="P980" s="543">
        <f t="shared" si="31"/>
        <v>1</v>
      </c>
      <c r="Q980" s="544" t="str">
        <f>IF(ISNUMBER(P980),IF(P980=100%,"CUMPLIDA",IF(AND(ISNUMBER(L980),ISNUMBER([5]CGR!$P$4)), IF(L980&lt;[5]CGR!$P$4,"INCUMPLIDA","PROCESO"), "VERIFICAR FECHA")),"SIN VALOR AVANCE")</f>
        <v>CUMPLIDA</v>
      </c>
    </row>
    <row r="981" spans="1:17" ht="75.75" customHeight="1" x14ac:dyDescent="0.2">
      <c r="A981" s="533" t="s">
        <v>19</v>
      </c>
      <c r="B981" s="534" t="s">
        <v>13</v>
      </c>
      <c r="C981" s="837"/>
      <c r="D981" s="837"/>
      <c r="E981" s="833"/>
      <c r="F981" s="833" t="s">
        <v>1206</v>
      </c>
      <c r="G981" s="536" t="s">
        <v>830</v>
      </c>
      <c r="H981" s="538" t="s">
        <v>830</v>
      </c>
      <c r="I981" s="538" t="s">
        <v>107</v>
      </c>
      <c r="J981" s="545">
        <v>1</v>
      </c>
      <c r="K981" s="548">
        <v>45231</v>
      </c>
      <c r="L981" s="548">
        <v>45747</v>
      </c>
      <c r="M981" s="541">
        <f t="shared" si="32"/>
        <v>73.714285714285708</v>
      </c>
      <c r="N981" s="542">
        <v>1</v>
      </c>
      <c r="O981" s="547" t="s">
        <v>924</v>
      </c>
      <c r="P981" s="543">
        <f t="shared" si="31"/>
        <v>1</v>
      </c>
      <c r="Q981" s="544" t="str">
        <f>IF(ISNUMBER(P981),IF(P981=100%,"CUMPLIDA",IF(AND(ISNUMBER(L981),ISNUMBER([5]CGR!$P$4)), IF(L981&lt;[5]CGR!$P$4,"INCUMPLIDA","PROCESO"), "VERIFICAR FECHA")),"SIN VALOR AVANCE")</f>
        <v>CUMPLIDA</v>
      </c>
    </row>
    <row r="982" spans="1:17" ht="210.75" x14ac:dyDescent="0.2">
      <c r="A982" s="533" t="s">
        <v>19</v>
      </c>
      <c r="B982" s="534" t="s">
        <v>13</v>
      </c>
      <c r="C982" s="837"/>
      <c r="D982" s="837"/>
      <c r="E982" s="833"/>
      <c r="F982" s="833" t="s">
        <v>1206</v>
      </c>
      <c r="G982" s="536" t="s">
        <v>831</v>
      </c>
      <c r="H982" s="538" t="s">
        <v>831</v>
      </c>
      <c r="I982" s="538" t="s">
        <v>524</v>
      </c>
      <c r="J982" s="545">
        <v>1</v>
      </c>
      <c r="K982" s="548">
        <v>45231</v>
      </c>
      <c r="L982" s="548">
        <v>45808</v>
      </c>
      <c r="M982" s="541">
        <f t="shared" si="32"/>
        <v>82.428571428571431</v>
      </c>
      <c r="N982" s="542">
        <v>1</v>
      </c>
      <c r="O982" s="547" t="s">
        <v>1097</v>
      </c>
      <c r="P982" s="543">
        <f t="shared" si="31"/>
        <v>1</v>
      </c>
      <c r="Q982" s="544" t="str">
        <f>IF(ISNUMBER(P982),IF(P982=100%,"CUMPLIDA",IF(AND(ISNUMBER(L982),ISNUMBER([5]CGR!$P$4)), IF(L982&lt;[5]CGR!$P$4,"INCUMPLIDA","PROCESO"), "VERIFICAR FECHA")),"SIN VALOR AVANCE")</f>
        <v>CUMPLIDA</v>
      </c>
    </row>
    <row r="983" spans="1:17" ht="75.75" customHeight="1" x14ac:dyDescent="0.2">
      <c r="A983" s="533" t="s">
        <v>19</v>
      </c>
      <c r="B983" s="534" t="s">
        <v>13</v>
      </c>
      <c r="C983" s="837" t="s">
        <v>1084</v>
      </c>
      <c r="D983" s="837" t="s">
        <v>1085</v>
      </c>
      <c r="E983" s="833"/>
      <c r="F983" s="833" t="s">
        <v>1206</v>
      </c>
      <c r="G983" s="536" t="s">
        <v>110</v>
      </c>
      <c r="H983" s="538" t="s">
        <v>111</v>
      </c>
      <c r="I983" s="538" t="s">
        <v>112</v>
      </c>
      <c r="J983" s="545">
        <v>12</v>
      </c>
      <c r="K983" s="548">
        <v>46024</v>
      </c>
      <c r="L983" s="548">
        <v>47118</v>
      </c>
      <c r="M983" s="541">
        <f t="shared" si="32"/>
        <v>156.28571428571428</v>
      </c>
      <c r="N983" s="542">
        <v>0</v>
      </c>
      <c r="O983" s="547" t="s">
        <v>924</v>
      </c>
      <c r="P983" s="543">
        <f t="shared" si="31"/>
        <v>0</v>
      </c>
      <c r="Q983" s="544" t="str">
        <f>IF(ISNUMBER(P983),IF(P983=100%,"CUMPLIDA",IF(AND(ISNUMBER(L983),ISNUMBER([5]CGR!$P$4)), IF(L983&lt;[5]CGR!$P$4,"INCUMPLIDA","PROCESO"), "VERIFICAR FECHA")),"SIN VALOR AVANCE")</f>
        <v>PROCESO</v>
      </c>
    </row>
    <row r="984" spans="1:17" ht="135.75" x14ac:dyDescent="0.2">
      <c r="A984" s="533" t="s">
        <v>19</v>
      </c>
      <c r="B984" s="534" t="s">
        <v>13</v>
      </c>
      <c r="C984" s="837" t="s">
        <v>1084</v>
      </c>
      <c r="D984" s="837" t="s">
        <v>1085</v>
      </c>
      <c r="E984" s="833"/>
      <c r="F984" s="833" t="s">
        <v>1206</v>
      </c>
      <c r="G984" s="536" t="s">
        <v>114</v>
      </c>
      <c r="H984" s="538" t="s">
        <v>115</v>
      </c>
      <c r="I984" s="538" t="s">
        <v>116</v>
      </c>
      <c r="J984" s="545">
        <v>1</v>
      </c>
      <c r="K984" s="548">
        <v>46024</v>
      </c>
      <c r="L984" s="548">
        <v>47118</v>
      </c>
      <c r="M984" s="541">
        <f t="shared" si="32"/>
        <v>156.28571428571428</v>
      </c>
      <c r="N984" s="542">
        <v>0</v>
      </c>
      <c r="O984" s="547" t="s">
        <v>1098</v>
      </c>
      <c r="P984" s="543">
        <f t="shared" si="31"/>
        <v>0</v>
      </c>
      <c r="Q984" s="544" t="str">
        <f>IF(ISNUMBER(P984),IF(P984=100%,"CUMPLIDA",IF(AND(ISNUMBER(L984),ISNUMBER([5]CGR!$P$4)), IF(L984&lt;[5]CGR!$P$4,"INCUMPLIDA","PROCESO"), "VERIFICAR FECHA")),"SIN VALOR AVANCE")</f>
        <v>PROCESO</v>
      </c>
    </row>
    <row r="985" spans="1:17" ht="210.75" x14ac:dyDescent="0.2">
      <c r="A985" s="533" t="s">
        <v>19</v>
      </c>
      <c r="B985" s="534" t="s">
        <v>13</v>
      </c>
      <c r="C985" s="837" t="s">
        <v>1084</v>
      </c>
      <c r="D985" s="837" t="s">
        <v>1085</v>
      </c>
      <c r="E985" s="833"/>
      <c r="F985" s="833" t="s">
        <v>1206</v>
      </c>
      <c r="G985" s="536" t="s">
        <v>117</v>
      </c>
      <c r="H985" s="538" t="s">
        <v>118</v>
      </c>
      <c r="I985" s="538" t="s">
        <v>119</v>
      </c>
      <c r="J985" s="545">
        <v>2</v>
      </c>
      <c r="K985" s="548">
        <v>46024</v>
      </c>
      <c r="L985" s="548">
        <v>47118</v>
      </c>
      <c r="M985" s="541">
        <f t="shared" si="32"/>
        <v>156.28571428571428</v>
      </c>
      <c r="N985" s="542">
        <v>0</v>
      </c>
      <c r="O985" s="547" t="s">
        <v>1097</v>
      </c>
      <c r="P985" s="543">
        <f t="shared" si="31"/>
        <v>0</v>
      </c>
      <c r="Q985" s="544" t="str">
        <f>IF(ISNUMBER(P985),IF(P985=100%,"CUMPLIDA",IF(AND(ISNUMBER(L985),ISNUMBER([5]CGR!$P$4)), IF(L985&lt;[5]CGR!$P$4,"INCUMPLIDA","PROCESO"), "VERIFICAR FECHA")),"SIN VALOR AVANCE")</f>
        <v>PROCESO</v>
      </c>
    </row>
    <row r="986" spans="1:17" ht="105.75" customHeight="1" x14ac:dyDescent="0.2">
      <c r="A986" s="533" t="s">
        <v>19</v>
      </c>
      <c r="B986" s="534" t="s">
        <v>13</v>
      </c>
      <c r="C986" s="837" t="s">
        <v>1084</v>
      </c>
      <c r="D986" s="837" t="s">
        <v>1085</v>
      </c>
      <c r="E986" s="833"/>
      <c r="F986" s="833" t="s">
        <v>1206</v>
      </c>
      <c r="G986" s="536" t="s">
        <v>1099</v>
      </c>
      <c r="H986" s="538" t="s">
        <v>1100</v>
      </c>
      <c r="I986" s="538" t="s">
        <v>1101</v>
      </c>
      <c r="J986" s="539">
        <v>1</v>
      </c>
      <c r="K986" s="540">
        <v>44927</v>
      </c>
      <c r="L986" s="540">
        <v>45016</v>
      </c>
      <c r="M986" s="541">
        <f t="shared" si="32"/>
        <v>12.714285714285714</v>
      </c>
      <c r="N986" s="542">
        <v>1</v>
      </c>
      <c r="O986" s="538" t="s">
        <v>1208</v>
      </c>
      <c r="P986" s="543">
        <f t="shared" si="31"/>
        <v>1</v>
      </c>
      <c r="Q986" s="544" t="str">
        <f>IF(ISNUMBER(P986),IF(P986=100%,"CUMPLIDA",IF(AND(ISNUMBER(L986),ISNUMBER([5]CGR!$P$4)), IF(L986&lt;[5]CGR!$P$4,"INCUMPLIDA","PROCESO"), "VERIFICAR FECHA")),"SIN VALOR AVANCE")</f>
        <v>CUMPLIDA</v>
      </c>
    </row>
    <row r="987" spans="1:17" ht="165.75" x14ac:dyDescent="0.2">
      <c r="A987" s="533" t="s">
        <v>19</v>
      </c>
      <c r="B987" s="534" t="s">
        <v>13</v>
      </c>
      <c r="C987" s="837" t="s">
        <v>1084</v>
      </c>
      <c r="D987" s="837" t="s">
        <v>1085</v>
      </c>
      <c r="E987" s="833"/>
      <c r="F987" s="833" t="s">
        <v>1206</v>
      </c>
      <c r="G987" s="536" t="s">
        <v>1099</v>
      </c>
      <c r="H987" s="538" t="s">
        <v>1140</v>
      </c>
      <c r="I987" s="538" t="s">
        <v>731</v>
      </c>
      <c r="J987" s="539">
        <v>1</v>
      </c>
      <c r="K987" s="540">
        <v>45017</v>
      </c>
      <c r="L987" s="540">
        <v>45138</v>
      </c>
      <c r="M987" s="541">
        <f t="shared" si="32"/>
        <v>17.285714285714285</v>
      </c>
      <c r="N987" s="542">
        <v>1</v>
      </c>
      <c r="O987" s="538" t="s">
        <v>1209</v>
      </c>
      <c r="P987" s="543">
        <f t="shared" si="31"/>
        <v>1</v>
      </c>
      <c r="Q987" s="544" t="str">
        <f>IF(ISNUMBER(P987),IF(P987=100%,"CUMPLIDA",IF(AND(ISNUMBER(L987),ISNUMBER([5]CGR!$P$4)), IF(L987&lt;[5]CGR!$P$4,"INCUMPLIDA","PROCESO"), "VERIFICAR FECHA")),"SIN VALOR AVANCE")</f>
        <v>CUMPLIDA</v>
      </c>
    </row>
    <row r="988" spans="1:17" ht="105.75" customHeight="1" x14ac:dyDescent="0.2">
      <c r="A988" s="533" t="s">
        <v>19</v>
      </c>
      <c r="B988" s="534" t="s">
        <v>13</v>
      </c>
      <c r="C988" s="837" t="s">
        <v>1084</v>
      </c>
      <c r="D988" s="837" t="s">
        <v>1085</v>
      </c>
      <c r="E988" s="833"/>
      <c r="F988" s="833" t="s">
        <v>1206</v>
      </c>
      <c r="G988" s="536" t="s">
        <v>1210</v>
      </c>
      <c r="H988" s="538" t="s">
        <v>1211</v>
      </c>
      <c r="I988" s="538" t="s">
        <v>731</v>
      </c>
      <c r="J988" s="539">
        <v>1</v>
      </c>
      <c r="K988" s="540">
        <v>44958</v>
      </c>
      <c r="L988" s="540">
        <v>44985</v>
      </c>
      <c r="M988" s="541">
        <f t="shared" si="32"/>
        <v>3.8571428571428572</v>
      </c>
      <c r="N988" s="542">
        <v>1</v>
      </c>
      <c r="O988" s="538" t="s">
        <v>1212</v>
      </c>
      <c r="P988" s="543">
        <f t="shared" si="31"/>
        <v>1</v>
      </c>
      <c r="Q988" s="544" t="str">
        <f>IF(ISNUMBER(P988),IF(P988=100%,"CUMPLIDA",IF(AND(ISNUMBER(L988),ISNUMBER([5]CGR!$P$4)), IF(L988&lt;[5]CGR!$P$4,"INCUMPLIDA","PROCESO"), "VERIFICAR FECHA")),"SIN VALOR AVANCE")</f>
        <v>CUMPLIDA</v>
      </c>
    </row>
    <row r="989" spans="1:17" ht="105.75" customHeight="1" x14ac:dyDescent="0.2">
      <c r="A989" s="533" t="s">
        <v>19</v>
      </c>
      <c r="B989" s="534" t="s">
        <v>13</v>
      </c>
      <c r="C989" s="837" t="s">
        <v>1084</v>
      </c>
      <c r="D989" s="837" t="s">
        <v>1085</v>
      </c>
      <c r="E989" s="833"/>
      <c r="F989" s="833" t="s">
        <v>1206</v>
      </c>
      <c r="G989" s="536" t="s">
        <v>1213</v>
      </c>
      <c r="H989" s="538" t="s">
        <v>1214</v>
      </c>
      <c r="I989" s="538" t="s">
        <v>1215</v>
      </c>
      <c r="J989" s="539">
        <v>1</v>
      </c>
      <c r="K989" s="540">
        <v>44986</v>
      </c>
      <c r="L989" s="540">
        <v>45015</v>
      </c>
      <c r="M989" s="541">
        <f t="shared" si="32"/>
        <v>4.1428571428571432</v>
      </c>
      <c r="N989" s="542">
        <v>1</v>
      </c>
      <c r="O989" s="538" t="s">
        <v>1144</v>
      </c>
      <c r="P989" s="543">
        <f t="shared" si="31"/>
        <v>1</v>
      </c>
      <c r="Q989" s="544" t="str">
        <f>IF(ISNUMBER(P989),IF(P989=100%,"CUMPLIDA",IF(AND(ISNUMBER(L989),ISNUMBER([5]CGR!$P$4)), IF(L989&lt;[5]CGR!$P$4,"INCUMPLIDA","PROCESO"), "VERIFICAR FECHA")),"SIN VALOR AVANCE")</f>
        <v>CUMPLIDA</v>
      </c>
    </row>
    <row r="990" spans="1:17" ht="165.75" customHeight="1" x14ac:dyDescent="0.2">
      <c r="A990" s="533" t="s">
        <v>19</v>
      </c>
      <c r="B990" s="534" t="s">
        <v>13</v>
      </c>
      <c r="C990" s="837" t="s">
        <v>1084</v>
      </c>
      <c r="D990" s="837" t="s">
        <v>1085</v>
      </c>
      <c r="E990" s="833" t="s">
        <v>1216</v>
      </c>
      <c r="F990" s="833" t="s">
        <v>1217</v>
      </c>
      <c r="G990" s="536" t="s">
        <v>1137</v>
      </c>
      <c r="H990" s="538" t="s">
        <v>1093</v>
      </c>
      <c r="I990" s="538" t="s">
        <v>1094</v>
      </c>
      <c r="J990" s="539">
        <v>3</v>
      </c>
      <c r="K990" s="540">
        <v>44958</v>
      </c>
      <c r="L990" s="540">
        <v>45323</v>
      </c>
      <c r="M990" s="541">
        <f t="shared" si="32"/>
        <v>52.142857142857146</v>
      </c>
      <c r="N990" s="542">
        <v>3</v>
      </c>
      <c r="O990" s="538" t="s">
        <v>1218</v>
      </c>
      <c r="P990" s="543">
        <f t="shared" si="31"/>
        <v>1</v>
      </c>
      <c r="Q990" s="544" t="str">
        <f>IF(ISNUMBER(P990),IF(P990=100%,"CUMPLIDA",IF(AND(ISNUMBER(L990),ISNUMBER([5]CGR!$P$4)), IF(L990&lt;[5]CGR!$P$4,"INCUMPLIDA","PROCESO"), "VERIFICAR FECHA")),"SIN VALOR AVANCE")</f>
        <v>CUMPLIDA</v>
      </c>
    </row>
    <row r="991" spans="1:17" ht="90" customHeight="1" x14ac:dyDescent="0.2">
      <c r="A991" s="533" t="s">
        <v>19</v>
      </c>
      <c r="B991" s="534" t="s">
        <v>13</v>
      </c>
      <c r="C991" s="837" t="s">
        <v>1084</v>
      </c>
      <c r="D991" s="837" t="s">
        <v>1085</v>
      </c>
      <c r="E991" s="833"/>
      <c r="F991" s="833" t="s">
        <v>1217</v>
      </c>
      <c r="G991" s="833" t="s">
        <v>1096</v>
      </c>
      <c r="H991" s="537" t="s">
        <v>675</v>
      </c>
      <c r="I991" s="538" t="s">
        <v>676</v>
      </c>
      <c r="J991" s="539">
        <v>1</v>
      </c>
      <c r="K991" s="540">
        <v>45231</v>
      </c>
      <c r="L991" s="540">
        <v>45504</v>
      </c>
      <c r="M991" s="541">
        <f t="shared" si="32"/>
        <v>39</v>
      </c>
      <c r="N991" s="542">
        <v>1</v>
      </c>
      <c r="O991" s="547" t="s">
        <v>825</v>
      </c>
      <c r="P991" s="543">
        <f t="shared" si="31"/>
        <v>1</v>
      </c>
      <c r="Q991" s="544" t="str">
        <f>IF(ISNUMBER(P991),IF(P991=100%,"CUMPLIDA",IF(AND(ISNUMBER(L991),ISNUMBER([5]CGR!$P$4)), IF(L991&lt;[5]CGR!$P$4,"INCUMPLIDA","PROCESO"), "VERIFICAR FECHA")),"SIN VALOR AVANCE")</f>
        <v>CUMPLIDA</v>
      </c>
    </row>
    <row r="992" spans="1:17" ht="195.75" x14ac:dyDescent="0.2">
      <c r="A992" s="533" t="s">
        <v>19</v>
      </c>
      <c r="B992" s="534" t="s">
        <v>13</v>
      </c>
      <c r="C992" s="837"/>
      <c r="D992" s="837"/>
      <c r="E992" s="833"/>
      <c r="F992" s="833" t="s">
        <v>1217</v>
      </c>
      <c r="G992" s="833"/>
      <c r="H992" s="537" t="s">
        <v>678</v>
      </c>
      <c r="I992" s="538" t="s">
        <v>679</v>
      </c>
      <c r="J992" s="539">
        <v>1</v>
      </c>
      <c r="K992" s="540">
        <v>45231</v>
      </c>
      <c r="L992" s="540">
        <v>45504</v>
      </c>
      <c r="M992" s="541">
        <f t="shared" si="32"/>
        <v>39</v>
      </c>
      <c r="N992" s="542">
        <v>1</v>
      </c>
      <c r="O992" s="547" t="s">
        <v>1219</v>
      </c>
      <c r="P992" s="543">
        <f t="shared" si="31"/>
        <v>1</v>
      </c>
      <c r="Q992" s="544" t="str">
        <f>IF(ISNUMBER(P992),IF(P992=100%,"CUMPLIDA",IF(AND(ISNUMBER(L992),ISNUMBER([5]CGR!$P$4)), IF(L992&lt;[5]CGR!$P$4,"INCUMPLIDA","PROCESO"), "VERIFICAR FECHA")),"SIN VALOR AVANCE")</f>
        <v>CUMPLIDA</v>
      </c>
    </row>
    <row r="993" spans="1:17" ht="135.75" customHeight="1" x14ac:dyDescent="0.2">
      <c r="A993" s="533" t="s">
        <v>19</v>
      </c>
      <c r="B993" s="534" t="s">
        <v>13</v>
      </c>
      <c r="C993" s="837"/>
      <c r="D993" s="837"/>
      <c r="E993" s="833"/>
      <c r="F993" s="833" t="s">
        <v>1217</v>
      </c>
      <c r="G993" s="536" t="s">
        <v>97</v>
      </c>
      <c r="H993" s="538" t="s">
        <v>98</v>
      </c>
      <c r="I993" s="538" t="s">
        <v>99</v>
      </c>
      <c r="J993" s="545">
        <v>1</v>
      </c>
      <c r="K993" s="548">
        <v>45323</v>
      </c>
      <c r="L993" s="548">
        <v>45747</v>
      </c>
      <c r="M993" s="541">
        <f t="shared" si="32"/>
        <v>60.571428571428569</v>
      </c>
      <c r="N993" s="542">
        <v>1</v>
      </c>
      <c r="O993" s="547" t="s">
        <v>1098</v>
      </c>
      <c r="P993" s="543">
        <f t="shared" si="31"/>
        <v>1</v>
      </c>
      <c r="Q993" s="544" t="str">
        <f>IF(ISNUMBER(P993),IF(P993=100%,"CUMPLIDA",IF(AND(ISNUMBER(L993),ISNUMBER([5]CGR!$P$4)), IF(L993&lt;[5]CGR!$P$4,"INCUMPLIDA","PROCESO"), "VERIFICAR FECHA")),"SIN VALOR AVANCE")</f>
        <v>CUMPLIDA</v>
      </c>
    </row>
    <row r="994" spans="1:17" ht="90" customHeight="1" x14ac:dyDescent="0.2">
      <c r="A994" s="533" t="s">
        <v>19</v>
      </c>
      <c r="B994" s="534" t="s">
        <v>13</v>
      </c>
      <c r="C994" s="837"/>
      <c r="D994" s="837"/>
      <c r="E994" s="833"/>
      <c r="F994" s="833" t="s">
        <v>1217</v>
      </c>
      <c r="G994" s="536" t="s">
        <v>101</v>
      </c>
      <c r="H994" s="538" t="s">
        <v>101</v>
      </c>
      <c r="I994" s="538" t="s">
        <v>102</v>
      </c>
      <c r="J994" s="545">
        <v>1</v>
      </c>
      <c r="K994" s="548">
        <v>45323</v>
      </c>
      <c r="L994" s="548">
        <v>45747</v>
      </c>
      <c r="M994" s="541">
        <f t="shared" si="32"/>
        <v>60.571428571428569</v>
      </c>
      <c r="N994" s="542">
        <v>1</v>
      </c>
      <c r="O994" s="547" t="s">
        <v>924</v>
      </c>
      <c r="P994" s="543">
        <f t="shared" si="31"/>
        <v>1</v>
      </c>
      <c r="Q994" s="544" t="str">
        <f>IF(ISNUMBER(P994),IF(P994=100%,"CUMPLIDA",IF(AND(ISNUMBER(L994),ISNUMBER([5]CGR!$P$4)), IF(L994&lt;[5]CGR!$P$4,"INCUMPLIDA","PROCESO"), "VERIFICAR FECHA")),"SIN VALOR AVANCE")</f>
        <v>CUMPLIDA</v>
      </c>
    </row>
    <row r="995" spans="1:17" ht="75.75" customHeight="1" x14ac:dyDescent="0.2">
      <c r="A995" s="533" t="s">
        <v>19</v>
      </c>
      <c r="B995" s="534" t="s">
        <v>13</v>
      </c>
      <c r="C995" s="837" t="s">
        <v>1084</v>
      </c>
      <c r="D995" s="837" t="s">
        <v>1085</v>
      </c>
      <c r="E995" s="833"/>
      <c r="F995" s="833" t="s">
        <v>1217</v>
      </c>
      <c r="G995" s="536" t="s">
        <v>238</v>
      </c>
      <c r="H995" s="538" t="s">
        <v>239</v>
      </c>
      <c r="I995" s="538" t="s">
        <v>240</v>
      </c>
      <c r="J995" s="545">
        <v>1</v>
      </c>
      <c r="K995" s="548">
        <v>45231</v>
      </c>
      <c r="L995" s="548">
        <v>45747</v>
      </c>
      <c r="M995" s="541">
        <f t="shared" si="32"/>
        <v>73.714285714285708</v>
      </c>
      <c r="N995" s="542">
        <v>1</v>
      </c>
      <c r="O995" s="547" t="s">
        <v>924</v>
      </c>
      <c r="P995" s="543">
        <f t="shared" si="31"/>
        <v>1</v>
      </c>
      <c r="Q995" s="544" t="str">
        <f>IF(ISNUMBER(P995),IF(P995=100%,"CUMPLIDA",IF(AND(ISNUMBER(L995),ISNUMBER([5]CGR!$P$4)), IF(L995&lt;[5]CGR!$P$4,"INCUMPLIDA","PROCESO"), "VERIFICAR FECHA")),"SIN VALOR AVANCE")</f>
        <v>CUMPLIDA</v>
      </c>
    </row>
    <row r="996" spans="1:17" ht="135.75" customHeight="1" x14ac:dyDescent="0.2">
      <c r="A996" s="533" t="s">
        <v>19</v>
      </c>
      <c r="B996" s="534" t="s">
        <v>13</v>
      </c>
      <c r="C996" s="837" t="s">
        <v>1084</v>
      </c>
      <c r="D996" s="837" t="s">
        <v>1085</v>
      </c>
      <c r="E996" s="833"/>
      <c r="F996" s="833" t="s">
        <v>1217</v>
      </c>
      <c r="G996" s="536" t="s">
        <v>104</v>
      </c>
      <c r="H996" s="538" t="s">
        <v>104</v>
      </c>
      <c r="I996" s="538" t="s">
        <v>248</v>
      </c>
      <c r="J996" s="545">
        <v>1</v>
      </c>
      <c r="K996" s="548">
        <v>45323</v>
      </c>
      <c r="L996" s="548">
        <v>45747</v>
      </c>
      <c r="M996" s="541">
        <f t="shared" si="32"/>
        <v>60.571428571428569</v>
      </c>
      <c r="N996" s="542">
        <v>1</v>
      </c>
      <c r="O996" s="547" t="s">
        <v>1098</v>
      </c>
      <c r="P996" s="543">
        <f t="shared" si="31"/>
        <v>1</v>
      </c>
      <c r="Q996" s="544" t="str">
        <f>IF(ISNUMBER(P996),IF(P996=100%,"CUMPLIDA",IF(AND(ISNUMBER(L996),ISNUMBER([5]CGR!$P$4)), IF(L996&lt;[5]CGR!$P$4,"INCUMPLIDA","PROCESO"), "VERIFICAR FECHA")),"SIN VALOR AVANCE")</f>
        <v>CUMPLIDA</v>
      </c>
    </row>
    <row r="997" spans="1:17" ht="135" customHeight="1" x14ac:dyDescent="0.2">
      <c r="A997" s="533" t="s">
        <v>19</v>
      </c>
      <c r="B997" s="534" t="s">
        <v>13</v>
      </c>
      <c r="C997" s="837"/>
      <c r="D997" s="837"/>
      <c r="E997" s="833"/>
      <c r="F997" s="833" t="s">
        <v>1217</v>
      </c>
      <c r="G997" s="536" t="s">
        <v>830</v>
      </c>
      <c r="H997" s="538" t="s">
        <v>830</v>
      </c>
      <c r="I997" s="538" t="s">
        <v>107</v>
      </c>
      <c r="J997" s="545">
        <v>1</v>
      </c>
      <c r="K997" s="548">
        <v>45231</v>
      </c>
      <c r="L997" s="548">
        <v>45747</v>
      </c>
      <c r="M997" s="541">
        <f t="shared" si="32"/>
        <v>73.714285714285708</v>
      </c>
      <c r="N997" s="542">
        <v>1</v>
      </c>
      <c r="O997" s="547" t="s">
        <v>924</v>
      </c>
      <c r="P997" s="543">
        <f t="shared" si="31"/>
        <v>1</v>
      </c>
      <c r="Q997" s="544" t="str">
        <f>IF(ISNUMBER(P997),IF(P997=100%,"CUMPLIDA",IF(AND(ISNUMBER(L997),ISNUMBER([5]CGR!$P$4)), IF(L997&lt;[5]CGR!$P$4,"INCUMPLIDA","PROCESO"), "VERIFICAR FECHA")),"SIN VALOR AVANCE")</f>
        <v>CUMPLIDA</v>
      </c>
    </row>
    <row r="998" spans="1:17" ht="195.75" x14ac:dyDescent="0.2">
      <c r="A998" s="533" t="s">
        <v>19</v>
      </c>
      <c r="B998" s="534" t="s">
        <v>13</v>
      </c>
      <c r="C998" s="837"/>
      <c r="D998" s="837"/>
      <c r="E998" s="833"/>
      <c r="F998" s="833" t="s">
        <v>1217</v>
      </c>
      <c r="G998" s="536" t="s">
        <v>831</v>
      </c>
      <c r="H998" s="538" t="s">
        <v>831</v>
      </c>
      <c r="I998" s="538" t="s">
        <v>524</v>
      </c>
      <c r="J998" s="545">
        <v>1</v>
      </c>
      <c r="K998" s="548">
        <v>45231</v>
      </c>
      <c r="L998" s="548">
        <v>45808</v>
      </c>
      <c r="M998" s="541">
        <f t="shared" si="32"/>
        <v>82.428571428571431</v>
      </c>
      <c r="N998" s="542">
        <v>1</v>
      </c>
      <c r="O998" s="547" t="s">
        <v>1219</v>
      </c>
      <c r="P998" s="543">
        <f t="shared" si="31"/>
        <v>1</v>
      </c>
      <c r="Q998" s="544" t="str">
        <f>IF(ISNUMBER(P998),IF(P998=100%,"CUMPLIDA",IF(AND(ISNUMBER(L998),ISNUMBER([5]CGR!$P$4)), IF(L998&lt;[5]CGR!$P$4,"INCUMPLIDA","PROCESO"), "VERIFICAR FECHA")),"SIN VALOR AVANCE")</f>
        <v>CUMPLIDA</v>
      </c>
    </row>
    <row r="999" spans="1:17" ht="75.75" customHeight="1" x14ac:dyDescent="0.2">
      <c r="A999" s="533" t="s">
        <v>19</v>
      </c>
      <c r="B999" s="534" t="s">
        <v>13</v>
      </c>
      <c r="C999" s="837"/>
      <c r="D999" s="837"/>
      <c r="E999" s="833"/>
      <c r="F999" s="833" t="s">
        <v>1217</v>
      </c>
      <c r="G999" s="536" t="s">
        <v>110</v>
      </c>
      <c r="H999" s="538" t="s">
        <v>111</v>
      </c>
      <c r="I999" s="538" t="s">
        <v>112</v>
      </c>
      <c r="J999" s="545">
        <v>12</v>
      </c>
      <c r="K999" s="548">
        <v>46024</v>
      </c>
      <c r="L999" s="548">
        <v>47118</v>
      </c>
      <c r="M999" s="541">
        <f t="shared" si="32"/>
        <v>156.28571428571428</v>
      </c>
      <c r="N999" s="542">
        <v>0</v>
      </c>
      <c r="O999" s="547" t="s">
        <v>924</v>
      </c>
      <c r="P999" s="543">
        <f t="shared" si="31"/>
        <v>0</v>
      </c>
      <c r="Q999" s="544" t="str">
        <f>IF(ISNUMBER(P999),IF(P999=100%,"CUMPLIDA",IF(AND(ISNUMBER(L999),ISNUMBER([5]CGR!$P$4)), IF(L999&lt;[5]CGR!$P$4,"INCUMPLIDA","PROCESO"), "VERIFICAR FECHA")),"SIN VALOR AVANCE")</f>
        <v>PROCESO</v>
      </c>
    </row>
    <row r="1000" spans="1:17" ht="135.75" customHeight="1" x14ac:dyDescent="0.2">
      <c r="A1000" s="533" t="s">
        <v>19</v>
      </c>
      <c r="B1000" s="534" t="s">
        <v>13</v>
      </c>
      <c r="C1000" s="837"/>
      <c r="D1000" s="837"/>
      <c r="E1000" s="833"/>
      <c r="F1000" s="833" t="s">
        <v>1217</v>
      </c>
      <c r="G1000" s="536" t="s">
        <v>114</v>
      </c>
      <c r="H1000" s="538" t="s">
        <v>115</v>
      </c>
      <c r="I1000" s="538" t="s">
        <v>116</v>
      </c>
      <c r="J1000" s="545">
        <v>1</v>
      </c>
      <c r="K1000" s="548">
        <v>46024</v>
      </c>
      <c r="L1000" s="548">
        <v>47118</v>
      </c>
      <c r="M1000" s="541">
        <f t="shared" si="32"/>
        <v>156.28571428571428</v>
      </c>
      <c r="N1000" s="542">
        <v>0</v>
      </c>
      <c r="O1000" s="547" t="s">
        <v>1098</v>
      </c>
      <c r="P1000" s="543">
        <f t="shared" si="31"/>
        <v>0</v>
      </c>
      <c r="Q1000" s="544" t="str">
        <f>IF(ISNUMBER(P1000),IF(P1000=100%,"CUMPLIDA",IF(AND(ISNUMBER(L1000),ISNUMBER([5]CGR!$P$4)), IF(L1000&lt;[5]CGR!$P$4,"INCUMPLIDA","PROCESO"), "VERIFICAR FECHA")),"SIN VALOR AVANCE")</f>
        <v>PROCESO</v>
      </c>
    </row>
    <row r="1001" spans="1:17" ht="195.75" x14ac:dyDescent="0.2">
      <c r="A1001" s="533" t="s">
        <v>19</v>
      </c>
      <c r="B1001" s="534" t="s">
        <v>13</v>
      </c>
      <c r="C1001" s="837"/>
      <c r="D1001" s="837"/>
      <c r="E1001" s="833"/>
      <c r="F1001" s="833" t="s">
        <v>1217</v>
      </c>
      <c r="G1001" s="536" t="s">
        <v>117</v>
      </c>
      <c r="H1001" s="538" t="s">
        <v>118</v>
      </c>
      <c r="I1001" s="538" t="s">
        <v>119</v>
      </c>
      <c r="J1001" s="545">
        <v>2</v>
      </c>
      <c r="K1001" s="548">
        <v>46024</v>
      </c>
      <c r="L1001" s="548">
        <v>47118</v>
      </c>
      <c r="M1001" s="541">
        <f t="shared" si="32"/>
        <v>156.28571428571428</v>
      </c>
      <c r="N1001" s="542">
        <v>0</v>
      </c>
      <c r="O1001" s="547" t="s">
        <v>1219</v>
      </c>
      <c r="P1001" s="543">
        <f t="shared" si="31"/>
        <v>0</v>
      </c>
      <c r="Q1001" s="544" t="str">
        <f>IF(ISNUMBER(P1001),IF(P1001=100%,"CUMPLIDA",IF(AND(ISNUMBER(L1001),ISNUMBER([5]CGR!$P$4)), IF(L1001&lt;[5]CGR!$P$4,"INCUMPLIDA","PROCESO"), "VERIFICAR FECHA")),"SIN VALOR AVANCE")</f>
        <v>PROCESO</v>
      </c>
    </row>
    <row r="1002" spans="1:17" ht="105.75" customHeight="1" x14ac:dyDescent="0.2">
      <c r="A1002" s="533" t="s">
        <v>19</v>
      </c>
      <c r="B1002" s="534" t="s">
        <v>13</v>
      </c>
      <c r="C1002" s="837" t="s">
        <v>1084</v>
      </c>
      <c r="D1002" s="837" t="s">
        <v>1085</v>
      </c>
      <c r="E1002" s="833"/>
      <c r="F1002" s="833" t="s">
        <v>1217</v>
      </c>
      <c r="G1002" s="536" t="s">
        <v>1099</v>
      </c>
      <c r="H1002" s="538" t="s">
        <v>1100</v>
      </c>
      <c r="I1002" s="538" t="s">
        <v>1101</v>
      </c>
      <c r="J1002" s="539">
        <v>1</v>
      </c>
      <c r="K1002" s="540">
        <v>44927</v>
      </c>
      <c r="L1002" s="540">
        <v>45016</v>
      </c>
      <c r="M1002" s="541">
        <f t="shared" si="32"/>
        <v>12.714285714285714</v>
      </c>
      <c r="N1002" s="542">
        <v>1</v>
      </c>
      <c r="O1002" s="538" t="s">
        <v>1220</v>
      </c>
      <c r="P1002" s="543">
        <f t="shared" si="31"/>
        <v>1</v>
      </c>
      <c r="Q1002" s="544" t="str">
        <f>IF(ISNUMBER(P1002),IF(P1002=100%,"CUMPLIDA",IF(AND(ISNUMBER(L1002),ISNUMBER([5]CGR!$P$4)), IF(L1002&lt;[5]CGR!$P$4,"INCUMPLIDA","PROCESO"), "VERIFICAR FECHA")),"SIN VALOR AVANCE")</f>
        <v>CUMPLIDA</v>
      </c>
    </row>
    <row r="1003" spans="1:17" ht="165.75" x14ac:dyDescent="0.2">
      <c r="A1003" s="533" t="s">
        <v>19</v>
      </c>
      <c r="B1003" s="534" t="s">
        <v>13</v>
      </c>
      <c r="C1003" s="837" t="s">
        <v>1084</v>
      </c>
      <c r="D1003" s="837" t="s">
        <v>1085</v>
      </c>
      <c r="E1003" s="833"/>
      <c r="F1003" s="833" t="s">
        <v>1217</v>
      </c>
      <c r="G1003" s="536" t="s">
        <v>1099</v>
      </c>
      <c r="H1003" s="538" t="s">
        <v>1140</v>
      </c>
      <c r="I1003" s="538" t="s">
        <v>731</v>
      </c>
      <c r="J1003" s="539">
        <v>1</v>
      </c>
      <c r="K1003" s="540">
        <v>45017</v>
      </c>
      <c r="L1003" s="540">
        <v>45138</v>
      </c>
      <c r="M1003" s="541">
        <f t="shared" si="32"/>
        <v>17.285714285714285</v>
      </c>
      <c r="N1003" s="542">
        <v>1</v>
      </c>
      <c r="O1003" s="538" t="s">
        <v>1209</v>
      </c>
      <c r="P1003" s="543">
        <f t="shared" si="31"/>
        <v>1</v>
      </c>
      <c r="Q1003" s="544" t="str">
        <f>IF(ISNUMBER(P1003),IF(P1003=100%,"CUMPLIDA",IF(AND(ISNUMBER(L1003),ISNUMBER([5]CGR!$P$4)), IF(L1003&lt;[5]CGR!$P$4,"INCUMPLIDA","PROCESO"), "VERIFICAR FECHA")),"SIN VALOR AVANCE")</f>
        <v>CUMPLIDA</v>
      </c>
    </row>
    <row r="1004" spans="1:17" ht="105.75" customHeight="1" x14ac:dyDescent="0.2">
      <c r="A1004" s="533" t="s">
        <v>19</v>
      </c>
      <c r="B1004" s="534" t="s">
        <v>13</v>
      </c>
      <c r="C1004" s="837" t="s">
        <v>1084</v>
      </c>
      <c r="D1004" s="837" t="s">
        <v>1085</v>
      </c>
      <c r="E1004" s="833"/>
      <c r="F1004" s="833" t="s">
        <v>1217</v>
      </c>
      <c r="G1004" s="536" t="s">
        <v>1221</v>
      </c>
      <c r="H1004" s="538" t="s">
        <v>1222</v>
      </c>
      <c r="I1004" s="538" t="s">
        <v>731</v>
      </c>
      <c r="J1004" s="539">
        <v>1</v>
      </c>
      <c r="K1004" s="540">
        <v>44958</v>
      </c>
      <c r="L1004" s="540">
        <v>45016</v>
      </c>
      <c r="M1004" s="541">
        <f t="shared" si="32"/>
        <v>8.2857142857142865</v>
      </c>
      <c r="N1004" s="542">
        <v>1</v>
      </c>
      <c r="O1004" s="538" t="s">
        <v>1102</v>
      </c>
      <c r="P1004" s="543">
        <f t="shared" si="31"/>
        <v>1</v>
      </c>
      <c r="Q1004" s="544" t="str">
        <f>IF(ISNUMBER(P1004),IF(P1004=100%,"CUMPLIDA",IF(AND(ISNUMBER(L1004),ISNUMBER([5]CGR!$P$4)), IF(L1004&lt;[5]CGR!$P$4,"INCUMPLIDA","PROCESO"), "VERIFICAR FECHA")),"SIN VALOR AVANCE")</f>
        <v>CUMPLIDA</v>
      </c>
    </row>
    <row r="1005" spans="1:17" ht="135" customHeight="1" x14ac:dyDescent="0.2">
      <c r="A1005" s="533" t="s">
        <v>19</v>
      </c>
      <c r="B1005" s="534" t="s">
        <v>13</v>
      </c>
      <c r="C1005" s="837" t="s">
        <v>1084</v>
      </c>
      <c r="D1005" s="837" t="s">
        <v>1085</v>
      </c>
      <c r="E1005" s="833"/>
      <c r="F1005" s="833" t="s">
        <v>1217</v>
      </c>
      <c r="G1005" s="536" t="s">
        <v>1223</v>
      </c>
      <c r="H1005" s="538" t="s">
        <v>1224</v>
      </c>
      <c r="I1005" s="538" t="s">
        <v>731</v>
      </c>
      <c r="J1005" s="539">
        <v>1</v>
      </c>
      <c r="K1005" s="540">
        <v>44958</v>
      </c>
      <c r="L1005" s="540">
        <v>44985</v>
      </c>
      <c r="M1005" s="541">
        <f t="shared" si="32"/>
        <v>3.8571428571428572</v>
      </c>
      <c r="N1005" s="542">
        <v>1</v>
      </c>
      <c r="O1005" s="538" t="s">
        <v>1208</v>
      </c>
      <c r="P1005" s="543">
        <f t="shared" si="31"/>
        <v>1</v>
      </c>
      <c r="Q1005" s="544" t="str">
        <f>IF(ISNUMBER(P1005),IF(P1005=100%,"CUMPLIDA",IF(AND(ISNUMBER(L1005),ISNUMBER([5]CGR!$P$4)), IF(L1005&lt;[5]CGR!$P$4,"INCUMPLIDA","PROCESO"), "VERIFICAR FECHA")),"SIN VALOR AVANCE")</f>
        <v>CUMPLIDA</v>
      </c>
    </row>
    <row r="1006" spans="1:17" ht="105.75" customHeight="1" x14ac:dyDescent="0.2">
      <c r="A1006" s="533" t="s">
        <v>19</v>
      </c>
      <c r="B1006" s="534" t="s">
        <v>13</v>
      </c>
      <c r="C1006" s="837" t="s">
        <v>1084</v>
      </c>
      <c r="D1006" s="837" t="s">
        <v>1085</v>
      </c>
      <c r="E1006" s="833"/>
      <c r="F1006" s="833" t="s">
        <v>1217</v>
      </c>
      <c r="G1006" s="536" t="s">
        <v>1225</v>
      </c>
      <c r="H1006" s="538" t="s">
        <v>1226</v>
      </c>
      <c r="I1006" s="538" t="s">
        <v>731</v>
      </c>
      <c r="J1006" s="539">
        <v>12</v>
      </c>
      <c r="K1006" s="540">
        <v>44958</v>
      </c>
      <c r="L1006" s="540">
        <v>45323</v>
      </c>
      <c r="M1006" s="541">
        <f t="shared" si="32"/>
        <v>52.142857142857146</v>
      </c>
      <c r="N1006" s="542">
        <v>12</v>
      </c>
      <c r="O1006" s="538" t="s">
        <v>1144</v>
      </c>
      <c r="P1006" s="543">
        <f t="shared" si="31"/>
        <v>1</v>
      </c>
      <c r="Q1006" s="544" t="str">
        <f>IF(ISNUMBER(P1006),IF(P1006=100%,"CUMPLIDA",IF(AND(ISNUMBER(L1006),ISNUMBER([5]CGR!$P$4)), IF(L1006&lt;[5]CGR!$P$4,"INCUMPLIDA","PROCESO"), "VERIFICAR FECHA")),"SIN VALOR AVANCE")</f>
        <v>CUMPLIDA</v>
      </c>
    </row>
    <row r="1007" spans="1:17" ht="105.75" customHeight="1" x14ac:dyDescent="0.2">
      <c r="A1007" s="533" t="s">
        <v>19</v>
      </c>
      <c r="B1007" s="534" t="s">
        <v>13</v>
      </c>
      <c r="C1007" s="837" t="s">
        <v>1084</v>
      </c>
      <c r="D1007" s="837" t="s">
        <v>1085</v>
      </c>
      <c r="E1007" s="833"/>
      <c r="F1007" s="833" t="s">
        <v>1217</v>
      </c>
      <c r="G1007" s="536" t="s">
        <v>1227</v>
      </c>
      <c r="H1007" s="538" t="s">
        <v>1228</v>
      </c>
      <c r="I1007" s="538" t="s">
        <v>731</v>
      </c>
      <c r="J1007" s="539">
        <v>4</v>
      </c>
      <c r="K1007" s="540">
        <v>44958</v>
      </c>
      <c r="L1007" s="540">
        <v>45323</v>
      </c>
      <c r="M1007" s="541">
        <f t="shared" si="32"/>
        <v>52.142857142857146</v>
      </c>
      <c r="N1007" s="542">
        <v>4</v>
      </c>
      <c r="O1007" s="538" t="s">
        <v>1144</v>
      </c>
      <c r="P1007" s="543">
        <f t="shared" si="31"/>
        <v>1</v>
      </c>
      <c r="Q1007" s="544" t="str">
        <f>IF(ISNUMBER(P1007),IF(P1007=100%,"CUMPLIDA",IF(AND(ISNUMBER(L1007),ISNUMBER([5]CGR!$P$4)), IF(L1007&lt;[5]CGR!$P$4,"INCUMPLIDA","PROCESO"), "VERIFICAR FECHA")),"SIN VALOR AVANCE")</f>
        <v>CUMPLIDA</v>
      </c>
    </row>
    <row r="1008" spans="1:17" ht="165.75" customHeight="1" x14ac:dyDescent="0.2">
      <c r="A1008" s="533" t="s">
        <v>19</v>
      </c>
      <c r="B1008" s="534" t="s">
        <v>13</v>
      </c>
      <c r="C1008" s="837" t="s">
        <v>1084</v>
      </c>
      <c r="D1008" s="837" t="s">
        <v>1085</v>
      </c>
      <c r="E1008" s="833" t="s">
        <v>1229</v>
      </c>
      <c r="F1008" s="833" t="s">
        <v>1230</v>
      </c>
      <c r="G1008" s="536" t="s">
        <v>1137</v>
      </c>
      <c r="H1008" s="538" t="s">
        <v>1093</v>
      </c>
      <c r="I1008" s="538" t="s">
        <v>1094</v>
      </c>
      <c r="J1008" s="539">
        <v>3</v>
      </c>
      <c r="K1008" s="540">
        <v>44958</v>
      </c>
      <c r="L1008" s="540">
        <v>45323</v>
      </c>
      <c r="M1008" s="541">
        <f t="shared" si="32"/>
        <v>52.142857142857146</v>
      </c>
      <c r="N1008" s="542">
        <v>3</v>
      </c>
      <c r="O1008" s="538" t="s">
        <v>1231</v>
      </c>
      <c r="P1008" s="543">
        <f t="shared" si="31"/>
        <v>1</v>
      </c>
      <c r="Q1008" s="544" t="str">
        <f>IF(ISNUMBER(P1008),IF(P1008=100%,"CUMPLIDA",IF(AND(ISNUMBER(L1008),ISNUMBER([5]CGR!$P$4)), IF(L1008&lt;[5]CGR!$P$4,"INCUMPLIDA","PROCESO"), "VERIFICAR FECHA")),"SIN VALOR AVANCE")</f>
        <v>CUMPLIDA</v>
      </c>
    </row>
    <row r="1009" spans="1:17" ht="75.75" x14ac:dyDescent="0.2">
      <c r="A1009" s="533" t="s">
        <v>19</v>
      </c>
      <c r="B1009" s="534" t="s">
        <v>13</v>
      </c>
      <c r="C1009" s="837"/>
      <c r="D1009" s="837"/>
      <c r="E1009" s="833"/>
      <c r="F1009" s="833" t="s">
        <v>1230</v>
      </c>
      <c r="G1009" s="536" t="s">
        <v>1096</v>
      </c>
      <c r="H1009" s="537" t="s">
        <v>675</v>
      </c>
      <c r="I1009" s="538" t="s">
        <v>676</v>
      </c>
      <c r="J1009" s="539">
        <v>1</v>
      </c>
      <c r="K1009" s="540">
        <v>45231</v>
      </c>
      <c r="L1009" s="540">
        <v>45504</v>
      </c>
      <c r="M1009" s="541">
        <f t="shared" si="32"/>
        <v>39</v>
      </c>
      <c r="N1009" s="542">
        <v>1</v>
      </c>
      <c r="O1009" s="547" t="s">
        <v>825</v>
      </c>
      <c r="P1009" s="543">
        <f t="shared" si="31"/>
        <v>1</v>
      </c>
      <c r="Q1009" s="544" t="str">
        <f>IF(ISNUMBER(P1009),IF(P1009=100%,"CUMPLIDA",IF(AND(ISNUMBER(L1009),ISNUMBER([5]CGR!$P$4)), IF(L1009&lt;[5]CGR!$P$4,"INCUMPLIDA","PROCESO"), "VERIFICAR FECHA")),"SIN VALOR AVANCE")</f>
        <v>CUMPLIDA</v>
      </c>
    </row>
    <row r="1010" spans="1:17" ht="195.75" x14ac:dyDescent="0.2">
      <c r="A1010" s="533" t="s">
        <v>19</v>
      </c>
      <c r="B1010" s="534" t="s">
        <v>13</v>
      </c>
      <c r="C1010" s="837"/>
      <c r="D1010" s="837"/>
      <c r="E1010" s="833"/>
      <c r="F1010" s="833" t="s">
        <v>1230</v>
      </c>
      <c r="G1010" s="536" t="s">
        <v>1096</v>
      </c>
      <c r="H1010" s="537" t="s">
        <v>678</v>
      </c>
      <c r="I1010" s="538" t="s">
        <v>679</v>
      </c>
      <c r="J1010" s="539">
        <v>1</v>
      </c>
      <c r="K1010" s="540">
        <v>45231</v>
      </c>
      <c r="L1010" s="540">
        <v>45504</v>
      </c>
      <c r="M1010" s="541">
        <f t="shared" si="32"/>
        <v>39</v>
      </c>
      <c r="N1010" s="542">
        <v>1</v>
      </c>
      <c r="O1010" s="547" t="s">
        <v>1219</v>
      </c>
      <c r="P1010" s="543">
        <f t="shared" si="31"/>
        <v>1</v>
      </c>
      <c r="Q1010" s="544" t="str">
        <f>IF(ISNUMBER(P1010),IF(P1010=100%,"CUMPLIDA",IF(AND(ISNUMBER(L1010),ISNUMBER([5]CGR!$P$4)), IF(L1010&lt;[5]CGR!$P$4,"INCUMPLIDA","PROCESO"), "VERIFICAR FECHA")),"SIN VALOR AVANCE")</f>
        <v>CUMPLIDA</v>
      </c>
    </row>
    <row r="1011" spans="1:17" ht="135.75" x14ac:dyDescent="0.2">
      <c r="A1011" s="533" t="s">
        <v>19</v>
      </c>
      <c r="B1011" s="534" t="s">
        <v>13</v>
      </c>
      <c r="C1011" s="837"/>
      <c r="D1011" s="837"/>
      <c r="E1011" s="833"/>
      <c r="F1011" s="833" t="s">
        <v>1230</v>
      </c>
      <c r="G1011" s="536" t="s">
        <v>97</v>
      </c>
      <c r="H1011" s="538" t="s">
        <v>98</v>
      </c>
      <c r="I1011" s="538" t="s">
        <v>99</v>
      </c>
      <c r="J1011" s="545">
        <v>1</v>
      </c>
      <c r="K1011" s="548">
        <v>45323</v>
      </c>
      <c r="L1011" s="548">
        <v>45747</v>
      </c>
      <c r="M1011" s="541">
        <f t="shared" si="32"/>
        <v>60.571428571428569</v>
      </c>
      <c r="N1011" s="542">
        <v>1</v>
      </c>
      <c r="O1011" s="547" t="s">
        <v>1098</v>
      </c>
      <c r="P1011" s="543">
        <f t="shared" si="31"/>
        <v>1</v>
      </c>
      <c r="Q1011" s="544" t="str">
        <f>IF(ISNUMBER(P1011),IF(P1011=100%,"CUMPLIDA",IF(AND(ISNUMBER(L1011),ISNUMBER([5]CGR!$P$4)), IF(L1011&lt;[5]CGR!$P$4,"INCUMPLIDA","PROCESO"), "VERIFICAR FECHA")),"SIN VALOR AVANCE")</f>
        <v>CUMPLIDA</v>
      </c>
    </row>
    <row r="1012" spans="1:17" ht="75.75" x14ac:dyDescent="0.2">
      <c r="A1012" s="533" t="s">
        <v>19</v>
      </c>
      <c r="B1012" s="534" t="s">
        <v>13</v>
      </c>
      <c r="C1012" s="837"/>
      <c r="D1012" s="837"/>
      <c r="E1012" s="833"/>
      <c r="F1012" s="833" t="s">
        <v>1230</v>
      </c>
      <c r="G1012" s="536" t="s">
        <v>101</v>
      </c>
      <c r="H1012" s="538" t="s">
        <v>101</v>
      </c>
      <c r="I1012" s="538" t="s">
        <v>102</v>
      </c>
      <c r="J1012" s="545">
        <v>1</v>
      </c>
      <c r="K1012" s="548">
        <v>45323</v>
      </c>
      <c r="L1012" s="548">
        <v>45747</v>
      </c>
      <c r="M1012" s="541">
        <f t="shared" si="32"/>
        <v>60.571428571428569</v>
      </c>
      <c r="N1012" s="542">
        <v>1</v>
      </c>
      <c r="O1012" s="547" t="s">
        <v>924</v>
      </c>
      <c r="P1012" s="543">
        <f t="shared" si="31"/>
        <v>1</v>
      </c>
      <c r="Q1012" s="544" t="str">
        <f>IF(ISNUMBER(P1012),IF(P1012=100%,"CUMPLIDA",IF(AND(ISNUMBER(L1012),ISNUMBER([5]CGR!$P$4)), IF(L1012&lt;[5]CGR!$P$4,"INCUMPLIDA","PROCESO"), "VERIFICAR FECHA")),"SIN VALOR AVANCE")</f>
        <v>CUMPLIDA</v>
      </c>
    </row>
    <row r="1013" spans="1:17" ht="75.75" x14ac:dyDescent="0.2">
      <c r="A1013" s="533" t="s">
        <v>19</v>
      </c>
      <c r="B1013" s="534" t="s">
        <v>13</v>
      </c>
      <c r="C1013" s="837"/>
      <c r="D1013" s="837"/>
      <c r="E1013" s="833"/>
      <c r="F1013" s="833" t="s">
        <v>1230</v>
      </c>
      <c r="G1013" s="536" t="s">
        <v>238</v>
      </c>
      <c r="H1013" s="538" t="s">
        <v>239</v>
      </c>
      <c r="I1013" s="538" t="s">
        <v>240</v>
      </c>
      <c r="J1013" s="545">
        <v>1</v>
      </c>
      <c r="K1013" s="548">
        <v>45231</v>
      </c>
      <c r="L1013" s="548">
        <v>45747</v>
      </c>
      <c r="M1013" s="541">
        <f t="shared" si="32"/>
        <v>73.714285714285708</v>
      </c>
      <c r="N1013" s="542">
        <v>1</v>
      </c>
      <c r="O1013" s="547" t="s">
        <v>924</v>
      </c>
      <c r="P1013" s="543">
        <f t="shared" si="31"/>
        <v>1</v>
      </c>
      <c r="Q1013" s="544" t="str">
        <f>IF(ISNUMBER(P1013),IF(P1013=100%,"CUMPLIDA",IF(AND(ISNUMBER(L1013),ISNUMBER([5]CGR!$P$4)), IF(L1013&lt;[5]CGR!$P$4,"INCUMPLIDA","PROCESO"), "VERIFICAR FECHA")),"SIN VALOR AVANCE")</f>
        <v>CUMPLIDA</v>
      </c>
    </row>
    <row r="1014" spans="1:17" ht="135.75" x14ac:dyDescent="0.2">
      <c r="A1014" s="533" t="s">
        <v>19</v>
      </c>
      <c r="B1014" s="534" t="s">
        <v>13</v>
      </c>
      <c r="C1014" s="837"/>
      <c r="D1014" s="837"/>
      <c r="E1014" s="833"/>
      <c r="F1014" s="833" t="s">
        <v>1230</v>
      </c>
      <c r="G1014" s="536" t="s">
        <v>104</v>
      </c>
      <c r="H1014" s="538" t="s">
        <v>104</v>
      </c>
      <c r="I1014" s="538" t="s">
        <v>248</v>
      </c>
      <c r="J1014" s="545">
        <v>1</v>
      </c>
      <c r="K1014" s="548">
        <v>45323</v>
      </c>
      <c r="L1014" s="548">
        <v>45747</v>
      </c>
      <c r="M1014" s="541">
        <f t="shared" si="32"/>
        <v>60.571428571428569</v>
      </c>
      <c r="N1014" s="542">
        <v>1</v>
      </c>
      <c r="O1014" s="547" t="s">
        <v>1098</v>
      </c>
      <c r="P1014" s="543">
        <f t="shared" si="31"/>
        <v>1</v>
      </c>
      <c r="Q1014" s="544" t="str">
        <f>IF(ISNUMBER(P1014),IF(P1014=100%,"CUMPLIDA",IF(AND(ISNUMBER(L1014),ISNUMBER([5]CGR!$P$4)), IF(L1014&lt;[5]CGR!$P$4,"INCUMPLIDA","PROCESO"), "VERIFICAR FECHA")),"SIN VALOR AVANCE")</f>
        <v>CUMPLIDA</v>
      </c>
    </row>
    <row r="1015" spans="1:17" ht="75.75" x14ac:dyDescent="0.2">
      <c r="A1015" s="533" t="s">
        <v>19</v>
      </c>
      <c r="B1015" s="534" t="s">
        <v>13</v>
      </c>
      <c r="C1015" s="837"/>
      <c r="D1015" s="837"/>
      <c r="E1015" s="833"/>
      <c r="F1015" s="833" t="s">
        <v>1230</v>
      </c>
      <c r="G1015" s="536" t="s">
        <v>830</v>
      </c>
      <c r="H1015" s="538" t="s">
        <v>830</v>
      </c>
      <c r="I1015" s="538" t="s">
        <v>107</v>
      </c>
      <c r="J1015" s="545">
        <v>1</v>
      </c>
      <c r="K1015" s="548">
        <v>45231</v>
      </c>
      <c r="L1015" s="548">
        <v>45747</v>
      </c>
      <c r="M1015" s="541">
        <f t="shared" si="32"/>
        <v>73.714285714285708</v>
      </c>
      <c r="N1015" s="542">
        <v>1</v>
      </c>
      <c r="O1015" s="547" t="s">
        <v>924</v>
      </c>
      <c r="P1015" s="543">
        <f t="shared" si="31"/>
        <v>1</v>
      </c>
      <c r="Q1015" s="544" t="str">
        <f>IF(ISNUMBER(P1015),IF(P1015=100%,"CUMPLIDA",IF(AND(ISNUMBER(L1015),ISNUMBER([5]CGR!$P$4)), IF(L1015&lt;[5]CGR!$P$4,"INCUMPLIDA","PROCESO"), "VERIFICAR FECHA")),"SIN VALOR AVANCE")</f>
        <v>CUMPLIDA</v>
      </c>
    </row>
    <row r="1016" spans="1:17" ht="195.75" x14ac:dyDescent="0.2">
      <c r="A1016" s="533" t="s">
        <v>19</v>
      </c>
      <c r="B1016" s="534" t="s">
        <v>13</v>
      </c>
      <c r="C1016" s="837"/>
      <c r="D1016" s="837"/>
      <c r="E1016" s="833"/>
      <c r="F1016" s="833" t="s">
        <v>1230</v>
      </c>
      <c r="G1016" s="536" t="s">
        <v>831</v>
      </c>
      <c r="H1016" s="538" t="s">
        <v>831</v>
      </c>
      <c r="I1016" s="538" t="s">
        <v>524</v>
      </c>
      <c r="J1016" s="545">
        <v>1</v>
      </c>
      <c r="K1016" s="548">
        <v>45231</v>
      </c>
      <c r="L1016" s="548">
        <v>45808</v>
      </c>
      <c r="M1016" s="541">
        <f t="shared" si="32"/>
        <v>82.428571428571431</v>
      </c>
      <c r="N1016" s="542">
        <v>1</v>
      </c>
      <c r="O1016" s="547" t="s">
        <v>1219</v>
      </c>
      <c r="P1016" s="543">
        <f t="shared" si="31"/>
        <v>1</v>
      </c>
      <c r="Q1016" s="544" t="str">
        <f>IF(ISNUMBER(P1016),IF(P1016=100%,"CUMPLIDA",IF(AND(ISNUMBER(L1016),ISNUMBER([5]CGR!$P$4)), IF(L1016&lt;[5]CGR!$P$4,"INCUMPLIDA","PROCESO"), "VERIFICAR FECHA")),"SIN VALOR AVANCE")</f>
        <v>CUMPLIDA</v>
      </c>
    </row>
    <row r="1017" spans="1:17" ht="75.75" customHeight="1" x14ac:dyDescent="0.2">
      <c r="A1017" s="533" t="s">
        <v>19</v>
      </c>
      <c r="B1017" s="534" t="s">
        <v>13</v>
      </c>
      <c r="C1017" s="837" t="s">
        <v>1084</v>
      </c>
      <c r="D1017" s="837" t="s">
        <v>1085</v>
      </c>
      <c r="E1017" s="833"/>
      <c r="F1017" s="833" t="s">
        <v>1230</v>
      </c>
      <c r="G1017" s="536" t="s">
        <v>110</v>
      </c>
      <c r="H1017" s="538" t="s">
        <v>111</v>
      </c>
      <c r="I1017" s="538" t="s">
        <v>112</v>
      </c>
      <c r="J1017" s="545">
        <v>12</v>
      </c>
      <c r="K1017" s="548">
        <v>46024</v>
      </c>
      <c r="L1017" s="548">
        <v>47118</v>
      </c>
      <c r="M1017" s="541">
        <f t="shared" si="32"/>
        <v>156.28571428571428</v>
      </c>
      <c r="N1017" s="542">
        <v>0</v>
      </c>
      <c r="O1017" s="547" t="s">
        <v>924</v>
      </c>
      <c r="P1017" s="543">
        <f t="shared" si="31"/>
        <v>0</v>
      </c>
      <c r="Q1017" s="544" t="str">
        <f>IF(ISNUMBER(P1017),IF(P1017=100%,"CUMPLIDA",IF(AND(ISNUMBER(L1017),ISNUMBER([5]CGR!$P$4)), IF(L1017&lt;[5]CGR!$P$4,"INCUMPLIDA","PROCESO"), "VERIFICAR FECHA")),"SIN VALOR AVANCE")</f>
        <v>PROCESO</v>
      </c>
    </row>
    <row r="1018" spans="1:17" ht="120.75" x14ac:dyDescent="0.2">
      <c r="A1018" s="533" t="s">
        <v>19</v>
      </c>
      <c r="B1018" s="534" t="s">
        <v>13</v>
      </c>
      <c r="C1018" s="837" t="s">
        <v>1084</v>
      </c>
      <c r="D1018" s="837" t="s">
        <v>1085</v>
      </c>
      <c r="E1018" s="833"/>
      <c r="F1018" s="833" t="s">
        <v>1230</v>
      </c>
      <c r="G1018" s="536" t="s">
        <v>114</v>
      </c>
      <c r="H1018" s="538" t="s">
        <v>115</v>
      </c>
      <c r="I1018" s="538" t="s">
        <v>116</v>
      </c>
      <c r="J1018" s="545">
        <v>1</v>
      </c>
      <c r="K1018" s="548">
        <v>46024</v>
      </c>
      <c r="L1018" s="548">
        <v>47118</v>
      </c>
      <c r="M1018" s="541">
        <f t="shared" si="32"/>
        <v>156.28571428571428</v>
      </c>
      <c r="N1018" s="542">
        <v>0</v>
      </c>
      <c r="O1018" s="547" t="s">
        <v>1121</v>
      </c>
      <c r="P1018" s="543">
        <f t="shared" si="31"/>
        <v>0</v>
      </c>
      <c r="Q1018" s="544" t="str">
        <f>IF(ISNUMBER(P1018),IF(P1018=100%,"CUMPLIDA",IF(AND(ISNUMBER(L1018),ISNUMBER([5]CGR!$P$4)), IF(L1018&lt;[5]CGR!$P$4,"INCUMPLIDA","PROCESO"), "VERIFICAR FECHA")),"SIN VALOR AVANCE")</f>
        <v>PROCESO</v>
      </c>
    </row>
    <row r="1019" spans="1:17" ht="195.75" x14ac:dyDescent="0.2">
      <c r="A1019" s="533" t="s">
        <v>19</v>
      </c>
      <c r="B1019" s="534" t="s">
        <v>13</v>
      </c>
      <c r="C1019" s="837" t="s">
        <v>1084</v>
      </c>
      <c r="D1019" s="837" t="s">
        <v>1085</v>
      </c>
      <c r="E1019" s="833"/>
      <c r="F1019" s="833" t="s">
        <v>1230</v>
      </c>
      <c r="G1019" s="536" t="s">
        <v>117</v>
      </c>
      <c r="H1019" s="538" t="s">
        <v>118</v>
      </c>
      <c r="I1019" s="538" t="s">
        <v>119</v>
      </c>
      <c r="J1019" s="545">
        <v>2</v>
      </c>
      <c r="K1019" s="548">
        <v>46024</v>
      </c>
      <c r="L1019" s="548">
        <v>47118</v>
      </c>
      <c r="M1019" s="541">
        <f t="shared" si="32"/>
        <v>156.28571428571428</v>
      </c>
      <c r="N1019" s="542">
        <v>0</v>
      </c>
      <c r="O1019" s="547" t="s">
        <v>1219</v>
      </c>
      <c r="P1019" s="543">
        <f t="shared" si="31"/>
        <v>0</v>
      </c>
      <c r="Q1019" s="544" t="str">
        <f>IF(ISNUMBER(P1019),IF(P1019=100%,"CUMPLIDA",IF(AND(ISNUMBER(L1019),ISNUMBER([5]CGR!$P$4)), IF(L1019&lt;[5]CGR!$P$4,"INCUMPLIDA","PROCESO"), "VERIFICAR FECHA")),"SIN VALOR AVANCE")</f>
        <v>PROCESO</v>
      </c>
    </row>
    <row r="1020" spans="1:17" ht="180.75" customHeight="1" x14ac:dyDescent="0.2">
      <c r="A1020" s="533" t="s">
        <v>19</v>
      </c>
      <c r="B1020" s="534" t="s">
        <v>13</v>
      </c>
      <c r="C1020" s="837" t="s">
        <v>1084</v>
      </c>
      <c r="D1020" s="837" t="s">
        <v>1085</v>
      </c>
      <c r="E1020" s="833" t="s">
        <v>1232</v>
      </c>
      <c r="F1020" s="833" t="s">
        <v>1233</v>
      </c>
      <c r="G1020" s="536" t="s">
        <v>1137</v>
      </c>
      <c r="H1020" s="538" t="s">
        <v>1093</v>
      </c>
      <c r="I1020" s="538" t="s">
        <v>1094</v>
      </c>
      <c r="J1020" s="539">
        <v>3</v>
      </c>
      <c r="K1020" s="540">
        <v>44958</v>
      </c>
      <c r="L1020" s="540">
        <v>45323</v>
      </c>
      <c r="M1020" s="541">
        <f t="shared" si="32"/>
        <v>52.142857142857146</v>
      </c>
      <c r="N1020" s="542">
        <v>3</v>
      </c>
      <c r="O1020" s="538" t="s">
        <v>1234</v>
      </c>
      <c r="P1020" s="543">
        <f t="shared" ref="P1020:P1083" si="33">N1020/J1020</f>
        <v>1</v>
      </c>
      <c r="Q1020" s="544" t="str">
        <f>IF(ISNUMBER(P1020),IF(P1020=100%,"CUMPLIDA",IF(AND(ISNUMBER(L1020),ISNUMBER([5]CGR!$P$4)), IF(L1020&lt;[5]CGR!$P$4,"INCUMPLIDA","PROCESO"), "VERIFICAR FECHA")),"SIN VALOR AVANCE")</f>
        <v>CUMPLIDA</v>
      </c>
    </row>
    <row r="1021" spans="1:17" ht="75.75" customHeight="1" x14ac:dyDescent="0.2">
      <c r="A1021" s="533" t="s">
        <v>19</v>
      </c>
      <c r="B1021" s="534" t="s">
        <v>13</v>
      </c>
      <c r="C1021" s="837"/>
      <c r="D1021" s="837"/>
      <c r="E1021" s="833"/>
      <c r="F1021" s="833" t="s">
        <v>1233</v>
      </c>
      <c r="G1021" s="536" t="s">
        <v>1096</v>
      </c>
      <c r="H1021" s="537" t="s">
        <v>675</v>
      </c>
      <c r="I1021" s="538" t="s">
        <v>676</v>
      </c>
      <c r="J1021" s="539">
        <v>1</v>
      </c>
      <c r="K1021" s="540">
        <v>45231</v>
      </c>
      <c r="L1021" s="540">
        <v>45504</v>
      </c>
      <c r="M1021" s="541">
        <f t="shared" si="32"/>
        <v>39</v>
      </c>
      <c r="N1021" s="542">
        <v>1</v>
      </c>
      <c r="O1021" s="538" t="s">
        <v>1235</v>
      </c>
      <c r="P1021" s="543">
        <f t="shared" si="33"/>
        <v>1</v>
      </c>
      <c r="Q1021" s="544" t="str">
        <f>IF(ISNUMBER(P1021),IF(P1021=100%,"CUMPLIDA",IF(AND(ISNUMBER(L1021),ISNUMBER([5]CGR!$P$4)), IF(L1021&lt;[5]CGR!$P$4,"INCUMPLIDA","PROCESO"), "VERIFICAR FECHA")),"SIN VALOR AVANCE")</f>
        <v>CUMPLIDA</v>
      </c>
    </row>
    <row r="1022" spans="1:17" ht="195.75" x14ac:dyDescent="0.2">
      <c r="A1022" s="533" t="s">
        <v>19</v>
      </c>
      <c r="B1022" s="534" t="s">
        <v>13</v>
      </c>
      <c r="C1022" s="837"/>
      <c r="D1022" s="837"/>
      <c r="E1022" s="833"/>
      <c r="F1022" s="833" t="s">
        <v>1233</v>
      </c>
      <c r="G1022" s="536" t="s">
        <v>1096</v>
      </c>
      <c r="H1022" s="537" t="s">
        <v>678</v>
      </c>
      <c r="I1022" s="538" t="s">
        <v>679</v>
      </c>
      <c r="J1022" s="539">
        <v>1</v>
      </c>
      <c r="K1022" s="540">
        <v>45231</v>
      </c>
      <c r="L1022" s="540">
        <v>45504</v>
      </c>
      <c r="M1022" s="541">
        <f t="shared" si="32"/>
        <v>39</v>
      </c>
      <c r="N1022" s="542">
        <v>1</v>
      </c>
      <c r="O1022" s="547" t="s">
        <v>1219</v>
      </c>
      <c r="P1022" s="543">
        <f t="shared" si="33"/>
        <v>1</v>
      </c>
      <c r="Q1022" s="544" t="str">
        <f>IF(ISNUMBER(P1022),IF(P1022=100%,"CUMPLIDA",IF(AND(ISNUMBER(L1022),ISNUMBER([5]CGR!$P$4)), IF(L1022&lt;[5]CGR!$P$4,"INCUMPLIDA","PROCESO"), "VERIFICAR FECHA")),"SIN VALOR AVANCE")</f>
        <v>CUMPLIDA</v>
      </c>
    </row>
    <row r="1023" spans="1:17" ht="135.75" x14ac:dyDescent="0.2">
      <c r="A1023" s="533" t="s">
        <v>19</v>
      </c>
      <c r="B1023" s="534" t="s">
        <v>13</v>
      </c>
      <c r="C1023" s="837"/>
      <c r="D1023" s="837"/>
      <c r="E1023" s="833"/>
      <c r="F1023" s="833" t="s">
        <v>1233</v>
      </c>
      <c r="G1023" s="536" t="s">
        <v>97</v>
      </c>
      <c r="H1023" s="538" t="s">
        <v>98</v>
      </c>
      <c r="I1023" s="538" t="s">
        <v>99</v>
      </c>
      <c r="J1023" s="545">
        <v>1</v>
      </c>
      <c r="K1023" s="548">
        <v>45323</v>
      </c>
      <c r="L1023" s="548">
        <v>45747</v>
      </c>
      <c r="M1023" s="541">
        <f t="shared" si="32"/>
        <v>60.571428571428569</v>
      </c>
      <c r="N1023" s="542">
        <v>1</v>
      </c>
      <c r="O1023" s="547" t="s">
        <v>1098</v>
      </c>
      <c r="P1023" s="543">
        <f t="shared" si="33"/>
        <v>1</v>
      </c>
      <c r="Q1023" s="544" t="str">
        <f>IF(ISNUMBER(P1023),IF(P1023=100%,"CUMPLIDA",IF(AND(ISNUMBER(L1023),ISNUMBER([5]CGR!$P$4)), IF(L1023&lt;[5]CGR!$P$4,"INCUMPLIDA","PROCESO"), "VERIFICAR FECHA")),"SIN VALOR AVANCE")</f>
        <v>CUMPLIDA</v>
      </c>
    </row>
    <row r="1024" spans="1:17" ht="75.75" customHeight="1" x14ac:dyDescent="0.2">
      <c r="A1024" s="533" t="s">
        <v>19</v>
      </c>
      <c r="B1024" s="534" t="s">
        <v>13</v>
      </c>
      <c r="C1024" s="837"/>
      <c r="D1024" s="837"/>
      <c r="E1024" s="833"/>
      <c r="F1024" s="833" t="s">
        <v>1233</v>
      </c>
      <c r="G1024" s="536" t="s">
        <v>101</v>
      </c>
      <c r="H1024" s="538" t="s">
        <v>101</v>
      </c>
      <c r="I1024" s="538" t="s">
        <v>102</v>
      </c>
      <c r="J1024" s="545">
        <v>1</v>
      </c>
      <c r="K1024" s="548">
        <v>45323</v>
      </c>
      <c r="L1024" s="548">
        <v>45747</v>
      </c>
      <c r="M1024" s="541">
        <f t="shared" si="32"/>
        <v>60.571428571428569</v>
      </c>
      <c r="N1024" s="542">
        <v>1</v>
      </c>
      <c r="O1024" s="547" t="s">
        <v>1175</v>
      </c>
      <c r="P1024" s="543">
        <f t="shared" si="33"/>
        <v>1</v>
      </c>
      <c r="Q1024" s="544" t="str">
        <f>IF(ISNUMBER(P1024),IF(P1024=100%,"CUMPLIDA",IF(AND(ISNUMBER(L1024),ISNUMBER([5]CGR!$P$4)), IF(L1024&lt;[5]CGR!$P$4,"INCUMPLIDA","PROCESO"), "VERIFICAR FECHA")),"SIN VALOR AVANCE")</f>
        <v>CUMPLIDA</v>
      </c>
    </row>
    <row r="1025" spans="1:17" ht="75.75" customHeight="1" x14ac:dyDescent="0.2">
      <c r="A1025" s="533" t="s">
        <v>19</v>
      </c>
      <c r="B1025" s="534" t="s">
        <v>13</v>
      </c>
      <c r="C1025" s="837"/>
      <c r="D1025" s="837"/>
      <c r="E1025" s="833"/>
      <c r="F1025" s="833" t="s">
        <v>1233</v>
      </c>
      <c r="G1025" s="536" t="s">
        <v>238</v>
      </c>
      <c r="H1025" s="538" t="s">
        <v>239</v>
      </c>
      <c r="I1025" s="538" t="s">
        <v>240</v>
      </c>
      <c r="J1025" s="545">
        <v>1</v>
      </c>
      <c r="K1025" s="548">
        <v>45231</v>
      </c>
      <c r="L1025" s="548">
        <v>45747</v>
      </c>
      <c r="M1025" s="541">
        <f t="shared" si="32"/>
        <v>73.714285714285708</v>
      </c>
      <c r="N1025" s="542">
        <v>1</v>
      </c>
      <c r="O1025" s="547" t="s">
        <v>1175</v>
      </c>
      <c r="P1025" s="543">
        <f t="shared" si="33"/>
        <v>1</v>
      </c>
      <c r="Q1025" s="544" t="str">
        <f>IF(ISNUMBER(P1025),IF(P1025=100%,"CUMPLIDA",IF(AND(ISNUMBER(L1025),ISNUMBER([5]CGR!$P$4)), IF(L1025&lt;[5]CGR!$P$4,"INCUMPLIDA","PROCESO"), "VERIFICAR FECHA")),"SIN VALOR AVANCE")</f>
        <v>CUMPLIDA</v>
      </c>
    </row>
    <row r="1026" spans="1:17" ht="135.75" x14ac:dyDescent="0.2">
      <c r="A1026" s="533" t="s">
        <v>19</v>
      </c>
      <c r="B1026" s="534" t="s">
        <v>13</v>
      </c>
      <c r="C1026" s="837"/>
      <c r="D1026" s="837"/>
      <c r="E1026" s="833"/>
      <c r="F1026" s="833" t="s">
        <v>1233</v>
      </c>
      <c r="G1026" s="536" t="s">
        <v>104</v>
      </c>
      <c r="H1026" s="538" t="s">
        <v>104</v>
      </c>
      <c r="I1026" s="538" t="s">
        <v>248</v>
      </c>
      <c r="J1026" s="545">
        <v>1</v>
      </c>
      <c r="K1026" s="548">
        <v>45323</v>
      </c>
      <c r="L1026" s="548">
        <v>45747</v>
      </c>
      <c r="M1026" s="541">
        <f t="shared" si="32"/>
        <v>60.571428571428569</v>
      </c>
      <c r="N1026" s="542">
        <v>1</v>
      </c>
      <c r="O1026" s="547" t="s">
        <v>1098</v>
      </c>
      <c r="P1026" s="543">
        <f t="shared" si="33"/>
        <v>1</v>
      </c>
      <c r="Q1026" s="544" t="str">
        <f>IF(ISNUMBER(P1026),IF(P1026=100%,"CUMPLIDA",IF(AND(ISNUMBER(L1026),ISNUMBER([5]CGR!$P$4)), IF(L1026&lt;[5]CGR!$P$4,"INCUMPLIDA","PROCESO"), "VERIFICAR FECHA")),"SIN VALOR AVANCE")</f>
        <v>CUMPLIDA</v>
      </c>
    </row>
    <row r="1027" spans="1:17" ht="75.75" customHeight="1" x14ac:dyDescent="0.2">
      <c r="A1027" s="533" t="s">
        <v>19</v>
      </c>
      <c r="B1027" s="534" t="s">
        <v>13</v>
      </c>
      <c r="C1027" s="837"/>
      <c r="D1027" s="837"/>
      <c r="E1027" s="833"/>
      <c r="F1027" s="833" t="s">
        <v>1233</v>
      </c>
      <c r="G1027" s="536" t="s">
        <v>830</v>
      </c>
      <c r="H1027" s="538" t="s">
        <v>830</v>
      </c>
      <c r="I1027" s="538" t="s">
        <v>107</v>
      </c>
      <c r="J1027" s="545">
        <v>1</v>
      </c>
      <c r="K1027" s="548">
        <v>45231</v>
      </c>
      <c r="L1027" s="548">
        <v>45747</v>
      </c>
      <c r="M1027" s="541">
        <f t="shared" si="32"/>
        <v>73.714285714285708</v>
      </c>
      <c r="N1027" s="542">
        <v>1</v>
      </c>
      <c r="O1027" s="547" t="s">
        <v>1175</v>
      </c>
      <c r="P1027" s="543">
        <f t="shared" si="33"/>
        <v>1</v>
      </c>
      <c r="Q1027" s="544" t="str">
        <f>IF(ISNUMBER(P1027),IF(P1027=100%,"CUMPLIDA",IF(AND(ISNUMBER(L1027),ISNUMBER([5]CGR!$P$4)), IF(L1027&lt;[5]CGR!$P$4,"INCUMPLIDA","PROCESO"), "VERIFICAR FECHA")),"SIN VALOR AVANCE")</f>
        <v>CUMPLIDA</v>
      </c>
    </row>
    <row r="1028" spans="1:17" ht="195.75" x14ac:dyDescent="0.2">
      <c r="A1028" s="533" t="s">
        <v>19</v>
      </c>
      <c r="B1028" s="534" t="s">
        <v>13</v>
      </c>
      <c r="C1028" s="837"/>
      <c r="D1028" s="837"/>
      <c r="E1028" s="833"/>
      <c r="F1028" s="833" t="s">
        <v>1233</v>
      </c>
      <c r="G1028" s="536" t="s">
        <v>831</v>
      </c>
      <c r="H1028" s="538" t="s">
        <v>831</v>
      </c>
      <c r="I1028" s="538" t="s">
        <v>524</v>
      </c>
      <c r="J1028" s="545">
        <v>1</v>
      </c>
      <c r="K1028" s="548">
        <v>45231</v>
      </c>
      <c r="L1028" s="548">
        <v>45808</v>
      </c>
      <c r="M1028" s="541">
        <f t="shared" si="32"/>
        <v>82.428571428571431</v>
      </c>
      <c r="N1028" s="542">
        <v>1</v>
      </c>
      <c r="O1028" s="547" t="s">
        <v>1219</v>
      </c>
      <c r="P1028" s="543">
        <f t="shared" si="33"/>
        <v>1</v>
      </c>
      <c r="Q1028" s="544" t="str">
        <f>IF(ISNUMBER(P1028),IF(P1028=100%,"CUMPLIDA",IF(AND(ISNUMBER(L1028),ISNUMBER([5]CGR!$P$4)), IF(L1028&lt;[5]CGR!$P$4,"INCUMPLIDA","PROCESO"), "VERIFICAR FECHA")),"SIN VALOR AVANCE")</f>
        <v>CUMPLIDA</v>
      </c>
    </row>
    <row r="1029" spans="1:17" ht="75.75" customHeight="1" x14ac:dyDescent="0.2">
      <c r="A1029" s="533" t="s">
        <v>19</v>
      </c>
      <c r="B1029" s="534" t="s">
        <v>13</v>
      </c>
      <c r="C1029" s="837" t="s">
        <v>1084</v>
      </c>
      <c r="D1029" s="837" t="s">
        <v>1085</v>
      </c>
      <c r="E1029" s="833"/>
      <c r="F1029" s="833" t="s">
        <v>1233</v>
      </c>
      <c r="G1029" s="536" t="s">
        <v>110</v>
      </c>
      <c r="H1029" s="538" t="s">
        <v>111</v>
      </c>
      <c r="I1029" s="538" t="s">
        <v>112</v>
      </c>
      <c r="J1029" s="545">
        <v>12</v>
      </c>
      <c r="K1029" s="548">
        <v>46024</v>
      </c>
      <c r="L1029" s="548">
        <v>47118</v>
      </c>
      <c r="M1029" s="541">
        <f t="shared" si="32"/>
        <v>156.28571428571428</v>
      </c>
      <c r="N1029" s="542">
        <v>0</v>
      </c>
      <c r="O1029" s="547" t="s">
        <v>1175</v>
      </c>
      <c r="P1029" s="543">
        <f t="shared" si="33"/>
        <v>0</v>
      </c>
      <c r="Q1029" s="544" t="str">
        <f>IF(ISNUMBER(P1029),IF(P1029=100%,"CUMPLIDA",IF(AND(ISNUMBER(L1029),ISNUMBER([5]CGR!$P$4)), IF(L1029&lt;[5]CGR!$P$4,"INCUMPLIDA","PROCESO"), "VERIFICAR FECHA")),"SIN VALOR AVANCE")</f>
        <v>PROCESO</v>
      </c>
    </row>
    <row r="1030" spans="1:17" ht="135.75" x14ac:dyDescent="0.2">
      <c r="A1030" s="533" t="s">
        <v>19</v>
      </c>
      <c r="B1030" s="534" t="s">
        <v>13</v>
      </c>
      <c r="C1030" s="837" t="s">
        <v>1084</v>
      </c>
      <c r="D1030" s="837" t="s">
        <v>1085</v>
      </c>
      <c r="E1030" s="833"/>
      <c r="F1030" s="833" t="s">
        <v>1233</v>
      </c>
      <c r="G1030" s="536" t="s">
        <v>114</v>
      </c>
      <c r="H1030" s="538" t="s">
        <v>115</v>
      </c>
      <c r="I1030" s="538" t="s">
        <v>116</v>
      </c>
      <c r="J1030" s="545">
        <v>1</v>
      </c>
      <c r="K1030" s="548">
        <v>46024</v>
      </c>
      <c r="L1030" s="548">
        <v>47118</v>
      </c>
      <c r="M1030" s="541">
        <f t="shared" si="32"/>
        <v>156.28571428571428</v>
      </c>
      <c r="N1030" s="542">
        <v>0</v>
      </c>
      <c r="O1030" s="547" t="s">
        <v>1098</v>
      </c>
      <c r="P1030" s="543">
        <f t="shared" si="33"/>
        <v>0</v>
      </c>
      <c r="Q1030" s="544" t="str">
        <f>IF(ISNUMBER(P1030),IF(P1030=100%,"CUMPLIDA",IF(AND(ISNUMBER(L1030),ISNUMBER([5]CGR!$P$4)), IF(L1030&lt;[5]CGR!$P$4,"INCUMPLIDA","PROCESO"), "VERIFICAR FECHA")),"SIN VALOR AVANCE")</f>
        <v>PROCESO</v>
      </c>
    </row>
    <row r="1031" spans="1:17" ht="195.75" x14ac:dyDescent="0.2">
      <c r="A1031" s="533" t="s">
        <v>19</v>
      </c>
      <c r="B1031" s="534" t="s">
        <v>13</v>
      </c>
      <c r="C1031" s="837" t="s">
        <v>1084</v>
      </c>
      <c r="D1031" s="837" t="s">
        <v>1085</v>
      </c>
      <c r="E1031" s="833"/>
      <c r="F1031" s="833" t="s">
        <v>1233</v>
      </c>
      <c r="G1031" s="536" t="s">
        <v>117</v>
      </c>
      <c r="H1031" s="538" t="s">
        <v>118</v>
      </c>
      <c r="I1031" s="538" t="s">
        <v>119</v>
      </c>
      <c r="J1031" s="545">
        <v>2</v>
      </c>
      <c r="K1031" s="548">
        <v>46024</v>
      </c>
      <c r="L1031" s="548">
        <v>47118</v>
      </c>
      <c r="M1031" s="541">
        <f t="shared" si="32"/>
        <v>156.28571428571428</v>
      </c>
      <c r="N1031" s="542">
        <v>0</v>
      </c>
      <c r="O1031" s="547" t="s">
        <v>1219</v>
      </c>
      <c r="P1031" s="543">
        <f t="shared" si="33"/>
        <v>0</v>
      </c>
      <c r="Q1031" s="544" t="str">
        <f>IF(ISNUMBER(P1031),IF(P1031=100%,"CUMPLIDA",IF(AND(ISNUMBER(L1031),ISNUMBER([5]CGR!$P$4)), IF(L1031&lt;[5]CGR!$P$4,"INCUMPLIDA","PROCESO"), "VERIFICAR FECHA")),"SIN VALOR AVANCE")</f>
        <v>PROCESO</v>
      </c>
    </row>
    <row r="1032" spans="1:17" ht="90.75" x14ac:dyDescent="0.2">
      <c r="A1032" s="533" t="s">
        <v>19</v>
      </c>
      <c r="B1032" s="534" t="s">
        <v>13</v>
      </c>
      <c r="C1032" s="837" t="s">
        <v>1084</v>
      </c>
      <c r="D1032" s="837" t="s">
        <v>1085</v>
      </c>
      <c r="E1032" s="833"/>
      <c r="F1032" s="833" t="s">
        <v>1233</v>
      </c>
      <c r="G1032" s="536" t="s">
        <v>1169</v>
      </c>
      <c r="H1032" s="538" t="s">
        <v>1100</v>
      </c>
      <c r="I1032" s="538" t="s">
        <v>1101</v>
      </c>
      <c r="J1032" s="539">
        <v>1</v>
      </c>
      <c r="K1032" s="540">
        <v>44927</v>
      </c>
      <c r="L1032" s="540">
        <v>45016</v>
      </c>
      <c r="M1032" s="541">
        <f t="shared" si="32"/>
        <v>12.714285714285714</v>
      </c>
      <c r="N1032" s="542">
        <v>1</v>
      </c>
      <c r="O1032" s="538" t="s">
        <v>1153</v>
      </c>
      <c r="P1032" s="543">
        <f t="shared" si="33"/>
        <v>1</v>
      </c>
      <c r="Q1032" s="544" t="str">
        <f>IF(ISNUMBER(P1032),IF(P1032=100%,"CUMPLIDA",IF(AND(ISNUMBER(L1032),ISNUMBER([5]CGR!$P$4)), IF(L1032&lt;[5]CGR!$P$4,"INCUMPLIDA","PROCESO"), "VERIFICAR FECHA")),"SIN VALOR AVANCE")</f>
        <v>CUMPLIDA</v>
      </c>
    </row>
    <row r="1033" spans="1:17" ht="165.75" x14ac:dyDescent="0.2">
      <c r="A1033" s="533" t="s">
        <v>19</v>
      </c>
      <c r="B1033" s="534" t="s">
        <v>13</v>
      </c>
      <c r="C1033" s="837" t="s">
        <v>1084</v>
      </c>
      <c r="D1033" s="837" t="s">
        <v>1085</v>
      </c>
      <c r="E1033" s="833"/>
      <c r="F1033" s="833" t="s">
        <v>1233</v>
      </c>
      <c r="G1033" s="536" t="s">
        <v>1169</v>
      </c>
      <c r="H1033" s="538" t="s">
        <v>1170</v>
      </c>
      <c r="I1033" s="538" t="s">
        <v>731</v>
      </c>
      <c r="J1033" s="539">
        <v>1</v>
      </c>
      <c r="K1033" s="540">
        <v>45017</v>
      </c>
      <c r="L1033" s="540">
        <v>45138</v>
      </c>
      <c r="M1033" s="541">
        <f t="shared" si="32"/>
        <v>17.285714285714285</v>
      </c>
      <c r="N1033" s="542">
        <v>1</v>
      </c>
      <c r="O1033" s="538" t="s">
        <v>1236</v>
      </c>
      <c r="P1033" s="543">
        <f t="shared" si="33"/>
        <v>1</v>
      </c>
      <c r="Q1033" s="544" t="str">
        <f>IF(ISNUMBER(P1033),IF(P1033=100%,"CUMPLIDA",IF(AND(ISNUMBER(L1033),ISNUMBER([5]CGR!$P$4)), IF(L1033&lt;[5]CGR!$P$4,"INCUMPLIDA","PROCESO"), "VERIFICAR FECHA")),"SIN VALOR AVANCE")</f>
        <v>CUMPLIDA</v>
      </c>
    </row>
    <row r="1034" spans="1:17" ht="120" x14ac:dyDescent="0.2">
      <c r="A1034" s="533" t="s">
        <v>19</v>
      </c>
      <c r="B1034" s="534" t="s">
        <v>13</v>
      </c>
      <c r="C1034" s="837" t="s">
        <v>1084</v>
      </c>
      <c r="D1034" s="837" t="s">
        <v>1085</v>
      </c>
      <c r="E1034" s="833"/>
      <c r="F1034" s="833" t="s">
        <v>1233</v>
      </c>
      <c r="G1034" s="536" t="s">
        <v>1115</v>
      </c>
      <c r="H1034" s="538" t="s">
        <v>1116</v>
      </c>
      <c r="I1034" s="538" t="s">
        <v>1178</v>
      </c>
      <c r="J1034" s="539">
        <v>12</v>
      </c>
      <c r="K1034" s="540">
        <v>44958</v>
      </c>
      <c r="L1034" s="540">
        <v>45323</v>
      </c>
      <c r="M1034" s="541">
        <f t="shared" si="32"/>
        <v>52.142857142857146</v>
      </c>
      <c r="N1034" s="542">
        <v>12</v>
      </c>
      <c r="O1034" s="538" t="s">
        <v>1198</v>
      </c>
      <c r="P1034" s="543">
        <f t="shared" si="33"/>
        <v>1</v>
      </c>
      <c r="Q1034" s="544" t="str">
        <f>IF(ISNUMBER(P1034),IF(P1034=100%,"CUMPLIDA",IF(AND(ISNUMBER(L1034),ISNUMBER([5]CGR!$P$4)), IF(L1034&lt;[5]CGR!$P$4,"INCUMPLIDA","PROCESO"), "VERIFICAR FECHA")),"SIN VALOR AVANCE")</f>
        <v>CUMPLIDA</v>
      </c>
    </row>
    <row r="1035" spans="1:17" ht="180.75" customHeight="1" x14ac:dyDescent="0.2">
      <c r="A1035" s="533" t="s">
        <v>19</v>
      </c>
      <c r="B1035" s="534" t="s">
        <v>13</v>
      </c>
      <c r="C1035" s="837" t="s">
        <v>1084</v>
      </c>
      <c r="D1035" s="837" t="s">
        <v>1085</v>
      </c>
      <c r="E1035" s="833" t="s">
        <v>1237</v>
      </c>
      <c r="F1035" s="833" t="s">
        <v>1238</v>
      </c>
      <c r="G1035" s="536" t="s">
        <v>1137</v>
      </c>
      <c r="H1035" s="538" t="s">
        <v>1093</v>
      </c>
      <c r="I1035" s="538" t="s">
        <v>1094</v>
      </c>
      <c r="J1035" s="539">
        <v>3</v>
      </c>
      <c r="K1035" s="540">
        <v>44958</v>
      </c>
      <c r="L1035" s="540">
        <v>45323</v>
      </c>
      <c r="M1035" s="541">
        <f t="shared" si="32"/>
        <v>52.142857142857146</v>
      </c>
      <c r="N1035" s="542">
        <v>3</v>
      </c>
      <c r="O1035" s="538" t="s">
        <v>1114</v>
      </c>
      <c r="P1035" s="543">
        <f t="shared" si="33"/>
        <v>1</v>
      </c>
      <c r="Q1035" s="544" t="str">
        <f>IF(ISNUMBER(P1035),IF(P1035=100%,"CUMPLIDA",IF(AND(ISNUMBER(L1035),ISNUMBER([5]CGR!$P$4)), IF(L1035&lt;[5]CGR!$P$4,"INCUMPLIDA","PROCESO"), "VERIFICAR FECHA")),"SIN VALOR AVANCE")</f>
        <v>CUMPLIDA</v>
      </c>
    </row>
    <row r="1036" spans="1:17" ht="90" customHeight="1" x14ac:dyDescent="0.2">
      <c r="A1036" s="533" t="s">
        <v>19</v>
      </c>
      <c r="B1036" s="534" t="s">
        <v>13</v>
      </c>
      <c r="C1036" s="837"/>
      <c r="D1036" s="837"/>
      <c r="E1036" s="833"/>
      <c r="F1036" s="833" t="s">
        <v>1238</v>
      </c>
      <c r="G1036" s="536" t="s">
        <v>1096</v>
      </c>
      <c r="H1036" s="537" t="s">
        <v>675</v>
      </c>
      <c r="I1036" s="538" t="s">
        <v>676</v>
      </c>
      <c r="J1036" s="539">
        <v>1</v>
      </c>
      <c r="K1036" s="540">
        <v>45231</v>
      </c>
      <c r="L1036" s="540">
        <v>45504</v>
      </c>
      <c r="M1036" s="541">
        <f t="shared" si="32"/>
        <v>39</v>
      </c>
      <c r="N1036" s="542">
        <v>1</v>
      </c>
      <c r="O1036" s="547" t="s">
        <v>825</v>
      </c>
      <c r="P1036" s="543">
        <f t="shared" si="33"/>
        <v>1</v>
      </c>
      <c r="Q1036" s="544" t="str">
        <f>IF(ISNUMBER(P1036),IF(P1036=100%,"CUMPLIDA",IF(AND(ISNUMBER(L1036),ISNUMBER([5]CGR!$P$4)), IF(L1036&lt;[5]CGR!$P$4,"INCUMPLIDA","PROCESO"), "VERIFICAR FECHA")),"SIN VALOR AVANCE")</f>
        <v>CUMPLIDA</v>
      </c>
    </row>
    <row r="1037" spans="1:17" ht="210.75" x14ac:dyDescent="0.2">
      <c r="A1037" s="533" t="s">
        <v>19</v>
      </c>
      <c r="B1037" s="534" t="s">
        <v>13</v>
      </c>
      <c r="C1037" s="837"/>
      <c r="D1037" s="837"/>
      <c r="E1037" s="833"/>
      <c r="F1037" s="833" t="s">
        <v>1238</v>
      </c>
      <c r="G1037" s="536" t="s">
        <v>1096</v>
      </c>
      <c r="H1037" s="537" t="s">
        <v>678</v>
      </c>
      <c r="I1037" s="538" t="s">
        <v>679</v>
      </c>
      <c r="J1037" s="539">
        <v>1</v>
      </c>
      <c r="K1037" s="540">
        <v>45231</v>
      </c>
      <c r="L1037" s="540">
        <v>45504</v>
      </c>
      <c r="M1037" s="541">
        <f t="shared" si="32"/>
        <v>39</v>
      </c>
      <c r="N1037" s="542">
        <v>1</v>
      </c>
      <c r="O1037" s="547" t="s">
        <v>1097</v>
      </c>
      <c r="P1037" s="543">
        <f t="shared" si="33"/>
        <v>1</v>
      </c>
      <c r="Q1037" s="544" t="str">
        <f>IF(ISNUMBER(P1037),IF(P1037=100%,"CUMPLIDA",IF(AND(ISNUMBER(L1037),ISNUMBER([5]CGR!$P$4)), IF(L1037&lt;[5]CGR!$P$4,"INCUMPLIDA","PROCESO"), "VERIFICAR FECHA")),"SIN VALOR AVANCE")</f>
        <v>CUMPLIDA</v>
      </c>
    </row>
    <row r="1038" spans="1:17" ht="135.75" x14ac:dyDescent="0.2">
      <c r="A1038" s="533" t="s">
        <v>19</v>
      </c>
      <c r="B1038" s="534" t="s">
        <v>13</v>
      </c>
      <c r="C1038" s="837"/>
      <c r="D1038" s="837"/>
      <c r="E1038" s="833"/>
      <c r="F1038" s="833" t="s">
        <v>1238</v>
      </c>
      <c r="G1038" s="536" t="s">
        <v>97</v>
      </c>
      <c r="H1038" s="538" t="s">
        <v>98</v>
      </c>
      <c r="I1038" s="538" t="s">
        <v>99</v>
      </c>
      <c r="J1038" s="545">
        <v>1</v>
      </c>
      <c r="K1038" s="548">
        <v>45323</v>
      </c>
      <c r="L1038" s="548">
        <v>45747</v>
      </c>
      <c r="M1038" s="541">
        <f t="shared" si="32"/>
        <v>60.571428571428569</v>
      </c>
      <c r="N1038" s="542">
        <v>1</v>
      </c>
      <c r="O1038" s="547" t="s">
        <v>1098</v>
      </c>
      <c r="P1038" s="543">
        <f t="shared" si="33"/>
        <v>1</v>
      </c>
      <c r="Q1038" s="544" t="str">
        <f>IF(ISNUMBER(P1038),IF(P1038=100%,"CUMPLIDA",IF(AND(ISNUMBER(L1038),ISNUMBER([5]CGR!$P$4)), IF(L1038&lt;[5]CGR!$P$4,"INCUMPLIDA","PROCESO"), "VERIFICAR FECHA")),"SIN VALOR AVANCE")</f>
        <v>CUMPLIDA</v>
      </c>
    </row>
    <row r="1039" spans="1:17" ht="90" customHeight="1" x14ac:dyDescent="0.2">
      <c r="A1039" s="533" t="s">
        <v>19</v>
      </c>
      <c r="B1039" s="534" t="s">
        <v>13</v>
      </c>
      <c r="C1039" s="837" t="s">
        <v>1084</v>
      </c>
      <c r="D1039" s="837" t="s">
        <v>1085</v>
      </c>
      <c r="E1039" s="833"/>
      <c r="F1039" s="833" t="s">
        <v>1238</v>
      </c>
      <c r="G1039" s="536" t="s">
        <v>101</v>
      </c>
      <c r="H1039" s="538" t="s">
        <v>101</v>
      </c>
      <c r="I1039" s="538" t="s">
        <v>102</v>
      </c>
      <c r="J1039" s="545">
        <v>1</v>
      </c>
      <c r="K1039" s="548">
        <v>45323</v>
      </c>
      <c r="L1039" s="548">
        <v>45747</v>
      </c>
      <c r="M1039" s="541">
        <f t="shared" si="32"/>
        <v>60.571428571428569</v>
      </c>
      <c r="N1039" s="542">
        <v>1</v>
      </c>
      <c r="O1039" s="547" t="s">
        <v>924</v>
      </c>
      <c r="P1039" s="543">
        <f t="shared" si="33"/>
        <v>1</v>
      </c>
      <c r="Q1039" s="544" t="str">
        <f>IF(ISNUMBER(P1039),IF(P1039=100%,"CUMPLIDA",IF(AND(ISNUMBER(L1039),ISNUMBER([5]CGR!$P$4)), IF(L1039&lt;[5]CGR!$P$4,"INCUMPLIDA","PROCESO"), "VERIFICAR FECHA")),"SIN VALOR AVANCE")</f>
        <v>CUMPLIDA</v>
      </c>
    </row>
    <row r="1040" spans="1:17" ht="75.75" customHeight="1" x14ac:dyDescent="0.2">
      <c r="A1040" s="533" t="s">
        <v>19</v>
      </c>
      <c r="B1040" s="534" t="s">
        <v>13</v>
      </c>
      <c r="C1040" s="837"/>
      <c r="D1040" s="837"/>
      <c r="E1040" s="833"/>
      <c r="F1040" s="833" t="s">
        <v>1238</v>
      </c>
      <c r="G1040" s="536" t="s">
        <v>238</v>
      </c>
      <c r="H1040" s="538" t="s">
        <v>239</v>
      </c>
      <c r="I1040" s="538" t="s">
        <v>240</v>
      </c>
      <c r="J1040" s="545">
        <v>1</v>
      </c>
      <c r="K1040" s="548">
        <v>45231</v>
      </c>
      <c r="L1040" s="548">
        <v>45747</v>
      </c>
      <c r="M1040" s="541">
        <f t="shared" si="32"/>
        <v>73.714285714285708</v>
      </c>
      <c r="N1040" s="542">
        <v>1</v>
      </c>
      <c r="O1040" s="547" t="s">
        <v>924</v>
      </c>
      <c r="P1040" s="543">
        <f t="shared" si="33"/>
        <v>1</v>
      </c>
      <c r="Q1040" s="544" t="str">
        <f>IF(ISNUMBER(P1040),IF(P1040=100%,"CUMPLIDA",IF(AND(ISNUMBER(L1040),ISNUMBER([5]CGR!$P$4)), IF(L1040&lt;[5]CGR!$P$4,"INCUMPLIDA","PROCESO"), "VERIFICAR FECHA")),"SIN VALOR AVANCE")</f>
        <v>CUMPLIDA</v>
      </c>
    </row>
    <row r="1041" spans="1:17" ht="135.75" x14ac:dyDescent="0.2">
      <c r="A1041" s="533" t="s">
        <v>19</v>
      </c>
      <c r="B1041" s="534" t="s">
        <v>13</v>
      </c>
      <c r="C1041" s="837"/>
      <c r="D1041" s="837"/>
      <c r="E1041" s="833"/>
      <c r="F1041" s="833" t="s">
        <v>1238</v>
      </c>
      <c r="G1041" s="536" t="s">
        <v>104</v>
      </c>
      <c r="H1041" s="538" t="s">
        <v>104</v>
      </c>
      <c r="I1041" s="538" t="s">
        <v>248</v>
      </c>
      <c r="J1041" s="545">
        <v>1</v>
      </c>
      <c r="K1041" s="548">
        <v>45323</v>
      </c>
      <c r="L1041" s="548">
        <v>45747</v>
      </c>
      <c r="M1041" s="541">
        <f t="shared" si="32"/>
        <v>60.571428571428569</v>
      </c>
      <c r="N1041" s="542">
        <v>1</v>
      </c>
      <c r="O1041" s="547" t="s">
        <v>1098</v>
      </c>
      <c r="P1041" s="543">
        <f t="shared" si="33"/>
        <v>1</v>
      </c>
      <c r="Q1041" s="544" t="str">
        <f>IF(ISNUMBER(P1041),IF(P1041=100%,"CUMPLIDA",IF(AND(ISNUMBER(L1041),ISNUMBER([5]CGR!$P$4)), IF(L1041&lt;[5]CGR!$P$4,"INCUMPLIDA","PROCESO"), "VERIFICAR FECHA")),"SIN VALOR AVANCE")</f>
        <v>CUMPLIDA</v>
      </c>
    </row>
    <row r="1042" spans="1:17" ht="75.75" customHeight="1" x14ac:dyDescent="0.2">
      <c r="A1042" s="533" t="s">
        <v>19</v>
      </c>
      <c r="B1042" s="534" t="s">
        <v>13</v>
      </c>
      <c r="C1042" s="837"/>
      <c r="D1042" s="837"/>
      <c r="E1042" s="833"/>
      <c r="F1042" s="833" t="s">
        <v>1238</v>
      </c>
      <c r="G1042" s="536" t="s">
        <v>830</v>
      </c>
      <c r="H1042" s="538" t="s">
        <v>830</v>
      </c>
      <c r="I1042" s="538" t="s">
        <v>107</v>
      </c>
      <c r="J1042" s="545">
        <v>1</v>
      </c>
      <c r="K1042" s="548">
        <v>45231</v>
      </c>
      <c r="L1042" s="548">
        <v>45747</v>
      </c>
      <c r="M1042" s="541">
        <f t="shared" si="32"/>
        <v>73.714285714285708</v>
      </c>
      <c r="N1042" s="542">
        <v>1</v>
      </c>
      <c r="O1042" s="547" t="s">
        <v>924</v>
      </c>
      <c r="P1042" s="543">
        <f t="shared" si="33"/>
        <v>1</v>
      </c>
      <c r="Q1042" s="544" t="str">
        <f>IF(ISNUMBER(P1042),IF(P1042=100%,"CUMPLIDA",IF(AND(ISNUMBER(L1042),ISNUMBER([5]CGR!$P$4)), IF(L1042&lt;[5]CGR!$P$4,"INCUMPLIDA","PROCESO"), "VERIFICAR FECHA")),"SIN VALOR AVANCE")</f>
        <v>CUMPLIDA</v>
      </c>
    </row>
    <row r="1043" spans="1:17" ht="210.75" x14ac:dyDescent="0.2">
      <c r="A1043" s="533" t="s">
        <v>19</v>
      </c>
      <c r="B1043" s="534" t="s">
        <v>13</v>
      </c>
      <c r="C1043" s="837"/>
      <c r="D1043" s="837"/>
      <c r="E1043" s="833"/>
      <c r="F1043" s="833" t="s">
        <v>1238</v>
      </c>
      <c r="G1043" s="536" t="s">
        <v>831</v>
      </c>
      <c r="H1043" s="538" t="s">
        <v>831</v>
      </c>
      <c r="I1043" s="538" t="s">
        <v>524</v>
      </c>
      <c r="J1043" s="545">
        <v>1</v>
      </c>
      <c r="K1043" s="548">
        <v>45231</v>
      </c>
      <c r="L1043" s="548">
        <v>45808</v>
      </c>
      <c r="M1043" s="541">
        <f t="shared" si="32"/>
        <v>82.428571428571431</v>
      </c>
      <c r="N1043" s="542">
        <v>1</v>
      </c>
      <c r="O1043" s="547" t="s">
        <v>1097</v>
      </c>
      <c r="P1043" s="543">
        <f t="shared" si="33"/>
        <v>1</v>
      </c>
      <c r="Q1043" s="544" t="str">
        <f>IF(ISNUMBER(P1043),IF(P1043=100%,"CUMPLIDA",IF(AND(ISNUMBER(L1043),ISNUMBER([5]CGR!$P$4)), IF(L1043&lt;[5]CGR!$P$4,"INCUMPLIDA","PROCESO"), "VERIFICAR FECHA")),"SIN VALOR AVANCE")</f>
        <v>CUMPLIDA</v>
      </c>
    </row>
    <row r="1044" spans="1:17" ht="75.75" customHeight="1" x14ac:dyDescent="0.2">
      <c r="A1044" s="533" t="s">
        <v>19</v>
      </c>
      <c r="B1044" s="534" t="s">
        <v>13</v>
      </c>
      <c r="C1044" s="837"/>
      <c r="D1044" s="837"/>
      <c r="E1044" s="833"/>
      <c r="F1044" s="833" t="s">
        <v>1238</v>
      </c>
      <c r="G1044" s="536" t="s">
        <v>110</v>
      </c>
      <c r="H1044" s="538" t="s">
        <v>111</v>
      </c>
      <c r="I1044" s="538" t="s">
        <v>112</v>
      </c>
      <c r="J1044" s="545">
        <v>12</v>
      </c>
      <c r="K1044" s="548">
        <v>46024</v>
      </c>
      <c r="L1044" s="548">
        <v>47118</v>
      </c>
      <c r="M1044" s="541">
        <f t="shared" ref="M1044:M1107" si="34">(L1044-K1044)/7</f>
        <v>156.28571428571428</v>
      </c>
      <c r="N1044" s="542">
        <v>0</v>
      </c>
      <c r="O1044" s="547" t="s">
        <v>924</v>
      </c>
      <c r="P1044" s="543">
        <f t="shared" si="33"/>
        <v>0</v>
      </c>
      <c r="Q1044" s="544" t="str">
        <f>IF(ISNUMBER(P1044),IF(P1044=100%,"CUMPLIDA",IF(AND(ISNUMBER(L1044),ISNUMBER([5]CGR!$P$4)), IF(L1044&lt;[5]CGR!$P$4,"INCUMPLIDA","PROCESO"), "VERIFICAR FECHA")),"SIN VALOR AVANCE")</f>
        <v>PROCESO</v>
      </c>
    </row>
    <row r="1045" spans="1:17" ht="135.75" x14ac:dyDescent="0.2">
      <c r="A1045" s="533" t="s">
        <v>19</v>
      </c>
      <c r="B1045" s="534" t="s">
        <v>13</v>
      </c>
      <c r="C1045" s="837" t="s">
        <v>1084</v>
      </c>
      <c r="D1045" s="837" t="s">
        <v>1085</v>
      </c>
      <c r="E1045" s="833"/>
      <c r="F1045" s="833" t="s">
        <v>1238</v>
      </c>
      <c r="G1045" s="536" t="s">
        <v>114</v>
      </c>
      <c r="H1045" s="538" t="s">
        <v>115</v>
      </c>
      <c r="I1045" s="538" t="s">
        <v>116</v>
      </c>
      <c r="J1045" s="545">
        <v>1</v>
      </c>
      <c r="K1045" s="548">
        <v>46024</v>
      </c>
      <c r="L1045" s="548">
        <v>47118</v>
      </c>
      <c r="M1045" s="541">
        <f t="shared" si="34"/>
        <v>156.28571428571428</v>
      </c>
      <c r="N1045" s="542">
        <v>0</v>
      </c>
      <c r="O1045" s="547" t="s">
        <v>1098</v>
      </c>
      <c r="P1045" s="543">
        <f t="shared" si="33"/>
        <v>0</v>
      </c>
      <c r="Q1045" s="544" t="str">
        <f>IF(ISNUMBER(P1045),IF(P1045=100%,"CUMPLIDA",IF(AND(ISNUMBER(L1045),ISNUMBER([5]CGR!$P$4)), IF(L1045&lt;[5]CGR!$P$4,"INCUMPLIDA","PROCESO"), "VERIFICAR FECHA")),"SIN VALOR AVANCE")</f>
        <v>PROCESO</v>
      </c>
    </row>
    <row r="1046" spans="1:17" ht="210.75" x14ac:dyDescent="0.2">
      <c r="A1046" s="533" t="s">
        <v>19</v>
      </c>
      <c r="B1046" s="534" t="s">
        <v>13</v>
      </c>
      <c r="C1046" s="837" t="s">
        <v>1084</v>
      </c>
      <c r="D1046" s="837" t="s">
        <v>1085</v>
      </c>
      <c r="E1046" s="833"/>
      <c r="F1046" s="833" t="s">
        <v>1238</v>
      </c>
      <c r="G1046" s="536" t="s">
        <v>117</v>
      </c>
      <c r="H1046" s="538" t="s">
        <v>118</v>
      </c>
      <c r="I1046" s="538" t="s">
        <v>119</v>
      </c>
      <c r="J1046" s="545">
        <v>2</v>
      </c>
      <c r="K1046" s="548">
        <v>46024</v>
      </c>
      <c r="L1046" s="548">
        <v>47118</v>
      </c>
      <c r="M1046" s="541">
        <f t="shared" si="34"/>
        <v>156.28571428571428</v>
      </c>
      <c r="N1046" s="542">
        <v>0</v>
      </c>
      <c r="O1046" s="547" t="s">
        <v>1097</v>
      </c>
      <c r="P1046" s="543">
        <f t="shared" si="33"/>
        <v>0</v>
      </c>
      <c r="Q1046" s="544" t="str">
        <f>IF(ISNUMBER(P1046),IF(P1046=100%,"CUMPLIDA",IF(AND(ISNUMBER(L1046),ISNUMBER([5]CGR!$P$4)), IF(L1046&lt;[5]CGR!$P$4,"INCUMPLIDA","PROCESO"), "VERIFICAR FECHA")),"SIN VALOR AVANCE")</f>
        <v>PROCESO</v>
      </c>
    </row>
    <row r="1047" spans="1:17" ht="105.75" customHeight="1" x14ac:dyDescent="0.2">
      <c r="A1047" s="533" t="s">
        <v>19</v>
      </c>
      <c r="B1047" s="534" t="s">
        <v>13</v>
      </c>
      <c r="C1047" s="837" t="s">
        <v>1084</v>
      </c>
      <c r="D1047" s="837" t="s">
        <v>1085</v>
      </c>
      <c r="E1047" s="833"/>
      <c r="F1047" s="833" t="s">
        <v>1238</v>
      </c>
      <c r="G1047" s="536" t="s">
        <v>1099</v>
      </c>
      <c r="H1047" s="538" t="s">
        <v>1100</v>
      </c>
      <c r="I1047" s="538" t="s">
        <v>1101</v>
      </c>
      <c r="J1047" s="539">
        <v>1</v>
      </c>
      <c r="K1047" s="540">
        <v>44927</v>
      </c>
      <c r="L1047" s="540">
        <v>45016</v>
      </c>
      <c r="M1047" s="541">
        <f t="shared" si="34"/>
        <v>12.714285714285714</v>
      </c>
      <c r="N1047" s="542">
        <v>1</v>
      </c>
      <c r="O1047" s="538" t="s">
        <v>1208</v>
      </c>
      <c r="P1047" s="543">
        <f t="shared" si="33"/>
        <v>1</v>
      </c>
      <c r="Q1047" s="544" t="str">
        <f>IF(ISNUMBER(P1047),IF(P1047=100%,"CUMPLIDA",IF(AND(ISNUMBER(L1047),ISNUMBER([5]CGR!$P$4)), IF(L1047&lt;[5]CGR!$P$4,"INCUMPLIDA","PROCESO"), "VERIFICAR FECHA")),"SIN VALOR AVANCE")</f>
        <v>CUMPLIDA</v>
      </c>
    </row>
    <row r="1048" spans="1:17" ht="165.75" x14ac:dyDescent="0.2">
      <c r="A1048" s="533" t="s">
        <v>19</v>
      </c>
      <c r="B1048" s="534" t="s">
        <v>13</v>
      </c>
      <c r="C1048" s="837" t="s">
        <v>1084</v>
      </c>
      <c r="D1048" s="837" t="s">
        <v>1085</v>
      </c>
      <c r="E1048" s="833"/>
      <c r="F1048" s="833" t="s">
        <v>1238</v>
      </c>
      <c r="G1048" s="536" t="s">
        <v>1099</v>
      </c>
      <c r="H1048" s="538" t="s">
        <v>1140</v>
      </c>
      <c r="I1048" s="538" t="s">
        <v>731</v>
      </c>
      <c r="J1048" s="539">
        <v>1</v>
      </c>
      <c r="K1048" s="540">
        <v>45017</v>
      </c>
      <c r="L1048" s="540">
        <v>45138</v>
      </c>
      <c r="M1048" s="541">
        <f t="shared" si="34"/>
        <v>17.285714285714285</v>
      </c>
      <c r="N1048" s="542">
        <v>1</v>
      </c>
      <c r="O1048" s="538" t="s">
        <v>1209</v>
      </c>
      <c r="P1048" s="543">
        <f t="shared" si="33"/>
        <v>1</v>
      </c>
      <c r="Q1048" s="544" t="str">
        <f>IF(ISNUMBER(P1048),IF(P1048=100%,"CUMPLIDA",IF(AND(ISNUMBER(L1048),ISNUMBER([5]CGR!$P$4)), IF(L1048&lt;[5]CGR!$P$4,"INCUMPLIDA","PROCESO"), "VERIFICAR FECHA")),"SIN VALOR AVANCE")</f>
        <v>CUMPLIDA</v>
      </c>
    </row>
    <row r="1049" spans="1:17" ht="105.75" customHeight="1" x14ac:dyDescent="0.2">
      <c r="A1049" s="533" t="s">
        <v>19</v>
      </c>
      <c r="B1049" s="534" t="s">
        <v>13</v>
      </c>
      <c r="C1049" s="837" t="s">
        <v>1084</v>
      </c>
      <c r="D1049" s="837" t="s">
        <v>1085</v>
      </c>
      <c r="E1049" s="833"/>
      <c r="F1049" s="833" t="s">
        <v>1238</v>
      </c>
      <c r="G1049" s="536" t="s">
        <v>1110</v>
      </c>
      <c r="H1049" s="538" t="s">
        <v>1111</v>
      </c>
      <c r="I1049" s="538" t="s">
        <v>731</v>
      </c>
      <c r="J1049" s="539">
        <v>1</v>
      </c>
      <c r="K1049" s="540">
        <v>44958</v>
      </c>
      <c r="L1049" s="540">
        <v>44985</v>
      </c>
      <c r="M1049" s="541">
        <f t="shared" si="34"/>
        <v>3.8571428571428572</v>
      </c>
      <c r="N1049" s="542">
        <v>1</v>
      </c>
      <c r="O1049" s="538" t="s">
        <v>1102</v>
      </c>
      <c r="P1049" s="543">
        <f t="shared" si="33"/>
        <v>1</v>
      </c>
      <c r="Q1049" s="544" t="str">
        <f>IF(ISNUMBER(P1049),IF(P1049=100%,"CUMPLIDA",IF(AND(ISNUMBER(L1049),ISNUMBER([5]CGR!$P$4)), IF(L1049&lt;[5]CGR!$P$4,"INCUMPLIDA","PROCESO"), "VERIFICAR FECHA")),"SIN VALOR AVANCE")</f>
        <v>CUMPLIDA</v>
      </c>
    </row>
    <row r="1050" spans="1:17" ht="135" x14ac:dyDescent="0.2">
      <c r="A1050" s="533" t="s">
        <v>19</v>
      </c>
      <c r="B1050" s="534" t="s">
        <v>13</v>
      </c>
      <c r="C1050" s="837" t="s">
        <v>1084</v>
      </c>
      <c r="D1050" s="837" t="s">
        <v>1085</v>
      </c>
      <c r="E1050" s="833"/>
      <c r="F1050" s="833" t="s">
        <v>1238</v>
      </c>
      <c r="G1050" s="536" t="s">
        <v>1239</v>
      </c>
      <c r="H1050" s="538" t="s">
        <v>1240</v>
      </c>
      <c r="I1050" s="538" t="s">
        <v>731</v>
      </c>
      <c r="J1050" s="539">
        <v>12</v>
      </c>
      <c r="K1050" s="540">
        <v>44958</v>
      </c>
      <c r="L1050" s="540">
        <v>45323</v>
      </c>
      <c r="M1050" s="541">
        <f t="shared" si="34"/>
        <v>52.142857142857146</v>
      </c>
      <c r="N1050" s="542">
        <v>12</v>
      </c>
      <c r="O1050" s="538" t="s">
        <v>1241</v>
      </c>
      <c r="P1050" s="543">
        <f t="shared" si="33"/>
        <v>1</v>
      </c>
      <c r="Q1050" s="544" t="str">
        <f>IF(ISNUMBER(P1050),IF(P1050=100%,"CUMPLIDA",IF(AND(ISNUMBER(L1050),ISNUMBER([5]CGR!$P$4)), IF(L1050&lt;[5]CGR!$P$4,"INCUMPLIDA","PROCESO"), "VERIFICAR FECHA")),"SIN VALOR AVANCE")</f>
        <v>CUMPLIDA</v>
      </c>
    </row>
    <row r="1051" spans="1:17" ht="120" customHeight="1" x14ac:dyDescent="0.2">
      <c r="A1051" s="533" t="s">
        <v>19</v>
      </c>
      <c r="B1051" s="534" t="s">
        <v>13</v>
      </c>
      <c r="C1051" s="837" t="s">
        <v>1084</v>
      </c>
      <c r="D1051" s="837" t="s">
        <v>1085</v>
      </c>
      <c r="E1051" s="833"/>
      <c r="F1051" s="833" t="s">
        <v>1238</v>
      </c>
      <c r="G1051" s="536" t="s">
        <v>1242</v>
      </c>
      <c r="H1051" s="538" t="s">
        <v>1243</v>
      </c>
      <c r="I1051" s="538" t="s">
        <v>731</v>
      </c>
      <c r="J1051" s="539">
        <v>4</v>
      </c>
      <c r="K1051" s="540">
        <v>44958</v>
      </c>
      <c r="L1051" s="540">
        <v>45323</v>
      </c>
      <c r="M1051" s="541">
        <f t="shared" si="34"/>
        <v>52.142857142857146</v>
      </c>
      <c r="N1051" s="542">
        <v>4</v>
      </c>
      <c r="O1051" s="538" t="s">
        <v>1244</v>
      </c>
      <c r="P1051" s="543">
        <f t="shared" si="33"/>
        <v>1</v>
      </c>
      <c r="Q1051" s="544" t="str">
        <f>IF(ISNUMBER(P1051),IF(P1051=100%,"CUMPLIDA",IF(AND(ISNUMBER(L1051),ISNUMBER([5]CGR!$P$4)), IF(L1051&lt;[5]CGR!$P$4,"INCUMPLIDA","PROCESO"), "VERIFICAR FECHA")),"SIN VALOR AVANCE")</f>
        <v>CUMPLIDA</v>
      </c>
    </row>
    <row r="1052" spans="1:17" ht="105" customHeight="1" x14ac:dyDescent="0.2">
      <c r="A1052" s="533" t="s">
        <v>19</v>
      </c>
      <c r="B1052" s="534" t="s">
        <v>13</v>
      </c>
      <c r="C1052" s="837" t="s">
        <v>1245</v>
      </c>
      <c r="D1052" s="873" t="s">
        <v>1246</v>
      </c>
      <c r="E1052" s="833" t="s">
        <v>1247</v>
      </c>
      <c r="F1052" s="833" t="s">
        <v>1248</v>
      </c>
      <c r="G1052" s="833" t="s">
        <v>1096</v>
      </c>
      <c r="H1052" s="537" t="s">
        <v>675</v>
      </c>
      <c r="I1052" s="538" t="s">
        <v>676</v>
      </c>
      <c r="J1052" s="539">
        <v>1</v>
      </c>
      <c r="K1052" s="540">
        <v>45231</v>
      </c>
      <c r="L1052" s="540">
        <v>45504</v>
      </c>
      <c r="M1052" s="541">
        <f t="shared" si="34"/>
        <v>39</v>
      </c>
      <c r="N1052" s="542">
        <v>1</v>
      </c>
      <c r="O1052" s="547" t="s">
        <v>825</v>
      </c>
      <c r="P1052" s="543">
        <f t="shared" si="33"/>
        <v>1</v>
      </c>
      <c r="Q1052" s="544" t="str">
        <f>IF(ISNUMBER(P1052),IF(P1052=100%,"CUMPLIDA",IF(AND(ISNUMBER(L1052),ISNUMBER([5]CGR!$P$4)), IF(L1052&lt;[5]CGR!$P$4,"INCUMPLIDA","PROCESO"), "VERIFICAR FECHA")),"SIN VALOR AVANCE")</f>
        <v>CUMPLIDA</v>
      </c>
    </row>
    <row r="1053" spans="1:17" ht="195.75" x14ac:dyDescent="0.2">
      <c r="A1053" s="533" t="s">
        <v>19</v>
      </c>
      <c r="B1053" s="534" t="s">
        <v>13</v>
      </c>
      <c r="C1053" s="837"/>
      <c r="D1053" s="873"/>
      <c r="E1053" s="833"/>
      <c r="F1053" s="833" t="s">
        <v>1248</v>
      </c>
      <c r="G1053" s="833"/>
      <c r="H1053" s="537" t="s">
        <v>678</v>
      </c>
      <c r="I1053" s="538" t="s">
        <v>679</v>
      </c>
      <c r="J1053" s="539">
        <v>1</v>
      </c>
      <c r="K1053" s="540">
        <v>45231</v>
      </c>
      <c r="L1053" s="540">
        <v>45504</v>
      </c>
      <c r="M1053" s="541">
        <f t="shared" si="34"/>
        <v>39</v>
      </c>
      <c r="N1053" s="542">
        <v>1</v>
      </c>
      <c r="O1053" s="547" t="s">
        <v>1219</v>
      </c>
      <c r="P1053" s="543">
        <f t="shared" si="33"/>
        <v>1</v>
      </c>
      <c r="Q1053" s="544" t="str">
        <f>IF(ISNUMBER(P1053),IF(P1053=100%,"CUMPLIDA",IF(AND(ISNUMBER(L1053),ISNUMBER([5]CGR!$P$4)), IF(L1053&lt;[5]CGR!$P$4,"INCUMPLIDA","PROCESO"), "VERIFICAR FECHA")),"SIN VALOR AVANCE")</f>
        <v>CUMPLIDA</v>
      </c>
    </row>
    <row r="1054" spans="1:17" ht="135.75" x14ac:dyDescent="0.2">
      <c r="A1054" s="533" t="s">
        <v>19</v>
      </c>
      <c r="B1054" s="534" t="s">
        <v>13</v>
      </c>
      <c r="C1054" s="837"/>
      <c r="D1054" s="873"/>
      <c r="E1054" s="833"/>
      <c r="F1054" s="833" t="s">
        <v>1248</v>
      </c>
      <c r="G1054" s="536" t="s">
        <v>97</v>
      </c>
      <c r="H1054" s="538" t="s">
        <v>98</v>
      </c>
      <c r="I1054" s="538" t="s">
        <v>99</v>
      </c>
      <c r="J1054" s="545">
        <v>1</v>
      </c>
      <c r="K1054" s="548">
        <v>45323</v>
      </c>
      <c r="L1054" s="548">
        <v>45747</v>
      </c>
      <c r="M1054" s="541">
        <f t="shared" si="34"/>
        <v>60.571428571428569</v>
      </c>
      <c r="N1054" s="542">
        <v>1</v>
      </c>
      <c r="O1054" s="547" t="s">
        <v>1098</v>
      </c>
      <c r="P1054" s="543">
        <f t="shared" si="33"/>
        <v>1</v>
      </c>
      <c r="Q1054" s="544" t="str">
        <f>IF(ISNUMBER(P1054),IF(P1054=100%,"CUMPLIDA",IF(AND(ISNUMBER(L1054),ISNUMBER([5]CGR!$P$4)), IF(L1054&lt;[5]CGR!$P$4,"INCUMPLIDA","PROCESO"), "VERIFICAR FECHA")),"SIN VALOR AVANCE")</f>
        <v>CUMPLIDA</v>
      </c>
    </row>
    <row r="1055" spans="1:17" ht="90" customHeight="1" x14ac:dyDescent="0.2">
      <c r="A1055" s="533" t="s">
        <v>19</v>
      </c>
      <c r="B1055" s="534" t="s">
        <v>13</v>
      </c>
      <c r="C1055" s="837"/>
      <c r="D1055" s="873"/>
      <c r="E1055" s="833"/>
      <c r="F1055" s="833" t="s">
        <v>1248</v>
      </c>
      <c r="G1055" s="536" t="s">
        <v>101</v>
      </c>
      <c r="H1055" s="538" t="s">
        <v>101</v>
      </c>
      <c r="I1055" s="538" t="s">
        <v>102</v>
      </c>
      <c r="J1055" s="545">
        <v>1</v>
      </c>
      <c r="K1055" s="548">
        <v>45323</v>
      </c>
      <c r="L1055" s="548">
        <v>45747</v>
      </c>
      <c r="M1055" s="541">
        <f t="shared" si="34"/>
        <v>60.571428571428569</v>
      </c>
      <c r="N1055" s="542">
        <v>1</v>
      </c>
      <c r="O1055" s="547" t="s">
        <v>924</v>
      </c>
      <c r="P1055" s="543">
        <f t="shared" si="33"/>
        <v>1</v>
      </c>
      <c r="Q1055" s="544" t="str">
        <f>IF(ISNUMBER(P1055),IF(P1055=100%,"CUMPLIDA",IF(AND(ISNUMBER(L1055),ISNUMBER([5]CGR!$P$4)), IF(L1055&lt;[5]CGR!$P$4,"INCUMPLIDA","PROCESO"), "VERIFICAR FECHA")),"SIN VALOR AVANCE")</f>
        <v>CUMPLIDA</v>
      </c>
    </row>
    <row r="1056" spans="1:17" ht="75.75" customHeight="1" x14ac:dyDescent="0.2">
      <c r="A1056" s="533" t="s">
        <v>19</v>
      </c>
      <c r="B1056" s="534" t="s">
        <v>13</v>
      </c>
      <c r="C1056" s="837"/>
      <c r="D1056" s="873"/>
      <c r="E1056" s="833"/>
      <c r="F1056" s="833" t="s">
        <v>1248</v>
      </c>
      <c r="G1056" s="536" t="s">
        <v>238</v>
      </c>
      <c r="H1056" s="538" t="s">
        <v>239</v>
      </c>
      <c r="I1056" s="538" t="s">
        <v>240</v>
      </c>
      <c r="J1056" s="545">
        <v>1</v>
      </c>
      <c r="K1056" s="548">
        <v>45231</v>
      </c>
      <c r="L1056" s="548">
        <v>45747</v>
      </c>
      <c r="M1056" s="541">
        <f t="shared" si="34"/>
        <v>73.714285714285708</v>
      </c>
      <c r="N1056" s="542">
        <v>1</v>
      </c>
      <c r="O1056" s="547" t="s">
        <v>924</v>
      </c>
      <c r="P1056" s="543">
        <f t="shared" si="33"/>
        <v>1</v>
      </c>
      <c r="Q1056" s="544" t="str">
        <f>IF(ISNUMBER(P1056),IF(P1056=100%,"CUMPLIDA",IF(AND(ISNUMBER(L1056),ISNUMBER([5]CGR!$P$4)), IF(L1056&lt;[5]CGR!$P$4,"INCUMPLIDA","PROCESO"), "VERIFICAR FECHA")),"SIN VALOR AVANCE")</f>
        <v>CUMPLIDA</v>
      </c>
    </row>
    <row r="1057" spans="1:17" ht="135.75" x14ac:dyDescent="0.2">
      <c r="A1057" s="533" t="s">
        <v>19</v>
      </c>
      <c r="B1057" s="534" t="s">
        <v>13</v>
      </c>
      <c r="C1057" s="837"/>
      <c r="D1057" s="873"/>
      <c r="E1057" s="833"/>
      <c r="F1057" s="833" t="s">
        <v>1248</v>
      </c>
      <c r="G1057" s="536" t="s">
        <v>104</v>
      </c>
      <c r="H1057" s="538" t="s">
        <v>104</v>
      </c>
      <c r="I1057" s="538" t="s">
        <v>248</v>
      </c>
      <c r="J1057" s="545">
        <v>1</v>
      </c>
      <c r="K1057" s="548">
        <v>45323</v>
      </c>
      <c r="L1057" s="548">
        <v>45747</v>
      </c>
      <c r="M1057" s="541">
        <f t="shared" si="34"/>
        <v>60.571428571428569</v>
      </c>
      <c r="N1057" s="542">
        <v>1</v>
      </c>
      <c r="O1057" s="547" t="s">
        <v>1098</v>
      </c>
      <c r="P1057" s="543">
        <f t="shared" si="33"/>
        <v>1</v>
      </c>
      <c r="Q1057" s="544" t="str">
        <f>IF(ISNUMBER(P1057),IF(P1057=100%,"CUMPLIDA",IF(AND(ISNUMBER(L1057),ISNUMBER([5]CGR!$P$4)), IF(L1057&lt;[5]CGR!$P$4,"INCUMPLIDA","PROCESO"), "VERIFICAR FECHA")),"SIN VALOR AVANCE")</f>
        <v>CUMPLIDA</v>
      </c>
    </row>
    <row r="1058" spans="1:17" ht="75.75" customHeight="1" x14ac:dyDescent="0.2">
      <c r="A1058" s="533" t="s">
        <v>19</v>
      </c>
      <c r="B1058" s="534" t="s">
        <v>13</v>
      </c>
      <c r="C1058" s="837"/>
      <c r="D1058" s="873"/>
      <c r="E1058" s="833"/>
      <c r="F1058" s="833" t="s">
        <v>1248</v>
      </c>
      <c r="G1058" s="536" t="s">
        <v>830</v>
      </c>
      <c r="H1058" s="538" t="s">
        <v>830</v>
      </c>
      <c r="I1058" s="538" t="s">
        <v>107</v>
      </c>
      <c r="J1058" s="545">
        <v>1</v>
      </c>
      <c r="K1058" s="548">
        <v>45231</v>
      </c>
      <c r="L1058" s="548">
        <v>45747</v>
      </c>
      <c r="M1058" s="541">
        <f t="shared" si="34"/>
        <v>73.714285714285708</v>
      </c>
      <c r="N1058" s="542">
        <v>1</v>
      </c>
      <c r="O1058" s="547" t="s">
        <v>924</v>
      </c>
      <c r="P1058" s="543">
        <f t="shared" si="33"/>
        <v>1</v>
      </c>
      <c r="Q1058" s="544" t="str">
        <f>IF(ISNUMBER(P1058),IF(P1058=100%,"CUMPLIDA",IF(AND(ISNUMBER(L1058),ISNUMBER([5]CGR!$P$4)), IF(L1058&lt;[5]CGR!$P$4,"INCUMPLIDA","PROCESO"), "VERIFICAR FECHA")),"SIN VALOR AVANCE")</f>
        <v>CUMPLIDA</v>
      </c>
    </row>
    <row r="1059" spans="1:17" ht="195.75" x14ac:dyDescent="0.2">
      <c r="A1059" s="533" t="s">
        <v>19</v>
      </c>
      <c r="B1059" s="534" t="s">
        <v>13</v>
      </c>
      <c r="C1059" s="837"/>
      <c r="D1059" s="873"/>
      <c r="E1059" s="833"/>
      <c r="F1059" s="833" t="s">
        <v>1248</v>
      </c>
      <c r="G1059" s="536" t="s">
        <v>831</v>
      </c>
      <c r="H1059" s="538" t="s">
        <v>831</v>
      </c>
      <c r="I1059" s="538" t="s">
        <v>524</v>
      </c>
      <c r="J1059" s="545">
        <v>1</v>
      </c>
      <c r="K1059" s="548">
        <v>45231</v>
      </c>
      <c r="L1059" s="548">
        <v>45808</v>
      </c>
      <c r="M1059" s="541">
        <f t="shared" si="34"/>
        <v>82.428571428571431</v>
      </c>
      <c r="N1059" s="542">
        <v>1</v>
      </c>
      <c r="O1059" s="547" t="s">
        <v>1219</v>
      </c>
      <c r="P1059" s="543">
        <f t="shared" si="33"/>
        <v>1</v>
      </c>
      <c r="Q1059" s="544" t="str">
        <f>IF(ISNUMBER(P1059),IF(P1059=100%,"CUMPLIDA",IF(AND(ISNUMBER(L1059),ISNUMBER([5]CGR!$P$4)), IF(L1059&lt;[5]CGR!$P$4,"INCUMPLIDA","PROCESO"), "VERIFICAR FECHA")),"SIN VALOR AVANCE")</f>
        <v>CUMPLIDA</v>
      </c>
    </row>
    <row r="1060" spans="1:17" ht="75.75" customHeight="1" x14ac:dyDescent="0.2">
      <c r="A1060" s="533" t="s">
        <v>19</v>
      </c>
      <c r="B1060" s="534" t="s">
        <v>13</v>
      </c>
      <c r="C1060" s="837"/>
      <c r="D1060" s="873"/>
      <c r="E1060" s="833"/>
      <c r="F1060" s="833" t="s">
        <v>1248</v>
      </c>
      <c r="G1060" s="536" t="s">
        <v>110</v>
      </c>
      <c r="H1060" s="538" t="s">
        <v>111</v>
      </c>
      <c r="I1060" s="538" t="s">
        <v>112</v>
      </c>
      <c r="J1060" s="545">
        <v>7</v>
      </c>
      <c r="K1060" s="548">
        <v>46024</v>
      </c>
      <c r="L1060" s="548">
        <v>46660</v>
      </c>
      <c r="M1060" s="541">
        <f t="shared" si="34"/>
        <v>90.857142857142861</v>
      </c>
      <c r="N1060" s="542">
        <v>0</v>
      </c>
      <c r="O1060" s="547" t="s">
        <v>924</v>
      </c>
      <c r="P1060" s="543">
        <f t="shared" si="33"/>
        <v>0</v>
      </c>
      <c r="Q1060" s="544" t="str">
        <f>IF(ISNUMBER(P1060),IF(P1060=100%,"CUMPLIDA",IF(AND(ISNUMBER(L1060),ISNUMBER([5]CGR!$P$4)), IF(L1060&lt;[5]CGR!$P$4,"INCUMPLIDA","PROCESO"), "VERIFICAR FECHA")),"SIN VALOR AVANCE")</f>
        <v>PROCESO</v>
      </c>
    </row>
    <row r="1061" spans="1:17" ht="150.75" x14ac:dyDescent="0.2">
      <c r="A1061" s="533" t="s">
        <v>19</v>
      </c>
      <c r="B1061" s="534" t="s">
        <v>13</v>
      </c>
      <c r="C1061" s="837"/>
      <c r="D1061" s="873"/>
      <c r="E1061" s="833"/>
      <c r="F1061" s="833" t="s">
        <v>1248</v>
      </c>
      <c r="G1061" s="536" t="s">
        <v>114</v>
      </c>
      <c r="H1061" s="538" t="s">
        <v>115</v>
      </c>
      <c r="I1061" s="538" t="s">
        <v>116</v>
      </c>
      <c r="J1061" s="545">
        <v>1</v>
      </c>
      <c r="K1061" s="548">
        <v>46024</v>
      </c>
      <c r="L1061" s="548">
        <v>46660</v>
      </c>
      <c r="M1061" s="541">
        <f t="shared" si="34"/>
        <v>90.857142857142861</v>
      </c>
      <c r="N1061" s="542">
        <v>0</v>
      </c>
      <c r="O1061" s="547" t="s">
        <v>1139</v>
      </c>
      <c r="P1061" s="543">
        <f t="shared" si="33"/>
        <v>0</v>
      </c>
      <c r="Q1061" s="544" t="str">
        <f>IF(ISNUMBER(P1061),IF(P1061=100%,"CUMPLIDA",IF(AND(ISNUMBER(L1061),ISNUMBER([5]CGR!$P$4)), IF(L1061&lt;[5]CGR!$P$4,"INCUMPLIDA","PROCESO"), "VERIFICAR FECHA")),"SIN VALOR AVANCE")</f>
        <v>PROCESO</v>
      </c>
    </row>
    <row r="1062" spans="1:17" ht="195.75" x14ac:dyDescent="0.2">
      <c r="A1062" s="533" t="s">
        <v>19</v>
      </c>
      <c r="B1062" s="534" t="s">
        <v>13</v>
      </c>
      <c r="C1062" s="837"/>
      <c r="D1062" s="873"/>
      <c r="E1062" s="833"/>
      <c r="F1062" s="833" t="s">
        <v>1248</v>
      </c>
      <c r="G1062" s="536" t="s">
        <v>117</v>
      </c>
      <c r="H1062" s="538" t="s">
        <v>118</v>
      </c>
      <c r="I1062" s="538" t="s">
        <v>119</v>
      </c>
      <c r="J1062" s="545">
        <v>2</v>
      </c>
      <c r="K1062" s="548">
        <v>46024</v>
      </c>
      <c r="L1062" s="548">
        <v>46660</v>
      </c>
      <c r="M1062" s="541">
        <f t="shared" si="34"/>
        <v>90.857142857142861</v>
      </c>
      <c r="N1062" s="542">
        <v>0</v>
      </c>
      <c r="O1062" s="547" t="s">
        <v>1219</v>
      </c>
      <c r="P1062" s="543">
        <f t="shared" si="33"/>
        <v>0</v>
      </c>
      <c r="Q1062" s="544" t="str">
        <f>IF(ISNUMBER(P1062),IF(P1062=100%,"CUMPLIDA",IF(AND(ISNUMBER(L1062),ISNUMBER([5]CGR!$P$4)), IF(L1062&lt;[5]CGR!$P$4,"INCUMPLIDA","PROCESO"), "VERIFICAR FECHA")),"SIN VALOR AVANCE")</f>
        <v>PROCESO</v>
      </c>
    </row>
    <row r="1063" spans="1:17" ht="165" x14ac:dyDescent="0.2">
      <c r="A1063" s="533" t="s">
        <v>19</v>
      </c>
      <c r="B1063" s="534" t="s">
        <v>13</v>
      </c>
      <c r="C1063" s="837"/>
      <c r="D1063" s="873"/>
      <c r="E1063" s="833"/>
      <c r="F1063" s="833" t="s">
        <v>1248</v>
      </c>
      <c r="G1063" s="536" t="s">
        <v>1122</v>
      </c>
      <c r="H1063" s="538" t="s">
        <v>1249</v>
      </c>
      <c r="I1063" s="538" t="s">
        <v>1124</v>
      </c>
      <c r="J1063" s="539">
        <v>10</v>
      </c>
      <c r="K1063" s="540">
        <v>44927</v>
      </c>
      <c r="L1063" s="540">
        <v>45291</v>
      </c>
      <c r="M1063" s="541">
        <f t="shared" si="34"/>
        <v>52</v>
      </c>
      <c r="N1063" s="542">
        <v>10</v>
      </c>
      <c r="O1063" s="538" t="s">
        <v>1250</v>
      </c>
      <c r="P1063" s="543">
        <f t="shared" si="33"/>
        <v>1</v>
      </c>
      <c r="Q1063" s="544" t="str">
        <f>IF(ISNUMBER(P1063),IF(P1063=100%,"CUMPLIDA",IF(AND(ISNUMBER(L1063),ISNUMBER([5]CGR!$P$4)), IF(L1063&lt;[5]CGR!$P$4,"INCUMPLIDA","PROCESO"), "VERIFICAR FECHA")),"SIN VALOR AVANCE")</f>
        <v>CUMPLIDA</v>
      </c>
    </row>
    <row r="1064" spans="1:17" ht="210.75" x14ac:dyDescent="0.2">
      <c r="A1064" s="533" t="s">
        <v>19</v>
      </c>
      <c r="B1064" s="534" t="s">
        <v>13</v>
      </c>
      <c r="C1064" s="837" t="s">
        <v>362</v>
      </c>
      <c r="D1064" s="837" t="s">
        <v>1251</v>
      </c>
      <c r="E1064" s="833" t="s">
        <v>1252</v>
      </c>
      <c r="F1064" s="833" t="s">
        <v>1253</v>
      </c>
      <c r="G1064" s="833" t="s">
        <v>1254</v>
      </c>
      <c r="H1064" s="538" t="s">
        <v>1255</v>
      </c>
      <c r="I1064" s="538" t="s">
        <v>1070</v>
      </c>
      <c r="J1064" s="545">
        <v>1</v>
      </c>
      <c r="K1064" s="540">
        <v>45306</v>
      </c>
      <c r="L1064" s="540">
        <v>45503</v>
      </c>
      <c r="M1064" s="541">
        <f t="shared" si="34"/>
        <v>28.142857142857142</v>
      </c>
      <c r="N1064" s="542">
        <v>1</v>
      </c>
      <c r="O1064" s="538" t="s">
        <v>1256</v>
      </c>
      <c r="P1064" s="543">
        <f t="shared" si="33"/>
        <v>1</v>
      </c>
      <c r="Q1064" s="544" t="str">
        <f>IF(ISNUMBER(P1064),IF(P1064=100%,"CUMPLIDA",IF(AND(ISNUMBER(L1064),ISNUMBER([5]CGR!$P$4)), IF(L1064&lt;[5]CGR!$P$4,"INCUMPLIDA","PROCESO"), "VERIFICAR FECHA")),"SIN VALOR AVANCE")</f>
        <v>CUMPLIDA</v>
      </c>
    </row>
    <row r="1065" spans="1:17" ht="210.75" x14ac:dyDescent="0.2">
      <c r="A1065" s="533" t="s">
        <v>19</v>
      </c>
      <c r="B1065" s="534" t="s">
        <v>13</v>
      </c>
      <c r="C1065" s="837"/>
      <c r="D1065" s="837"/>
      <c r="E1065" s="833"/>
      <c r="F1065" s="833"/>
      <c r="G1065" s="833"/>
      <c r="H1065" s="538" t="s">
        <v>1257</v>
      </c>
      <c r="I1065" s="538" t="s">
        <v>1258</v>
      </c>
      <c r="J1065" s="545">
        <v>1</v>
      </c>
      <c r="K1065" s="540">
        <v>45505</v>
      </c>
      <c r="L1065" s="540">
        <v>45595</v>
      </c>
      <c r="M1065" s="541">
        <f t="shared" si="34"/>
        <v>12.857142857142858</v>
      </c>
      <c r="N1065" s="542">
        <v>1</v>
      </c>
      <c r="O1065" s="538" t="s">
        <v>1256</v>
      </c>
      <c r="P1065" s="543">
        <f t="shared" si="33"/>
        <v>1</v>
      </c>
      <c r="Q1065" s="544" t="str">
        <f>IF(ISNUMBER(P1065),IF(P1065=100%,"CUMPLIDA",IF(AND(ISNUMBER(L1065),ISNUMBER([5]CGR!$P$4)), IF(L1065&lt;[5]CGR!$P$4,"INCUMPLIDA","PROCESO"), "VERIFICAR FECHA")),"SIN VALOR AVANCE")</f>
        <v>CUMPLIDA</v>
      </c>
    </row>
    <row r="1066" spans="1:17" ht="210.75" x14ac:dyDescent="0.2">
      <c r="A1066" s="533" t="s">
        <v>19</v>
      </c>
      <c r="B1066" s="534" t="s">
        <v>13</v>
      </c>
      <c r="C1066" s="837"/>
      <c r="D1066" s="837"/>
      <c r="E1066" s="833"/>
      <c r="F1066" s="833"/>
      <c r="G1066" s="833"/>
      <c r="H1066" s="538" t="s">
        <v>1259</v>
      </c>
      <c r="I1066" s="538" t="s">
        <v>1260</v>
      </c>
      <c r="J1066" s="545">
        <v>1</v>
      </c>
      <c r="K1066" s="540">
        <v>45597</v>
      </c>
      <c r="L1066" s="540">
        <v>45868</v>
      </c>
      <c r="M1066" s="541">
        <f t="shared" si="34"/>
        <v>38.714285714285715</v>
      </c>
      <c r="N1066" s="542">
        <v>0</v>
      </c>
      <c r="O1066" s="538" t="s">
        <v>1256</v>
      </c>
      <c r="P1066" s="543">
        <f t="shared" si="33"/>
        <v>0</v>
      </c>
      <c r="Q1066" s="544" t="str">
        <f>IF(ISNUMBER(P1066),IF(P1066=100%,"CUMPLIDA",IF(AND(ISNUMBER(L1066),ISNUMBER([5]CGR!$P$4)), IF(L1066&lt;[5]CGR!$P$4,"INCUMPLIDA","PROCESO"), "VERIFICAR FECHA")),"SIN VALOR AVANCE")</f>
        <v>PROCESO</v>
      </c>
    </row>
    <row r="1067" spans="1:17" ht="210.75" x14ac:dyDescent="0.2">
      <c r="A1067" s="533" t="s">
        <v>19</v>
      </c>
      <c r="B1067" s="534" t="s">
        <v>13</v>
      </c>
      <c r="C1067" s="837"/>
      <c r="D1067" s="837"/>
      <c r="E1067" s="833"/>
      <c r="F1067" s="833"/>
      <c r="G1067" s="833"/>
      <c r="H1067" s="538" t="s">
        <v>1261</v>
      </c>
      <c r="I1067" s="538" t="s">
        <v>1262</v>
      </c>
      <c r="J1067" s="545">
        <v>1</v>
      </c>
      <c r="K1067" s="540">
        <v>45870</v>
      </c>
      <c r="L1067" s="540">
        <v>46112</v>
      </c>
      <c r="M1067" s="541">
        <f t="shared" si="34"/>
        <v>34.571428571428569</v>
      </c>
      <c r="N1067" s="542">
        <v>0</v>
      </c>
      <c r="O1067" s="538" t="s">
        <v>1256</v>
      </c>
      <c r="P1067" s="543">
        <f t="shared" si="33"/>
        <v>0</v>
      </c>
      <c r="Q1067" s="544" t="str">
        <f>IF(ISNUMBER(P1067),IF(P1067=100%,"CUMPLIDA",IF(AND(ISNUMBER(L1067),ISNUMBER([5]CGR!$P$4)), IF(L1067&lt;[5]CGR!$P$4,"INCUMPLIDA","PROCESO"), "VERIFICAR FECHA")),"SIN VALOR AVANCE")</f>
        <v>PROCESO</v>
      </c>
    </row>
    <row r="1068" spans="1:17" ht="75.75" x14ac:dyDescent="0.2">
      <c r="A1068" s="533" t="s">
        <v>19</v>
      </c>
      <c r="B1068" s="534" t="s">
        <v>13</v>
      </c>
      <c r="C1068" s="837"/>
      <c r="D1068" s="837"/>
      <c r="E1068" s="833"/>
      <c r="F1068" s="833"/>
      <c r="G1068" s="833"/>
      <c r="H1068" s="537" t="s">
        <v>675</v>
      </c>
      <c r="I1068" s="538" t="s">
        <v>676</v>
      </c>
      <c r="J1068" s="539">
        <v>1</v>
      </c>
      <c r="K1068" s="540">
        <v>45231</v>
      </c>
      <c r="L1068" s="540">
        <v>45504</v>
      </c>
      <c r="M1068" s="541">
        <f t="shared" si="34"/>
        <v>39</v>
      </c>
      <c r="N1068" s="542">
        <v>1</v>
      </c>
      <c r="O1068" s="547" t="s">
        <v>825</v>
      </c>
      <c r="P1068" s="543">
        <f t="shared" si="33"/>
        <v>1</v>
      </c>
      <c r="Q1068" s="544" t="str">
        <f>IF(ISNUMBER(P1068),IF(P1068=100%,"CUMPLIDA",IF(AND(ISNUMBER(L1068),ISNUMBER([5]CGR!$P$4)), IF(L1068&lt;[5]CGR!$P$4,"INCUMPLIDA","PROCESO"), "VERIFICAR FECHA")),"SIN VALOR AVANCE")</f>
        <v>CUMPLIDA</v>
      </c>
    </row>
    <row r="1069" spans="1:17" ht="195.75" x14ac:dyDescent="0.2">
      <c r="A1069" s="533" t="s">
        <v>19</v>
      </c>
      <c r="B1069" s="534" t="s">
        <v>13</v>
      </c>
      <c r="C1069" s="837"/>
      <c r="D1069" s="837"/>
      <c r="E1069" s="833"/>
      <c r="F1069" s="833"/>
      <c r="G1069" s="833"/>
      <c r="H1069" s="537" t="s">
        <v>678</v>
      </c>
      <c r="I1069" s="538" t="s">
        <v>679</v>
      </c>
      <c r="J1069" s="539">
        <v>1</v>
      </c>
      <c r="K1069" s="540">
        <v>45231</v>
      </c>
      <c r="L1069" s="540">
        <v>45504</v>
      </c>
      <c r="M1069" s="541">
        <f t="shared" si="34"/>
        <v>39</v>
      </c>
      <c r="N1069" s="542">
        <v>1</v>
      </c>
      <c r="O1069" s="547" t="s">
        <v>1219</v>
      </c>
      <c r="P1069" s="543">
        <f t="shared" si="33"/>
        <v>1</v>
      </c>
      <c r="Q1069" s="544" t="str">
        <f>IF(ISNUMBER(P1069),IF(P1069=100%,"CUMPLIDA",IF(AND(ISNUMBER(L1069),ISNUMBER([5]CGR!$P$4)), IF(L1069&lt;[5]CGR!$P$4,"INCUMPLIDA","PROCESO"), "VERIFICAR FECHA")),"SIN VALOR AVANCE")</f>
        <v>CUMPLIDA</v>
      </c>
    </row>
    <row r="1070" spans="1:17" ht="135.75" x14ac:dyDescent="0.2">
      <c r="A1070" s="533" t="s">
        <v>19</v>
      </c>
      <c r="B1070" s="534" t="s">
        <v>13</v>
      </c>
      <c r="C1070" s="837"/>
      <c r="D1070" s="837"/>
      <c r="E1070" s="833"/>
      <c r="F1070" s="833"/>
      <c r="G1070" s="536" t="s">
        <v>97</v>
      </c>
      <c r="H1070" s="538" t="s">
        <v>98</v>
      </c>
      <c r="I1070" s="538" t="s">
        <v>99</v>
      </c>
      <c r="J1070" s="545">
        <v>1</v>
      </c>
      <c r="K1070" s="548">
        <v>45323</v>
      </c>
      <c r="L1070" s="548">
        <v>45747</v>
      </c>
      <c r="M1070" s="541">
        <f t="shared" si="34"/>
        <v>60.571428571428569</v>
      </c>
      <c r="N1070" s="542">
        <v>1</v>
      </c>
      <c r="O1070" s="547" t="s">
        <v>1098</v>
      </c>
      <c r="P1070" s="543">
        <f t="shared" si="33"/>
        <v>1</v>
      </c>
      <c r="Q1070" s="544" t="str">
        <f>IF(ISNUMBER(P1070),IF(P1070=100%,"CUMPLIDA",IF(AND(ISNUMBER(L1070),ISNUMBER([5]CGR!$P$4)), IF(L1070&lt;[5]CGR!$P$4,"INCUMPLIDA","PROCESO"), "VERIFICAR FECHA")),"SIN VALOR AVANCE")</f>
        <v>CUMPLIDA</v>
      </c>
    </row>
    <row r="1071" spans="1:17" ht="75.75" x14ac:dyDescent="0.2">
      <c r="A1071" s="533" t="s">
        <v>19</v>
      </c>
      <c r="B1071" s="534" t="s">
        <v>13</v>
      </c>
      <c r="C1071" s="837"/>
      <c r="D1071" s="837"/>
      <c r="E1071" s="833"/>
      <c r="F1071" s="833"/>
      <c r="G1071" s="536" t="s">
        <v>101</v>
      </c>
      <c r="H1071" s="538" t="s">
        <v>101</v>
      </c>
      <c r="I1071" s="538" t="s">
        <v>102</v>
      </c>
      <c r="J1071" s="545">
        <v>1</v>
      </c>
      <c r="K1071" s="548">
        <v>45323</v>
      </c>
      <c r="L1071" s="548">
        <v>45747</v>
      </c>
      <c r="M1071" s="541">
        <f t="shared" si="34"/>
        <v>60.571428571428569</v>
      </c>
      <c r="N1071" s="542">
        <v>1</v>
      </c>
      <c r="O1071" s="547" t="s">
        <v>924</v>
      </c>
      <c r="P1071" s="543">
        <f t="shared" si="33"/>
        <v>1</v>
      </c>
      <c r="Q1071" s="544" t="str">
        <f>IF(ISNUMBER(P1071),IF(P1071=100%,"CUMPLIDA",IF(AND(ISNUMBER(L1071),ISNUMBER([5]CGR!$P$4)), IF(L1071&lt;[5]CGR!$P$4,"INCUMPLIDA","PROCESO"), "VERIFICAR FECHA")),"SIN VALOR AVANCE")</f>
        <v>CUMPLIDA</v>
      </c>
    </row>
    <row r="1072" spans="1:17" ht="75.75" customHeight="1" x14ac:dyDescent="0.2">
      <c r="A1072" s="533" t="s">
        <v>19</v>
      </c>
      <c r="B1072" s="534" t="s">
        <v>13</v>
      </c>
      <c r="C1072" s="837"/>
      <c r="D1072" s="837"/>
      <c r="E1072" s="833"/>
      <c r="F1072" s="833" t="s">
        <v>1253</v>
      </c>
      <c r="G1072" s="536" t="s">
        <v>238</v>
      </c>
      <c r="H1072" s="538" t="s">
        <v>239</v>
      </c>
      <c r="I1072" s="538" t="s">
        <v>240</v>
      </c>
      <c r="J1072" s="545">
        <v>1</v>
      </c>
      <c r="K1072" s="548">
        <v>45231</v>
      </c>
      <c r="L1072" s="548">
        <v>45747</v>
      </c>
      <c r="M1072" s="541">
        <f t="shared" si="34"/>
        <v>73.714285714285708</v>
      </c>
      <c r="N1072" s="542">
        <v>1</v>
      </c>
      <c r="O1072" s="547" t="s">
        <v>924</v>
      </c>
      <c r="P1072" s="543">
        <f t="shared" si="33"/>
        <v>1</v>
      </c>
      <c r="Q1072" s="544" t="str">
        <f>IF(ISNUMBER(P1072),IF(P1072=100%,"CUMPLIDA",IF(AND(ISNUMBER(L1072),ISNUMBER([5]CGR!$P$4)), IF(L1072&lt;[5]CGR!$P$4,"INCUMPLIDA","PROCESO"), "VERIFICAR FECHA")),"SIN VALOR AVANCE")</f>
        <v>CUMPLIDA</v>
      </c>
    </row>
    <row r="1073" spans="1:17" ht="135.75" customHeight="1" x14ac:dyDescent="0.2">
      <c r="A1073" s="533" t="s">
        <v>19</v>
      </c>
      <c r="B1073" s="534" t="s">
        <v>13</v>
      </c>
      <c r="C1073" s="837"/>
      <c r="D1073" s="837"/>
      <c r="E1073" s="833"/>
      <c r="F1073" s="833" t="s">
        <v>1253</v>
      </c>
      <c r="G1073" s="536" t="s">
        <v>104</v>
      </c>
      <c r="H1073" s="538" t="s">
        <v>104</v>
      </c>
      <c r="I1073" s="538" t="s">
        <v>248</v>
      </c>
      <c r="J1073" s="545">
        <v>1</v>
      </c>
      <c r="K1073" s="548">
        <v>45323</v>
      </c>
      <c r="L1073" s="548">
        <v>45747</v>
      </c>
      <c r="M1073" s="541">
        <f t="shared" si="34"/>
        <v>60.571428571428569</v>
      </c>
      <c r="N1073" s="542">
        <v>1</v>
      </c>
      <c r="O1073" s="547" t="s">
        <v>1098</v>
      </c>
      <c r="P1073" s="543">
        <f t="shared" si="33"/>
        <v>1</v>
      </c>
      <c r="Q1073" s="544" t="str">
        <f>IF(ISNUMBER(P1073),IF(P1073=100%,"CUMPLIDA",IF(AND(ISNUMBER(L1073),ISNUMBER([5]CGR!$P$4)), IF(L1073&lt;[5]CGR!$P$4,"INCUMPLIDA","PROCESO"), "VERIFICAR FECHA")),"SIN VALOR AVANCE")</f>
        <v>CUMPLIDA</v>
      </c>
    </row>
    <row r="1074" spans="1:17" ht="75.75" customHeight="1" x14ac:dyDescent="0.2">
      <c r="A1074" s="533" t="s">
        <v>19</v>
      </c>
      <c r="B1074" s="534" t="s">
        <v>13</v>
      </c>
      <c r="C1074" s="837"/>
      <c r="D1074" s="837"/>
      <c r="E1074" s="833"/>
      <c r="F1074" s="833" t="s">
        <v>1253</v>
      </c>
      <c r="G1074" s="536" t="s">
        <v>830</v>
      </c>
      <c r="H1074" s="538" t="s">
        <v>830</v>
      </c>
      <c r="I1074" s="538" t="s">
        <v>107</v>
      </c>
      <c r="J1074" s="545">
        <v>1</v>
      </c>
      <c r="K1074" s="548">
        <v>45231</v>
      </c>
      <c r="L1074" s="548">
        <v>45747</v>
      </c>
      <c r="M1074" s="541">
        <f t="shared" si="34"/>
        <v>73.714285714285708</v>
      </c>
      <c r="N1074" s="542">
        <v>1</v>
      </c>
      <c r="O1074" s="547" t="s">
        <v>924</v>
      </c>
      <c r="P1074" s="543">
        <f t="shared" si="33"/>
        <v>1</v>
      </c>
      <c r="Q1074" s="544" t="str">
        <f>IF(ISNUMBER(P1074),IF(P1074=100%,"CUMPLIDA",IF(AND(ISNUMBER(L1074),ISNUMBER([5]CGR!$P$4)), IF(L1074&lt;[5]CGR!$P$4,"INCUMPLIDA","PROCESO"), "VERIFICAR FECHA")),"SIN VALOR AVANCE")</f>
        <v>CUMPLIDA</v>
      </c>
    </row>
    <row r="1075" spans="1:17" ht="195.75" x14ac:dyDescent="0.2">
      <c r="A1075" s="533" t="s">
        <v>19</v>
      </c>
      <c r="B1075" s="534" t="s">
        <v>13</v>
      </c>
      <c r="C1075" s="837"/>
      <c r="D1075" s="837"/>
      <c r="E1075" s="833"/>
      <c r="F1075" s="833" t="s">
        <v>1253</v>
      </c>
      <c r="G1075" s="536" t="s">
        <v>831</v>
      </c>
      <c r="H1075" s="538" t="s">
        <v>831</v>
      </c>
      <c r="I1075" s="538" t="s">
        <v>524</v>
      </c>
      <c r="J1075" s="545">
        <v>1</v>
      </c>
      <c r="K1075" s="548">
        <v>45231</v>
      </c>
      <c r="L1075" s="548">
        <v>45808</v>
      </c>
      <c r="M1075" s="541">
        <f t="shared" si="34"/>
        <v>82.428571428571431</v>
      </c>
      <c r="N1075" s="542">
        <v>1</v>
      </c>
      <c r="O1075" s="547" t="s">
        <v>1219</v>
      </c>
      <c r="P1075" s="543">
        <f t="shared" si="33"/>
        <v>1</v>
      </c>
      <c r="Q1075" s="544" t="str">
        <f>IF(ISNUMBER(P1075),IF(P1075=100%,"CUMPLIDA",IF(AND(ISNUMBER(L1075),ISNUMBER([5]CGR!$P$4)), IF(L1075&lt;[5]CGR!$P$4,"INCUMPLIDA","PROCESO"), "VERIFICAR FECHA")),"SIN VALOR AVANCE")</f>
        <v>CUMPLIDA</v>
      </c>
    </row>
    <row r="1076" spans="1:17" ht="75.75" customHeight="1" x14ac:dyDescent="0.2">
      <c r="A1076" s="533" t="s">
        <v>19</v>
      </c>
      <c r="B1076" s="534" t="s">
        <v>13</v>
      </c>
      <c r="C1076" s="837"/>
      <c r="D1076" s="837"/>
      <c r="E1076" s="833"/>
      <c r="F1076" s="833" t="s">
        <v>1253</v>
      </c>
      <c r="G1076" s="536" t="s">
        <v>110</v>
      </c>
      <c r="H1076" s="538" t="s">
        <v>111</v>
      </c>
      <c r="I1076" s="538" t="s">
        <v>112</v>
      </c>
      <c r="J1076" s="545">
        <v>8</v>
      </c>
      <c r="K1076" s="548">
        <v>45809</v>
      </c>
      <c r="L1076" s="548">
        <v>46568</v>
      </c>
      <c r="M1076" s="541">
        <f t="shared" si="34"/>
        <v>108.42857142857143</v>
      </c>
      <c r="N1076" s="542">
        <v>0</v>
      </c>
      <c r="O1076" s="547" t="s">
        <v>924</v>
      </c>
      <c r="P1076" s="543">
        <f t="shared" si="33"/>
        <v>0</v>
      </c>
      <c r="Q1076" s="544" t="str">
        <f>IF(ISNUMBER(P1076),IF(P1076=100%,"CUMPLIDA",IF(AND(ISNUMBER(L1076),ISNUMBER([5]CGR!$P$4)), IF(L1076&lt;[5]CGR!$P$4,"INCUMPLIDA","PROCESO"), "VERIFICAR FECHA")),"SIN VALOR AVANCE")</f>
        <v>PROCESO</v>
      </c>
    </row>
    <row r="1077" spans="1:17" ht="135.75" customHeight="1" x14ac:dyDescent="0.2">
      <c r="A1077" s="533" t="s">
        <v>19</v>
      </c>
      <c r="B1077" s="534" t="s">
        <v>13</v>
      </c>
      <c r="C1077" s="837"/>
      <c r="D1077" s="837"/>
      <c r="E1077" s="833"/>
      <c r="F1077" s="833" t="s">
        <v>1253</v>
      </c>
      <c r="G1077" s="536" t="s">
        <v>114</v>
      </c>
      <c r="H1077" s="538" t="s">
        <v>115</v>
      </c>
      <c r="I1077" s="538" t="s">
        <v>116</v>
      </c>
      <c r="J1077" s="545">
        <v>1</v>
      </c>
      <c r="K1077" s="548">
        <v>45809</v>
      </c>
      <c r="L1077" s="548">
        <v>46568</v>
      </c>
      <c r="M1077" s="541">
        <f t="shared" si="34"/>
        <v>108.42857142857143</v>
      </c>
      <c r="N1077" s="542">
        <v>0</v>
      </c>
      <c r="O1077" s="547" t="s">
        <v>1098</v>
      </c>
      <c r="P1077" s="543">
        <f t="shared" si="33"/>
        <v>0</v>
      </c>
      <c r="Q1077" s="544" t="str">
        <f>IF(ISNUMBER(P1077),IF(P1077=100%,"CUMPLIDA",IF(AND(ISNUMBER(L1077),ISNUMBER([5]CGR!$P$4)), IF(L1077&lt;[5]CGR!$P$4,"INCUMPLIDA","PROCESO"), "VERIFICAR FECHA")),"SIN VALOR AVANCE")</f>
        <v>PROCESO</v>
      </c>
    </row>
    <row r="1078" spans="1:17" ht="195.75" x14ac:dyDescent="0.2">
      <c r="A1078" s="533" t="s">
        <v>19</v>
      </c>
      <c r="B1078" s="534" t="s">
        <v>13</v>
      </c>
      <c r="C1078" s="837"/>
      <c r="D1078" s="837"/>
      <c r="E1078" s="833"/>
      <c r="F1078" s="833" t="s">
        <v>1253</v>
      </c>
      <c r="G1078" s="536" t="s">
        <v>117</v>
      </c>
      <c r="H1078" s="538" t="s">
        <v>118</v>
      </c>
      <c r="I1078" s="538" t="s">
        <v>119</v>
      </c>
      <c r="J1078" s="545">
        <v>2</v>
      </c>
      <c r="K1078" s="548">
        <v>45809</v>
      </c>
      <c r="L1078" s="548">
        <v>46568</v>
      </c>
      <c r="M1078" s="541">
        <f t="shared" si="34"/>
        <v>108.42857142857143</v>
      </c>
      <c r="N1078" s="542">
        <v>0</v>
      </c>
      <c r="O1078" s="547" t="s">
        <v>1219</v>
      </c>
      <c r="P1078" s="543">
        <f t="shared" si="33"/>
        <v>0</v>
      </c>
      <c r="Q1078" s="544" t="str">
        <f>IF(ISNUMBER(P1078),IF(P1078=100%,"CUMPLIDA",IF(AND(ISNUMBER(L1078),ISNUMBER([5]CGR!$P$4)), IF(L1078&lt;[5]CGR!$P$4,"INCUMPLIDA","PROCESO"), "VERIFICAR FECHA")),"SIN VALOR AVANCE")</f>
        <v>PROCESO</v>
      </c>
    </row>
    <row r="1079" spans="1:17" ht="150" x14ac:dyDescent="0.2">
      <c r="A1079" s="533" t="s">
        <v>19</v>
      </c>
      <c r="B1079" s="534" t="s">
        <v>13</v>
      </c>
      <c r="C1079" s="535" t="s">
        <v>362</v>
      </c>
      <c r="D1079" s="535" t="s">
        <v>1263</v>
      </c>
      <c r="E1079" s="536" t="s">
        <v>1264</v>
      </c>
      <c r="F1079" s="536" t="s">
        <v>1265</v>
      </c>
      <c r="G1079" s="536" t="s">
        <v>1266</v>
      </c>
      <c r="H1079" s="538" t="s">
        <v>1267</v>
      </c>
      <c r="I1079" s="538" t="s">
        <v>1268</v>
      </c>
      <c r="J1079" s="539">
        <v>3</v>
      </c>
      <c r="K1079" s="540">
        <v>45474</v>
      </c>
      <c r="L1079" s="540">
        <v>46022</v>
      </c>
      <c r="M1079" s="541">
        <f t="shared" si="34"/>
        <v>78.285714285714292</v>
      </c>
      <c r="N1079" s="542">
        <v>1</v>
      </c>
      <c r="O1079" s="538" t="s">
        <v>1269</v>
      </c>
      <c r="P1079" s="543">
        <f t="shared" si="33"/>
        <v>0.33333333333333331</v>
      </c>
      <c r="Q1079" s="544" t="str">
        <f>IF(ISNUMBER(P1079),IF(P1079=100%,"CUMPLIDA",IF(AND(ISNUMBER(L1079),ISNUMBER([5]CGR!$P$4)), IF(L1079&lt;[5]CGR!$P$4,"INCUMPLIDA","PROCESO"), "VERIFICAR FECHA")),"SIN VALOR AVANCE")</f>
        <v>PROCESO</v>
      </c>
    </row>
    <row r="1080" spans="1:17" ht="150" x14ac:dyDescent="0.2">
      <c r="A1080" s="533" t="s">
        <v>19</v>
      </c>
      <c r="B1080" s="534" t="s">
        <v>13</v>
      </c>
      <c r="C1080" s="837" t="s">
        <v>362</v>
      </c>
      <c r="D1080" s="837" t="s">
        <v>1263</v>
      </c>
      <c r="E1080" s="833" t="s">
        <v>1270</v>
      </c>
      <c r="F1080" s="833" t="s">
        <v>1271</v>
      </c>
      <c r="G1080" s="536" t="s">
        <v>1272</v>
      </c>
      <c r="H1080" s="538" t="s">
        <v>1273</v>
      </c>
      <c r="I1080" s="538" t="s">
        <v>1274</v>
      </c>
      <c r="J1080" s="545">
        <v>3</v>
      </c>
      <c r="K1080" s="540">
        <v>45139</v>
      </c>
      <c r="L1080" s="540">
        <v>45504</v>
      </c>
      <c r="M1080" s="541">
        <f t="shared" si="34"/>
        <v>52.142857142857146</v>
      </c>
      <c r="N1080" s="542">
        <v>3</v>
      </c>
      <c r="O1080" s="538" t="s">
        <v>1275</v>
      </c>
      <c r="P1080" s="543">
        <f t="shared" si="33"/>
        <v>1</v>
      </c>
      <c r="Q1080" s="544" t="str">
        <f>IF(ISNUMBER(P1080),IF(P1080=100%,"CUMPLIDA",IF(AND(ISNUMBER(L1080),ISNUMBER([5]CGR!$P$4)), IF(L1080&lt;[5]CGR!$P$4,"INCUMPLIDA","PROCESO"), "VERIFICAR FECHA")),"SIN VALOR AVANCE")</f>
        <v>CUMPLIDA</v>
      </c>
    </row>
    <row r="1081" spans="1:17" ht="75.75" x14ac:dyDescent="0.2">
      <c r="A1081" s="533" t="s">
        <v>19</v>
      </c>
      <c r="B1081" s="534" t="s">
        <v>13</v>
      </c>
      <c r="C1081" s="837"/>
      <c r="D1081" s="837"/>
      <c r="E1081" s="833"/>
      <c r="F1081" s="833"/>
      <c r="G1081" s="536" t="s">
        <v>1096</v>
      </c>
      <c r="H1081" s="537" t="s">
        <v>675</v>
      </c>
      <c r="I1081" s="538" t="s">
        <v>676</v>
      </c>
      <c r="J1081" s="539">
        <v>1</v>
      </c>
      <c r="K1081" s="540">
        <v>45231</v>
      </c>
      <c r="L1081" s="540">
        <v>45504</v>
      </c>
      <c r="M1081" s="541">
        <f t="shared" si="34"/>
        <v>39</v>
      </c>
      <c r="N1081" s="542">
        <v>1</v>
      </c>
      <c r="O1081" s="547" t="s">
        <v>825</v>
      </c>
      <c r="P1081" s="543">
        <f t="shared" si="33"/>
        <v>1</v>
      </c>
      <c r="Q1081" s="544" t="str">
        <f>IF(ISNUMBER(P1081),IF(P1081=100%,"CUMPLIDA",IF(AND(ISNUMBER(L1081),ISNUMBER([5]CGR!$P$4)), IF(L1081&lt;[5]CGR!$P$4,"INCUMPLIDA","PROCESO"), "VERIFICAR FECHA")),"SIN VALOR AVANCE")</f>
        <v>CUMPLIDA</v>
      </c>
    </row>
    <row r="1082" spans="1:17" ht="195.75" x14ac:dyDescent="0.2">
      <c r="A1082" s="533" t="s">
        <v>19</v>
      </c>
      <c r="B1082" s="534" t="s">
        <v>13</v>
      </c>
      <c r="C1082" s="837"/>
      <c r="D1082" s="837"/>
      <c r="E1082" s="833"/>
      <c r="F1082" s="833"/>
      <c r="G1082" s="536" t="s">
        <v>1096</v>
      </c>
      <c r="H1082" s="537" t="s">
        <v>678</v>
      </c>
      <c r="I1082" s="538" t="s">
        <v>679</v>
      </c>
      <c r="J1082" s="539">
        <v>1</v>
      </c>
      <c r="K1082" s="540">
        <v>45231</v>
      </c>
      <c r="L1082" s="540">
        <v>45504</v>
      </c>
      <c r="M1082" s="541">
        <f t="shared" si="34"/>
        <v>39</v>
      </c>
      <c r="N1082" s="542">
        <v>1</v>
      </c>
      <c r="O1082" s="547" t="s">
        <v>1219</v>
      </c>
      <c r="P1082" s="543">
        <f t="shared" si="33"/>
        <v>1</v>
      </c>
      <c r="Q1082" s="544" t="str">
        <f>IF(ISNUMBER(P1082),IF(P1082=100%,"CUMPLIDA",IF(AND(ISNUMBER(L1082),ISNUMBER([5]CGR!$P$4)), IF(L1082&lt;[5]CGR!$P$4,"INCUMPLIDA","PROCESO"), "VERIFICAR FECHA")),"SIN VALOR AVANCE")</f>
        <v>CUMPLIDA</v>
      </c>
    </row>
    <row r="1083" spans="1:17" ht="150.75" x14ac:dyDescent="0.2">
      <c r="A1083" s="533" t="s">
        <v>19</v>
      </c>
      <c r="B1083" s="534" t="s">
        <v>13</v>
      </c>
      <c r="C1083" s="837"/>
      <c r="D1083" s="837"/>
      <c r="E1083" s="833"/>
      <c r="F1083" s="833"/>
      <c r="G1083" s="536" t="s">
        <v>97</v>
      </c>
      <c r="H1083" s="538" t="s">
        <v>98</v>
      </c>
      <c r="I1083" s="538" t="s">
        <v>99</v>
      </c>
      <c r="J1083" s="545">
        <v>1</v>
      </c>
      <c r="K1083" s="548">
        <v>45323</v>
      </c>
      <c r="L1083" s="548">
        <v>45747</v>
      </c>
      <c r="M1083" s="541">
        <f t="shared" si="34"/>
        <v>60.571428571428569</v>
      </c>
      <c r="N1083" s="542">
        <v>1</v>
      </c>
      <c r="O1083" s="547" t="s">
        <v>1139</v>
      </c>
      <c r="P1083" s="543">
        <f t="shared" si="33"/>
        <v>1</v>
      </c>
      <c r="Q1083" s="544" t="str">
        <f>IF(ISNUMBER(P1083),IF(P1083=100%,"CUMPLIDA",IF(AND(ISNUMBER(L1083),ISNUMBER([5]CGR!$P$4)), IF(L1083&lt;[5]CGR!$P$4,"INCUMPLIDA","PROCESO"), "VERIFICAR FECHA")),"SIN VALOR AVANCE")</f>
        <v>CUMPLIDA</v>
      </c>
    </row>
    <row r="1084" spans="1:17" ht="75.75" x14ac:dyDescent="0.2">
      <c r="A1084" s="533" t="s">
        <v>19</v>
      </c>
      <c r="B1084" s="534" t="s">
        <v>13</v>
      </c>
      <c r="C1084" s="837"/>
      <c r="D1084" s="837"/>
      <c r="E1084" s="833"/>
      <c r="F1084" s="833"/>
      <c r="G1084" s="536" t="s">
        <v>101</v>
      </c>
      <c r="H1084" s="538" t="s">
        <v>101</v>
      </c>
      <c r="I1084" s="538" t="s">
        <v>102</v>
      </c>
      <c r="J1084" s="545">
        <v>1</v>
      </c>
      <c r="K1084" s="548">
        <v>45323</v>
      </c>
      <c r="L1084" s="548">
        <v>45747</v>
      </c>
      <c r="M1084" s="541">
        <f t="shared" si="34"/>
        <v>60.571428571428569</v>
      </c>
      <c r="N1084" s="542">
        <v>1</v>
      </c>
      <c r="O1084" s="547" t="s">
        <v>924</v>
      </c>
      <c r="P1084" s="543">
        <f t="shared" ref="P1084:P1147" si="35">N1084/J1084</f>
        <v>1</v>
      </c>
      <c r="Q1084" s="544" t="str">
        <f>IF(ISNUMBER(P1084),IF(P1084=100%,"CUMPLIDA",IF(AND(ISNUMBER(L1084),ISNUMBER([5]CGR!$P$4)), IF(L1084&lt;[5]CGR!$P$4,"INCUMPLIDA","PROCESO"), "VERIFICAR FECHA")),"SIN VALOR AVANCE")</f>
        <v>CUMPLIDA</v>
      </c>
    </row>
    <row r="1085" spans="1:17" ht="75.75" x14ac:dyDescent="0.2">
      <c r="A1085" s="533" t="s">
        <v>19</v>
      </c>
      <c r="B1085" s="534" t="s">
        <v>13</v>
      </c>
      <c r="C1085" s="837"/>
      <c r="D1085" s="837"/>
      <c r="E1085" s="833"/>
      <c r="F1085" s="833"/>
      <c r="G1085" s="536" t="s">
        <v>238</v>
      </c>
      <c r="H1085" s="538" t="s">
        <v>239</v>
      </c>
      <c r="I1085" s="538" t="s">
        <v>240</v>
      </c>
      <c r="J1085" s="545">
        <v>1</v>
      </c>
      <c r="K1085" s="548">
        <v>45231</v>
      </c>
      <c r="L1085" s="548">
        <v>45747</v>
      </c>
      <c r="M1085" s="541">
        <f t="shared" si="34"/>
        <v>73.714285714285708</v>
      </c>
      <c r="N1085" s="542">
        <v>1</v>
      </c>
      <c r="O1085" s="547" t="s">
        <v>924</v>
      </c>
      <c r="P1085" s="543">
        <f t="shared" si="35"/>
        <v>1</v>
      </c>
      <c r="Q1085" s="544" t="str">
        <f>IF(ISNUMBER(P1085),IF(P1085=100%,"CUMPLIDA",IF(AND(ISNUMBER(L1085),ISNUMBER([5]CGR!$P$4)), IF(L1085&lt;[5]CGR!$P$4,"INCUMPLIDA","PROCESO"), "VERIFICAR FECHA")),"SIN VALOR AVANCE")</f>
        <v>CUMPLIDA</v>
      </c>
    </row>
    <row r="1086" spans="1:17" ht="150.75" x14ac:dyDescent="0.2">
      <c r="A1086" s="533" t="s">
        <v>19</v>
      </c>
      <c r="B1086" s="534" t="s">
        <v>13</v>
      </c>
      <c r="C1086" s="837"/>
      <c r="D1086" s="837"/>
      <c r="E1086" s="833"/>
      <c r="F1086" s="833"/>
      <c r="G1086" s="536" t="s">
        <v>104</v>
      </c>
      <c r="H1086" s="538" t="s">
        <v>104</v>
      </c>
      <c r="I1086" s="538" t="s">
        <v>248</v>
      </c>
      <c r="J1086" s="545">
        <v>1</v>
      </c>
      <c r="K1086" s="548">
        <v>45323</v>
      </c>
      <c r="L1086" s="548">
        <v>45747</v>
      </c>
      <c r="M1086" s="541">
        <f t="shared" si="34"/>
        <v>60.571428571428569</v>
      </c>
      <c r="N1086" s="542">
        <v>1</v>
      </c>
      <c r="O1086" s="547" t="s">
        <v>1139</v>
      </c>
      <c r="P1086" s="543">
        <f t="shared" si="35"/>
        <v>1</v>
      </c>
      <c r="Q1086" s="544" t="str">
        <f>IF(ISNUMBER(P1086),IF(P1086=100%,"CUMPLIDA",IF(AND(ISNUMBER(L1086),ISNUMBER([5]CGR!$P$4)), IF(L1086&lt;[5]CGR!$P$4,"INCUMPLIDA","PROCESO"), "VERIFICAR FECHA")),"SIN VALOR AVANCE")</f>
        <v>CUMPLIDA</v>
      </c>
    </row>
    <row r="1087" spans="1:17" ht="75.75" x14ac:dyDescent="0.2">
      <c r="A1087" s="533" t="s">
        <v>19</v>
      </c>
      <c r="B1087" s="534" t="s">
        <v>13</v>
      </c>
      <c r="C1087" s="837"/>
      <c r="D1087" s="837"/>
      <c r="E1087" s="833"/>
      <c r="F1087" s="833"/>
      <c r="G1087" s="536" t="s">
        <v>830</v>
      </c>
      <c r="H1087" s="538" t="s">
        <v>830</v>
      </c>
      <c r="I1087" s="538" t="s">
        <v>107</v>
      </c>
      <c r="J1087" s="545">
        <v>1</v>
      </c>
      <c r="K1087" s="548">
        <v>45231</v>
      </c>
      <c r="L1087" s="548">
        <v>45747</v>
      </c>
      <c r="M1087" s="541">
        <f t="shared" si="34"/>
        <v>73.714285714285708</v>
      </c>
      <c r="N1087" s="542">
        <v>1</v>
      </c>
      <c r="O1087" s="547" t="s">
        <v>924</v>
      </c>
      <c r="P1087" s="543">
        <f t="shared" si="35"/>
        <v>1</v>
      </c>
      <c r="Q1087" s="544" t="str">
        <f>IF(ISNUMBER(P1087),IF(P1087=100%,"CUMPLIDA",IF(AND(ISNUMBER(L1087),ISNUMBER([5]CGR!$P$4)), IF(L1087&lt;[5]CGR!$P$4,"INCUMPLIDA","PROCESO"), "VERIFICAR FECHA")),"SIN VALOR AVANCE")</f>
        <v>CUMPLIDA</v>
      </c>
    </row>
    <row r="1088" spans="1:17" ht="195.75" x14ac:dyDescent="0.2">
      <c r="A1088" s="533" t="s">
        <v>19</v>
      </c>
      <c r="B1088" s="534" t="s">
        <v>13</v>
      </c>
      <c r="C1088" s="837"/>
      <c r="D1088" s="837"/>
      <c r="E1088" s="833"/>
      <c r="F1088" s="833" t="s">
        <v>1271</v>
      </c>
      <c r="G1088" s="536" t="s">
        <v>831</v>
      </c>
      <c r="H1088" s="538" t="s">
        <v>831</v>
      </c>
      <c r="I1088" s="538" t="s">
        <v>524</v>
      </c>
      <c r="J1088" s="545">
        <v>1</v>
      </c>
      <c r="K1088" s="548">
        <v>45231</v>
      </c>
      <c r="L1088" s="548">
        <v>45808</v>
      </c>
      <c r="M1088" s="541">
        <f t="shared" si="34"/>
        <v>82.428571428571431</v>
      </c>
      <c r="N1088" s="542">
        <v>1</v>
      </c>
      <c r="O1088" s="547" t="s">
        <v>1219</v>
      </c>
      <c r="P1088" s="543">
        <f t="shared" si="35"/>
        <v>1</v>
      </c>
      <c r="Q1088" s="544" t="str">
        <f>IF(ISNUMBER(P1088),IF(P1088=100%,"CUMPLIDA",IF(AND(ISNUMBER(L1088),ISNUMBER([5]CGR!$P$4)), IF(L1088&lt;[5]CGR!$P$4,"INCUMPLIDA","PROCESO"), "VERIFICAR FECHA")),"SIN VALOR AVANCE")</f>
        <v>CUMPLIDA</v>
      </c>
    </row>
    <row r="1089" spans="1:17" ht="75.75" customHeight="1" x14ac:dyDescent="0.2">
      <c r="A1089" s="533" t="s">
        <v>19</v>
      </c>
      <c r="B1089" s="534" t="s">
        <v>13</v>
      </c>
      <c r="C1089" s="837"/>
      <c r="D1089" s="837"/>
      <c r="E1089" s="833"/>
      <c r="F1089" s="833" t="s">
        <v>1271</v>
      </c>
      <c r="G1089" s="536" t="s">
        <v>110</v>
      </c>
      <c r="H1089" s="538" t="s">
        <v>111</v>
      </c>
      <c r="I1089" s="538" t="s">
        <v>112</v>
      </c>
      <c r="J1089" s="545">
        <v>7</v>
      </c>
      <c r="K1089" s="548">
        <v>46024</v>
      </c>
      <c r="L1089" s="548">
        <v>46660</v>
      </c>
      <c r="M1089" s="541">
        <f t="shared" si="34"/>
        <v>90.857142857142861</v>
      </c>
      <c r="N1089" s="542">
        <v>0</v>
      </c>
      <c r="O1089" s="547" t="s">
        <v>924</v>
      </c>
      <c r="P1089" s="543">
        <f t="shared" si="35"/>
        <v>0</v>
      </c>
      <c r="Q1089" s="544" t="str">
        <f>IF(ISNUMBER(P1089),IF(P1089=100%,"CUMPLIDA",IF(AND(ISNUMBER(L1089),ISNUMBER([5]CGR!$P$4)), IF(L1089&lt;[5]CGR!$P$4,"INCUMPLIDA","PROCESO"), "VERIFICAR FECHA")),"SIN VALOR AVANCE")</f>
        <v>PROCESO</v>
      </c>
    </row>
    <row r="1090" spans="1:17" ht="150.75" x14ac:dyDescent="0.2">
      <c r="A1090" s="533" t="s">
        <v>19</v>
      </c>
      <c r="B1090" s="534" t="s">
        <v>13</v>
      </c>
      <c r="C1090" s="837"/>
      <c r="D1090" s="837"/>
      <c r="E1090" s="833"/>
      <c r="F1090" s="833" t="s">
        <v>1271</v>
      </c>
      <c r="G1090" s="536" t="s">
        <v>114</v>
      </c>
      <c r="H1090" s="538" t="s">
        <v>115</v>
      </c>
      <c r="I1090" s="538" t="s">
        <v>116</v>
      </c>
      <c r="J1090" s="545">
        <v>1</v>
      </c>
      <c r="K1090" s="548">
        <v>46024</v>
      </c>
      <c r="L1090" s="548">
        <v>46660</v>
      </c>
      <c r="M1090" s="541">
        <f t="shared" si="34"/>
        <v>90.857142857142861</v>
      </c>
      <c r="N1090" s="542">
        <v>0</v>
      </c>
      <c r="O1090" s="547" t="s">
        <v>1139</v>
      </c>
      <c r="P1090" s="543">
        <f t="shared" si="35"/>
        <v>0</v>
      </c>
      <c r="Q1090" s="544" t="str">
        <f>IF(ISNUMBER(P1090),IF(P1090=100%,"CUMPLIDA",IF(AND(ISNUMBER(L1090),ISNUMBER([5]CGR!$P$4)), IF(L1090&lt;[5]CGR!$P$4,"INCUMPLIDA","PROCESO"), "VERIFICAR FECHA")),"SIN VALOR AVANCE")</f>
        <v>PROCESO</v>
      </c>
    </row>
    <row r="1091" spans="1:17" ht="195.75" x14ac:dyDescent="0.2">
      <c r="A1091" s="533" t="s">
        <v>19</v>
      </c>
      <c r="B1091" s="534" t="s">
        <v>13</v>
      </c>
      <c r="C1091" s="837"/>
      <c r="D1091" s="837"/>
      <c r="E1091" s="833"/>
      <c r="F1091" s="833" t="s">
        <v>1276</v>
      </c>
      <c r="G1091" s="536" t="s">
        <v>117</v>
      </c>
      <c r="H1091" s="538" t="s">
        <v>118</v>
      </c>
      <c r="I1091" s="538" t="s">
        <v>119</v>
      </c>
      <c r="J1091" s="545">
        <v>2</v>
      </c>
      <c r="K1091" s="548">
        <v>46024</v>
      </c>
      <c r="L1091" s="548">
        <v>46660</v>
      </c>
      <c r="M1091" s="541">
        <f t="shared" si="34"/>
        <v>90.857142857142861</v>
      </c>
      <c r="N1091" s="542">
        <v>0</v>
      </c>
      <c r="O1091" s="547" t="s">
        <v>1219</v>
      </c>
      <c r="P1091" s="543">
        <f t="shared" si="35"/>
        <v>0</v>
      </c>
      <c r="Q1091" s="544" t="str">
        <f>IF(ISNUMBER(P1091),IF(P1091=100%,"CUMPLIDA",IF(AND(ISNUMBER(L1091),ISNUMBER([5]CGR!$P$4)), IF(L1091&lt;[5]CGR!$P$4,"INCUMPLIDA","PROCESO"), "VERIFICAR FECHA")),"SIN VALOR AVANCE")</f>
        <v>PROCESO</v>
      </c>
    </row>
    <row r="1092" spans="1:17" ht="90.75" customHeight="1" x14ac:dyDescent="0.2">
      <c r="A1092" s="533" t="s">
        <v>19</v>
      </c>
      <c r="B1092" s="534" t="s">
        <v>13</v>
      </c>
      <c r="C1092" s="872" t="s">
        <v>261</v>
      </c>
      <c r="D1092" s="872" t="s">
        <v>1277</v>
      </c>
      <c r="E1092" s="833" t="s">
        <v>1278</v>
      </c>
      <c r="F1092" s="833" t="s">
        <v>1279</v>
      </c>
      <c r="G1092" s="559" t="s">
        <v>1280</v>
      </c>
      <c r="H1092" s="560" t="s">
        <v>675</v>
      </c>
      <c r="I1092" s="538" t="s">
        <v>676</v>
      </c>
      <c r="J1092" s="539">
        <v>1</v>
      </c>
      <c r="K1092" s="540">
        <v>45231</v>
      </c>
      <c r="L1092" s="540">
        <v>45504</v>
      </c>
      <c r="M1092" s="541">
        <f t="shared" si="34"/>
        <v>39</v>
      </c>
      <c r="N1092" s="542">
        <v>1</v>
      </c>
      <c r="O1092" s="538" t="s">
        <v>1281</v>
      </c>
      <c r="P1092" s="543">
        <f t="shared" si="35"/>
        <v>1</v>
      </c>
      <c r="Q1092" s="544" t="str">
        <f>IF(ISNUMBER(P1092),IF(P1092=100%,"CUMPLIDA",IF(AND(ISNUMBER(L1092),ISNUMBER([5]CGR!$P$4)), IF(L1092&lt;[5]CGR!$P$4,"INCUMPLIDA","PROCESO"), "VERIFICAR FECHA")),"SIN VALOR AVANCE")</f>
        <v>CUMPLIDA</v>
      </c>
    </row>
    <row r="1093" spans="1:17" ht="270.75" x14ac:dyDescent="0.2">
      <c r="A1093" s="533" t="s">
        <v>19</v>
      </c>
      <c r="B1093" s="534" t="s">
        <v>13</v>
      </c>
      <c r="C1093" s="872"/>
      <c r="D1093" s="872"/>
      <c r="E1093" s="833"/>
      <c r="F1093" s="833"/>
      <c r="G1093" s="559" t="s">
        <v>1280</v>
      </c>
      <c r="H1093" s="560" t="s">
        <v>678</v>
      </c>
      <c r="I1093" s="538" t="s">
        <v>679</v>
      </c>
      <c r="J1093" s="539">
        <v>1</v>
      </c>
      <c r="K1093" s="540">
        <v>45231</v>
      </c>
      <c r="L1093" s="540">
        <v>45504</v>
      </c>
      <c r="M1093" s="541">
        <f t="shared" si="34"/>
        <v>39</v>
      </c>
      <c r="N1093" s="542">
        <v>1</v>
      </c>
      <c r="O1093" s="538" t="s">
        <v>1282</v>
      </c>
      <c r="P1093" s="543">
        <f t="shared" si="35"/>
        <v>1</v>
      </c>
      <c r="Q1093" s="544" t="str">
        <f>IF(ISNUMBER(P1093),IF(P1093=100%,"CUMPLIDA",IF(AND(ISNUMBER(L1093),ISNUMBER([5]CGR!$P$4)), IF(L1093&lt;[5]CGR!$P$4,"INCUMPLIDA","PROCESO"), "VERIFICAR FECHA")),"SIN VALOR AVANCE")</f>
        <v>CUMPLIDA</v>
      </c>
    </row>
    <row r="1094" spans="1:17" ht="210.75" x14ac:dyDescent="0.2">
      <c r="A1094" s="533" t="s">
        <v>19</v>
      </c>
      <c r="B1094" s="534" t="s">
        <v>13</v>
      </c>
      <c r="C1094" s="872"/>
      <c r="D1094" s="872"/>
      <c r="E1094" s="833"/>
      <c r="F1094" s="833"/>
      <c r="G1094" s="536" t="s">
        <v>97</v>
      </c>
      <c r="H1094" s="538" t="s">
        <v>98</v>
      </c>
      <c r="I1094" s="538" t="s">
        <v>99</v>
      </c>
      <c r="J1094" s="545">
        <v>1</v>
      </c>
      <c r="K1094" s="548">
        <v>45323</v>
      </c>
      <c r="L1094" s="548">
        <v>45747</v>
      </c>
      <c r="M1094" s="541">
        <f t="shared" si="34"/>
        <v>60.571428571428569</v>
      </c>
      <c r="N1094" s="542">
        <v>1</v>
      </c>
      <c r="O1094" s="538" t="s">
        <v>1283</v>
      </c>
      <c r="P1094" s="543">
        <f t="shared" si="35"/>
        <v>1</v>
      </c>
      <c r="Q1094" s="544" t="str">
        <f>IF(ISNUMBER(P1094),IF(P1094=100%,"CUMPLIDA",IF(AND(ISNUMBER(L1094),ISNUMBER([5]CGR!$P$4)), IF(L1094&lt;[5]CGR!$P$4,"INCUMPLIDA","PROCESO"), "VERIFICAR FECHA")),"SIN VALOR AVANCE")</f>
        <v>CUMPLIDA</v>
      </c>
    </row>
    <row r="1095" spans="1:17" ht="90.75" x14ac:dyDescent="0.2">
      <c r="A1095" s="533" t="s">
        <v>19</v>
      </c>
      <c r="B1095" s="534" t="s">
        <v>13</v>
      </c>
      <c r="C1095" s="872"/>
      <c r="D1095" s="872"/>
      <c r="E1095" s="833"/>
      <c r="F1095" s="833"/>
      <c r="G1095" s="536" t="s">
        <v>101</v>
      </c>
      <c r="H1095" s="538" t="s">
        <v>101</v>
      </c>
      <c r="I1095" s="538" t="s">
        <v>102</v>
      </c>
      <c r="J1095" s="545">
        <v>1</v>
      </c>
      <c r="K1095" s="548">
        <v>45323</v>
      </c>
      <c r="L1095" s="548">
        <v>45747</v>
      </c>
      <c r="M1095" s="541">
        <f t="shared" si="34"/>
        <v>60.571428571428569</v>
      </c>
      <c r="N1095" s="542">
        <v>1</v>
      </c>
      <c r="O1095" s="538" t="s">
        <v>1284</v>
      </c>
      <c r="P1095" s="543">
        <f t="shared" si="35"/>
        <v>1</v>
      </c>
      <c r="Q1095" s="544" t="str">
        <f>IF(ISNUMBER(P1095),IF(P1095=100%,"CUMPLIDA",IF(AND(ISNUMBER(L1095),ISNUMBER([5]CGR!$P$4)), IF(L1095&lt;[5]CGR!$P$4,"INCUMPLIDA","PROCESO"), "VERIFICAR FECHA")),"SIN VALOR AVANCE")</f>
        <v>CUMPLIDA</v>
      </c>
    </row>
    <row r="1096" spans="1:17" ht="90.75" x14ac:dyDescent="0.2">
      <c r="A1096" s="533" t="s">
        <v>19</v>
      </c>
      <c r="B1096" s="534" t="s">
        <v>13</v>
      </c>
      <c r="C1096" s="872"/>
      <c r="D1096" s="872"/>
      <c r="E1096" s="833"/>
      <c r="F1096" s="833"/>
      <c r="G1096" s="536" t="s">
        <v>238</v>
      </c>
      <c r="H1096" s="538" t="s">
        <v>239</v>
      </c>
      <c r="I1096" s="538" t="s">
        <v>240</v>
      </c>
      <c r="J1096" s="545">
        <v>1</v>
      </c>
      <c r="K1096" s="548">
        <v>45231</v>
      </c>
      <c r="L1096" s="548">
        <v>45747</v>
      </c>
      <c r="M1096" s="541">
        <f t="shared" si="34"/>
        <v>73.714285714285708</v>
      </c>
      <c r="N1096" s="542">
        <v>1</v>
      </c>
      <c r="O1096" s="538" t="s">
        <v>1284</v>
      </c>
      <c r="P1096" s="543">
        <f t="shared" si="35"/>
        <v>1</v>
      </c>
      <c r="Q1096" s="544" t="str">
        <f>IF(ISNUMBER(P1096),IF(P1096=100%,"CUMPLIDA",IF(AND(ISNUMBER(L1096),ISNUMBER([5]CGR!$P$4)), IF(L1096&lt;[5]CGR!$P$4,"INCUMPLIDA","PROCESO"), "VERIFICAR FECHA")),"SIN VALOR AVANCE")</f>
        <v>CUMPLIDA</v>
      </c>
    </row>
    <row r="1097" spans="1:17" ht="210.75" x14ac:dyDescent="0.2">
      <c r="A1097" s="533" t="s">
        <v>19</v>
      </c>
      <c r="B1097" s="534" t="s">
        <v>13</v>
      </c>
      <c r="C1097" s="872"/>
      <c r="D1097" s="872"/>
      <c r="E1097" s="833"/>
      <c r="F1097" s="833"/>
      <c r="G1097" s="536" t="s">
        <v>104</v>
      </c>
      <c r="H1097" s="538" t="s">
        <v>104</v>
      </c>
      <c r="I1097" s="538" t="s">
        <v>248</v>
      </c>
      <c r="J1097" s="545">
        <v>1</v>
      </c>
      <c r="K1097" s="548">
        <v>45323</v>
      </c>
      <c r="L1097" s="548">
        <v>45747</v>
      </c>
      <c r="M1097" s="541">
        <f t="shared" si="34"/>
        <v>60.571428571428569</v>
      </c>
      <c r="N1097" s="542">
        <v>1</v>
      </c>
      <c r="O1097" s="538" t="s">
        <v>1283</v>
      </c>
      <c r="P1097" s="543">
        <f t="shared" si="35"/>
        <v>1</v>
      </c>
      <c r="Q1097" s="544" t="str">
        <f>IF(ISNUMBER(P1097),IF(P1097=100%,"CUMPLIDA",IF(AND(ISNUMBER(L1097),ISNUMBER([5]CGR!$P$4)), IF(L1097&lt;[5]CGR!$P$4,"INCUMPLIDA","PROCESO"), "VERIFICAR FECHA")),"SIN VALOR AVANCE")</f>
        <v>CUMPLIDA</v>
      </c>
    </row>
    <row r="1098" spans="1:17" ht="90.75" x14ac:dyDescent="0.2">
      <c r="A1098" s="533" t="s">
        <v>19</v>
      </c>
      <c r="B1098" s="534" t="s">
        <v>13</v>
      </c>
      <c r="C1098" s="837"/>
      <c r="D1098" s="837"/>
      <c r="E1098" s="833"/>
      <c r="F1098" s="833"/>
      <c r="G1098" s="536" t="s">
        <v>830</v>
      </c>
      <c r="H1098" s="538" t="s">
        <v>830</v>
      </c>
      <c r="I1098" s="538" t="s">
        <v>107</v>
      </c>
      <c r="J1098" s="545">
        <v>1</v>
      </c>
      <c r="K1098" s="548">
        <v>45231</v>
      </c>
      <c r="L1098" s="548">
        <v>45747</v>
      </c>
      <c r="M1098" s="541">
        <f t="shared" si="34"/>
        <v>73.714285714285708</v>
      </c>
      <c r="N1098" s="542">
        <v>1</v>
      </c>
      <c r="O1098" s="538" t="s">
        <v>1284</v>
      </c>
      <c r="P1098" s="543">
        <f t="shared" si="35"/>
        <v>1</v>
      </c>
      <c r="Q1098" s="544" t="str">
        <f>IF(ISNUMBER(P1098),IF(P1098=100%,"CUMPLIDA",IF(AND(ISNUMBER(L1098),ISNUMBER([5]CGR!$P$4)), IF(L1098&lt;[5]CGR!$P$4,"INCUMPLIDA","PROCESO"), "VERIFICAR FECHA")),"SIN VALOR AVANCE")</f>
        <v>CUMPLIDA</v>
      </c>
    </row>
    <row r="1099" spans="1:17" ht="270.75" x14ac:dyDescent="0.2">
      <c r="A1099" s="533" t="s">
        <v>19</v>
      </c>
      <c r="B1099" s="534" t="s">
        <v>13</v>
      </c>
      <c r="C1099" s="837"/>
      <c r="D1099" s="837"/>
      <c r="E1099" s="833"/>
      <c r="F1099" s="833"/>
      <c r="G1099" s="536" t="s">
        <v>831</v>
      </c>
      <c r="H1099" s="538" t="s">
        <v>831</v>
      </c>
      <c r="I1099" s="538" t="s">
        <v>524</v>
      </c>
      <c r="J1099" s="545">
        <v>1</v>
      </c>
      <c r="K1099" s="548">
        <v>45231</v>
      </c>
      <c r="L1099" s="548">
        <v>45808</v>
      </c>
      <c r="M1099" s="541">
        <f t="shared" si="34"/>
        <v>82.428571428571431</v>
      </c>
      <c r="N1099" s="542">
        <v>1</v>
      </c>
      <c r="O1099" s="538" t="s">
        <v>1282</v>
      </c>
      <c r="P1099" s="543">
        <f t="shared" si="35"/>
        <v>1</v>
      </c>
      <c r="Q1099" s="544" t="str">
        <f>IF(ISNUMBER(P1099),IF(P1099=100%,"CUMPLIDA",IF(AND(ISNUMBER(L1099),ISNUMBER([5]CGR!$P$4)), IF(L1099&lt;[5]CGR!$P$4,"INCUMPLIDA","PROCESO"), "VERIFICAR FECHA")),"SIN VALOR AVANCE")</f>
        <v>CUMPLIDA</v>
      </c>
    </row>
    <row r="1100" spans="1:17" ht="90.75" x14ac:dyDescent="0.2">
      <c r="A1100" s="533" t="s">
        <v>19</v>
      </c>
      <c r="B1100" s="534" t="s">
        <v>13</v>
      </c>
      <c r="C1100" s="837"/>
      <c r="D1100" s="837"/>
      <c r="E1100" s="833"/>
      <c r="F1100" s="833"/>
      <c r="G1100" s="536" t="s">
        <v>110</v>
      </c>
      <c r="H1100" s="538" t="s">
        <v>111</v>
      </c>
      <c r="I1100" s="538" t="s">
        <v>112</v>
      </c>
      <c r="J1100" s="545">
        <v>7</v>
      </c>
      <c r="K1100" s="548">
        <v>46024</v>
      </c>
      <c r="L1100" s="548">
        <v>46660</v>
      </c>
      <c r="M1100" s="541">
        <f t="shared" si="34"/>
        <v>90.857142857142861</v>
      </c>
      <c r="N1100" s="542">
        <v>0</v>
      </c>
      <c r="O1100" s="538" t="s">
        <v>1284</v>
      </c>
      <c r="P1100" s="543">
        <f t="shared" si="35"/>
        <v>0</v>
      </c>
      <c r="Q1100" s="544" t="str">
        <f>IF(ISNUMBER(P1100),IF(P1100=100%,"CUMPLIDA",IF(AND(ISNUMBER(L1100),ISNUMBER([5]CGR!$P$4)), IF(L1100&lt;[5]CGR!$P$4,"INCUMPLIDA","PROCESO"), "VERIFICAR FECHA")),"SIN VALOR AVANCE")</f>
        <v>PROCESO</v>
      </c>
    </row>
    <row r="1101" spans="1:17" ht="210.75" x14ac:dyDescent="0.2">
      <c r="A1101" s="533" t="s">
        <v>19</v>
      </c>
      <c r="B1101" s="534" t="s">
        <v>13</v>
      </c>
      <c r="C1101" s="837"/>
      <c r="D1101" s="837"/>
      <c r="E1101" s="833"/>
      <c r="F1101" s="833"/>
      <c r="G1101" s="536" t="s">
        <v>114</v>
      </c>
      <c r="H1101" s="538" t="s">
        <v>115</v>
      </c>
      <c r="I1101" s="538" t="s">
        <v>116</v>
      </c>
      <c r="J1101" s="545">
        <v>1</v>
      </c>
      <c r="K1101" s="548">
        <v>46024</v>
      </c>
      <c r="L1101" s="548">
        <v>46660</v>
      </c>
      <c r="M1101" s="541">
        <f t="shared" si="34"/>
        <v>90.857142857142861</v>
      </c>
      <c r="N1101" s="542">
        <v>0</v>
      </c>
      <c r="O1101" s="538" t="s">
        <v>1283</v>
      </c>
      <c r="P1101" s="543">
        <f t="shared" si="35"/>
        <v>0</v>
      </c>
      <c r="Q1101" s="544" t="str">
        <f>IF(ISNUMBER(P1101),IF(P1101=100%,"CUMPLIDA",IF(AND(ISNUMBER(L1101),ISNUMBER([5]CGR!$P$4)), IF(L1101&lt;[5]CGR!$P$4,"INCUMPLIDA","PROCESO"), "VERIFICAR FECHA")),"SIN VALOR AVANCE")</f>
        <v>PROCESO</v>
      </c>
    </row>
    <row r="1102" spans="1:17" ht="270.75" x14ac:dyDescent="0.2">
      <c r="A1102" s="533" t="s">
        <v>19</v>
      </c>
      <c r="B1102" s="534" t="s">
        <v>13</v>
      </c>
      <c r="C1102" s="837"/>
      <c r="D1102" s="837"/>
      <c r="E1102" s="833"/>
      <c r="F1102" s="833"/>
      <c r="G1102" s="536" t="s">
        <v>117</v>
      </c>
      <c r="H1102" s="538" t="s">
        <v>118</v>
      </c>
      <c r="I1102" s="538" t="s">
        <v>119</v>
      </c>
      <c r="J1102" s="545">
        <v>2</v>
      </c>
      <c r="K1102" s="548">
        <v>46024</v>
      </c>
      <c r="L1102" s="548">
        <v>46660</v>
      </c>
      <c r="M1102" s="541">
        <f t="shared" si="34"/>
        <v>90.857142857142861</v>
      </c>
      <c r="N1102" s="542">
        <v>0</v>
      </c>
      <c r="O1102" s="538" t="s">
        <v>1282</v>
      </c>
      <c r="P1102" s="543">
        <f t="shared" si="35"/>
        <v>0</v>
      </c>
      <c r="Q1102" s="544" t="str">
        <f>IF(ISNUMBER(P1102),IF(P1102=100%,"CUMPLIDA",IF(AND(ISNUMBER(L1102),ISNUMBER([5]CGR!$P$4)), IF(L1102&lt;[5]CGR!$P$4,"INCUMPLIDA","PROCESO"), "VERIFICAR FECHA")),"SIN VALOR AVANCE")</f>
        <v>PROCESO</v>
      </c>
    </row>
    <row r="1103" spans="1:17" ht="225.75" x14ac:dyDescent="0.2">
      <c r="A1103" s="533" t="s">
        <v>19</v>
      </c>
      <c r="B1103" s="534" t="s">
        <v>13</v>
      </c>
      <c r="C1103" s="872" t="s">
        <v>443</v>
      </c>
      <c r="D1103" s="872" t="s">
        <v>1285</v>
      </c>
      <c r="E1103" s="833" t="s">
        <v>1286</v>
      </c>
      <c r="F1103" s="833" t="s">
        <v>1287</v>
      </c>
      <c r="G1103" s="833" t="s">
        <v>1288</v>
      </c>
      <c r="H1103" s="538" t="s">
        <v>1255</v>
      </c>
      <c r="I1103" s="538" t="s">
        <v>1070</v>
      </c>
      <c r="J1103" s="545">
        <v>1</v>
      </c>
      <c r="K1103" s="540">
        <v>45474</v>
      </c>
      <c r="L1103" s="540">
        <v>45716</v>
      </c>
      <c r="M1103" s="541">
        <f t="shared" si="34"/>
        <v>34.571428571428569</v>
      </c>
      <c r="N1103" s="542">
        <v>1</v>
      </c>
      <c r="O1103" s="547" t="s">
        <v>1289</v>
      </c>
      <c r="P1103" s="543">
        <f t="shared" si="35"/>
        <v>1</v>
      </c>
      <c r="Q1103" s="544" t="str">
        <f>IF(ISNUMBER(P1103),IF(P1103=100%,"CUMPLIDA",IF(AND(ISNUMBER(L1103),ISNUMBER([5]CGR!$P$4)), IF(L1103&lt;[5]CGR!$P$4,"INCUMPLIDA","PROCESO"), "VERIFICAR FECHA")),"SIN VALOR AVANCE")</f>
        <v>CUMPLIDA</v>
      </c>
    </row>
    <row r="1104" spans="1:17" ht="225.75" x14ac:dyDescent="0.2">
      <c r="A1104" s="533" t="s">
        <v>19</v>
      </c>
      <c r="B1104" s="534" t="s">
        <v>13</v>
      </c>
      <c r="C1104" s="872"/>
      <c r="D1104" s="872"/>
      <c r="E1104" s="833"/>
      <c r="F1104" s="833"/>
      <c r="G1104" s="833"/>
      <c r="H1104" s="538" t="s">
        <v>1290</v>
      </c>
      <c r="I1104" s="538" t="s">
        <v>1258</v>
      </c>
      <c r="J1104" s="545">
        <v>1</v>
      </c>
      <c r="K1104" s="540">
        <v>45717</v>
      </c>
      <c r="L1104" s="540">
        <v>45808</v>
      </c>
      <c r="M1104" s="541">
        <f t="shared" si="34"/>
        <v>13</v>
      </c>
      <c r="N1104" s="542">
        <v>1</v>
      </c>
      <c r="O1104" s="547" t="s">
        <v>1289</v>
      </c>
      <c r="P1104" s="543">
        <f t="shared" si="35"/>
        <v>1</v>
      </c>
      <c r="Q1104" s="544" t="str">
        <f>IF(ISNUMBER(P1104),IF(P1104=100%,"CUMPLIDA",IF(AND(ISNUMBER(L1104),ISNUMBER([5]CGR!$P$4)), IF(L1104&lt;[5]CGR!$P$4,"INCUMPLIDA","PROCESO"), "VERIFICAR FECHA")),"SIN VALOR AVANCE")</f>
        <v>CUMPLIDA</v>
      </c>
    </row>
    <row r="1105" spans="1:17" ht="225.75" x14ac:dyDescent="0.2">
      <c r="A1105" s="533" t="s">
        <v>19</v>
      </c>
      <c r="B1105" s="534" t="s">
        <v>13</v>
      </c>
      <c r="C1105" s="872"/>
      <c r="D1105" s="872"/>
      <c r="E1105" s="833"/>
      <c r="F1105" s="833"/>
      <c r="G1105" s="833"/>
      <c r="H1105" s="538" t="s">
        <v>1291</v>
      </c>
      <c r="I1105" s="538" t="s">
        <v>1260</v>
      </c>
      <c r="J1105" s="545">
        <v>1</v>
      </c>
      <c r="K1105" s="540">
        <v>45809</v>
      </c>
      <c r="L1105" s="540">
        <v>45991</v>
      </c>
      <c r="M1105" s="541">
        <f t="shared" si="34"/>
        <v>26</v>
      </c>
      <c r="N1105" s="542">
        <v>0</v>
      </c>
      <c r="O1105" s="547" t="s">
        <v>1289</v>
      </c>
      <c r="P1105" s="543">
        <f t="shared" si="35"/>
        <v>0</v>
      </c>
      <c r="Q1105" s="544" t="str">
        <f>IF(ISNUMBER(P1105),IF(P1105=100%,"CUMPLIDA",IF(AND(ISNUMBER(L1105),ISNUMBER([5]CGR!$P$4)), IF(L1105&lt;[5]CGR!$P$4,"INCUMPLIDA","PROCESO"), "VERIFICAR FECHA")),"SIN VALOR AVANCE")</f>
        <v>PROCESO</v>
      </c>
    </row>
    <row r="1106" spans="1:17" ht="210.75" x14ac:dyDescent="0.2">
      <c r="A1106" s="533" t="s">
        <v>19</v>
      </c>
      <c r="B1106" s="534" t="s">
        <v>13</v>
      </c>
      <c r="C1106" s="872"/>
      <c r="D1106" s="872"/>
      <c r="E1106" s="833"/>
      <c r="F1106" s="833"/>
      <c r="G1106" s="833"/>
      <c r="H1106" s="538" t="s">
        <v>1261</v>
      </c>
      <c r="I1106" s="538" t="s">
        <v>1262</v>
      </c>
      <c r="J1106" s="561">
        <v>1</v>
      </c>
      <c r="K1106" s="540">
        <v>45992</v>
      </c>
      <c r="L1106" s="540">
        <v>46172</v>
      </c>
      <c r="M1106" s="541">
        <f t="shared" si="34"/>
        <v>25.714285714285715</v>
      </c>
      <c r="N1106" s="562">
        <v>0</v>
      </c>
      <c r="O1106" s="538" t="s">
        <v>1292</v>
      </c>
      <c r="P1106" s="543">
        <f t="shared" si="35"/>
        <v>0</v>
      </c>
      <c r="Q1106" s="544" t="str">
        <f>IF(ISNUMBER(P1106),IF(P1106=100%,"CUMPLIDA",IF(AND(ISNUMBER(L1106),ISNUMBER([5]CGR!$P$4)), IF(L1106&lt;[5]CGR!$P$4,"INCUMPLIDA","PROCESO"), "VERIFICAR FECHA")),"SIN VALOR AVANCE")</f>
        <v>PROCESO</v>
      </c>
    </row>
    <row r="1107" spans="1:17" ht="75.75" customHeight="1" x14ac:dyDescent="0.2">
      <c r="A1107" s="533" t="s">
        <v>19</v>
      </c>
      <c r="B1107" s="534" t="s">
        <v>13</v>
      </c>
      <c r="C1107" s="872"/>
      <c r="D1107" s="872"/>
      <c r="E1107" s="833"/>
      <c r="F1107" s="833"/>
      <c r="G1107" s="833" t="s">
        <v>823</v>
      </c>
      <c r="H1107" s="537" t="s">
        <v>675</v>
      </c>
      <c r="I1107" s="538" t="s">
        <v>676</v>
      </c>
      <c r="J1107" s="539">
        <v>1</v>
      </c>
      <c r="K1107" s="540">
        <v>45231</v>
      </c>
      <c r="L1107" s="540">
        <v>45504</v>
      </c>
      <c r="M1107" s="541">
        <f t="shared" si="34"/>
        <v>39</v>
      </c>
      <c r="N1107" s="542">
        <v>1</v>
      </c>
      <c r="O1107" s="547" t="s">
        <v>825</v>
      </c>
      <c r="P1107" s="543">
        <f t="shared" si="35"/>
        <v>1</v>
      </c>
      <c r="Q1107" s="544" t="str">
        <f>IF(ISNUMBER(P1107),IF(P1107=100%,"CUMPLIDA",IF(AND(ISNUMBER(L1107),ISNUMBER([5]CGR!$P$4)), IF(L1107&lt;[5]CGR!$P$4,"INCUMPLIDA","PROCESO"), "VERIFICAR FECHA")),"SIN VALOR AVANCE")</f>
        <v>CUMPLIDA</v>
      </c>
    </row>
    <row r="1108" spans="1:17" ht="270.75" x14ac:dyDescent="0.2">
      <c r="A1108" s="533" t="s">
        <v>19</v>
      </c>
      <c r="B1108" s="534" t="s">
        <v>13</v>
      </c>
      <c r="C1108" s="872"/>
      <c r="D1108" s="872"/>
      <c r="E1108" s="833"/>
      <c r="F1108" s="833"/>
      <c r="G1108" s="833"/>
      <c r="H1108" s="537" t="s">
        <v>678</v>
      </c>
      <c r="I1108" s="538" t="s">
        <v>679</v>
      </c>
      <c r="J1108" s="539">
        <v>1</v>
      </c>
      <c r="K1108" s="540">
        <v>45231</v>
      </c>
      <c r="L1108" s="540">
        <v>45504</v>
      </c>
      <c r="M1108" s="541">
        <f t="shared" ref="M1108:M1171" si="36">(L1108-K1108)/7</f>
        <v>39</v>
      </c>
      <c r="N1108" s="542">
        <v>1</v>
      </c>
      <c r="O1108" s="538" t="s">
        <v>1282</v>
      </c>
      <c r="P1108" s="543">
        <f t="shared" si="35"/>
        <v>1</v>
      </c>
      <c r="Q1108" s="544" t="str">
        <f>IF(ISNUMBER(P1108),IF(P1108=100%,"CUMPLIDA",IF(AND(ISNUMBER(L1108),ISNUMBER([5]CGR!$P$4)), IF(L1108&lt;[5]CGR!$P$4,"INCUMPLIDA","PROCESO"), "VERIFICAR FECHA")),"SIN VALOR AVANCE")</f>
        <v>CUMPLIDA</v>
      </c>
    </row>
    <row r="1109" spans="1:17" ht="195.75" x14ac:dyDescent="0.2">
      <c r="A1109" s="533" t="s">
        <v>19</v>
      </c>
      <c r="B1109" s="534" t="s">
        <v>13</v>
      </c>
      <c r="C1109" s="872"/>
      <c r="D1109" s="872"/>
      <c r="E1109" s="833"/>
      <c r="F1109" s="833"/>
      <c r="G1109" s="536" t="s">
        <v>97</v>
      </c>
      <c r="H1109" s="538" t="s">
        <v>98</v>
      </c>
      <c r="I1109" s="538" t="s">
        <v>99</v>
      </c>
      <c r="J1109" s="545">
        <v>1</v>
      </c>
      <c r="K1109" s="548">
        <v>45323</v>
      </c>
      <c r="L1109" s="548">
        <v>45747</v>
      </c>
      <c r="M1109" s="541">
        <f t="shared" si="36"/>
        <v>60.571428571428569</v>
      </c>
      <c r="N1109" s="542">
        <v>1</v>
      </c>
      <c r="O1109" s="538" t="s">
        <v>1293</v>
      </c>
      <c r="P1109" s="543">
        <f t="shared" si="35"/>
        <v>1</v>
      </c>
      <c r="Q1109" s="544" t="str">
        <f>IF(ISNUMBER(P1109),IF(P1109=100%,"CUMPLIDA",IF(AND(ISNUMBER(L1109),ISNUMBER([5]CGR!$P$4)), IF(L1109&lt;[5]CGR!$P$4,"INCUMPLIDA","PROCESO"), "VERIFICAR FECHA")),"SIN VALOR AVANCE")</f>
        <v>CUMPLIDA</v>
      </c>
    </row>
    <row r="1110" spans="1:17" ht="90.75" x14ac:dyDescent="0.2">
      <c r="A1110" s="533" t="s">
        <v>19</v>
      </c>
      <c r="B1110" s="534" t="s">
        <v>13</v>
      </c>
      <c r="C1110" s="872"/>
      <c r="D1110" s="872"/>
      <c r="E1110" s="833"/>
      <c r="F1110" s="833"/>
      <c r="G1110" s="536" t="s">
        <v>101</v>
      </c>
      <c r="H1110" s="538" t="s">
        <v>101</v>
      </c>
      <c r="I1110" s="538" t="s">
        <v>102</v>
      </c>
      <c r="J1110" s="545">
        <v>1</v>
      </c>
      <c r="K1110" s="548">
        <v>45323</v>
      </c>
      <c r="L1110" s="548">
        <v>45747</v>
      </c>
      <c r="M1110" s="541">
        <f t="shared" si="36"/>
        <v>60.571428571428569</v>
      </c>
      <c r="N1110" s="542">
        <v>1</v>
      </c>
      <c r="O1110" s="538" t="s">
        <v>1284</v>
      </c>
      <c r="P1110" s="543">
        <f t="shared" si="35"/>
        <v>1</v>
      </c>
      <c r="Q1110" s="544" t="str">
        <f>IF(ISNUMBER(P1110),IF(P1110=100%,"CUMPLIDA",IF(AND(ISNUMBER(L1110),ISNUMBER([5]CGR!$P$4)), IF(L1110&lt;[5]CGR!$P$4,"INCUMPLIDA","PROCESO"), "VERIFICAR FECHA")),"SIN VALOR AVANCE")</f>
        <v>CUMPLIDA</v>
      </c>
    </row>
    <row r="1111" spans="1:17" ht="90.75" x14ac:dyDescent="0.2">
      <c r="A1111" s="533" t="s">
        <v>19</v>
      </c>
      <c r="B1111" s="534" t="s">
        <v>13</v>
      </c>
      <c r="C1111" s="872"/>
      <c r="D1111" s="872"/>
      <c r="E1111" s="833"/>
      <c r="F1111" s="833"/>
      <c r="G1111" s="536" t="s">
        <v>238</v>
      </c>
      <c r="H1111" s="538" t="s">
        <v>239</v>
      </c>
      <c r="I1111" s="538" t="s">
        <v>240</v>
      </c>
      <c r="J1111" s="545">
        <v>1</v>
      </c>
      <c r="K1111" s="548">
        <v>45231</v>
      </c>
      <c r="L1111" s="548">
        <v>45747</v>
      </c>
      <c r="M1111" s="541">
        <f t="shared" si="36"/>
        <v>73.714285714285708</v>
      </c>
      <c r="N1111" s="542">
        <v>1</v>
      </c>
      <c r="O1111" s="538" t="s">
        <v>1284</v>
      </c>
      <c r="P1111" s="543">
        <f t="shared" si="35"/>
        <v>1</v>
      </c>
      <c r="Q1111" s="544" t="str">
        <f>IF(ISNUMBER(P1111),IF(P1111=100%,"CUMPLIDA",IF(AND(ISNUMBER(L1111),ISNUMBER([5]CGR!$P$4)), IF(L1111&lt;[5]CGR!$P$4,"INCUMPLIDA","PROCESO"), "VERIFICAR FECHA")),"SIN VALOR AVANCE")</f>
        <v>CUMPLIDA</v>
      </c>
    </row>
    <row r="1112" spans="1:17" ht="165.75" x14ac:dyDescent="0.2">
      <c r="A1112" s="533" t="s">
        <v>19</v>
      </c>
      <c r="B1112" s="534" t="s">
        <v>13</v>
      </c>
      <c r="C1112" s="872"/>
      <c r="D1112" s="872"/>
      <c r="E1112" s="833"/>
      <c r="F1112" s="833"/>
      <c r="G1112" s="536" t="s">
        <v>104</v>
      </c>
      <c r="H1112" s="538" t="s">
        <v>104</v>
      </c>
      <c r="I1112" s="538" t="s">
        <v>248</v>
      </c>
      <c r="J1112" s="545">
        <v>1</v>
      </c>
      <c r="K1112" s="548">
        <v>45323</v>
      </c>
      <c r="L1112" s="548">
        <v>45747</v>
      </c>
      <c r="M1112" s="541">
        <f t="shared" si="36"/>
        <v>60.571428571428569</v>
      </c>
      <c r="N1112" s="542">
        <v>1</v>
      </c>
      <c r="O1112" s="538" t="s">
        <v>1294</v>
      </c>
      <c r="P1112" s="543">
        <f t="shared" si="35"/>
        <v>1</v>
      </c>
      <c r="Q1112" s="544" t="str">
        <f>IF(ISNUMBER(P1112),IF(P1112=100%,"CUMPLIDA",IF(AND(ISNUMBER(L1112),ISNUMBER([5]CGR!$P$4)), IF(L1112&lt;[5]CGR!$P$4,"INCUMPLIDA","PROCESO"), "VERIFICAR FECHA")),"SIN VALOR AVANCE")</f>
        <v>CUMPLIDA</v>
      </c>
    </row>
    <row r="1113" spans="1:17" ht="75.75" x14ac:dyDescent="0.2">
      <c r="A1113" s="533" t="s">
        <v>19</v>
      </c>
      <c r="B1113" s="534" t="s">
        <v>13</v>
      </c>
      <c r="C1113" s="872"/>
      <c r="D1113" s="872"/>
      <c r="E1113" s="833"/>
      <c r="F1113" s="833"/>
      <c r="G1113" s="536" t="s">
        <v>830</v>
      </c>
      <c r="H1113" s="538" t="s">
        <v>830</v>
      </c>
      <c r="I1113" s="538" t="s">
        <v>107</v>
      </c>
      <c r="J1113" s="545">
        <v>1</v>
      </c>
      <c r="K1113" s="548">
        <v>45231</v>
      </c>
      <c r="L1113" s="548">
        <v>45747</v>
      </c>
      <c r="M1113" s="541">
        <f t="shared" si="36"/>
        <v>73.714285714285708</v>
      </c>
      <c r="N1113" s="542">
        <v>1</v>
      </c>
      <c r="O1113" s="547" t="s">
        <v>1295</v>
      </c>
      <c r="P1113" s="543">
        <f t="shared" si="35"/>
        <v>1</v>
      </c>
      <c r="Q1113" s="544" t="str">
        <f>IF(ISNUMBER(P1113),IF(P1113=100%,"CUMPLIDA",IF(AND(ISNUMBER(L1113),ISNUMBER([5]CGR!$P$4)), IF(L1113&lt;[5]CGR!$P$4,"INCUMPLIDA","PROCESO"), "VERIFICAR FECHA")),"SIN VALOR AVANCE")</f>
        <v>CUMPLIDA</v>
      </c>
    </row>
    <row r="1114" spans="1:17" ht="225.75" x14ac:dyDescent="0.2">
      <c r="A1114" s="533" t="s">
        <v>19</v>
      </c>
      <c r="B1114" s="534" t="s">
        <v>13</v>
      </c>
      <c r="C1114" s="872"/>
      <c r="D1114" s="872"/>
      <c r="E1114" s="833"/>
      <c r="F1114" s="833"/>
      <c r="G1114" s="536" t="s">
        <v>831</v>
      </c>
      <c r="H1114" s="538" t="s">
        <v>831</v>
      </c>
      <c r="I1114" s="538" t="s">
        <v>524</v>
      </c>
      <c r="J1114" s="545">
        <v>1</v>
      </c>
      <c r="K1114" s="548">
        <v>45231</v>
      </c>
      <c r="L1114" s="548">
        <v>45808</v>
      </c>
      <c r="M1114" s="541">
        <f t="shared" si="36"/>
        <v>82.428571428571431</v>
      </c>
      <c r="N1114" s="542">
        <v>1</v>
      </c>
      <c r="O1114" s="547" t="s">
        <v>1289</v>
      </c>
      <c r="P1114" s="543">
        <f t="shared" si="35"/>
        <v>1</v>
      </c>
      <c r="Q1114" s="544" t="str">
        <f>IF(ISNUMBER(P1114),IF(P1114=100%,"CUMPLIDA",IF(AND(ISNUMBER(L1114),ISNUMBER([5]CGR!$P$4)), IF(L1114&lt;[5]CGR!$P$4,"INCUMPLIDA","PROCESO"), "VERIFICAR FECHA")),"SIN VALOR AVANCE")</f>
        <v>CUMPLIDA</v>
      </c>
    </row>
    <row r="1115" spans="1:17" ht="75.75" x14ac:dyDescent="0.2">
      <c r="A1115" s="533" t="s">
        <v>19</v>
      </c>
      <c r="B1115" s="534" t="s">
        <v>13</v>
      </c>
      <c r="C1115" s="872"/>
      <c r="D1115" s="872"/>
      <c r="E1115" s="833"/>
      <c r="F1115" s="833"/>
      <c r="G1115" s="536" t="s">
        <v>110</v>
      </c>
      <c r="H1115" s="538" t="s">
        <v>111</v>
      </c>
      <c r="I1115" s="538" t="s">
        <v>112</v>
      </c>
      <c r="J1115" s="545">
        <v>8</v>
      </c>
      <c r="K1115" s="548">
        <v>45809</v>
      </c>
      <c r="L1115" s="548">
        <v>46568</v>
      </c>
      <c r="M1115" s="541">
        <f t="shared" si="36"/>
        <v>108.42857142857143</v>
      </c>
      <c r="N1115" s="542">
        <v>0</v>
      </c>
      <c r="O1115" s="547" t="s">
        <v>1295</v>
      </c>
      <c r="P1115" s="543">
        <f t="shared" si="35"/>
        <v>0</v>
      </c>
      <c r="Q1115" s="544" t="str">
        <f>IF(ISNUMBER(P1115),IF(P1115=100%,"CUMPLIDA",IF(AND(ISNUMBER(L1115),ISNUMBER([5]CGR!$P$4)), IF(L1115&lt;[5]CGR!$P$4,"INCUMPLIDA","PROCESO"), "VERIFICAR FECHA")),"SIN VALOR AVANCE")</f>
        <v>PROCESO</v>
      </c>
    </row>
    <row r="1116" spans="1:17" ht="150.75" x14ac:dyDescent="0.2">
      <c r="A1116" s="533" t="s">
        <v>19</v>
      </c>
      <c r="B1116" s="534" t="s">
        <v>13</v>
      </c>
      <c r="C1116" s="872"/>
      <c r="D1116" s="872"/>
      <c r="E1116" s="833"/>
      <c r="F1116" s="833"/>
      <c r="G1116" s="536" t="s">
        <v>114</v>
      </c>
      <c r="H1116" s="538" t="s">
        <v>115</v>
      </c>
      <c r="I1116" s="538" t="s">
        <v>116</v>
      </c>
      <c r="J1116" s="545">
        <v>1</v>
      </c>
      <c r="K1116" s="548">
        <v>45809</v>
      </c>
      <c r="L1116" s="548">
        <v>46568</v>
      </c>
      <c r="M1116" s="541">
        <f t="shared" si="36"/>
        <v>108.42857142857143</v>
      </c>
      <c r="N1116" s="542">
        <v>0</v>
      </c>
      <c r="O1116" s="547" t="s">
        <v>1296</v>
      </c>
      <c r="P1116" s="543">
        <f t="shared" si="35"/>
        <v>0</v>
      </c>
      <c r="Q1116" s="544" t="str">
        <f>IF(ISNUMBER(P1116),IF(P1116=100%,"CUMPLIDA",IF(AND(ISNUMBER(L1116),ISNUMBER([5]CGR!$P$4)), IF(L1116&lt;[5]CGR!$P$4,"INCUMPLIDA","PROCESO"), "VERIFICAR FECHA")),"SIN VALOR AVANCE")</f>
        <v>PROCESO</v>
      </c>
    </row>
    <row r="1117" spans="1:17" ht="225.75" x14ac:dyDescent="0.2">
      <c r="A1117" s="533" t="s">
        <v>19</v>
      </c>
      <c r="B1117" s="534" t="s">
        <v>13</v>
      </c>
      <c r="C1117" s="872"/>
      <c r="D1117" s="872"/>
      <c r="E1117" s="833"/>
      <c r="F1117" s="833"/>
      <c r="G1117" s="536" t="s">
        <v>117</v>
      </c>
      <c r="H1117" s="538" t="s">
        <v>118</v>
      </c>
      <c r="I1117" s="538" t="s">
        <v>119</v>
      </c>
      <c r="J1117" s="545">
        <v>2</v>
      </c>
      <c r="K1117" s="548">
        <v>45809</v>
      </c>
      <c r="L1117" s="548">
        <v>46568</v>
      </c>
      <c r="M1117" s="541">
        <f t="shared" si="36"/>
        <v>108.42857142857143</v>
      </c>
      <c r="N1117" s="542">
        <v>0</v>
      </c>
      <c r="O1117" s="547" t="s">
        <v>1289</v>
      </c>
      <c r="P1117" s="543">
        <f t="shared" si="35"/>
        <v>0</v>
      </c>
      <c r="Q1117" s="544" t="str">
        <f>IF(ISNUMBER(P1117),IF(P1117=100%,"CUMPLIDA",IF(AND(ISNUMBER(L1117),ISNUMBER([5]CGR!$P$4)), IF(L1117&lt;[5]CGR!$P$4,"INCUMPLIDA","PROCESO"), "VERIFICAR FECHA")),"SIN VALOR AVANCE")</f>
        <v>PROCESO</v>
      </c>
    </row>
    <row r="1118" spans="1:17" ht="210.75" x14ac:dyDescent="0.2">
      <c r="A1118" s="533" t="s">
        <v>19</v>
      </c>
      <c r="B1118" s="534" t="s">
        <v>13</v>
      </c>
      <c r="C1118" s="872"/>
      <c r="D1118" s="872"/>
      <c r="E1118" s="833"/>
      <c r="F1118" s="833"/>
      <c r="G1118" s="536" t="s">
        <v>1297</v>
      </c>
      <c r="H1118" s="538" t="s">
        <v>1298</v>
      </c>
      <c r="I1118" s="538" t="s">
        <v>1299</v>
      </c>
      <c r="J1118" s="561">
        <v>1</v>
      </c>
      <c r="K1118" s="540">
        <v>45474</v>
      </c>
      <c r="L1118" s="540">
        <v>45716</v>
      </c>
      <c r="M1118" s="541">
        <f t="shared" si="36"/>
        <v>34.571428571428569</v>
      </c>
      <c r="N1118" s="562">
        <v>1</v>
      </c>
      <c r="O1118" s="547" t="s">
        <v>1300</v>
      </c>
      <c r="P1118" s="543">
        <f t="shared" si="35"/>
        <v>1</v>
      </c>
      <c r="Q1118" s="544" t="str">
        <f>IF(ISNUMBER(P1118),IF(P1118=100%,"CUMPLIDA",IF(AND(ISNUMBER(L1118),ISNUMBER([5]CGR!$P$4)), IF(L1118&lt;[5]CGR!$P$4,"INCUMPLIDA","PROCESO"), "VERIFICAR FECHA")),"SIN VALOR AVANCE")</f>
        <v>CUMPLIDA</v>
      </c>
    </row>
    <row r="1119" spans="1:17" ht="120.75" customHeight="1" x14ac:dyDescent="0.2">
      <c r="A1119" s="533" t="s">
        <v>19</v>
      </c>
      <c r="B1119" s="534" t="s">
        <v>13</v>
      </c>
      <c r="C1119" s="872" t="s">
        <v>443</v>
      </c>
      <c r="D1119" s="872" t="s">
        <v>1085</v>
      </c>
      <c r="E1119" s="833" t="s">
        <v>1301</v>
      </c>
      <c r="F1119" s="833" t="s">
        <v>1302</v>
      </c>
      <c r="G1119" s="536" t="s">
        <v>1303</v>
      </c>
      <c r="H1119" s="538" t="s">
        <v>1304</v>
      </c>
      <c r="I1119" s="538" t="s">
        <v>1305</v>
      </c>
      <c r="J1119" s="539">
        <v>3</v>
      </c>
      <c r="K1119" s="540">
        <v>45474</v>
      </c>
      <c r="L1119" s="540">
        <v>45565</v>
      </c>
      <c r="M1119" s="541">
        <f t="shared" si="36"/>
        <v>13</v>
      </c>
      <c r="N1119" s="542">
        <v>3</v>
      </c>
      <c r="O1119" s="538" t="s">
        <v>1306</v>
      </c>
      <c r="P1119" s="543">
        <f t="shared" si="35"/>
        <v>1</v>
      </c>
      <c r="Q1119" s="544" t="str">
        <f>IF(ISNUMBER(P1119),IF(P1119=100%,"CUMPLIDA",IF(AND(ISNUMBER(L1119),ISNUMBER([5]CGR!$P$4)), IF(L1119&lt;[5]CGR!$P$4,"INCUMPLIDA","PROCESO"), "VERIFICAR FECHA")),"SIN VALOR AVANCE")</f>
        <v>CUMPLIDA</v>
      </c>
    </row>
    <row r="1120" spans="1:17" ht="105.75" x14ac:dyDescent="0.2">
      <c r="A1120" s="533" t="s">
        <v>19</v>
      </c>
      <c r="B1120" s="534" t="s">
        <v>13</v>
      </c>
      <c r="C1120" s="872"/>
      <c r="D1120" s="872"/>
      <c r="E1120" s="833"/>
      <c r="F1120" s="833"/>
      <c r="G1120" s="536" t="s">
        <v>1307</v>
      </c>
      <c r="H1120" s="538" t="s">
        <v>1308</v>
      </c>
      <c r="I1120" s="538" t="s">
        <v>1309</v>
      </c>
      <c r="J1120" s="539">
        <v>4</v>
      </c>
      <c r="K1120" s="540">
        <v>45505</v>
      </c>
      <c r="L1120" s="540">
        <v>45716</v>
      </c>
      <c r="M1120" s="541">
        <f t="shared" si="36"/>
        <v>30.142857142857142</v>
      </c>
      <c r="N1120" s="542">
        <v>4</v>
      </c>
      <c r="O1120" s="538" t="s">
        <v>1310</v>
      </c>
      <c r="P1120" s="543">
        <f t="shared" si="35"/>
        <v>1</v>
      </c>
      <c r="Q1120" s="544" t="str">
        <f>IF(ISNUMBER(P1120),IF(P1120=100%,"CUMPLIDA",IF(AND(ISNUMBER(L1120),ISNUMBER([5]CGR!$P$4)), IF(L1120&lt;[5]CGR!$P$4,"INCUMPLIDA","PROCESO"), "VERIFICAR FECHA")),"SIN VALOR AVANCE")</f>
        <v>CUMPLIDA</v>
      </c>
    </row>
    <row r="1121" spans="1:17" ht="120" customHeight="1" x14ac:dyDescent="0.2">
      <c r="A1121" s="533" t="s">
        <v>19</v>
      </c>
      <c r="B1121" s="534" t="s">
        <v>13</v>
      </c>
      <c r="C1121" s="872"/>
      <c r="D1121" s="872"/>
      <c r="E1121" s="833"/>
      <c r="F1121" s="833"/>
      <c r="G1121" s="833" t="s">
        <v>1311</v>
      </c>
      <c r="H1121" s="538" t="s">
        <v>1312</v>
      </c>
      <c r="I1121" s="538" t="s">
        <v>1313</v>
      </c>
      <c r="J1121" s="539">
        <v>12</v>
      </c>
      <c r="K1121" s="540">
        <v>45474</v>
      </c>
      <c r="L1121" s="540">
        <v>45838</v>
      </c>
      <c r="M1121" s="541">
        <f t="shared" si="36"/>
        <v>52</v>
      </c>
      <c r="N1121" s="542">
        <v>12</v>
      </c>
      <c r="O1121" s="538" t="s">
        <v>1314</v>
      </c>
      <c r="P1121" s="543">
        <f t="shared" si="35"/>
        <v>1</v>
      </c>
      <c r="Q1121" s="544" t="str">
        <f>IF(ISNUMBER(P1121),IF(P1121=100%,"CUMPLIDA",IF(AND(ISNUMBER(L1121),ISNUMBER([5]CGR!$P$4)), IF(L1121&lt;[5]CGR!$P$4,"INCUMPLIDA","PROCESO"), "VERIFICAR FECHA")),"SIN VALOR AVANCE")</f>
        <v>CUMPLIDA</v>
      </c>
    </row>
    <row r="1122" spans="1:17" ht="135" x14ac:dyDescent="0.2">
      <c r="A1122" s="533" t="s">
        <v>19</v>
      </c>
      <c r="B1122" s="534" t="s">
        <v>13</v>
      </c>
      <c r="C1122" s="872"/>
      <c r="D1122" s="872"/>
      <c r="E1122" s="833"/>
      <c r="F1122" s="833"/>
      <c r="G1122" s="833"/>
      <c r="H1122" s="538" t="s">
        <v>1315</v>
      </c>
      <c r="I1122" s="538" t="s">
        <v>1316</v>
      </c>
      <c r="J1122" s="539">
        <v>6</v>
      </c>
      <c r="K1122" s="540">
        <v>45566</v>
      </c>
      <c r="L1122" s="540">
        <v>45930</v>
      </c>
      <c r="M1122" s="541">
        <f t="shared" si="36"/>
        <v>52</v>
      </c>
      <c r="N1122" s="542">
        <v>5</v>
      </c>
      <c r="O1122" s="538" t="s">
        <v>1314</v>
      </c>
      <c r="P1122" s="543">
        <f t="shared" si="35"/>
        <v>0.83333333333333337</v>
      </c>
      <c r="Q1122" s="544" t="str">
        <f>IF(ISNUMBER(P1122),IF(P1122=100%,"CUMPLIDA",IF(AND(ISNUMBER(L1122),ISNUMBER([5]CGR!$P$4)), IF(L1122&lt;[5]CGR!$P$4,"INCUMPLIDA","PROCESO"), "VERIFICAR FECHA")),"SIN VALOR AVANCE")</f>
        <v>PROCESO</v>
      </c>
    </row>
    <row r="1123" spans="1:17" ht="120" x14ac:dyDescent="0.2">
      <c r="A1123" s="533" t="s">
        <v>19</v>
      </c>
      <c r="B1123" s="534" t="s">
        <v>13</v>
      </c>
      <c r="C1123" s="872"/>
      <c r="D1123" s="872"/>
      <c r="E1123" s="833"/>
      <c r="F1123" s="833"/>
      <c r="G1123" s="833"/>
      <c r="H1123" s="538" t="s">
        <v>1317</v>
      </c>
      <c r="I1123" s="538" t="s">
        <v>1316</v>
      </c>
      <c r="J1123" s="539">
        <v>6</v>
      </c>
      <c r="K1123" s="540">
        <v>45566</v>
      </c>
      <c r="L1123" s="540">
        <v>45930</v>
      </c>
      <c r="M1123" s="541">
        <f t="shared" si="36"/>
        <v>52</v>
      </c>
      <c r="N1123" s="542">
        <v>5</v>
      </c>
      <c r="O1123" s="538" t="s">
        <v>1314</v>
      </c>
      <c r="P1123" s="543">
        <f t="shared" si="35"/>
        <v>0.83333333333333337</v>
      </c>
      <c r="Q1123" s="544" t="str">
        <f>IF(ISNUMBER(P1123),IF(P1123=100%,"CUMPLIDA",IF(AND(ISNUMBER(L1123),ISNUMBER([5]CGR!$P$4)), IF(L1123&lt;[5]CGR!$P$4,"INCUMPLIDA","PROCESO"), "VERIFICAR FECHA")),"SIN VALOR AVANCE")</f>
        <v>PROCESO</v>
      </c>
    </row>
    <row r="1124" spans="1:17" ht="156.75" customHeight="1" x14ac:dyDescent="0.2">
      <c r="A1124" s="533" t="s">
        <v>19</v>
      </c>
      <c r="B1124" s="534" t="s">
        <v>13</v>
      </c>
      <c r="C1124" s="837" t="s">
        <v>1318</v>
      </c>
      <c r="D1124" s="873" t="s">
        <v>1319</v>
      </c>
      <c r="E1124" s="832" t="s">
        <v>1320</v>
      </c>
      <c r="F1124" s="832" t="s">
        <v>1321</v>
      </c>
      <c r="G1124" s="559" t="s">
        <v>1322</v>
      </c>
      <c r="H1124" s="560" t="s">
        <v>1323</v>
      </c>
      <c r="I1124" s="538" t="s">
        <v>1324</v>
      </c>
      <c r="J1124" s="545">
        <v>1</v>
      </c>
      <c r="K1124" s="540">
        <v>45672</v>
      </c>
      <c r="L1124" s="563">
        <v>45748</v>
      </c>
      <c r="M1124" s="541">
        <f t="shared" si="36"/>
        <v>10.857142857142858</v>
      </c>
      <c r="N1124" s="539">
        <v>1</v>
      </c>
      <c r="O1124" s="538" t="s">
        <v>1325</v>
      </c>
      <c r="P1124" s="543">
        <f t="shared" si="35"/>
        <v>1</v>
      </c>
      <c r="Q1124" s="544" t="str">
        <f>IF(ISNUMBER(P1124),IF(P1124=100%,"CUMPLIDA",IF(AND(ISNUMBER(L1124),ISNUMBER([5]CGR!$P$4)), IF(L1124&lt;[5]CGR!$P$4,"INCUMPLIDA","PROCESO"), "VERIFICAR FECHA")),"SIN VALOR AVANCE")</f>
        <v>CUMPLIDA</v>
      </c>
    </row>
    <row r="1125" spans="1:17" ht="142.5" customHeight="1" x14ac:dyDescent="0.2">
      <c r="A1125" s="533" t="s">
        <v>19</v>
      </c>
      <c r="B1125" s="534" t="s">
        <v>13</v>
      </c>
      <c r="C1125" s="837"/>
      <c r="D1125" s="873"/>
      <c r="E1125" s="832"/>
      <c r="F1125" s="832" t="s">
        <v>1321</v>
      </c>
      <c r="G1125" s="559" t="s">
        <v>1326</v>
      </c>
      <c r="H1125" s="560" t="s">
        <v>1327</v>
      </c>
      <c r="I1125" s="538" t="s">
        <v>1328</v>
      </c>
      <c r="J1125" s="545">
        <v>2</v>
      </c>
      <c r="K1125" s="540">
        <v>45672</v>
      </c>
      <c r="L1125" s="540">
        <v>46037</v>
      </c>
      <c r="M1125" s="541">
        <f t="shared" si="36"/>
        <v>52.142857142857146</v>
      </c>
      <c r="N1125" s="539">
        <v>1</v>
      </c>
      <c r="O1125" s="538" t="s">
        <v>1325</v>
      </c>
      <c r="P1125" s="543">
        <f t="shared" si="35"/>
        <v>0.5</v>
      </c>
      <c r="Q1125" s="544" t="str">
        <f>IF(ISNUMBER(P1125),IF(P1125=100%,"CUMPLIDA",IF(AND(ISNUMBER(L1125),ISNUMBER([5]CGR!$P$4)), IF(L1125&lt;[5]CGR!$P$4,"INCUMPLIDA","PROCESO"), "VERIFICAR FECHA")),"SIN VALOR AVANCE")</f>
        <v>PROCESO</v>
      </c>
    </row>
    <row r="1126" spans="1:17" ht="85.5" customHeight="1" x14ac:dyDescent="0.2">
      <c r="A1126" s="533" t="s">
        <v>19</v>
      </c>
      <c r="B1126" s="534" t="s">
        <v>13</v>
      </c>
      <c r="C1126" s="837"/>
      <c r="D1126" s="873"/>
      <c r="E1126" s="832"/>
      <c r="F1126" s="832" t="s">
        <v>1321</v>
      </c>
      <c r="G1126" s="536" t="s">
        <v>1329</v>
      </c>
      <c r="H1126" s="538" t="s">
        <v>1329</v>
      </c>
      <c r="I1126" s="538" t="s">
        <v>1330</v>
      </c>
      <c r="J1126" s="561">
        <v>1</v>
      </c>
      <c r="K1126" s="540">
        <v>45691</v>
      </c>
      <c r="L1126" s="540">
        <v>46055</v>
      </c>
      <c r="M1126" s="541">
        <f t="shared" si="36"/>
        <v>52</v>
      </c>
      <c r="N1126" s="553">
        <v>0</v>
      </c>
      <c r="O1126" s="538" t="s">
        <v>1331</v>
      </c>
      <c r="P1126" s="543">
        <f t="shared" si="35"/>
        <v>0</v>
      </c>
      <c r="Q1126" s="544" t="str">
        <f>IF(ISNUMBER(P1126),IF(P1126=100%,"CUMPLIDA",IF(AND(ISNUMBER(L1126),ISNUMBER([5]CGR!$P$4)), IF(L1126&lt;[5]CGR!$P$4,"INCUMPLIDA","PROCESO"), "VERIFICAR FECHA")),"SIN VALOR AVANCE")</f>
        <v>PROCESO</v>
      </c>
    </row>
    <row r="1127" spans="1:17" ht="156.75" customHeight="1" x14ac:dyDescent="0.2">
      <c r="A1127" s="533" t="s">
        <v>19</v>
      </c>
      <c r="B1127" s="534" t="s">
        <v>13</v>
      </c>
      <c r="C1127" s="837" t="s">
        <v>1318</v>
      </c>
      <c r="D1127" s="873" t="s">
        <v>1319</v>
      </c>
      <c r="E1127" s="833" t="s">
        <v>1332</v>
      </c>
      <c r="F1127" s="833" t="s">
        <v>1333</v>
      </c>
      <c r="G1127" s="564" t="s">
        <v>1334</v>
      </c>
      <c r="H1127" s="565" t="s">
        <v>1335</v>
      </c>
      <c r="I1127" s="551" t="s">
        <v>1336</v>
      </c>
      <c r="J1127" s="539">
        <v>2</v>
      </c>
      <c r="K1127" s="540">
        <v>45691</v>
      </c>
      <c r="L1127" s="540">
        <v>46055</v>
      </c>
      <c r="M1127" s="541">
        <f t="shared" si="36"/>
        <v>52</v>
      </c>
      <c r="N1127" s="539">
        <v>0.6</v>
      </c>
      <c r="O1127" s="538" t="s">
        <v>1337</v>
      </c>
      <c r="P1127" s="543">
        <f t="shared" si="35"/>
        <v>0.3</v>
      </c>
      <c r="Q1127" s="544" t="str">
        <f>IF(ISNUMBER(P1127),IF(P1127=100%,"CUMPLIDA",IF(AND(ISNUMBER(L1127),ISNUMBER([5]CGR!$P$4)), IF(L1127&lt;[5]CGR!$P$4,"INCUMPLIDA","PROCESO"), "VERIFICAR FECHA")),"SIN VALOR AVANCE")</f>
        <v>PROCESO</v>
      </c>
    </row>
    <row r="1128" spans="1:17" ht="99.75" customHeight="1" x14ac:dyDescent="0.2">
      <c r="A1128" s="533" t="s">
        <v>19</v>
      </c>
      <c r="B1128" s="534" t="s">
        <v>13</v>
      </c>
      <c r="C1128" s="837"/>
      <c r="D1128" s="873"/>
      <c r="E1128" s="833"/>
      <c r="F1128" s="833" t="s">
        <v>1333</v>
      </c>
      <c r="G1128" s="564" t="s">
        <v>1338</v>
      </c>
      <c r="H1128" s="565" t="s">
        <v>1338</v>
      </c>
      <c r="I1128" s="566" t="s">
        <v>1339</v>
      </c>
      <c r="J1128" s="545">
        <v>1</v>
      </c>
      <c r="K1128" s="540">
        <v>45691</v>
      </c>
      <c r="L1128" s="540">
        <v>45869</v>
      </c>
      <c r="M1128" s="541">
        <f t="shared" si="36"/>
        <v>25.428571428571427</v>
      </c>
      <c r="N1128" s="539">
        <v>1</v>
      </c>
      <c r="O1128" s="538" t="s">
        <v>1340</v>
      </c>
      <c r="P1128" s="543">
        <f t="shared" si="35"/>
        <v>1</v>
      </c>
      <c r="Q1128" s="544" t="str">
        <f>IF(ISNUMBER(P1128),IF(P1128=100%,"CUMPLIDA",IF(AND(ISNUMBER(L1128),ISNUMBER([5]CGR!$P$4)), IF(L1128&lt;[5]CGR!$P$4,"INCUMPLIDA","PROCESO"), "VERIFICAR FECHA")),"SIN VALOR AVANCE")</f>
        <v>CUMPLIDA</v>
      </c>
    </row>
    <row r="1129" spans="1:17" ht="171" customHeight="1" x14ac:dyDescent="0.2">
      <c r="A1129" s="533" t="s">
        <v>19</v>
      </c>
      <c r="B1129" s="534" t="s">
        <v>13</v>
      </c>
      <c r="C1129" s="837"/>
      <c r="D1129" s="873"/>
      <c r="E1129" s="833"/>
      <c r="F1129" s="833" t="s">
        <v>1333</v>
      </c>
      <c r="G1129" s="832" t="s">
        <v>1341</v>
      </c>
      <c r="H1129" s="560" t="s">
        <v>1342</v>
      </c>
      <c r="I1129" s="538" t="s">
        <v>1343</v>
      </c>
      <c r="J1129" s="545">
        <v>1</v>
      </c>
      <c r="K1129" s="563">
        <v>45691</v>
      </c>
      <c r="L1129" s="563">
        <v>46055</v>
      </c>
      <c r="M1129" s="541">
        <f t="shared" si="36"/>
        <v>52</v>
      </c>
      <c r="N1129" s="539">
        <v>1</v>
      </c>
      <c r="O1129" s="538" t="s">
        <v>1344</v>
      </c>
      <c r="P1129" s="543">
        <f t="shared" si="35"/>
        <v>1</v>
      </c>
      <c r="Q1129" s="544" t="str">
        <f>IF(ISNUMBER(P1129),IF(P1129=100%,"CUMPLIDA",IF(AND(ISNUMBER(L1129),ISNUMBER([5]CGR!$P$4)), IF(L1129&lt;[5]CGR!$P$4,"INCUMPLIDA","PROCESO"), "VERIFICAR FECHA")),"SIN VALOR AVANCE")</f>
        <v>CUMPLIDA</v>
      </c>
    </row>
    <row r="1130" spans="1:17" ht="171" customHeight="1" x14ac:dyDescent="0.2">
      <c r="A1130" s="533" t="s">
        <v>19</v>
      </c>
      <c r="B1130" s="534" t="s">
        <v>13</v>
      </c>
      <c r="C1130" s="837"/>
      <c r="D1130" s="873"/>
      <c r="E1130" s="833"/>
      <c r="F1130" s="833" t="s">
        <v>1333</v>
      </c>
      <c r="G1130" s="832"/>
      <c r="H1130" s="560" t="s">
        <v>1345</v>
      </c>
      <c r="I1130" s="538" t="s">
        <v>1346</v>
      </c>
      <c r="J1130" s="545">
        <v>8</v>
      </c>
      <c r="K1130" s="563">
        <v>45689</v>
      </c>
      <c r="L1130" s="563">
        <v>46054</v>
      </c>
      <c r="M1130" s="541">
        <f t="shared" si="36"/>
        <v>52.142857142857146</v>
      </c>
      <c r="N1130" s="567">
        <v>6</v>
      </c>
      <c r="O1130" s="538" t="s">
        <v>1344</v>
      </c>
      <c r="P1130" s="543">
        <f t="shared" si="35"/>
        <v>0.75</v>
      </c>
      <c r="Q1130" s="544" t="str">
        <f>IF(ISNUMBER(P1130),IF(P1130=100%,"CUMPLIDA",IF(AND(ISNUMBER(L1130),ISNUMBER([5]CGR!$P$4)), IF(L1130&lt;[5]CGR!$P$4,"INCUMPLIDA","PROCESO"), "VERIFICAR FECHA")),"SIN VALOR AVANCE")</f>
        <v>PROCESO</v>
      </c>
    </row>
    <row r="1131" spans="1:17" ht="185.25" customHeight="1" x14ac:dyDescent="0.2">
      <c r="A1131" s="533" t="s">
        <v>19</v>
      </c>
      <c r="B1131" s="534" t="s">
        <v>13</v>
      </c>
      <c r="C1131" s="837" t="s">
        <v>1318</v>
      </c>
      <c r="D1131" s="873" t="s">
        <v>1319</v>
      </c>
      <c r="E1131" s="833" t="s">
        <v>1347</v>
      </c>
      <c r="F1131" s="833" t="s">
        <v>1348</v>
      </c>
      <c r="G1131" s="564" t="s">
        <v>1334</v>
      </c>
      <c r="H1131" s="565" t="s">
        <v>1335</v>
      </c>
      <c r="I1131" s="565" t="s">
        <v>1336</v>
      </c>
      <c r="J1131" s="539">
        <v>2</v>
      </c>
      <c r="K1131" s="540">
        <v>45691</v>
      </c>
      <c r="L1131" s="540">
        <v>46055</v>
      </c>
      <c r="M1131" s="541">
        <f t="shared" si="36"/>
        <v>52</v>
      </c>
      <c r="N1131" s="539">
        <v>0.6</v>
      </c>
      <c r="O1131" s="538" t="s">
        <v>1349</v>
      </c>
      <c r="P1131" s="543">
        <f t="shared" si="35"/>
        <v>0.3</v>
      </c>
      <c r="Q1131" s="544" t="str">
        <f>IF(ISNUMBER(P1131),IF(P1131=100%,"CUMPLIDA",IF(AND(ISNUMBER(L1131),ISNUMBER([5]CGR!$P$4)), IF(L1131&lt;[5]CGR!$P$4,"INCUMPLIDA","PROCESO"), "VERIFICAR FECHA")),"SIN VALOR AVANCE")</f>
        <v>PROCESO</v>
      </c>
    </row>
    <row r="1132" spans="1:17" ht="99.75" customHeight="1" x14ac:dyDescent="0.2">
      <c r="A1132" s="533" t="s">
        <v>19</v>
      </c>
      <c r="B1132" s="534" t="s">
        <v>13</v>
      </c>
      <c r="C1132" s="837"/>
      <c r="D1132" s="873"/>
      <c r="E1132" s="833"/>
      <c r="F1132" s="833" t="s">
        <v>1348</v>
      </c>
      <c r="G1132" s="564" t="s">
        <v>1338</v>
      </c>
      <c r="H1132" s="565" t="s">
        <v>1338</v>
      </c>
      <c r="I1132" s="565" t="s">
        <v>1339</v>
      </c>
      <c r="J1132" s="545">
        <v>1</v>
      </c>
      <c r="K1132" s="540">
        <v>45691</v>
      </c>
      <c r="L1132" s="540">
        <v>46081</v>
      </c>
      <c r="M1132" s="541">
        <f t="shared" si="36"/>
        <v>55.714285714285715</v>
      </c>
      <c r="N1132" s="539">
        <v>1</v>
      </c>
      <c r="O1132" s="538" t="s">
        <v>1350</v>
      </c>
      <c r="P1132" s="543">
        <f t="shared" si="35"/>
        <v>1</v>
      </c>
      <c r="Q1132" s="544" t="str">
        <f>IF(ISNUMBER(P1132),IF(P1132=100%,"CUMPLIDA",IF(AND(ISNUMBER(L1132),ISNUMBER([5]CGR!$P$4)), IF(L1132&lt;[5]CGR!$P$4,"INCUMPLIDA","PROCESO"), "VERIFICAR FECHA")),"SIN VALOR AVANCE")</f>
        <v>CUMPLIDA</v>
      </c>
    </row>
    <row r="1133" spans="1:17" ht="195" x14ac:dyDescent="0.2">
      <c r="A1133" s="533" t="s">
        <v>19</v>
      </c>
      <c r="B1133" s="534" t="s">
        <v>13</v>
      </c>
      <c r="C1133" s="837"/>
      <c r="D1133" s="873"/>
      <c r="E1133" s="833"/>
      <c r="F1133" s="833" t="s">
        <v>1348</v>
      </c>
      <c r="G1133" s="536" t="s">
        <v>1351</v>
      </c>
      <c r="H1133" s="560" t="s">
        <v>1345</v>
      </c>
      <c r="I1133" s="538" t="s">
        <v>1346</v>
      </c>
      <c r="J1133" s="545">
        <v>8</v>
      </c>
      <c r="K1133" s="563">
        <v>45691</v>
      </c>
      <c r="L1133" s="563">
        <v>46055</v>
      </c>
      <c r="M1133" s="541">
        <f t="shared" si="36"/>
        <v>52</v>
      </c>
      <c r="N1133" s="567">
        <v>6</v>
      </c>
      <c r="O1133" s="538" t="s">
        <v>1344</v>
      </c>
      <c r="P1133" s="543">
        <f t="shared" si="35"/>
        <v>0.75</v>
      </c>
      <c r="Q1133" s="544" t="str">
        <f>IF(ISNUMBER(P1133),IF(P1133=100%,"CUMPLIDA",IF(AND(ISNUMBER(L1133),ISNUMBER([5]CGR!$P$4)), IF(L1133&lt;[5]CGR!$P$4,"INCUMPLIDA","PROCESO"), "VERIFICAR FECHA")),"SIN VALOR AVANCE")</f>
        <v>PROCESO</v>
      </c>
    </row>
    <row r="1134" spans="1:17" ht="85.5" customHeight="1" x14ac:dyDescent="0.2">
      <c r="A1134" s="533" t="s">
        <v>19</v>
      </c>
      <c r="B1134" s="534" t="s">
        <v>13</v>
      </c>
      <c r="C1134" s="837"/>
      <c r="D1134" s="873"/>
      <c r="E1134" s="833"/>
      <c r="F1134" s="833" t="s">
        <v>1348</v>
      </c>
      <c r="G1134" s="536" t="s">
        <v>1329</v>
      </c>
      <c r="H1134" s="538" t="s">
        <v>1352</v>
      </c>
      <c r="I1134" s="538" t="s">
        <v>1330</v>
      </c>
      <c r="J1134" s="561">
        <v>1</v>
      </c>
      <c r="K1134" s="540">
        <v>45691</v>
      </c>
      <c r="L1134" s="540">
        <v>46055</v>
      </c>
      <c r="M1134" s="541">
        <f t="shared" si="36"/>
        <v>52</v>
      </c>
      <c r="N1134" s="553">
        <v>0</v>
      </c>
      <c r="O1134" s="538" t="s">
        <v>1331</v>
      </c>
      <c r="P1134" s="543">
        <f t="shared" si="35"/>
        <v>0</v>
      </c>
      <c r="Q1134" s="544" t="str">
        <f>IF(ISNUMBER(P1134),IF(P1134=100%,"CUMPLIDA",IF(AND(ISNUMBER(L1134),ISNUMBER([5]CGR!$P$4)), IF(L1134&lt;[5]CGR!$P$4,"INCUMPLIDA","PROCESO"), "VERIFICAR FECHA")),"SIN VALOR AVANCE")</f>
        <v>PROCESO</v>
      </c>
    </row>
    <row r="1135" spans="1:17" ht="114" customHeight="1" x14ac:dyDescent="0.2">
      <c r="A1135" s="533" t="s">
        <v>19</v>
      </c>
      <c r="B1135" s="534" t="s">
        <v>13</v>
      </c>
      <c r="C1135" s="837" t="s">
        <v>1318</v>
      </c>
      <c r="D1135" s="873" t="s">
        <v>1319</v>
      </c>
      <c r="E1135" s="833" t="s">
        <v>1353</v>
      </c>
      <c r="F1135" s="874" t="s">
        <v>1354</v>
      </c>
      <c r="G1135" s="564" t="s">
        <v>1355</v>
      </c>
      <c r="H1135" s="565" t="s">
        <v>1355</v>
      </c>
      <c r="I1135" s="551" t="s">
        <v>1336</v>
      </c>
      <c r="J1135" s="553">
        <v>1</v>
      </c>
      <c r="K1135" s="540">
        <v>45691</v>
      </c>
      <c r="L1135" s="540">
        <v>46081</v>
      </c>
      <c r="M1135" s="541">
        <f t="shared" si="36"/>
        <v>55.714285714285715</v>
      </c>
      <c r="N1135" s="553">
        <v>0</v>
      </c>
      <c r="O1135" s="538" t="s">
        <v>1356</v>
      </c>
      <c r="P1135" s="543">
        <f t="shared" si="35"/>
        <v>0</v>
      </c>
      <c r="Q1135" s="544" t="str">
        <f>IF(ISNUMBER(P1135),IF(P1135=100%,"CUMPLIDA",IF(AND(ISNUMBER(L1135),ISNUMBER([5]CGR!$P$4)), IF(L1135&lt;[5]CGR!$P$4,"INCUMPLIDA","PROCESO"), "VERIFICAR FECHA")),"SIN VALOR AVANCE")</f>
        <v>PROCESO</v>
      </c>
    </row>
    <row r="1136" spans="1:17" ht="75" x14ac:dyDescent="0.2">
      <c r="A1136" s="533" t="s">
        <v>19</v>
      </c>
      <c r="B1136" s="534" t="s">
        <v>13</v>
      </c>
      <c r="C1136" s="837"/>
      <c r="D1136" s="873"/>
      <c r="E1136" s="833"/>
      <c r="F1136" s="874"/>
      <c r="G1136" s="564" t="s">
        <v>1338</v>
      </c>
      <c r="H1136" s="565" t="s">
        <v>1338</v>
      </c>
      <c r="I1136" s="566" t="s">
        <v>1339</v>
      </c>
      <c r="J1136" s="545">
        <v>1</v>
      </c>
      <c r="K1136" s="540">
        <v>45691</v>
      </c>
      <c r="L1136" s="540">
        <v>46081</v>
      </c>
      <c r="M1136" s="541">
        <f t="shared" si="36"/>
        <v>55.714285714285715</v>
      </c>
      <c r="N1136" s="539">
        <v>1</v>
      </c>
      <c r="O1136" s="538" t="s">
        <v>1357</v>
      </c>
      <c r="P1136" s="543">
        <f t="shared" si="35"/>
        <v>1</v>
      </c>
      <c r="Q1136" s="544" t="str">
        <f>IF(ISNUMBER(P1136),IF(P1136=100%,"CUMPLIDA",IF(AND(ISNUMBER(L1136),ISNUMBER([5]CGR!$P$4)), IF(L1136&lt;[5]CGR!$P$4,"INCUMPLIDA","PROCESO"), "VERIFICAR FECHA")),"SIN VALOR AVANCE")</f>
        <v>CUMPLIDA</v>
      </c>
    </row>
    <row r="1137" spans="1:17" ht="185.25" customHeight="1" x14ac:dyDescent="0.2">
      <c r="A1137" s="533" t="s">
        <v>19</v>
      </c>
      <c r="B1137" s="534" t="s">
        <v>13</v>
      </c>
      <c r="C1137" s="837" t="s">
        <v>1318</v>
      </c>
      <c r="D1137" s="873" t="s">
        <v>1358</v>
      </c>
      <c r="E1137" s="833" t="s">
        <v>1359</v>
      </c>
      <c r="F1137" s="833" t="s">
        <v>1360</v>
      </c>
      <c r="G1137" s="564" t="s">
        <v>1334</v>
      </c>
      <c r="H1137" s="565" t="s">
        <v>1335</v>
      </c>
      <c r="I1137" s="551" t="s">
        <v>1336</v>
      </c>
      <c r="J1137" s="539">
        <v>2</v>
      </c>
      <c r="K1137" s="540">
        <v>45691</v>
      </c>
      <c r="L1137" s="540">
        <v>46055</v>
      </c>
      <c r="M1137" s="541">
        <f t="shared" si="36"/>
        <v>52</v>
      </c>
      <c r="N1137" s="539">
        <v>0.6</v>
      </c>
      <c r="O1137" s="538" t="s">
        <v>1349</v>
      </c>
      <c r="P1137" s="543">
        <f t="shared" si="35"/>
        <v>0.3</v>
      </c>
      <c r="Q1137" s="544" t="str">
        <f>IF(ISNUMBER(P1137),IF(P1137=100%,"CUMPLIDA",IF(AND(ISNUMBER(L1137),ISNUMBER([5]CGR!$P$4)), IF(L1137&lt;[5]CGR!$P$4,"INCUMPLIDA","PROCESO"), "VERIFICAR FECHA")),"SIN VALOR AVANCE")</f>
        <v>PROCESO</v>
      </c>
    </row>
    <row r="1138" spans="1:17" ht="135" x14ac:dyDescent="0.2">
      <c r="A1138" s="533" t="s">
        <v>19</v>
      </c>
      <c r="B1138" s="534" t="s">
        <v>13</v>
      </c>
      <c r="C1138" s="837"/>
      <c r="D1138" s="873"/>
      <c r="E1138" s="833"/>
      <c r="F1138" s="833" t="s">
        <v>1360</v>
      </c>
      <c r="G1138" s="564" t="s">
        <v>1338</v>
      </c>
      <c r="H1138" s="565" t="s">
        <v>1338</v>
      </c>
      <c r="I1138" s="566" t="s">
        <v>1339</v>
      </c>
      <c r="J1138" s="545">
        <v>1</v>
      </c>
      <c r="K1138" s="540">
        <v>45691</v>
      </c>
      <c r="L1138" s="540">
        <v>46081</v>
      </c>
      <c r="M1138" s="541">
        <f t="shared" si="36"/>
        <v>55.714285714285715</v>
      </c>
      <c r="N1138" s="539">
        <v>1</v>
      </c>
      <c r="O1138" s="538" t="s">
        <v>1361</v>
      </c>
      <c r="P1138" s="543">
        <f t="shared" si="35"/>
        <v>1</v>
      </c>
      <c r="Q1138" s="544" t="str">
        <f>IF(ISNUMBER(P1138),IF(P1138=100%,"CUMPLIDA",IF(AND(ISNUMBER(L1138),ISNUMBER([5]CGR!$P$4)), IF(L1138&lt;[5]CGR!$P$4,"INCUMPLIDA","PROCESO"), "VERIFICAR FECHA")),"SIN VALOR AVANCE")</f>
        <v>CUMPLIDA</v>
      </c>
    </row>
    <row r="1139" spans="1:17" ht="195" x14ac:dyDescent="0.2">
      <c r="A1139" s="533" t="s">
        <v>19</v>
      </c>
      <c r="B1139" s="534" t="s">
        <v>13</v>
      </c>
      <c r="C1139" s="837"/>
      <c r="D1139" s="873"/>
      <c r="E1139" s="833"/>
      <c r="F1139" s="833" t="s">
        <v>1360</v>
      </c>
      <c r="G1139" s="536" t="s">
        <v>1351</v>
      </c>
      <c r="H1139" s="560" t="s">
        <v>1345</v>
      </c>
      <c r="I1139" s="538" t="s">
        <v>1362</v>
      </c>
      <c r="J1139" s="545">
        <v>8</v>
      </c>
      <c r="K1139" s="563">
        <v>45691</v>
      </c>
      <c r="L1139" s="563">
        <v>46055</v>
      </c>
      <c r="M1139" s="541">
        <f t="shared" si="36"/>
        <v>52</v>
      </c>
      <c r="N1139" s="567">
        <v>6</v>
      </c>
      <c r="O1139" s="538" t="s">
        <v>1344</v>
      </c>
      <c r="P1139" s="543">
        <f t="shared" si="35"/>
        <v>0.75</v>
      </c>
      <c r="Q1139" s="544" t="str">
        <f>IF(ISNUMBER(P1139),IF(P1139=100%,"CUMPLIDA",IF(AND(ISNUMBER(L1139),ISNUMBER([5]CGR!$P$4)), IF(L1139&lt;[5]CGR!$P$4,"INCUMPLIDA","PROCESO"), "VERIFICAR FECHA")),"SIN VALOR AVANCE")</f>
        <v>PROCESO</v>
      </c>
    </row>
    <row r="1140" spans="1:17" ht="85.5" customHeight="1" x14ac:dyDescent="0.2">
      <c r="A1140" s="533" t="s">
        <v>19</v>
      </c>
      <c r="B1140" s="534" t="s">
        <v>13</v>
      </c>
      <c r="C1140" s="837"/>
      <c r="D1140" s="873"/>
      <c r="E1140" s="833"/>
      <c r="F1140" s="833" t="s">
        <v>1360</v>
      </c>
      <c r="G1140" s="536" t="s">
        <v>1329</v>
      </c>
      <c r="H1140" s="538" t="s">
        <v>1352</v>
      </c>
      <c r="I1140" s="538" t="s">
        <v>1330</v>
      </c>
      <c r="J1140" s="561">
        <v>1</v>
      </c>
      <c r="K1140" s="540">
        <v>45691</v>
      </c>
      <c r="L1140" s="540">
        <v>46055</v>
      </c>
      <c r="M1140" s="541">
        <f t="shared" si="36"/>
        <v>52</v>
      </c>
      <c r="N1140" s="553">
        <v>0</v>
      </c>
      <c r="O1140" s="538" t="s">
        <v>1331</v>
      </c>
      <c r="P1140" s="543">
        <f t="shared" si="35"/>
        <v>0</v>
      </c>
      <c r="Q1140" s="544" t="str">
        <f>IF(ISNUMBER(P1140),IF(P1140=100%,"CUMPLIDA",IF(AND(ISNUMBER(L1140),ISNUMBER([5]CGR!$P$4)), IF(L1140&lt;[5]CGR!$P$4,"INCUMPLIDA","PROCESO"), "VERIFICAR FECHA")),"SIN VALOR AVANCE")</f>
        <v>PROCESO</v>
      </c>
    </row>
    <row r="1141" spans="1:17" ht="171" customHeight="1" x14ac:dyDescent="0.2">
      <c r="A1141" s="533" t="s">
        <v>19</v>
      </c>
      <c r="B1141" s="534" t="s">
        <v>13</v>
      </c>
      <c r="C1141" s="837" t="s">
        <v>1318</v>
      </c>
      <c r="D1141" s="872" t="s">
        <v>1363</v>
      </c>
      <c r="E1141" s="833" t="s">
        <v>1364</v>
      </c>
      <c r="F1141" s="833" t="s">
        <v>1365</v>
      </c>
      <c r="G1141" s="564" t="s">
        <v>1366</v>
      </c>
      <c r="H1141" s="565" t="s">
        <v>1367</v>
      </c>
      <c r="I1141" s="538" t="s">
        <v>1368</v>
      </c>
      <c r="J1141" s="539">
        <v>1</v>
      </c>
      <c r="K1141" s="540">
        <v>45691</v>
      </c>
      <c r="L1141" s="540">
        <v>46055</v>
      </c>
      <c r="M1141" s="541">
        <f t="shared" si="36"/>
        <v>52</v>
      </c>
      <c r="N1141" s="539">
        <v>1</v>
      </c>
      <c r="O1141" s="538" t="s">
        <v>1344</v>
      </c>
      <c r="P1141" s="543">
        <f t="shared" si="35"/>
        <v>1</v>
      </c>
      <c r="Q1141" s="544" t="str">
        <f>IF(ISNUMBER(P1141),IF(P1141=100%,"CUMPLIDA",IF(AND(ISNUMBER(L1141),ISNUMBER([5]CGR!$P$4)), IF(L1141&lt;[5]CGR!$P$4,"INCUMPLIDA","PROCESO"), "VERIFICAR FECHA")),"SIN VALOR AVANCE")</f>
        <v>CUMPLIDA</v>
      </c>
    </row>
    <row r="1142" spans="1:17" ht="195" x14ac:dyDescent="0.2">
      <c r="A1142" s="533" t="s">
        <v>19</v>
      </c>
      <c r="B1142" s="534" t="s">
        <v>13</v>
      </c>
      <c r="C1142" s="837"/>
      <c r="D1142" s="872"/>
      <c r="E1142" s="833"/>
      <c r="F1142" s="833" t="s">
        <v>1365</v>
      </c>
      <c r="G1142" s="536" t="s">
        <v>1351</v>
      </c>
      <c r="H1142" s="560" t="s">
        <v>1345</v>
      </c>
      <c r="I1142" s="568" t="s">
        <v>1346</v>
      </c>
      <c r="J1142" s="545">
        <v>8</v>
      </c>
      <c r="K1142" s="563">
        <v>45691</v>
      </c>
      <c r="L1142" s="563">
        <v>46055</v>
      </c>
      <c r="M1142" s="541">
        <f t="shared" si="36"/>
        <v>52</v>
      </c>
      <c r="N1142" s="567">
        <v>6</v>
      </c>
      <c r="O1142" s="538" t="s">
        <v>1344</v>
      </c>
      <c r="P1142" s="543">
        <f t="shared" si="35"/>
        <v>0.75</v>
      </c>
      <c r="Q1142" s="544" t="str">
        <f>IF(ISNUMBER(P1142),IF(P1142=100%,"CUMPLIDA",IF(AND(ISNUMBER(L1142),ISNUMBER([5]CGR!$P$4)), IF(L1142&lt;[5]CGR!$P$4,"INCUMPLIDA","PROCESO"), "VERIFICAR FECHA")),"SIN VALOR AVANCE")</f>
        <v>PROCESO</v>
      </c>
    </row>
    <row r="1143" spans="1:17" ht="85.5" customHeight="1" x14ac:dyDescent="0.2">
      <c r="A1143" s="533" t="s">
        <v>19</v>
      </c>
      <c r="B1143" s="534" t="s">
        <v>13</v>
      </c>
      <c r="C1143" s="837"/>
      <c r="D1143" s="872"/>
      <c r="E1143" s="833"/>
      <c r="F1143" s="833" t="s">
        <v>1365</v>
      </c>
      <c r="G1143" s="536" t="s">
        <v>1329</v>
      </c>
      <c r="H1143" s="538" t="s">
        <v>1352</v>
      </c>
      <c r="I1143" s="538" t="s">
        <v>1330</v>
      </c>
      <c r="J1143" s="561">
        <v>1</v>
      </c>
      <c r="K1143" s="540">
        <v>45691</v>
      </c>
      <c r="L1143" s="540">
        <v>46055</v>
      </c>
      <c r="M1143" s="541">
        <f t="shared" si="36"/>
        <v>52</v>
      </c>
      <c r="N1143" s="553">
        <v>0</v>
      </c>
      <c r="O1143" s="538" t="s">
        <v>1331</v>
      </c>
      <c r="P1143" s="543">
        <f t="shared" si="35"/>
        <v>0</v>
      </c>
      <c r="Q1143" s="544" t="str">
        <f>IF(ISNUMBER(P1143),IF(P1143=100%,"CUMPLIDA",IF(AND(ISNUMBER(L1143),ISNUMBER([5]CGR!$P$4)), IF(L1143&lt;[5]CGR!$P$4,"INCUMPLIDA","PROCESO"), "VERIFICAR FECHA")),"SIN VALOR AVANCE")</f>
        <v>PROCESO</v>
      </c>
    </row>
    <row r="1144" spans="1:17" ht="409.5" x14ac:dyDescent="0.2">
      <c r="A1144" s="533" t="s">
        <v>19</v>
      </c>
      <c r="B1144" s="534" t="s">
        <v>13</v>
      </c>
      <c r="C1144" s="535" t="s">
        <v>1318</v>
      </c>
      <c r="D1144" s="558" t="s">
        <v>1369</v>
      </c>
      <c r="E1144" s="569" t="s">
        <v>1370</v>
      </c>
      <c r="F1144" s="536" t="s">
        <v>1371</v>
      </c>
      <c r="G1144" s="536" t="s">
        <v>1372</v>
      </c>
      <c r="H1144" s="537" t="s">
        <v>1373</v>
      </c>
      <c r="I1144" s="538" t="s">
        <v>1374</v>
      </c>
      <c r="J1144" s="539">
        <v>1</v>
      </c>
      <c r="K1144" s="540">
        <v>45691</v>
      </c>
      <c r="L1144" s="540">
        <v>46081</v>
      </c>
      <c r="M1144" s="541">
        <f t="shared" si="36"/>
        <v>55.714285714285715</v>
      </c>
      <c r="N1144" s="539">
        <v>0</v>
      </c>
      <c r="O1144" s="538" t="s">
        <v>1375</v>
      </c>
      <c r="P1144" s="543">
        <f t="shared" si="35"/>
        <v>0</v>
      </c>
      <c r="Q1144" s="544" t="str">
        <f>IF(ISNUMBER(P1144),IF(P1144=100%,"CUMPLIDA",IF(AND(ISNUMBER(L1144),ISNUMBER([5]CGR!$P$4)), IF(L1144&lt;[5]CGR!$P$4,"INCUMPLIDA","PROCESO"), "VERIFICAR FECHA")),"SIN VALOR AVANCE")</f>
        <v>PROCESO</v>
      </c>
    </row>
    <row r="1145" spans="1:17" ht="60" customHeight="1" x14ac:dyDescent="0.2">
      <c r="A1145" s="420" t="s">
        <v>19</v>
      </c>
      <c r="B1145" s="421" t="s">
        <v>13</v>
      </c>
      <c r="C1145" s="819" t="s">
        <v>461</v>
      </c>
      <c r="D1145" s="823" t="s">
        <v>1376</v>
      </c>
      <c r="E1145" s="821" t="s">
        <v>1377</v>
      </c>
      <c r="F1145" s="824" t="s">
        <v>1378</v>
      </c>
      <c r="G1145" s="822" t="s">
        <v>1379</v>
      </c>
      <c r="H1145" s="571" t="s">
        <v>1380</v>
      </c>
      <c r="I1145" s="572" t="s">
        <v>1381</v>
      </c>
      <c r="J1145" s="433">
        <v>1</v>
      </c>
      <c r="K1145" s="573">
        <v>45839</v>
      </c>
      <c r="L1145" s="573">
        <v>45930</v>
      </c>
      <c r="M1145" s="427">
        <f t="shared" si="36"/>
        <v>13</v>
      </c>
      <c r="N1145" s="425">
        <v>0</v>
      </c>
      <c r="O1145" s="572" t="s">
        <v>1382</v>
      </c>
      <c r="P1145" s="429">
        <f t="shared" si="35"/>
        <v>0</v>
      </c>
      <c r="Q1145" s="430" t="str">
        <f>IF(ISNUMBER(P1145),IF(P1145=100%,"CUMPLIDA",IF(AND(ISNUMBER(L1145),ISNUMBER([3]CGR!$P$4)), IF(L1145&lt;[3]CGR!$P$4,"INCUMPLIDA","PROCESO"), "VERIFICAR FECHA")),"SIN VALOR AVANCE")</f>
        <v>PROCESO</v>
      </c>
    </row>
    <row r="1146" spans="1:17" ht="90" x14ac:dyDescent="0.2">
      <c r="A1146" s="420" t="s">
        <v>19</v>
      </c>
      <c r="B1146" s="421" t="s">
        <v>13</v>
      </c>
      <c r="C1146" s="819"/>
      <c r="D1146" s="823"/>
      <c r="E1146" s="821"/>
      <c r="F1146" s="824"/>
      <c r="G1146" s="822"/>
      <c r="H1146" s="571" t="s">
        <v>1383</v>
      </c>
      <c r="I1146" s="572" t="s">
        <v>1384</v>
      </c>
      <c r="J1146" s="433">
        <v>7</v>
      </c>
      <c r="K1146" s="573">
        <v>45839</v>
      </c>
      <c r="L1146" s="573">
        <v>46111</v>
      </c>
      <c r="M1146" s="427">
        <f t="shared" si="36"/>
        <v>38.857142857142854</v>
      </c>
      <c r="N1146" s="425">
        <v>0</v>
      </c>
      <c r="O1146" s="572" t="s">
        <v>1382</v>
      </c>
      <c r="P1146" s="429">
        <f t="shared" si="35"/>
        <v>0</v>
      </c>
      <c r="Q1146" s="430" t="str">
        <f>IF(ISNUMBER(P1146),IF(P1146=100%,"CUMPLIDA",IF(AND(ISNUMBER(L1146),ISNUMBER([3]CGR!$P$4)), IF(L1146&lt;[3]CGR!$P$4,"INCUMPLIDA","PROCESO"), "VERIFICAR FECHA")),"SIN VALOR AVANCE")</f>
        <v>PROCESO</v>
      </c>
    </row>
    <row r="1147" spans="1:17" ht="120" x14ac:dyDescent="0.2">
      <c r="A1147" s="420" t="s">
        <v>19</v>
      </c>
      <c r="B1147" s="421" t="s">
        <v>13</v>
      </c>
      <c r="C1147" s="819"/>
      <c r="D1147" s="823"/>
      <c r="E1147" s="821"/>
      <c r="F1147" s="824"/>
      <c r="G1147" s="571" t="s">
        <v>1385</v>
      </c>
      <c r="H1147" s="571" t="s">
        <v>1386</v>
      </c>
      <c r="I1147" s="572" t="s">
        <v>1387</v>
      </c>
      <c r="J1147" s="433">
        <v>9</v>
      </c>
      <c r="K1147" s="573">
        <v>45847</v>
      </c>
      <c r="L1147" s="573">
        <v>46183</v>
      </c>
      <c r="M1147" s="427">
        <f t="shared" si="36"/>
        <v>48</v>
      </c>
      <c r="N1147" s="425">
        <v>0</v>
      </c>
      <c r="O1147" s="572" t="s">
        <v>1382</v>
      </c>
      <c r="P1147" s="429">
        <f t="shared" si="35"/>
        <v>0</v>
      </c>
      <c r="Q1147" s="430" t="str">
        <f>IF(ISNUMBER(P1147),IF(P1147=100%,"CUMPLIDA",IF(AND(ISNUMBER(L1147),ISNUMBER([3]CGR!$P$4)), IF(L1147&lt;[3]CGR!$P$4,"INCUMPLIDA","PROCESO"), "VERIFICAR FECHA")),"SIN VALOR AVANCE")</f>
        <v>PROCESO</v>
      </c>
    </row>
    <row r="1148" spans="1:17" ht="120" x14ac:dyDescent="0.2">
      <c r="A1148" s="420" t="s">
        <v>19</v>
      </c>
      <c r="B1148" s="421" t="s">
        <v>13</v>
      </c>
      <c r="C1148" s="819"/>
      <c r="D1148" s="823"/>
      <c r="E1148" s="821"/>
      <c r="F1148" s="824"/>
      <c r="G1148" s="822" t="s">
        <v>1388</v>
      </c>
      <c r="H1148" s="571" t="s">
        <v>1389</v>
      </c>
      <c r="I1148" s="572" t="s">
        <v>1390</v>
      </c>
      <c r="J1148" s="433">
        <v>1</v>
      </c>
      <c r="K1148" s="573">
        <v>45870</v>
      </c>
      <c r="L1148" s="573">
        <v>46142</v>
      </c>
      <c r="M1148" s="427">
        <f t="shared" si="36"/>
        <v>38.857142857142854</v>
      </c>
      <c r="N1148" s="425">
        <v>0</v>
      </c>
      <c r="O1148" s="424" t="s">
        <v>1391</v>
      </c>
      <c r="P1148" s="429">
        <f t="shared" ref="P1148:P1189" si="37">N1148/J1148</f>
        <v>0</v>
      </c>
      <c r="Q1148" s="430" t="str">
        <f>IF(ISNUMBER(P1148),IF(P1148=100%,"CUMPLIDA",IF(AND(ISNUMBER(L1148),ISNUMBER([3]CGR!$P$4)), IF(L1148&lt;[3]CGR!$P$4,"INCUMPLIDA","PROCESO"), "VERIFICAR FECHA")),"SIN VALOR AVANCE")</f>
        <v>PROCESO</v>
      </c>
    </row>
    <row r="1149" spans="1:17" ht="105" x14ac:dyDescent="0.2">
      <c r="A1149" s="420" t="s">
        <v>19</v>
      </c>
      <c r="B1149" s="421" t="s">
        <v>13</v>
      </c>
      <c r="C1149" s="819"/>
      <c r="D1149" s="823"/>
      <c r="E1149" s="821"/>
      <c r="F1149" s="824"/>
      <c r="G1149" s="822"/>
      <c r="H1149" s="571" t="s">
        <v>1392</v>
      </c>
      <c r="I1149" s="572" t="s">
        <v>1393</v>
      </c>
      <c r="J1149" s="574">
        <v>1</v>
      </c>
      <c r="K1149" s="573">
        <v>46027</v>
      </c>
      <c r="L1149" s="573">
        <v>46265</v>
      </c>
      <c r="M1149" s="427">
        <f t="shared" si="36"/>
        <v>34</v>
      </c>
      <c r="N1149" s="431">
        <v>0</v>
      </c>
      <c r="O1149" s="424" t="s">
        <v>1391</v>
      </c>
      <c r="P1149" s="429">
        <f t="shared" si="37"/>
        <v>0</v>
      </c>
      <c r="Q1149" s="430" t="str">
        <f>IF(ISNUMBER(P1149),IF(P1149=100%,"CUMPLIDA",IF(AND(ISNUMBER(L1149),ISNUMBER([3]CGR!$P$4)), IF(L1149&lt;[3]CGR!$P$4,"INCUMPLIDA","PROCESO"), "VERIFICAR FECHA")),"SIN VALOR AVANCE")</f>
        <v>PROCESO</v>
      </c>
    </row>
    <row r="1150" spans="1:17" ht="150.75" customHeight="1" x14ac:dyDescent="0.2">
      <c r="A1150" s="420" t="s">
        <v>19</v>
      </c>
      <c r="B1150" s="421" t="s">
        <v>13</v>
      </c>
      <c r="C1150" s="819" t="s">
        <v>461</v>
      </c>
      <c r="D1150" s="823" t="s">
        <v>1394</v>
      </c>
      <c r="E1150" s="821" t="s">
        <v>1395</v>
      </c>
      <c r="F1150" s="821" t="s">
        <v>1396</v>
      </c>
      <c r="G1150" s="822" t="s">
        <v>1397</v>
      </c>
      <c r="H1150" s="570" t="s">
        <v>1398</v>
      </c>
      <c r="I1150" s="572" t="s">
        <v>1399</v>
      </c>
      <c r="J1150" s="433">
        <v>2</v>
      </c>
      <c r="K1150" s="573">
        <v>45839</v>
      </c>
      <c r="L1150" s="573">
        <v>45869</v>
      </c>
      <c r="M1150" s="427">
        <f t="shared" si="36"/>
        <v>4.2857142857142856</v>
      </c>
      <c r="N1150" s="425">
        <v>0</v>
      </c>
      <c r="O1150" s="572" t="s">
        <v>1400</v>
      </c>
      <c r="P1150" s="429">
        <f t="shared" si="37"/>
        <v>0</v>
      </c>
      <c r="Q1150" s="430" t="str">
        <f>IF(ISNUMBER(P1150),IF(P1150=100%,"CUMPLIDA",IF(AND(ISNUMBER(L1150),ISNUMBER([3]CGR!$P$4)), IF(L1150&lt;[3]CGR!$P$4,"INCUMPLIDA","PROCESO"), "VERIFICAR FECHA")),"SIN VALOR AVANCE")</f>
        <v>PROCESO</v>
      </c>
    </row>
    <row r="1151" spans="1:17" ht="150.75" x14ac:dyDescent="0.2">
      <c r="A1151" s="420" t="s">
        <v>19</v>
      </c>
      <c r="B1151" s="421" t="s">
        <v>13</v>
      </c>
      <c r="C1151" s="819"/>
      <c r="D1151" s="823"/>
      <c r="E1151" s="821"/>
      <c r="F1151" s="821"/>
      <c r="G1151" s="822"/>
      <c r="H1151" s="570" t="s">
        <v>1401</v>
      </c>
      <c r="I1151" s="572" t="s">
        <v>1402</v>
      </c>
      <c r="J1151" s="433">
        <v>2</v>
      </c>
      <c r="K1151" s="573">
        <v>45869</v>
      </c>
      <c r="L1151" s="573">
        <v>46080</v>
      </c>
      <c r="M1151" s="427">
        <f t="shared" si="36"/>
        <v>30.142857142857142</v>
      </c>
      <c r="N1151" s="425">
        <v>0</v>
      </c>
      <c r="O1151" s="572" t="s">
        <v>1400</v>
      </c>
      <c r="P1151" s="429">
        <f t="shared" si="37"/>
        <v>0</v>
      </c>
      <c r="Q1151" s="430" t="str">
        <f>IF(ISNUMBER(P1151),IF(P1151=100%,"CUMPLIDA",IF(AND(ISNUMBER(L1151),ISNUMBER([3]CGR!$P$4)), IF(L1151&lt;[3]CGR!$P$4,"INCUMPLIDA","PROCESO"), "VERIFICAR FECHA")),"SIN VALOR AVANCE")</f>
        <v>PROCESO</v>
      </c>
    </row>
    <row r="1152" spans="1:17" ht="150.75" customHeight="1" x14ac:dyDescent="0.2">
      <c r="A1152" s="420" t="s">
        <v>19</v>
      </c>
      <c r="B1152" s="421" t="s">
        <v>13</v>
      </c>
      <c r="C1152" s="819"/>
      <c r="D1152" s="823"/>
      <c r="E1152" s="821"/>
      <c r="F1152" s="821"/>
      <c r="G1152" s="822" t="s">
        <v>1403</v>
      </c>
      <c r="H1152" s="570" t="s">
        <v>1404</v>
      </c>
      <c r="I1152" s="572" t="s">
        <v>1405</v>
      </c>
      <c r="J1152" s="433">
        <v>2</v>
      </c>
      <c r="K1152" s="573">
        <v>45870</v>
      </c>
      <c r="L1152" s="573">
        <v>45989</v>
      </c>
      <c r="M1152" s="427">
        <f t="shared" si="36"/>
        <v>17</v>
      </c>
      <c r="N1152" s="425">
        <v>0</v>
      </c>
      <c r="O1152" s="572" t="s">
        <v>1400</v>
      </c>
      <c r="P1152" s="429">
        <f t="shared" si="37"/>
        <v>0</v>
      </c>
      <c r="Q1152" s="430" t="str">
        <f>IF(ISNUMBER(P1152),IF(P1152=100%,"CUMPLIDA",IF(AND(ISNUMBER(L1152),ISNUMBER([3]CGR!$P$4)), IF(L1152&lt;[3]CGR!$P$4,"INCUMPLIDA","PROCESO"), "VERIFICAR FECHA")),"SIN VALOR AVANCE")</f>
        <v>PROCESO</v>
      </c>
    </row>
    <row r="1153" spans="1:17" ht="150.75" x14ac:dyDescent="0.2">
      <c r="A1153" s="420" t="s">
        <v>19</v>
      </c>
      <c r="B1153" s="421" t="s">
        <v>13</v>
      </c>
      <c r="C1153" s="819"/>
      <c r="D1153" s="823"/>
      <c r="E1153" s="821"/>
      <c r="F1153" s="821"/>
      <c r="G1153" s="822"/>
      <c r="H1153" s="570" t="s">
        <v>1406</v>
      </c>
      <c r="I1153" s="572" t="s">
        <v>1402</v>
      </c>
      <c r="J1153" s="433">
        <v>2</v>
      </c>
      <c r="K1153" s="573">
        <v>45992</v>
      </c>
      <c r="L1153" s="573">
        <v>46418</v>
      </c>
      <c r="M1153" s="427">
        <f t="shared" si="36"/>
        <v>60.857142857142854</v>
      </c>
      <c r="N1153" s="425">
        <v>0</v>
      </c>
      <c r="O1153" s="572" t="s">
        <v>1400</v>
      </c>
      <c r="P1153" s="429">
        <f t="shared" si="37"/>
        <v>0</v>
      </c>
      <c r="Q1153" s="430" t="str">
        <f>IF(ISNUMBER(P1153),IF(P1153=100%,"CUMPLIDA",IF(AND(ISNUMBER(L1153),ISNUMBER([3]CGR!$P$4)), IF(L1153&lt;[3]CGR!$P$4,"INCUMPLIDA","PROCESO"), "VERIFICAR FECHA")),"SIN VALOR AVANCE")</f>
        <v>PROCESO</v>
      </c>
    </row>
    <row r="1154" spans="1:17" ht="150.75" x14ac:dyDescent="0.2">
      <c r="A1154" s="420" t="s">
        <v>19</v>
      </c>
      <c r="B1154" s="421" t="s">
        <v>13</v>
      </c>
      <c r="C1154" s="819"/>
      <c r="D1154" s="823"/>
      <c r="E1154" s="821"/>
      <c r="F1154" s="821"/>
      <c r="G1154" s="570" t="s">
        <v>1407</v>
      </c>
      <c r="H1154" s="570" t="s">
        <v>1408</v>
      </c>
      <c r="I1154" s="572" t="s">
        <v>1409</v>
      </c>
      <c r="J1154" s="433">
        <v>2</v>
      </c>
      <c r="K1154" s="573">
        <v>45901</v>
      </c>
      <c r="L1154" s="573">
        <v>46599</v>
      </c>
      <c r="M1154" s="427">
        <f t="shared" si="36"/>
        <v>99.714285714285708</v>
      </c>
      <c r="N1154" s="425">
        <v>0</v>
      </c>
      <c r="O1154" s="572" t="s">
        <v>1410</v>
      </c>
      <c r="P1154" s="429">
        <f t="shared" si="37"/>
        <v>0</v>
      </c>
      <c r="Q1154" s="430" t="str">
        <f>IF(ISNUMBER(P1154),IF(P1154=100%,"CUMPLIDA",IF(AND(ISNUMBER(L1154),ISNUMBER([3]CGR!$P$4)), IF(L1154&lt;[3]CGR!$P$4,"INCUMPLIDA","PROCESO"), "VERIFICAR FECHA")),"SIN VALOR AVANCE")</f>
        <v>PROCESO</v>
      </c>
    </row>
    <row r="1155" spans="1:17" ht="150.75" customHeight="1" x14ac:dyDescent="0.2">
      <c r="A1155" s="420" t="s">
        <v>19</v>
      </c>
      <c r="B1155" s="421" t="s">
        <v>13</v>
      </c>
      <c r="C1155" s="817" t="s">
        <v>461</v>
      </c>
      <c r="D1155" s="817" t="s">
        <v>1285</v>
      </c>
      <c r="E1155" s="820" t="s">
        <v>1411</v>
      </c>
      <c r="F1155" s="821" t="s">
        <v>1412</v>
      </c>
      <c r="G1155" s="822" t="s">
        <v>1413</v>
      </c>
      <c r="H1155" s="570" t="s">
        <v>1414</v>
      </c>
      <c r="I1155" s="572" t="s">
        <v>1415</v>
      </c>
      <c r="J1155" s="433">
        <v>2</v>
      </c>
      <c r="K1155" s="573">
        <v>45839</v>
      </c>
      <c r="L1155" s="573">
        <v>45900</v>
      </c>
      <c r="M1155" s="427">
        <f t="shared" si="36"/>
        <v>8.7142857142857135</v>
      </c>
      <c r="N1155" s="425">
        <v>0</v>
      </c>
      <c r="O1155" s="572" t="s">
        <v>1400</v>
      </c>
      <c r="P1155" s="429">
        <f t="shared" si="37"/>
        <v>0</v>
      </c>
      <c r="Q1155" s="430" t="str">
        <f>IF(ISNUMBER(P1155),IF(P1155=100%,"CUMPLIDA",IF(AND(ISNUMBER(L1155),ISNUMBER([3]CGR!$P$4)), IF(L1155&lt;[3]CGR!$P$4,"INCUMPLIDA","PROCESO"), "VERIFICAR FECHA")),"SIN VALOR AVANCE")</f>
        <v>PROCESO</v>
      </c>
    </row>
    <row r="1156" spans="1:17" ht="150.75" x14ac:dyDescent="0.2">
      <c r="A1156" s="420" t="s">
        <v>19</v>
      </c>
      <c r="B1156" s="421" t="s">
        <v>13</v>
      </c>
      <c r="C1156" s="817"/>
      <c r="D1156" s="817"/>
      <c r="E1156" s="820"/>
      <c r="F1156" s="821"/>
      <c r="G1156" s="822"/>
      <c r="H1156" s="570" t="s">
        <v>1416</v>
      </c>
      <c r="I1156" s="572" t="s">
        <v>1417</v>
      </c>
      <c r="J1156" s="433">
        <v>2</v>
      </c>
      <c r="K1156" s="573">
        <v>45901</v>
      </c>
      <c r="L1156" s="573">
        <v>45976</v>
      </c>
      <c r="M1156" s="427">
        <f t="shared" si="36"/>
        <v>10.714285714285714</v>
      </c>
      <c r="N1156" s="425">
        <v>0</v>
      </c>
      <c r="O1156" s="572" t="s">
        <v>1400</v>
      </c>
      <c r="P1156" s="429">
        <f t="shared" si="37"/>
        <v>0</v>
      </c>
      <c r="Q1156" s="430" t="str">
        <f>IF(ISNUMBER(P1156),IF(P1156=100%,"CUMPLIDA",IF(AND(ISNUMBER(L1156),ISNUMBER([3]CGR!$P$4)), IF(L1156&lt;[3]CGR!$P$4,"INCUMPLIDA","PROCESO"), "VERIFICAR FECHA")),"SIN VALOR AVANCE")</f>
        <v>PROCESO</v>
      </c>
    </row>
    <row r="1157" spans="1:17" ht="60.75" x14ac:dyDescent="0.2">
      <c r="A1157" s="420" t="s">
        <v>19</v>
      </c>
      <c r="B1157" s="421" t="s">
        <v>13</v>
      </c>
      <c r="C1157" s="817"/>
      <c r="D1157" s="817"/>
      <c r="E1157" s="820"/>
      <c r="F1157" s="821"/>
      <c r="G1157" s="822" t="s">
        <v>1418</v>
      </c>
      <c r="H1157" s="570" t="s">
        <v>1419</v>
      </c>
      <c r="I1157" s="572" t="s">
        <v>1420</v>
      </c>
      <c r="J1157" s="433">
        <v>1</v>
      </c>
      <c r="K1157" s="573">
        <v>45870</v>
      </c>
      <c r="L1157" s="573">
        <v>46081</v>
      </c>
      <c r="M1157" s="427">
        <f t="shared" si="36"/>
        <v>30.142857142857142</v>
      </c>
      <c r="N1157" s="425">
        <v>0</v>
      </c>
      <c r="O1157" s="572" t="s">
        <v>1421</v>
      </c>
      <c r="P1157" s="429">
        <f t="shared" si="37"/>
        <v>0</v>
      </c>
      <c r="Q1157" s="430" t="str">
        <f>IF(ISNUMBER(P1157),IF(P1157=100%,"CUMPLIDA",IF(AND(ISNUMBER(L1157),ISNUMBER([3]CGR!$P$4)), IF(L1157&lt;[3]CGR!$P$4,"INCUMPLIDA","PROCESO"), "VERIFICAR FECHA")),"SIN VALOR AVANCE")</f>
        <v>PROCESO</v>
      </c>
    </row>
    <row r="1158" spans="1:17" ht="180" x14ac:dyDescent="0.2">
      <c r="A1158" s="420" t="s">
        <v>19</v>
      </c>
      <c r="B1158" s="421" t="s">
        <v>13</v>
      </c>
      <c r="C1158" s="817"/>
      <c r="D1158" s="817"/>
      <c r="E1158" s="820"/>
      <c r="F1158" s="821"/>
      <c r="G1158" s="822"/>
      <c r="H1158" s="570" t="s">
        <v>1422</v>
      </c>
      <c r="I1158" s="572" t="s">
        <v>1423</v>
      </c>
      <c r="J1158" s="433">
        <v>1</v>
      </c>
      <c r="K1158" s="573">
        <v>46082</v>
      </c>
      <c r="L1158" s="573">
        <v>46356</v>
      </c>
      <c r="M1158" s="427">
        <f t="shared" si="36"/>
        <v>39.142857142857146</v>
      </c>
      <c r="N1158" s="425">
        <v>0</v>
      </c>
      <c r="O1158" s="572" t="s">
        <v>1424</v>
      </c>
      <c r="P1158" s="429">
        <f t="shared" si="37"/>
        <v>0</v>
      </c>
      <c r="Q1158" s="430" t="str">
        <f>IF(ISNUMBER(P1158),IF(P1158=100%,"CUMPLIDA",IF(AND(ISNUMBER(L1158),ISNUMBER([3]CGR!$P$4)), IF(L1158&lt;[3]CGR!$P$4,"INCUMPLIDA","PROCESO"), "VERIFICAR FECHA")),"SIN VALOR AVANCE")</f>
        <v>PROCESO</v>
      </c>
    </row>
    <row r="1159" spans="1:17" ht="60.75" customHeight="1" x14ac:dyDescent="0.2">
      <c r="A1159" s="420" t="s">
        <v>19</v>
      </c>
      <c r="B1159" s="421" t="s">
        <v>13</v>
      </c>
      <c r="C1159" s="817" t="s">
        <v>461</v>
      </c>
      <c r="D1159" s="817" t="s">
        <v>1425</v>
      </c>
      <c r="E1159" s="821" t="s">
        <v>1426</v>
      </c>
      <c r="F1159" s="821" t="s">
        <v>1427</v>
      </c>
      <c r="G1159" s="821" t="s">
        <v>1428</v>
      </c>
      <c r="H1159" s="570" t="s">
        <v>1429</v>
      </c>
      <c r="I1159" s="572" t="s">
        <v>1430</v>
      </c>
      <c r="J1159" s="433">
        <v>2</v>
      </c>
      <c r="K1159" s="573">
        <v>45870</v>
      </c>
      <c r="L1159" s="573">
        <v>46234</v>
      </c>
      <c r="M1159" s="427">
        <f t="shared" si="36"/>
        <v>52</v>
      </c>
      <c r="N1159" s="425">
        <v>0</v>
      </c>
      <c r="O1159" s="572" t="s">
        <v>1431</v>
      </c>
      <c r="P1159" s="429">
        <f t="shared" si="37"/>
        <v>0</v>
      </c>
      <c r="Q1159" s="430" t="str">
        <f>IF(ISNUMBER(P1159),IF(P1159=100%,"CUMPLIDA",IF(AND(ISNUMBER(L1159),ISNUMBER([3]CGR!$P$4)), IF(L1159&lt;[3]CGR!$P$4,"INCUMPLIDA","PROCESO"), "VERIFICAR FECHA")),"SIN VALOR AVANCE")</f>
        <v>PROCESO</v>
      </c>
    </row>
    <row r="1160" spans="1:17" ht="90" x14ac:dyDescent="0.2">
      <c r="A1160" s="420" t="s">
        <v>19</v>
      </c>
      <c r="B1160" s="421" t="s">
        <v>13</v>
      </c>
      <c r="C1160" s="817"/>
      <c r="D1160" s="817"/>
      <c r="E1160" s="821"/>
      <c r="F1160" s="821"/>
      <c r="G1160" s="821"/>
      <c r="H1160" s="570" t="s">
        <v>1432</v>
      </c>
      <c r="I1160" s="572" t="s">
        <v>1393</v>
      </c>
      <c r="J1160" s="574">
        <v>1</v>
      </c>
      <c r="K1160" s="573">
        <v>45931</v>
      </c>
      <c r="L1160" s="573">
        <v>46295</v>
      </c>
      <c r="M1160" s="427">
        <f t="shared" si="36"/>
        <v>52</v>
      </c>
      <c r="N1160" s="431">
        <v>0</v>
      </c>
      <c r="O1160" s="572" t="s">
        <v>1433</v>
      </c>
      <c r="P1160" s="429">
        <f t="shared" si="37"/>
        <v>0</v>
      </c>
      <c r="Q1160" s="430" t="str">
        <f>IF(ISNUMBER(P1160),IF(P1160=100%,"CUMPLIDA",IF(AND(ISNUMBER(L1160),ISNUMBER([3]CGR!$P$4)), IF(L1160&lt;[3]CGR!$P$4,"INCUMPLIDA","PROCESO"), "VERIFICAR FECHA")),"SIN VALOR AVANCE")</f>
        <v>PROCESO</v>
      </c>
    </row>
    <row r="1161" spans="1:17" ht="195.75" x14ac:dyDescent="0.2">
      <c r="A1161" s="420" t="s">
        <v>19</v>
      </c>
      <c r="B1161" s="421" t="s">
        <v>13</v>
      </c>
      <c r="C1161" s="817"/>
      <c r="D1161" s="817"/>
      <c r="E1161" s="821"/>
      <c r="F1161" s="821"/>
      <c r="G1161" s="821" t="s">
        <v>1434</v>
      </c>
      <c r="H1161" s="570" t="s">
        <v>1435</v>
      </c>
      <c r="I1161" s="572" t="s">
        <v>1436</v>
      </c>
      <c r="J1161" s="433">
        <v>6</v>
      </c>
      <c r="K1161" s="573">
        <v>45839</v>
      </c>
      <c r="L1161" s="573">
        <v>46081</v>
      </c>
      <c r="M1161" s="427">
        <f t="shared" si="36"/>
        <v>34.571428571428569</v>
      </c>
      <c r="N1161" s="425">
        <v>0</v>
      </c>
      <c r="O1161" s="572" t="s">
        <v>1437</v>
      </c>
      <c r="P1161" s="429">
        <f t="shared" si="37"/>
        <v>0</v>
      </c>
      <c r="Q1161" s="430" t="str">
        <f>IF(ISNUMBER(P1161),IF(P1161=100%,"CUMPLIDA",IF(AND(ISNUMBER(L1161),ISNUMBER([3]CGR!$P$4)), IF(L1161&lt;[3]CGR!$P$4,"INCUMPLIDA","PROCESO"), "VERIFICAR FECHA")),"SIN VALOR AVANCE")</f>
        <v>PROCESO</v>
      </c>
    </row>
    <row r="1162" spans="1:17" ht="180.75" x14ac:dyDescent="0.2">
      <c r="A1162" s="420" t="s">
        <v>19</v>
      </c>
      <c r="B1162" s="421" t="s">
        <v>13</v>
      </c>
      <c r="C1162" s="817"/>
      <c r="D1162" s="817"/>
      <c r="E1162" s="821"/>
      <c r="F1162" s="821"/>
      <c r="G1162" s="821"/>
      <c r="H1162" s="570" t="s">
        <v>1438</v>
      </c>
      <c r="I1162" s="572" t="s">
        <v>1439</v>
      </c>
      <c r="J1162" s="433">
        <v>1</v>
      </c>
      <c r="K1162" s="573">
        <v>46082</v>
      </c>
      <c r="L1162" s="573">
        <v>46142</v>
      </c>
      <c r="M1162" s="427">
        <f t="shared" si="36"/>
        <v>8.5714285714285712</v>
      </c>
      <c r="N1162" s="425">
        <v>0</v>
      </c>
      <c r="O1162" s="572" t="s">
        <v>1440</v>
      </c>
      <c r="P1162" s="429">
        <f t="shared" si="37"/>
        <v>0</v>
      </c>
      <c r="Q1162" s="430" t="str">
        <f>IF(ISNUMBER(P1162),IF(P1162=100%,"CUMPLIDA",IF(AND(ISNUMBER(L1162),ISNUMBER([3]CGR!$P$4)), IF(L1162&lt;[3]CGR!$P$4,"INCUMPLIDA","PROCESO"), "VERIFICAR FECHA")),"SIN VALOR AVANCE")</f>
        <v>PROCESO</v>
      </c>
    </row>
    <row r="1163" spans="1:17" ht="165" customHeight="1" x14ac:dyDescent="0.2">
      <c r="A1163" s="420" t="s">
        <v>19</v>
      </c>
      <c r="B1163" s="421" t="s">
        <v>13</v>
      </c>
      <c r="C1163" s="817" t="s">
        <v>461</v>
      </c>
      <c r="D1163" s="817" t="s">
        <v>1441</v>
      </c>
      <c r="E1163" s="818" t="s">
        <v>1442</v>
      </c>
      <c r="F1163" s="818" t="s">
        <v>1443</v>
      </c>
      <c r="G1163" s="818" t="s">
        <v>1444</v>
      </c>
      <c r="H1163" s="423" t="s">
        <v>1445</v>
      </c>
      <c r="I1163" s="424" t="s">
        <v>1446</v>
      </c>
      <c r="J1163" s="433">
        <v>20</v>
      </c>
      <c r="K1163" s="575">
        <v>45870</v>
      </c>
      <c r="L1163" s="575">
        <v>46234</v>
      </c>
      <c r="M1163" s="427">
        <f t="shared" si="36"/>
        <v>52</v>
      </c>
      <c r="N1163" s="425">
        <v>0</v>
      </c>
      <c r="O1163" s="424" t="s">
        <v>1447</v>
      </c>
      <c r="P1163" s="429">
        <f t="shared" si="37"/>
        <v>0</v>
      </c>
      <c r="Q1163" s="430" t="str">
        <f>IF(ISNUMBER(P1163),IF(P1163=100%,"CUMPLIDA",IF(AND(ISNUMBER(L1163),ISNUMBER([3]CGR!$P$4)), IF(L1163&lt;[3]CGR!$P$4,"INCUMPLIDA","PROCESO"), "VERIFICAR FECHA")),"SIN VALOR AVANCE")</f>
        <v>PROCESO</v>
      </c>
    </row>
    <row r="1164" spans="1:17" ht="75" x14ac:dyDescent="0.2">
      <c r="A1164" s="420" t="s">
        <v>19</v>
      </c>
      <c r="B1164" s="421" t="s">
        <v>13</v>
      </c>
      <c r="C1164" s="817"/>
      <c r="D1164" s="817"/>
      <c r="E1164" s="818"/>
      <c r="F1164" s="818"/>
      <c r="G1164" s="818"/>
      <c r="H1164" s="423" t="s">
        <v>1448</v>
      </c>
      <c r="I1164" s="424" t="s">
        <v>1449</v>
      </c>
      <c r="J1164" s="433">
        <v>3</v>
      </c>
      <c r="K1164" s="575">
        <v>45870</v>
      </c>
      <c r="L1164" s="575">
        <v>46234</v>
      </c>
      <c r="M1164" s="427">
        <f t="shared" si="36"/>
        <v>52</v>
      </c>
      <c r="N1164" s="425">
        <v>0</v>
      </c>
      <c r="O1164" s="424" t="s">
        <v>1450</v>
      </c>
      <c r="P1164" s="429">
        <f t="shared" si="37"/>
        <v>0</v>
      </c>
      <c r="Q1164" s="430" t="str">
        <f>IF(ISNUMBER(P1164),IF(P1164=100%,"CUMPLIDA",IF(AND(ISNUMBER(L1164),ISNUMBER([3]CGR!$P$4)), IF(L1164&lt;[3]CGR!$P$4,"INCUMPLIDA","PROCESO"), "VERIFICAR FECHA")),"SIN VALOR AVANCE")</f>
        <v>PROCESO</v>
      </c>
    </row>
    <row r="1165" spans="1:17" ht="120.75" x14ac:dyDescent="0.2">
      <c r="A1165" s="420" t="s">
        <v>19</v>
      </c>
      <c r="B1165" s="421" t="s">
        <v>13</v>
      </c>
      <c r="C1165" s="817"/>
      <c r="D1165" s="817"/>
      <c r="E1165" s="818"/>
      <c r="F1165" s="818"/>
      <c r="G1165" s="423" t="s">
        <v>1451</v>
      </c>
      <c r="H1165" s="423" t="s">
        <v>1452</v>
      </c>
      <c r="I1165" s="424" t="s">
        <v>1453</v>
      </c>
      <c r="J1165" s="433">
        <v>1</v>
      </c>
      <c r="K1165" s="575">
        <v>45870</v>
      </c>
      <c r="L1165" s="575">
        <v>45991</v>
      </c>
      <c r="M1165" s="427">
        <f t="shared" si="36"/>
        <v>17.285714285714285</v>
      </c>
      <c r="N1165" s="425">
        <v>0</v>
      </c>
      <c r="O1165" s="424" t="s">
        <v>1454</v>
      </c>
      <c r="P1165" s="429">
        <f t="shared" si="37"/>
        <v>0</v>
      </c>
      <c r="Q1165" s="430" t="str">
        <f>IF(ISNUMBER(P1165),IF(P1165=100%,"CUMPLIDA",IF(AND(ISNUMBER(L1165),ISNUMBER([3]CGR!$P$4)), IF(L1165&lt;[3]CGR!$P$4,"INCUMPLIDA","PROCESO"), "VERIFICAR FECHA")),"SIN VALOR AVANCE")</f>
        <v>PROCESO</v>
      </c>
    </row>
    <row r="1166" spans="1:17" ht="150" x14ac:dyDescent="0.2">
      <c r="A1166" s="420" t="s">
        <v>19</v>
      </c>
      <c r="B1166" s="421" t="s">
        <v>13</v>
      </c>
      <c r="C1166" s="817"/>
      <c r="D1166" s="817"/>
      <c r="E1166" s="818"/>
      <c r="F1166" s="818"/>
      <c r="G1166" s="423" t="s">
        <v>1455</v>
      </c>
      <c r="H1166" s="423" t="s">
        <v>1456</v>
      </c>
      <c r="I1166" s="424" t="s">
        <v>1457</v>
      </c>
      <c r="J1166" s="433">
        <v>1</v>
      </c>
      <c r="K1166" s="575">
        <v>45870</v>
      </c>
      <c r="L1166" s="575">
        <v>45930</v>
      </c>
      <c r="M1166" s="427">
        <f t="shared" si="36"/>
        <v>8.5714285714285712</v>
      </c>
      <c r="N1166" s="425">
        <v>0</v>
      </c>
      <c r="O1166" s="424" t="s">
        <v>1450</v>
      </c>
      <c r="P1166" s="429">
        <f t="shared" si="37"/>
        <v>0</v>
      </c>
      <c r="Q1166" s="430" t="str">
        <f>IF(ISNUMBER(P1166),IF(P1166=100%,"CUMPLIDA",IF(AND(ISNUMBER(L1166),ISNUMBER([3]CGR!$P$4)), IF(L1166&lt;[3]CGR!$P$4,"INCUMPLIDA","PROCESO"), "VERIFICAR FECHA")),"SIN VALOR AVANCE")</f>
        <v>PROCESO</v>
      </c>
    </row>
    <row r="1167" spans="1:17" ht="165" customHeight="1" x14ac:dyDescent="0.2">
      <c r="A1167" s="420" t="s">
        <v>19</v>
      </c>
      <c r="B1167" s="421" t="s">
        <v>13</v>
      </c>
      <c r="C1167" s="817" t="s">
        <v>461</v>
      </c>
      <c r="D1167" s="817" t="s">
        <v>1441</v>
      </c>
      <c r="E1167" s="818" t="s">
        <v>1458</v>
      </c>
      <c r="F1167" s="818" t="s">
        <v>1459</v>
      </c>
      <c r="G1167" s="818" t="s">
        <v>1444</v>
      </c>
      <c r="H1167" s="423" t="s">
        <v>1445</v>
      </c>
      <c r="I1167" s="424" t="s">
        <v>1446</v>
      </c>
      <c r="J1167" s="433">
        <v>20</v>
      </c>
      <c r="K1167" s="575">
        <v>45870</v>
      </c>
      <c r="L1167" s="575">
        <v>46234</v>
      </c>
      <c r="M1167" s="427">
        <f t="shared" si="36"/>
        <v>52</v>
      </c>
      <c r="N1167" s="425">
        <v>0</v>
      </c>
      <c r="O1167" s="424" t="s">
        <v>1447</v>
      </c>
      <c r="P1167" s="429">
        <f t="shared" si="37"/>
        <v>0</v>
      </c>
      <c r="Q1167" s="430" t="str">
        <f>IF(ISNUMBER(P1167),IF(P1167=100%,"CUMPLIDA",IF(AND(ISNUMBER(L1167),ISNUMBER([3]CGR!$P$4)), IF(L1167&lt;[3]CGR!$P$4,"INCUMPLIDA","PROCESO"), "VERIFICAR FECHA")),"SIN VALOR AVANCE")</f>
        <v>PROCESO</v>
      </c>
    </row>
    <row r="1168" spans="1:17" ht="75" x14ac:dyDescent="0.2">
      <c r="A1168" s="420" t="s">
        <v>19</v>
      </c>
      <c r="B1168" s="421" t="s">
        <v>13</v>
      </c>
      <c r="C1168" s="817"/>
      <c r="D1168" s="817"/>
      <c r="E1168" s="818"/>
      <c r="F1168" s="818"/>
      <c r="G1168" s="818"/>
      <c r="H1168" s="423" t="s">
        <v>1448</v>
      </c>
      <c r="I1168" s="424" t="s">
        <v>1460</v>
      </c>
      <c r="J1168" s="433">
        <v>3</v>
      </c>
      <c r="K1168" s="575">
        <v>45870</v>
      </c>
      <c r="L1168" s="575">
        <v>46234</v>
      </c>
      <c r="M1168" s="427">
        <f t="shared" si="36"/>
        <v>52</v>
      </c>
      <c r="N1168" s="425">
        <v>0</v>
      </c>
      <c r="O1168" s="424" t="s">
        <v>1450</v>
      </c>
      <c r="P1168" s="429">
        <f t="shared" si="37"/>
        <v>0</v>
      </c>
      <c r="Q1168" s="430" t="str">
        <f>IF(ISNUMBER(P1168),IF(P1168=100%,"CUMPLIDA",IF(AND(ISNUMBER(L1168),ISNUMBER([3]CGR!$P$4)), IF(L1168&lt;[3]CGR!$P$4,"INCUMPLIDA","PROCESO"), "VERIFICAR FECHA")),"SIN VALOR AVANCE")</f>
        <v>PROCESO</v>
      </c>
    </row>
    <row r="1169" spans="1:17" ht="120.75" x14ac:dyDescent="0.2">
      <c r="A1169" s="420" t="s">
        <v>19</v>
      </c>
      <c r="B1169" s="421" t="s">
        <v>13</v>
      </c>
      <c r="C1169" s="817"/>
      <c r="D1169" s="817"/>
      <c r="E1169" s="818"/>
      <c r="F1169" s="818"/>
      <c r="G1169" s="423" t="s">
        <v>1451</v>
      </c>
      <c r="H1169" s="423" t="s">
        <v>1452</v>
      </c>
      <c r="I1169" s="424" t="s">
        <v>1453</v>
      </c>
      <c r="J1169" s="433">
        <v>1</v>
      </c>
      <c r="K1169" s="575">
        <v>45870</v>
      </c>
      <c r="L1169" s="575">
        <v>45991</v>
      </c>
      <c r="M1169" s="427">
        <f t="shared" si="36"/>
        <v>17.285714285714285</v>
      </c>
      <c r="N1169" s="425">
        <v>0</v>
      </c>
      <c r="O1169" s="424" t="s">
        <v>1454</v>
      </c>
      <c r="P1169" s="429">
        <f t="shared" si="37"/>
        <v>0</v>
      </c>
      <c r="Q1169" s="430" t="str">
        <f>IF(ISNUMBER(P1169),IF(P1169=100%,"CUMPLIDA",IF(AND(ISNUMBER(L1169),ISNUMBER([3]CGR!$P$4)), IF(L1169&lt;[3]CGR!$P$4,"INCUMPLIDA","PROCESO"), "VERIFICAR FECHA")),"SIN VALOR AVANCE")</f>
        <v>PROCESO</v>
      </c>
    </row>
    <row r="1170" spans="1:17" ht="150" x14ac:dyDescent="0.2">
      <c r="A1170" s="420" t="s">
        <v>19</v>
      </c>
      <c r="B1170" s="421" t="s">
        <v>13</v>
      </c>
      <c r="C1170" s="817"/>
      <c r="D1170" s="817"/>
      <c r="E1170" s="818"/>
      <c r="F1170" s="818"/>
      <c r="G1170" s="423" t="s">
        <v>1455</v>
      </c>
      <c r="H1170" s="423" t="s">
        <v>1456</v>
      </c>
      <c r="I1170" s="424" t="s">
        <v>1457</v>
      </c>
      <c r="J1170" s="433">
        <v>1</v>
      </c>
      <c r="K1170" s="575">
        <v>45870</v>
      </c>
      <c r="L1170" s="575">
        <v>45930</v>
      </c>
      <c r="M1170" s="427">
        <f t="shared" si="36"/>
        <v>8.5714285714285712</v>
      </c>
      <c r="N1170" s="425">
        <v>0</v>
      </c>
      <c r="O1170" s="424" t="s">
        <v>1450</v>
      </c>
      <c r="P1170" s="429">
        <f t="shared" si="37"/>
        <v>0</v>
      </c>
      <c r="Q1170" s="430" t="str">
        <f>IF(ISNUMBER(P1170),IF(P1170=100%,"CUMPLIDA",IF(AND(ISNUMBER(L1170),ISNUMBER([3]CGR!$P$4)), IF(L1170&lt;[3]CGR!$P$4,"INCUMPLIDA","PROCESO"), "VERIFICAR FECHA")),"SIN VALOR AVANCE")</f>
        <v>PROCESO</v>
      </c>
    </row>
    <row r="1171" spans="1:17" ht="150" customHeight="1" x14ac:dyDescent="0.2">
      <c r="A1171" s="420" t="s">
        <v>19</v>
      </c>
      <c r="B1171" s="421" t="s">
        <v>13</v>
      </c>
      <c r="C1171" s="817" t="s">
        <v>461</v>
      </c>
      <c r="D1171" s="817" t="s">
        <v>1085</v>
      </c>
      <c r="E1171" s="818" t="s">
        <v>1461</v>
      </c>
      <c r="F1171" s="818" t="s">
        <v>1462</v>
      </c>
      <c r="G1171" s="423" t="s">
        <v>1463</v>
      </c>
      <c r="H1171" s="423" t="s">
        <v>1464</v>
      </c>
      <c r="I1171" s="424" t="s">
        <v>1457</v>
      </c>
      <c r="J1171" s="433">
        <v>1</v>
      </c>
      <c r="K1171" s="575">
        <v>45870</v>
      </c>
      <c r="L1171" s="575">
        <v>45930</v>
      </c>
      <c r="M1171" s="427">
        <f t="shared" si="36"/>
        <v>8.5714285714285712</v>
      </c>
      <c r="N1171" s="425">
        <v>0</v>
      </c>
      <c r="O1171" s="424" t="s">
        <v>1465</v>
      </c>
      <c r="P1171" s="429">
        <f t="shared" si="37"/>
        <v>0</v>
      </c>
      <c r="Q1171" s="430" t="str">
        <f>IF(ISNUMBER(P1171),IF(P1171=100%,"CUMPLIDA",IF(AND(ISNUMBER(L1171),ISNUMBER([3]CGR!$P$4)), IF(L1171&lt;[3]CGR!$P$4,"INCUMPLIDA","PROCESO"), "VERIFICAR FECHA")),"SIN VALOR AVANCE")</f>
        <v>PROCESO</v>
      </c>
    </row>
    <row r="1172" spans="1:17" ht="165" x14ac:dyDescent="0.2">
      <c r="A1172" s="420" t="s">
        <v>19</v>
      </c>
      <c r="B1172" s="421" t="s">
        <v>13</v>
      </c>
      <c r="C1172" s="817"/>
      <c r="D1172" s="817"/>
      <c r="E1172" s="818"/>
      <c r="F1172" s="818"/>
      <c r="G1172" s="423" t="s">
        <v>1466</v>
      </c>
      <c r="H1172" s="423" t="s">
        <v>1467</v>
      </c>
      <c r="I1172" s="424" t="s">
        <v>1468</v>
      </c>
      <c r="J1172" s="433">
        <v>12</v>
      </c>
      <c r="K1172" s="575">
        <v>45870</v>
      </c>
      <c r="L1172" s="575">
        <v>46234</v>
      </c>
      <c r="M1172" s="427">
        <f t="shared" ref="M1172:M1189" si="38">(L1172-K1172)/7</f>
        <v>52</v>
      </c>
      <c r="N1172" s="425">
        <v>0</v>
      </c>
      <c r="O1172" s="424" t="s">
        <v>1469</v>
      </c>
      <c r="P1172" s="429">
        <f t="shared" si="37"/>
        <v>0</v>
      </c>
      <c r="Q1172" s="430" t="str">
        <f>IF(ISNUMBER(P1172),IF(P1172=100%,"CUMPLIDA",IF(AND(ISNUMBER(L1172),ISNUMBER([3]CGR!$P$4)), IF(L1172&lt;[3]CGR!$P$4,"INCUMPLIDA","PROCESO"), "VERIFICAR FECHA")),"SIN VALOR AVANCE")</f>
        <v>PROCESO</v>
      </c>
    </row>
    <row r="1173" spans="1:17" ht="165" customHeight="1" x14ac:dyDescent="0.2">
      <c r="A1173" s="420" t="s">
        <v>19</v>
      </c>
      <c r="B1173" s="421" t="s">
        <v>13</v>
      </c>
      <c r="C1173" s="817" t="s">
        <v>461</v>
      </c>
      <c r="D1173" s="817" t="s">
        <v>1085</v>
      </c>
      <c r="E1173" s="818" t="s">
        <v>1470</v>
      </c>
      <c r="F1173" s="818" t="s">
        <v>1471</v>
      </c>
      <c r="G1173" s="818" t="s">
        <v>1444</v>
      </c>
      <c r="H1173" s="423" t="s">
        <v>1445</v>
      </c>
      <c r="I1173" s="424" t="s">
        <v>1446</v>
      </c>
      <c r="J1173" s="433">
        <v>20</v>
      </c>
      <c r="K1173" s="575">
        <v>45870</v>
      </c>
      <c r="L1173" s="575">
        <v>46234</v>
      </c>
      <c r="M1173" s="427">
        <f t="shared" si="38"/>
        <v>52</v>
      </c>
      <c r="N1173" s="425">
        <v>0</v>
      </c>
      <c r="O1173" s="424" t="s">
        <v>1447</v>
      </c>
      <c r="P1173" s="429">
        <f t="shared" si="37"/>
        <v>0</v>
      </c>
      <c r="Q1173" s="430" t="str">
        <f>IF(ISNUMBER(P1173),IF(P1173=100%,"CUMPLIDA",IF(AND(ISNUMBER(L1173),ISNUMBER([3]CGR!$P$4)), IF(L1173&lt;[3]CGR!$P$4,"INCUMPLIDA","PROCESO"), "VERIFICAR FECHA")),"SIN VALOR AVANCE")</f>
        <v>PROCESO</v>
      </c>
    </row>
    <row r="1174" spans="1:17" ht="75" x14ac:dyDescent="0.2">
      <c r="A1174" s="420" t="s">
        <v>19</v>
      </c>
      <c r="B1174" s="421" t="s">
        <v>13</v>
      </c>
      <c r="C1174" s="817"/>
      <c r="D1174" s="817"/>
      <c r="E1174" s="818"/>
      <c r="F1174" s="818"/>
      <c r="G1174" s="818"/>
      <c r="H1174" s="423" t="s">
        <v>1448</v>
      </c>
      <c r="I1174" s="424" t="s">
        <v>1460</v>
      </c>
      <c r="J1174" s="433">
        <v>3</v>
      </c>
      <c r="K1174" s="575">
        <v>45870</v>
      </c>
      <c r="L1174" s="575">
        <v>46234</v>
      </c>
      <c r="M1174" s="427">
        <f t="shared" si="38"/>
        <v>52</v>
      </c>
      <c r="N1174" s="425">
        <v>0</v>
      </c>
      <c r="O1174" s="424" t="s">
        <v>1450</v>
      </c>
      <c r="P1174" s="429">
        <f t="shared" si="37"/>
        <v>0</v>
      </c>
      <c r="Q1174" s="430" t="str">
        <f>IF(ISNUMBER(P1174),IF(P1174=100%,"CUMPLIDA",IF(AND(ISNUMBER(L1174),ISNUMBER([3]CGR!$P$4)), IF(L1174&lt;[3]CGR!$P$4,"INCUMPLIDA","PROCESO"), "VERIFICAR FECHA")),"SIN VALOR AVANCE")</f>
        <v>PROCESO</v>
      </c>
    </row>
    <row r="1175" spans="1:17" ht="120.75" x14ac:dyDescent="0.2">
      <c r="A1175" s="420" t="s">
        <v>19</v>
      </c>
      <c r="B1175" s="421" t="s">
        <v>13</v>
      </c>
      <c r="C1175" s="817"/>
      <c r="D1175" s="817"/>
      <c r="E1175" s="818"/>
      <c r="F1175" s="818"/>
      <c r="G1175" s="423" t="s">
        <v>1451</v>
      </c>
      <c r="H1175" s="423" t="s">
        <v>1452</v>
      </c>
      <c r="I1175" s="424" t="s">
        <v>1453</v>
      </c>
      <c r="J1175" s="433">
        <v>1</v>
      </c>
      <c r="K1175" s="575">
        <v>45870</v>
      </c>
      <c r="L1175" s="575">
        <v>45991</v>
      </c>
      <c r="M1175" s="427">
        <f t="shared" si="38"/>
        <v>17.285714285714285</v>
      </c>
      <c r="N1175" s="425">
        <v>0</v>
      </c>
      <c r="O1175" s="424" t="s">
        <v>1454</v>
      </c>
      <c r="P1175" s="429">
        <f t="shared" si="37"/>
        <v>0</v>
      </c>
      <c r="Q1175" s="430" t="str">
        <f>IF(ISNUMBER(P1175),IF(P1175=100%,"CUMPLIDA",IF(AND(ISNUMBER(L1175),ISNUMBER([3]CGR!$P$4)), IF(L1175&lt;[3]CGR!$P$4,"INCUMPLIDA","PROCESO"), "VERIFICAR FECHA")),"SIN VALOR AVANCE")</f>
        <v>PROCESO</v>
      </c>
    </row>
    <row r="1176" spans="1:17" ht="150" x14ac:dyDescent="0.2">
      <c r="A1176" s="420" t="s">
        <v>19</v>
      </c>
      <c r="B1176" s="421" t="s">
        <v>13</v>
      </c>
      <c r="C1176" s="817"/>
      <c r="D1176" s="817"/>
      <c r="E1176" s="818"/>
      <c r="F1176" s="818"/>
      <c r="G1176" s="818" t="s">
        <v>1472</v>
      </c>
      <c r="H1176" s="423" t="s">
        <v>1456</v>
      </c>
      <c r="I1176" s="424" t="s">
        <v>1457</v>
      </c>
      <c r="J1176" s="433">
        <v>1</v>
      </c>
      <c r="K1176" s="575">
        <v>45870</v>
      </c>
      <c r="L1176" s="575">
        <v>45930</v>
      </c>
      <c r="M1176" s="427">
        <f t="shared" si="38"/>
        <v>8.5714285714285712</v>
      </c>
      <c r="N1176" s="425">
        <v>0</v>
      </c>
      <c r="O1176" s="424" t="s">
        <v>1450</v>
      </c>
      <c r="P1176" s="429">
        <f t="shared" si="37"/>
        <v>0</v>
      </c>
      <c r="Q1176" s="430" t="str">
        <f>IF(ISNUMBER(P1176),IF(P1176=100%,"CUMPLIDA",IF(AND(ISNUMBER(L1176),ISNUMBER([3]CGR!$P$4)), IF(L1176&lt;[3]CGR!$P$4,"INCUMPLIDA","PROCESO"), "VERIFICAR FECHA")),"SIN VALOR AVANCE")</f>
        <v>PROCESO</v>
      </c>
    </row>
    <row r="1177" spans="1:17" ht="75" x14ac:dyDescent="0.2">
      <c r="A1177" s="420" t="s">
        <v>19</v>
      </c>
      <c r="B1177" s="421" t="s">
        <v>13</v>
      </c>
      <c r="C1177" s="817"/>
      <c r="D1177" s="817"/>
      <c r="E1177" s="818"/>
      <c r="F1177" s="818"/>
      <c r="G1177" s="818"/>
      <c r="H1177" s="423" t="s">
        <v>1473</v>
      </c>
      <c r="I1177" s="424" t="s">
        <v>1457</v>
      </c>
      <c r="J1177" s="433">
        <v>1</v>
      </c>
      <c r="K1177" s="575">
        <v>45870</v>
      </c>
      <c r="L1177" s="575">
        <v>45930</v>
      </c>
      <c r="M1177" s="427">
        <f t="shared" si="38"/>
        <v>8.5714285714285712</v>
      </c>
      <c r="N1177" s="425">
        <v>0</v>
      </c>
      <c r="O1177" s="424" t="s">
        <v>1450</v>
      </c>
      <c r="P1177" s="429">
        <f t="shared" si="37"/>
        <v>0</v>
      </c>
      <c r="Q1177" s="430" t="str">
        <f>IF(ISNUMBER(P1177),IF(P1177=100%,"CUMPLIDA",IF(AND(ISNUMBER(L1177),ISNUMBER([3]CGR!$P$4)), IF(L1177&lt;[3]CGR!$P$4,"INCUMPLIDA","PROCESO"), "VERIFICAR FECHA")),"SIN VALOR AVANCE")</f>
        <v>PROCESO</v>
      </c>
    </row>
    <row r="1178" spans="1:17" ht="135" customHeight="1" x14ac:dyDescent="0.2">
      <c r="A1178" s="420" t="s">
        <v>19</v>
      </c>
      <c r="B1178" s="421" t="s">
        <v>13</v>
      </c>
      <c r="C1178" s="817" t="s">
        <v>461</v>
      </c>
      <c r="D1178" s="817" t="s">
        <v>1085</v>
      </c>
      <c r="E1178" s="818" t="s">
        <v>1474</v>
      </c>
      <c r="F1178" s="818" t="s">
        <v>1475</v>
      </c>
      <c r="G1178" s="423" t="s">
        <v>1476</v>
      </c>
      <c r="H1178" s="423" t="s">
        <v>1477</v>
      </c>
      <c r="I1178" s="424" t="s">
        <v>1457</v>
      </c>
      <c r="J1178" s="433">
        <v>1</v>
      </c>
      <c r="K1178" s="575">
        <v>45931</v>
      </c>
      <c r="L1178" s="575">
        <v>46022</v>
      </c>
      <c r="M1178" s="427">
        <f t="shared" si="38"/>
        <v>13</v>
      </c>
      <c r="N1178" s="425">
        <v>0</v>
      </c>
      <c r="O1178" s="424" t="s">
        <v>1450</v>
      </c>
      <c r="P1178" s="429">
        <f t="shared" si="37"/>
        <v>0</v>
      </c>
      <c r="Q1178" s="430" t="str">
        <f>IF(ISNUMBER(P1178),IF(P1178=100%,"CUMPLIDA",IF(AND(ISNUMBER(L1178),ISNUMBER([3]CGR!$P$4)), IF(L1178&lt;[3]CGR!$P$4,"INCUMPLIDA","PROCESO"), "VERIFICAR FECHA")),"SIN VALOR AVANCE")</f>
        <v>PROCESO</v>
      </c>
    </row>
    <row r="1179" spans="1:17" ht="165" x14ac:dyDescent="0.2">
      <c r="A1179" s="420" t="s">
        <v>19</v>
      </c>
      <c r="B1179" s="421" t="s">
        <v>13</v>
      </c>
      <c r="C1179" s="817"/>
      <c r="D1179" s="817"/>
      <c r="E1179" s="818"/>
      <c r="F1179" s="818"/>
      <c r="G1179" s="423" t="s">
        <v>1478</v>
      </c>
      <c r="H1179" s="423" t="s">
        <v>1479</v>
      </c>
      <c r="I1179" s="424" t="s">
        <v>1480</v>
      </c>
      <c r="J1179" s="433">
        <v>6</v>
      </c>
      <c r="K1179" s="575">
        <v>45931</v>
      </c>
      <c r="L1179" s="575">
        <v>46660</v>
      </c>
      <c r="M1179" s="427">
        <f t="shared" si="38"/>
        <v>104.14285714285714</v>
      </c>
      <c r="N1179" s="425">
        <v>0</v>
      </c>
      <c r="O1179" s="424" t="s">
        <v>1481</v>
      </c>
      <c r="P1179" s="429">
        <f t="shared" si="37"/>
        <v>0</v>
      </c>
      <c r="Q1179" s="430" t="str">
        <f>IF(ISNUMBER(P1179),IF(P1179=100%,"CUMPLIDA",IF(AND(ISNUMBER(L1179),ISNUMBER([3]CGR!$P$4)), IF(L1179&lt;[3]CGR!$P$4,"INCUMPLIDA","PROCESO"), "VERIFICAR FECHA")),"SIN VALOR AVANCE")</f>
        <v>PROCESO</v>
      </c>
    </row>
    <row r="1180" spans="1:17" ht="135" x14ac:dyDescent="0.2">
      <c r="A1180" s="420" t="s">
        <v>19</v>
      </c>
      <c r="B1180" s="421" t="s">
        <v>13</v>
      </c>
      <c r="C1180" s="817"/>
      <c r="D1180" s="817"/>
      <c r="E1180" s="818"/>
      <c r="F1180" s="818"/>
      <c r="G1180" s="423" t="s">
        <v>1482</v>
      </c>
      <c r="H1180" s="423" t="s">
        <v>1483</v>
      </c>
      <c r="I1180" s="424" t="s">
        <v>1484</v>
      </c>
      <c r="J1180" s="433">
        <v>4</v>
      </c>
      <c r="K1180" s="575">
        <v>45870</v>
      </c>
      <c r="L1180" s="575">
        <v>46234</v>
      </c>
      <c r="M1180" s="427">
        <f t="shared" si="38"/>
        <v>52</v>
      </c>
      <c r="N1180" s="425">
        <v>0</v>
      </c>
      <c r="O1180" s="424" t="s">
        <v>1485</v>
      </c>
      <c r="P1180" s="429">
        <f t="shared" si="37"/>
        <v>0</v>
      </c>
      <c r="Q1180" s="430" t="str">
        <f>IF(ISNUMBER(P1180),IF(P1180=100%,"CUMPLIDA",IF(AND(ISNUMBER(L1180),ISNUMBER([3]CGR!$P$4)), IF(L1180&lt;[3]CGR!$P$4,"INCUMPLIDA","PROCESO"), "VERIFICAR FECHA")),"SIN VALOR AVANCE")</f>
        <v>PROCESO</v>
      </c>
    </row>
    <row r="1181" spans="1:17" ht="180" customHeight="1" x14ac:dyDescent="0.2">
      <c r="A1181" s="232" t="s">
        <v>18</v>
      </c>
      <c r="B1181" s="233" t="s">
        <v>13</v>
      </c>
      <c r="C1181" s="788" t="s">
        <v>461</v>
      </c>
      <c r="D1181" s="788" t="s">
        <v>1085</v>
      </c>
      <c r="E1181" s="780" t="s">
        <v>1486</v>
      </c>
      <c r="F1181" s="780" t="s">
        <v>1487</v>
      </c>
      <c r="G1181" s="235" t="s">
        <v>1488</v>
      </c>
      <c r="H1181" s="235" t="s">
        <v>1489</v>
      </c>
      <c r="I1181" s="236" t="s">
        <v>1490</v>
      </c>
      <c r="J1181" s="245">
        <v>4</v>
      </c>
      <c r="K1181" s="302">
        <v>45839</v>
      </c>
      <c r="L1181" s="302">
        <v>46203</v>
      </c>
      <c r="M1181" s="239">
        <f t="shared" si="38"/>
        <v>52</v>
      </c>
      <c r="N1181" s="237">
        <v>0</v>
      </c>
      <c r="O1181" s="236" t="s">
        <v>1491</v>
      </c>
      <c r="P1181" s="241">
        <f t="shared" si="37"/>
        <v>0</v>
      </c>
      <c r="Q1181" s="242" t="str">
        <f>IF(ISNUMBER(P1181),IF(P1181=100%,"CUMPLIDA",IF(AND(ISNUMBER(L1181),ISNUMBER([3]CGR!$P$4)), IF(L1181&lt;[3]CGR!$P$4,"INCUMPLIDA","PROCESO"), "VERIFICAR FECHA")),"SIN VALOR AVANCE")</f>
        <v>PROCESO</v>
      </c>
    </row>
    <row r="1182" spans="1:17" ht="105.75" customHeight="1" x14ac:dyDescent="0.2">
      <c r="A1182" s="232" t="s">
        <v>18</v>
      </c>
      <c r="B1182" s="233" t="s">
        <v>13</v>
      </c>
      <c r="C1182" s="788"/>
      <c r="D1182" s="788"/>
      <c r="E1182" s="780"/>
      <c r="F1182" s="780"/>
      <c r="G1182" s="780" t="s">
        <v>1492</v>
      </c>
      <c r="H1182" s="235" t="s">
        <v>1493</v>
      </c>
      <c r="I1182" s="236" t="s">
        <v>1494</v>
      </c>
      <c r="J1182" s="245">
        <v>1</v>
      </c>
      <c r="K1182" s="263">
        <v>45839</v>
      </c>
      <c r="L1182" s="302">
        <v>45868</v>
      </c>
      <c r="M1182" s="239">
        <f t="shared" si="38"/>
        <v>4.1428571428571432</v>
      </c>
      <c r="N1182" s="237">
        <v>0</v>
      </c>
      <c r="O1182" s="236" t="s">
        <v>1495</v>
      </c>
      <c r="P1182" s="241">
        <f t="shared" si="37"/>
        <v>0</v>
      </c>
      <c r="Q1182" s="242" t="str">
        <f>IF(ISNUMBER(P1182),IF(P1182=100%,"CUMPLIDA",IF(AND(ISNUMBER(L1182),ISNUMBER([3]CGR!$P$4)), IF(L1182&lt;[3]CGR!$P$4,"INCUMPLIDA","PROCESO"), "VERIFICAR FECHA")),"SIN VALOR AVANCE")</f>
        <v>PROCESO</v>
      </c>
    </row>
    <row r="1183" spans="1:17" ht="180" x14ac:dyDescent="0.2">
      <c r="A1183" s="232" t="s">
        <v>18</v>
      </c>
      <c r="B1183" s="233" t="s">
        <v>13</v>
      </c>
      <c r="C1183" s="788"/>
      <c r="D1183" s="788"/>
      <c r="E1183" s="780"/>
      <c r="F1183" s="780"/>
      <c r="G1183" s="780"/>
      <c r="H1183" s="298" t="s">
        <v>1496</v>
      </c>
      <c r="I1183" s="236" t="s">
        <v>1497</v>
      </c>
      <c r="J1183" s="245">
        <v>2</v>
      </c>
      <c r="K1183" s="263">
        <v>45870</v>
      </c>
      <c r="L1183" s="263">
        <v>45930</v>
      </c>
      <c r="M1183" s="239">
        <f t="shared" si="38"/>
        <v>8.5714285714285712</v>
      </c>
      <c r="N1183" s="237">
        <v>0</v>
      </c>
      <c r="O1183" s="236" t="s">
        <v>1498</v>
      </c>
      <c r="P1183" s="241">
        <f t="shared" si="37"/>
        <v>0</v>
      </c>
      <c r="Q1183" s="242" t="str">
        <f>IF(ISNUMBER(P1183),IF(P1183=100%,"CUMPLIDA",IF(AND(ISNUMBER(L1183),ISNUMBER([3]CGR!$P$4)), IF(L1183&lt;[3]CGR!$P$4,"INCUMPLIDA","PROCESO"), "VERIFICAR FECHA")),"SIN VALOR AVANCE")</f>
        <v>PROCESO</v>
      </c>
    </row>
    <row r="1184" spans="1:17" ht="90" x14ac:dyDescent="0.2">
      <c r="A1184" s="232" t="s">
        <v>18</v>
      </c>
      <c r="B1184" s="233" t="s">
        <v>13</v>
      </c>
      <c r="C1184" s="788"/>
      <c r="D1184" s="788"/>
      <c r="E1184" s="780"/>
      <c r="F1184" s="780"/>
      <c r="G1184" s="235" t="s">
        <v>1499</v>
      </c>
      <c r="H1184" s="235" t="s">
        <v>1500</v>
      </c>
      <c r="I1184" s="236" t="s">
        <v>1390</v>
      </c>
      <c r="J1184" s="245">
        <v>1</v>
      </c>
      <c r="K1184" s="263">
        <v>45839</v>
      </c>
      <c r="L1184" s="263">
        <v>45899</v>
      </c>
      <c r="M1184" s="239">
        <f t="shared" si="38"/>
        <v>8.5714285714285712</v>
      </c>
      <c r="N1184" s="237">
        <v>0</v>
      </c>
      <c r="O1184" s="236" t="s">
        <v>1501</v>
      </c>
      <c r="P1184" s="241">
        <f t="shared" si="37"/>
        <v>0</v>
      </c>
      <c r="Q1184" s="242" t="str">
        <f>IF(ISNUMBER(P1184),IF(P1184=100%,"CUMPLIDA",IF(AND(ISNUMBER(L1184),ISNUMBER([3]CGR!$P$4)), IF(L1184&lt;[3]CGR!$P$4,"INCUMPLIDA","PROCESO"), "VERIFICAR FECHA")),"SIN VALOR AVANCE")</f>
        <v>PROCESO</v>
      </c>
    </row>
    <row r="1185" spans="1:17" ht="90" x14ac:dyDescent="0.2">
      <c r="A1185" s="232" t="s">
        <v>18</v>
      </c>
      <c r="B1185" s="233" t="s">
        <v>13</v>
      </c>
      <c r="C1185" s="788"/>
      <c r="D1185" s="788"/>
      <c r="E1185" s="780"/>
      <c r="F1185" s="780"/>
      <c r="G1185" s="235" t="s">
        <v>1502</v>
      </c>
      <c r="H1185" s="235" t="s">
        <v>1503</v>
      </c>
      <c r="I1185" s="236" t="s">
        <v>1504</v>
      </c>
      <c r="J1185" s="245">
        <v>1</v>
      </c>
      <c r="K1185" s="302">
        <v>45899</v>
      </c>
      <c r="L1185" s="302">
        <v>45930</v>
      </c>
      <c r="M1185" s="239">
        <f t="shared" si="38"/>
        <v>4.4285714285714288</v>
      </c>
      <c r="N1185" s="237">
        <v>0</v>
      </c>
      <c r="O1185" s="236" t="s">
        <v>1501</v>
      </c>
      <c r="P1185" s="241">
        <f t="shared" si="37"/>
        <v>0</v>
      </c>
      <c r="Q1185" s="242" t="str">
        <f>IF(ISNUMBER(P1185),IF(P1185=100%,"CUMPLIDA",IF(AND(ISNUMBER(L1185),ISNUMBER([3]CGR!$P$4)), IF(L1185&lt;[3]CGR!$P$4,"INCUMPLIDA","PROCESO"), "VERIFICAR FECHA")),"SIN VALOR AVANCE")</f>
        <v>PROCESO</v>
      </c>
    </row>
    <row r="1186" spans="1:17" ht="105.75" customHeight="1" x14ac:dyDescent="0.2">
      <c r="A1186" s="232" t="s">
        <v>18</v>
      </c>
      <c r="B1186" s="233" t="s">
        <v>13</v>
      </c>
      <c r="C1186" s="783" t="s">
        <v>461</v>
      </c>
      <c r="D1186" s="783" t="s">
        <v>1441</v>
      </c>
      <c r="E1186" s="780" t="s">
        <v>1505</v>
      </c>
      <c r="F1186" s="780" t="s">
        <v>1506</v>
      </c>
      <c r="G1186" s="780" t="s">
        <v>1507</v>
      </c>
      <c r="H1186" s="235" t="s">
        <v>1508</v>
      </c>
      <c r="I1186" s="236" t="s">
        <v>1509</v>
      </c>
      <c r="J1186" s="245">
        <v>2</v>
      </c>
      <c r="K1186" s="263">
        <v>45839</v>
      </c>
      <c r="L1186" s="263">
        <v>46022</v>
      </c>
      <c r="M1186" s="239">
        <f t="shared" si="38"/>
        <v>26.142857142857142</v>
      </c>
      <c r="N1186" s="237">
        <v>0</v>
      </c>
      <c r="O1186" s="236" t="s">
        <v>1510</v>
      </c>
      <c r="P1186" s="241">
        <f t="shared" si="37"/>
        <v>0</v>
      </c>
      <c r="Q1186" s="242" t="str">
        <f>IF(ISNUMBER(P1186),IF(P1186=100%,"CUMPLIDA",IF(AND(ISNUMBER(L1186),ISNUMBER([3]CGR!$P$4)), IF(L1186&lt;[3]CGR!$P$4,"INCUMPLIDA","PROCESO"), "VERIFICAR FECHA")),"SIN VALOR AVANCE")</f>
        <v>PROCESO</v>
      </c>
    </row>
    <row r="1187" spans="1:17" ht="105.75" x14ac:dyDescent="0.2">
      <c r="A1187" s="232" t="s">
        <v>18</v>
      </c>
      <c r="B1187" s="233" t="s">
        <v>13</v>
      </c>
      <c r="C1187" s="783"/>
      <c r="D1187" s="783"/>
      <c r="E1187" s="780"/>
      <c r="F1187" s="780"/>
      <c r="G1187" s="780"/>
      <c r="H1187" s="235" t="s">
        <v>1511</v>
      </c>
      <c r="I1187" s="236" t="s">
        <v>1512</v>
      </c>
      <c r="J1187" s="245">
        <v>2</v>
      </c>
      <c r="K1187" s="263">
        <v>45839</v>
      </c>
      <c r="L1187" s="263">
        <v>46022</v>
      </c>
      <c r="M1187" s="239">
        <f t="shared" si="38"/>
        <v>26.142857142857142</v>
      </c>
      <c r="N1187" s="237">
        <v>0</v>
      </c>
      <c r="O1187" s="236" t="s">
        <v>1510</v>
      </c>
      <c r="P1187" s="241">
        <f t="shared" si="37"/>
        <v>0</v>
      </c>
      <c r="Q1187" s="242" t="str">
        <f>IF(ISNUMBER(P1187),IF(P1187=100%,"CUMPLIDA",IF(AND(ISNUMBER(L1187),ISNUMBER([3]CGR!$P$4)), IF(L1187&lt;[3]CGR!$P$4,"INCUMPLIDA","PROCESO"), "VERIFICAR FECHA")),"SIN VALOR AVANCE")</f>
        <v>PROCESO</v>
      </c>
    </row>
    <row r="1188" spans="1:17" ht="105.75" x14ac:dyDescent="0.2">
      <c r="A1188" s="232" t="s">
        <v>18</v>
      </c>
      <c r="B1188" s="233" t="s">
        <v>13</v>
      </c>
      <c r="C1188" s="783"/>
      <c r="D1188" s="783"/>
      <c r="E1188" s="780"/>
      <c r="F1188" s="780"/>
      <c r="G1188" s="780" t="s">
        <v>1513</v>
      </c>
      <c r="H1188" s="235" t="s">
        <v>1514</v>
      </c>
      <c r="I1188" s="236" t="s">
        <v>1515</v>
      </c>
      <c r="J1188" s="245">
        <v>4</v>
      </c>
      <c r="K1188" s="263">
        <v>45839</v>
      </c>
      <c r="L1188" s="263">
        <v>46218</v>
      </c>
      <c r="M1188" s="239">
        <f t="shared" si="38"/>
        <v>54.142857142857146</v>
      </c>
      <c r="N1188" s="237">
        <v>0</v>
      </c>
      <c r="O1188" s="236" t="s">
        <v>1510</v>
      </c>
      <c r="P1188" s="241">
        <f t="shared" si="37"/>
        <v>0</v>
      </c>
      <c r="Q1188" s="242" t="str">
        <f>IF(ISNUMBER(P1188),IF(P1188=100%,"CUMPLIDA",IF(AND(ISNUMBER(L1188),ISNUMBER([3]CGR!$P$4)), IF(L1188&lt;[3]CGR!$P$4,"INCUMPLIDA","PROCESO"), "VERIFICAR FECHA")),"SIN VALOR AVANCE")</f>
        <v>PROCESO</v>
      </c>
    </row>
    <row r="1189" spans="1:17" ht="105.75" x14ac:dyDescent="0.2">
      <c r="A1189" s="232" t="s">
        <v>18</v>
      </c>
      <c r="B1189" s="233" t="s">
        <v>13</v>
      </c>
      <c r="C1189" s="783"/>
      <c r="D1189" s="783"/>
      <c r="E1189" s="780"/>
      <c r="F1189" s="780"/>
      <c r="G1189" s="780"/>
      <c r="H1189" s="235" t="s">
        <v>1516</v>
      </c>
      <c r="I1189" s="236" t="s">
        <v>1515</v>
      </c>
      <c r="J1189" s="245">
        <v>4</v>
      </c>
      <c r="K1189" s="263">
        <v>45839</v>
      </c>
      <c r="L1189" s="263">
        <v>46218</v>
      </c>
      <c r="M1189" s="239">
        <f t="shared" si="38"/>
        <v>54.142857142857146</v>
      </c>
      <c r="N1189" s="237">
        <v>0</v>
      </c>
      <c r="O1189" s="236" t="s">
        <v>1510</v>
      </c>
      <c r="P1189" s="241">
        <f t="shared" si="37"/>
        <v>0</v>
      </c>
      <c r="Q1189" s="242" t="str">
        <f>IF(ISNUMBER(P1189),IF(P1189=100%,"CUMPLIDA",IF(AND(ISNUMBER(L1189),ISNUMBER([3]CGR!$P$4)), IF(L1189&lt;[3]CGR!$P$4,"INCUMPLIDA","PROCESO"), "VERIFICAR FECHA")),"SIN VALOR AVANCE")</f>
        <v>PROCESO</v>
      </c>
    </row>
  </sheetData>
  <sheetProtection algorithmName="SHA-512" hashValue="P0tl5bRvCiFTLgEkHb9QovPq/5scm1wj5SBLaujm0tLxXPGXKmE8DN/z8P92lDsSaD1YbWKtgXoAV+RnsQhWyA==" saltValue="UvXcKjogkrPwypkn/9gzoQ==" spinCount="100000" sheet="1" formatCells="0" formatColumns="0" formatRows="0" autoFilter="0"/>
  <protectedRanges>
    <protectedRange sqref="O305" name="Rango2_5_2_2"/>
    <protectedRange sqref="J1127 J1141 J1131 J1137" name="Rango2_1_4_1_1_2_1_1_3_1_1_1_3"/>
    <protectedRange sqref="J1135" name="Rango2_28_1_3_1_1_1_1_3"/>
    <protectedRange sqref="G1141:H1141 G1127:H1127 G1128:I1128 G1136:I1136 G1138:I1138 G1131:H1132 G1137:H1137" name="Rango2_1_2_4_1_1_2_1_1_4_1_1_1_3"/>
    <protectedRange sqref="I1127 I1135 I1137" name="Rango2_1_3_13_1_1_2_1_1_3_1_1_1_3"/>
    <protectedRange sqref="G1135:H1135" name="Rango2_27_1_2_1_1_1_1_1_3"/>
    <protectedRange sqref="K1124:K1126 L1125:L1126 K1140:L1141 K1127:L1128 K1143:L1143 K1131:L1131 K1134:L1134 K1132 K1137:L1137 K1135:K1136 K1138 K1144" name="Rango2_1_5_1_2_4_1_1_6_1_1_1_4"/>
    <protectedRange sqref="I1131" name="Rango2_1_3_13_1_1_2_1_1_1_1_1_3"/>
    <protectedRange sqref="I1132" name="Rango2_1_2_4_1_1_2_1_1_1_1_1_3"/>
    <protectedRange sqref="L1132 L1135:L1136 L1138 L1144" name="Rango2_1_5_1_2_4_1_1_6_1_1_1_2_2"/>
  </protectedRanges>
  <mergeCells count="604">
    <mergeCell ref="F959:F973"/>
    <mergeCell ref="F974:F989"/>
    <mergeCell ref="F990:F1007"/>
    <mergeCell ref="F1008:F1019"/>
    <mergeCell ref="F1020:F1034"/>
    <mergeCell ref="F1035:F1051"/>
    <mergeCell ref="F1052:F1063"/>
    <mergeCell ref="F814:F828"/>
    <mergeCell ref="G815:G816"/>
    <mergeCell ref="F829:F843"/>
    <mergeCell ref="F844:F860"/>
    <mergeCell ref="F861:F879"/>
    <mergeCell ref="F880:F896"/>
    <mergeCell ref="F897:F911"/>
    <mergeCell ref="F912:F926"/>
    <mergeCell ref="F928:F943"/>
    <mergeCell ref="C1124:C1126"/>
    <mergeCell ref="C1127:C1130"/>
    <mergeCell ref="C1131:C1134"/>
    <mergeCell ref="C1135:C1136"/>
    <mergeCell ref="C1137:C1140"/>
    <mergeCell ref="C1141:C1143"/>
    <mergeCell ref="D1135:D1136"/>
    <mergeCell ref="E1135:E1136"/>
    <mergeCell ref="F1135:F1136"/>
    <mergeCell ref="D1137:D1140"/>
    <mergeCell ref="E1137:E1140"/>
    <mergeCell ref="F1137:F1140"/>
    <mergeCell ref="D1141:D1143"/>
    <mergeCell ref="E1141:E1143"/>
    <mergeCell ref="F1141:F1143"/>
    <mergeCell ref="D1124:D1126"/>
    <mergeCell ref="E1124:E1126"/>
    <mergeCell ref="F1124:F1126"/>
    <mergeCell ref="D1127:D1130"/>
    <mergeCell ref="E1127:E1130"/>
    <mergeCell ref="F1127:F1130"/>
    <mergeCell ref="D1131:D1134"/>
    <mergeCell ref="E1131:E1134"/>
    <mergeCell ref="F1131:F1134"/>
    <mergeCell ref="C1119:C1123"/>
    <mergeCell ref="D1119:D1123"/>
    <mergeCell ref="E1119:E1123"/>
    <mergeCell ref="F1119:F1123"/>
    <mergeCell ref="G1121:G1123"/>
    <mergeCell ref="C1103:C1118"/>
    <mergeCell ref="D1103:D1118"/>
    <mergeCell ref="E1103:E1118"/>
    <mergeCell ref="F1103:F1118"/>
    <mergeCell ref="G1103:G1106"/>
    <mergeCell ref="G1107:G1108"/>
    <mergeCell ref="C1052:C1063"/>
    <mergeCell ref="D1052:D1063"/>
    <mergeCell ref="E1052:E1063"/>
    <mergeCell ref="C1064:C1078"/>
    <mergeCell ref="C1035:C1051"/>
    <mergeCell ref="D1035:D1051"/>
    <mergeCell ref="E1035:E1051"/>
    <mergeCell ref="D1064:D1078"/>
    <mergeCell ref="E1064:E1078"/>
    <mergeCell ref="C1092:C1102"/>
    <mergeCell ref="D1092:D1102"/>
    <mergeCell ref="E1092:E1102"/>
    <mergeCell ref="F1092:F1102"/>
    <mergeCell ref="C1080:C1091"/>
    <mergeCell ref="D1080:D1091"/>
    <mergeCell ref="E1080:E1091"/>
    <mergeCell ref="F1080:F1091"/>
    <mergeCell ref="F1064:F1078"/>
    <mergeCell ref="C959:C973"/>
    <mergeCell ref="D959:D973"/>
    <mergeCell ref="E959:E973"/>
    <mergeCell ref="C974:C989"/>
    <mergeCell ref="D974:D989"/>
    <mergeCell ref="E974:E989"/>
    <mergeCell ref="E1008:E1019"/>
    <mergeCell ref="C1020:C1034"/>
    <mergeCell ref="D1020:D1034"/>
    <mergeCell ref="E1020:E1034"/>
    <mergeCell ref="C990:C1007"/>
    <mergeCell ref="D990:D1007"/>
    <mergeCell ref="E990:E1007"/>
    <mergeCell ref="C1008:C1019"/>
    <mergeCell ref="D1008:D1019"/>
    <mergeCell ref="C912:C926"/>
    <mergeCell ref="D912:D926"/>
    <mergeCell ref="E912:E926"/>
    <mergeCell ref="C928:C943"/>
    <mergeCell ref="D928:D943"/>
    <mergeCell ref="E928:E943"/>
    <mergeCell ref="G913:G914"/>
    <mergeCell ref="C944:C958"/>
    <mergeCell ref="D944:D958"/>
    <mergeCell ref="E944:E958"/>
    <mergeCell ref="F944:F958"/>
    <mergeCell ref="C861:C879"/>
    <mergeCell ref="D861:D879"/>
    <mergeCell ref="E861:E879"/>
    <mergeCell ref="G862:G863"/>
    <mergeCell ref="C880:C896"/>
    <mergeCell ref="D880:D896"/>
    <mergeCell ref="E880:E896"/>
    <mergeCell ref="C897:C911"/>
    <mergeCell ref="D897:D911"/>
    <mergeCell ref="E897:E911"/>
    <mergeCell ref="G881:G882"/>
    <mergeCell ref="G898:G899"/>
    <mergeCell ref="C814:C828"/>
    <mergeCell ref="D814:D828"/>
    <mergeCell ref="E814:E828"/>
    <mergeCell ref="C829:C843"/>
    <mergeCell ref="D829:D843"/>
    <mergeCell ref="E829:E843"/>
    <mergeCell ref="C844:C860"/>
    <mergeCell ref="D844:D860"/>
    <mergeCell ref="E844:E860"/>
    <mergeCell ref="D782:D783"/>
    <mergeCell ref="E782:E783"/>
    <mergeCell ref="F782:F783"/>
    <mergeCell ref="G782:G783"/>
    <mergeCell ref="C784:C794"/>
    <mergeCell ref="D784:D794"/>
    <mergeCell ref="E784:E794"/>
    <mergeCell ref="F784:F794"/>
    <mergeCell ref="C796:C813"/>
    <mergeCell ref="D796:D813"/>
    <mergeCell ref="E796:E813"/>
    <mergeCell ref="C782:C783"/>
    <mergeCell ref="F796:F813"/>
    <mergeCell ref="G798:G799"/>
    <mergeCell ref="C688:C698"/>
    <mergeCell ref="D688:D698"/>
    <mergeCell ref="E688:E698"/>
    <mergeCell ref="F688:F698"/>
    <mergeCell ref="C699:C709"/>
    <mergeCell ref="D699:D709"/>
    <mergeCell ref="E699:E709"/>
    <mergeCell ref="F699:F709"/>
    <mergeCell ref="C758:C768"/>
    <mergeCell ref="D758:D768"/>
    <mergeCell ref="E758:E768"/>
    <mergeCell ref="F758:F768"/>
    <mergeCell ref="E710:E722"/>
    <mergeCell ref="F710:F722"/>
    <mergeCell ref="C710:C722"/>
    <mergeCell ref="D710:D722"/>
    <mergeCell ref="C723:C735"/>
    <mergeCell ref="C747:C757"/>
    <mergeCell ref="D747:D757"/>
    <mergeCell ref="E747:E757"/>
    <mergeCell ref="F747:F757"/>
    <mergeCell ref="E628:E641"/>
    <mergeCell ref="F628:F641"/>
    <mergeCell ref="C653:C664"/>
    <mergeCell ref="D653:D664"/>
    <mergeCell ref="E653:E664"/>
    <mergeCell ref="F653:F664"/>
    <mergeCell ref="C677:C687"/>
    <mergeCell ref="D677:D687"/>
    <mergeCell ref="E677:E687"/>
    <mergeCell ref="F677:F687"/>
    <mergeCell ref="C642:C652"/>
    <mergeCell ref="D642:D652"/>
    <mergeCell ref="E642:E652"/>
    <mergeCell ref="F642:F652"/>
    <mergeCell ref="C665:C676"/>
    <mergeCell ref="D665:D676"/>
    <mergeCell ref="E665:E676"/>
    <mergeCell ref="F665:F676"/>
    <mergeCell ref="C628:C641"/>
    <mergeCell ref="D628:D641"/>
    <mergeCell ref="C551:C561"/>
    <mergeCell ref="D551:D561"/>
    <mergeCell ref="E551:E561"/>
    <mergeCell ref="F551:F561"/>
    <mergeCell ref="C528:C539"/>
    <mergeCell ref="D528:D539"/>
    <mergeCell ref="E528:E539"/>
    <mergeCell ref="F528:F539"/>
    <mergeCell ref="C540:C550"/>
    <mergeCell ref="D540:D550"/>
    <mergeCell ref="C489:C491"/>
    <mergeCell ref="D489:D491"/>
    <mergeCell ref="E489:E491"/>
    <mergeCell ref="C492:C503"/>
    <mergeCell ref="D492:D503"/>
    <mergeCell ref="E492:E503"/>
    <mergeCell ref="F492:F503"/>
    <mergeCell ref="F489:F491"/>
    <mergeCell ref="C516:C527"/>
    <mergeCell ref="D516:D527"/>
    <mergeCell ref="E516:E527"/>
    <mergeCell ref="F516:F527"/>
    <mergeCell ref="C477:C488"/>
    <mergeCell ref="C319:C331"/>
    <mergeCell ref="D319:D331"/>
    <mergeCell ref="E319:E331"/>
    <mergeCell ref="F319:F331"/>
    <mergeCell ref="C332:C344"/>
    <mergeCell ref="D332:D344"/>
    <mergeCell ref="E332:E344"/>
    <mergeCell ref="F332:F344"/>
    <mergeCell ref="C438:C440"/>
    <mergeCell ref="D438:D440"/>
    <mergeCell ref="E438:E440"/>
    <mergeCell ref="F438:F440"/>
    <mergeCell ref="C465:C476"/>
    <mergeCell ref="D465:D476"/>
    <mergeCell ref="E465:E476"/>
    <mergeCell ref="F465:F476"/>
    <mergeCell ref="C441:C452"/>
    <mergeCell ref="D441:D452"/>
    <mergeCell ref="C453:C464"/>
    <mergeCell ref="D453:D464"/>
    <mergeCell ref="E453:E464"/>
    <mergeCell ref="F453:F464"/>
    <mergeCell ref="F403:F413"/>
    <mergeCell ref="C271:C281"/>
    <mergeCell ref="D271:D281"/>
    <mergeCell ref="E271:E281"/>
    <mergeCell ref="F271:F281"/>
    <mergeCell ref="C282:C292"/>
    <mergeCell ref="D282:D292"/>
    <mergeCell ref="E282:E292"/>
    <mergeCell ref="F282:F292"/>
    <mergeCell ref="C306:C318"/>
    <mergeCell ref="D306:D318"/>
    <mergeCell ref="E306:E318"/>
    <mergeCell ref="F306:F318"/>
    <mergeCell ref="H210:H211"/>
    <mergeCell ref="C232:C244"/>
    <mergeCell ref="D232:D244"/>
    <mergeCell ref="E232:E244"/>
    <mergeCell ref="F232:F244"/>
    <mergeCell ref="G232:G234"/>
    <mergeCell ref="C245:C257"/>
    <mergeCell ref="D245:D257"/>
    <mergeCell ref="E245:E257"/>
    <mergeCell ref="F245:F257"/>
    <mergeCell ref="G245:G247"/>
    <mergeCell ref="H222:H223"/>
    <mergeCell ref="H224:H225"/>
    <mergeCell ref="C151:C153"/>
    <mergeCell ref="D151:D153"/>
    <mergeCell ref="E151:E153"/>
    <mergeCell ref="F151:F153"/>
    <mergeCell ref="C154:C156"/>
    <mergeCell ref="D154:D156"/>
    <mergeCell ref="E154:E156"/>
    <mergeCell ref="F154:F156"/>
    <mergeCell ref="C173:C182"/>
    <mergeCell ref="D173:D182"/>
    <mergeCell ref="E173:E182"/>
    <mergeCell ref="F173:F182"/>
    <mergeCell ref="D157:D159"/>
    <mergeCell ref="E157:E159"/>
    <mergeCell ref="F157:F159"/>
    <mergeCell ref="D160:D162"/>
    <mergeCell ref="E160:E162"/>
    <mergeCell ref="F160:F162"/>
    <mergeCell ref="D163:D167"/>
    <mergeCell ref="E163:E167"/>
    <mergeCell ref="F163:F167"/>
    <mergeCell ref="D168:D172"/>
    <mergeCell ref="E168:E172"/>
    <mergeCell ref="F168:F172"/>
    <mergeCell ref="C138:C142"/>
    <mergeCell ref="D138:D142"/>
    <mergeCell ref="E138:E142"/>
    <mergeCell ref="F138:F142"/>
    <mergeCell ref="G138:G139"/>
    <mergeCell ref="G140:G141"/>
    <mergeCell ref="C148:C150"/>
    <mergeCell ref="D148:D150"/>
    <mergeCell ref="E148:E150"/>
    <mergeCell ref="F148:F150"/>
    <mergeCell ref="C144:C145"/>
    <mergeCell ref="D144:D145"/>
    <mergeCell ref="E144:E145"/>
    <mergeCell ref="F144:F145"/>
    <mergeCell ref="C146:C147"/>
    <mergeCell ref="D146:D147"/>
    <mergeCell ref="E146:E147"/>
    <mergeCell ref="F146:F147"/>
    <mergeCell ref="G44:G48"/>
    <mergeCell ref="G51:G52"/>
    <mergeCell ref="G53:G54"/>
    <mergeCell ref="C55:C63"/>
    <mergeCell ref="D55:D63"/>
    <mergeCell ref="E55:E63"/>
    <mergeCell ref="F55:F63"/>
    <mergeCell ref="G57:G63"/>
    <mergeCell ref="E64:E69"/>
    <mergeCell ref="F64:F69"/>
    <mergeCell ref="G66:G67"/>
    <mergeCell ref="G68:G69"/>
    <mergeCell ref="C43:C54"/>
    <mergeCell ref="D43:D54"/>
    <mergeCell ref="E43:E54"/>
    <mergeCell ref="C11:C26"/>
    <mergeCell ref="D11:D26"/>
    <mergeCell ref="E11:E26"/>
    <mergeCell ref="F11:F26"/>
    <mergeCell ref="G11:G16"/>
    <mergeCell ref="D477:D488"/>
    <mergeCell ref="E477:E488"/>
    <mergeCell ref="F477:F488"/>
    <mergeCell ref="C504:C515"/>
    <mergeCell ref="D504:D515"/>
    <mergeCell ref="E504:E515"/>
    <mergeCell ref="F504:F515"/>
    <mergeCell ref="C27:C42"/>
    <mergeCell ref="D27:D42"/>
    <mergeCell ref="E27:E42"/>
    <mergeCell ref="F27:F42"/>
    <mergeCell ref="G38:G42"/>
    <mergeCell ref="C128:C130"/>
    <mergeCell ref="D128:D130"/>
    <mergeCell ref="E128:E130"/>
    <mergeCell ref="F128:F130"/>
    <mergeCell ref="C64:C69"/>
    <mergeCell ref="D64:D69"/>
    <mergeCell ref="F43:F54"/>
    <mergeCell ref="A1:B3"/>
    <mergeCell ref="C1:Q2"/>
    <mergeCell ref="C3:Q3"/>
    <mergeCell ref="A4:I4"/>
    <mergeCell ref="K4:O4"/>
    <mergeCell ref="K5:O5"/>
    <mergeCell ref="K6:O6"/>
    <mergeCell ref="K7:O7"/>
    <mergeCell ref="K8:O8"/>
    <mergeCell ref="C70:C81"/>
    <mergeCell ref="D70:D81"/>
    <mergeCell ref="E70:E81"/>
    <mergeCell ref="F70:F81"/>
    <mergeCell ref="C82:C105"/>
    <mergeCell ref="D82:D105"/>
    <mergeCell ref="E82:E105"/>
    <mergeCell ref="F82:F105"/>
    <mergeCell ref="C131:C132"/>
    <mergeCell ref="D131:D132"/>
    <mergeCell ref="E131:E132"/>
    <mergeCell ref="F131:F132"/>
    <mergeCell ref="C106:C108"/>
    <mergeCell ref="C109:C110"/>
    <mergeCell ref="D109:D110"/>
    <mergeCell ref="C120:C127"/>
    <mergeCell ref="D106:D108"/>
    <mergeCell ref="E106:E108"/>
    <mergeCell ref="G306:G307"/>
    <mergeCell ref="G308:G309"/>
    <mergeCell ref="G347:G348"/>
    <mergeCell ref="G131:G132"/>
    <mergeCell ref="G319:G320"/>
    <mergeCell ref="G321:G322"/>
    <mergeCell ref="G332:G333"/>
    <mergeCell ref="G334:G335"/>
    <mergeCell ref="G345:G346"/>
    <mergeCell ref="G282:G283"/>
    <mergeCell ref="G203:G212"/>
    <mergeCell ref="G222:G231"/>
    <mergeCell ref="G144:G145"/>
    <mergeCell ref="G146:G147"/>
    <mergeCell ref="G133:G134"/>
    <mergeCell ref="G136:G137"/>
    <mergeCell ref="G157:G158"/>
    <mergeCell ref="G160:G161"/>
    <mergeCell ref="G164:G165"/>
    <mergeCell ref="G170:G171"/>
    <mergeCell ref="G183:G185"/>
    <mergeCell ref="G188:G189"/>
    <mergeCell ref="G191:G192"/>
    <mergeCell ref="G194:G196"/>
    <mergeCell ref="G121:G122"/>
    <mergeCell ref="D120:D127"/>
    <mergeCell ref="E120:E127"/>
    <mergeCell ref="F120:F127"/>
    <mergeCell ref="G123:G124"/>
    <mergeCell ref="G126:G127"/>
    <mergeCell ref="C135:C137"/>
    <mergeCell ref="D135:D137"/>
    <mergeCell ref="F106:F108"/>
    <mergeCell ref="G106:G107"/>
    <mergeCell ref="E109:E110"/>
    <mergeCell ref="F109:F110"/>
    <mergeCell ref="C133:C134"/>
    <mergeCell ref="D133:D134"/>
    <mergeCell ref="C115:C119"/>
    <mergeCell ref="D115:D119"/>
    <mergeCell ref="E115:E119"/>
    <mergeCell ref="F115:F119"/>
    <mergeCell ref="G115:G116"/>
    <mergeCell ref="G117:G118"/>
    <mergeCell ref="E133:E134"/>
    <mergeCell ref="F133:F134"/>
    <mergeCell ref="E135:E137"/>
    <mergeCell ref="F135:F137"/>
    <mergeCell ref="C345:C357"/>
    <mergeCell ref="C358:C372"/>
    <mergeCell ref="C373:C375"/>
    <mergeCell ref="C381:C391"/>
    <mergeCell ref="C376:C380"/>
    <mergeCell ref="D376:D380"/>
    <mergeCell ref="E376:E380"/>
    <mergeCell ref="F376:F380"/>
    <mergeCell ref="E381:E391"/>
    <mergeCell ref="F381:F391"/>
    <mergeCell ref="D358:D372"/>
    <mergeCell ref="E358:E372"/>
    <mergeCell ref="F358:F372"/>
    <mergeCell ref="D373:D375"/>
    <mergeCell ref="E373:E375"/>
    <mergeCell ref="F373:F375"/>
    <mergeCell ref="D381:D391"/>
    <mergeCell ref="D345:D357"/>
    <mergeCell ref="E345:E357"/>
    <mergeCell ref="F345:F357"/>
    <mergeCell ref="F562:F573"/>
    <mergeCell ref="E598:E609"/>
    <mergeCell ref="F598:F609"/>
    <mergeCell ref="E574:E585"/>
    <mergeCell ref="F574:F585"/>
    <mergeCell ref="C392:C402"/>
    <mergeCell ref="D392:D402"/>
    <mergeCell ref="E392:E402"/>
    <mergeCell ref="F392:F402"/>
    <mergeCell ref="E540:E550"/>
    <mergeCell ref="F540:F550"/>
    <mergeCell ref="C414:C425"/>
    <mergeCell ref="D414:D425"/>
    <mergeCell ref="E414:E425"/>
    <mergeCell ref="F414:F425"/>
    <mergeCell ref="E441:E452"/>
    <mergeCell ref="F441:F452"/>
    <mergeCell ref="C426:C437"/>
    <mergeCell ref="D426:D437"/>
    <mergeCell ref="E426:E437"/>
    <mergeCell ref="F426:F437"/>
    <mergeCell ref="C403:C413"/>
    <mergeCell ref="D403:D413"/>
    <mergeCell ref="E403:E413"/>
    <mergeCell ref="C574:C585"/>
    <mergeCell ref="D574:D585"/>
    <mergeCell ref="C586:C597"/>
    <mergeCell ref="D586:D597"/>
    <mergeCell ref="C598:C609"/>
    <mergeCell ref="D598:D609"/>
    <mergeCell ref="C562:C573"/>
    <mergeCell ref="D562:D573"/>
    <mergeCell ref="E562:E573"/>
    <mergeCell ref="E586:E597"/>
    <mergeCell ref="F586:F597"/>
    <mergeCell ref="C610:C615"/>
    <mergeCell ref="D610:D615"/>
    <mergeCell ref="E610:E615"/>
    <mergeCell ref="F610:F615"/>
    <mergeCell ref="C616:C627"/>
    <mergeCell ref="D616:D627"/>
    <mergeCell ref="E616:E627"/>
    <mergeCell ref="F616:F627"/>
    <mergeCell ref="C771:C781"/>
    <mergeCell ref="D771:D781"/>
    <mergeCell ref="E771:E781"/>
    <mergeCell ref="F771:F781"/>
    <mergeCell ref="D723:D735"/>
    <mergeCell ref="E723:E735"/>
    <mergeCell ref="F723:F735"/>
    <mergeCell ref="C736:C746"/>
    <mergeCell ref="D736:D746"/>
    <mergeCell ref="E736:E746"/>
    <mergeCell ref="F736:F746"/>
    <mergeCell ref="C769:C770"/>
    <mergeCell ref="D769:D770"/>
    <mergeCell ref="E769:E770"/>
    <mergeCell ref="F769:F770"/>
    <mergeCell ref="G360:G363"/>
    <mergeCell ref="G381:G382"/>
    <mergeCell ref="G392:G393"/>
    <mergeCell ref="G403:G404"/>
    <mergeCell ref="G378:G379"/>
    <mergeCell ref="G493:G494"/>
    <mergeCell ref="G505:G506"/>
    <mergeCell ref="G517:G518"/>
    <mergeCell ref="G373:G374"/>
    <mergeCell ref="G376:G377"/>
    <mergeCell ref="G489:G491"/>
    <mergeCell ref="G529:G530"/>
    <mergeCell ref="G562:G564"/>
    <mergeCell ref="G574:G576"/>
    <mergeCell ref="G586:G588"/>
    <mergeCell ref="G415:G416"/>
    <mergeCell ref="G427:G428"/>
    <mergeCell ref="G442:G443"/>
    <mergeCell ref="G454:G455"/>
    <mergeCell ref="G466:G467"/>
    <mergeCell ref="G478:G479"/>
    <mergeCell ref="G438:G440"/>
    <mergeCell ref="G540:G541"/>
    <mergeCell ref="G551:G552"/>
    <mergeCell ref="G1129:G1130"/>
    <mergeCell ref="G723:G726"/>
    <mergeCell ref="G736:G737"/>
    <mergeCell ref="G747:G748"/>
    <mergeCell ref="G758:G759"/>
    <mergeCell ref="G771:G772"/>
    <mergeCell ref="G784:G785"/>
    <mergeCell ref="G829:G830"/>
    <mergeCell ref="G598:G600"/>
    <mergeCell ref="G616:G618"/>
    <mergeCell ref="G653:G655"/>
    <mergeCell ref="G665:G667"/>
    <mergeCell ref="G677:G678"/>
    <mergeCell ref="G688:G689"/>
    <mergeCell ref="G699:G700"/>
    <mergeCell ref="G710:G713"/>
    <mergeCell ref="G991:G992"/>
    <mergeCell ref="G1052:G1053"/>
    <mergeCell ref="G1064:G1069"/>
    <mergeCell ref="G630:G632"/>
    <mergeCell ref="G642:G643"/>
    <mergeCell ref="C157:C159"/>
    <mergeCell ref="C160:C162"/>
    <mergeCell ref="C163:C167"/>
    <mergeCell ref="C168:C172"/>
    <mergeCell ref="D293:D305"/>
    <mergeCell ref="E293:E305"/>
    <mergeCell ref="F293:F305"/>
    <mergeCell ref="G293:G296"/>
    <mergeCell ref="G298:G300"/>
    <mergeCell ref="C293:C305"/>
    <mergeCell ref="C183:C192"/>
    <mergeCell ref="D183:D192"/>
    <mergeCell ref="E183:E192"/>
    <mergeCell ref="F183:F192"/>
    <mergeCell ref="C193:C231"/>
    <mergeCell ref="D193:D231"/>
    <mergeCell ref="E193:E231"/>
    <mergeCell ref="F193:F231"/>
    <mergeCell ref="G197:G202"/>
    <mergeCell ref="C258:C270"/>
    <mergeCell ref="D258:D270"/>
    <mergeCell ref="E258:E270"/>
    <mergeCell ref="F258:F270"/>
    <mergeCell ref="G258:G260"/>
    <mergeCell ref="D1145:D1149"/>
    <mergeCell ref="E1145:E1149"/>
    <mergeCell ref="F1145:F1149"/>
    <mergeCell ref="G1145:G1146"/>
    <mergeCell ref="G1148:G1149"/>
    <mergeCell ref="D1150:D1154"/>
    <mergeCell ref="E1150:E1154"/>
    <mergeCell ref="F1150:F1154"/>
    <mergeCell ref="G1150:G1151"/>
    <mergeCell ref="G1152:G1153"/>
    <mergeCell ref="G1167:G1168"/>
    <mergeCell ref="D1171:D1172"/>
    <mergeCell ref="E1171:E1172"/>
    <mergeCell ref="F1171:F1172"/>
    <mergeCell ref="D1155:D1158"/>
    <mergeCell ref="E1155:E1158"/>
    <mergeCell ref="F1155:F1158"/>
    <mergeCell ref="G1155:G1156"/>
    <mergeCell ref="G1157:G1158"/>
    <mergeCell ref="D1159:D1162"/>
    <mergeCell ref="E1159:E1162"/>
    <mergeCell ref="F1159:F1162"/>
    <mergeCell ref="G1159:G1160"/>
    <mergeCell ref="G1161:G1162"/>
    <mergeCell ref="D1173:D1177"/>
    <mergeCell ref="E1173:E1177"/>
    <mergeCell ref="F1173:F1177"/>
    <mergeCell ref="G1173:G1174"/>
    <mergeCell ref="G1176:G1177"/>
    <mergeCell ref="D1178:D1180"/>
    <mergeCell ref="E1178:E1180"/>
    <mergeCell ref="F1178:F1180"/>
    <mergeCell ref="C1145:C1149"/>
    <mergeCell ref="C1150:C1154"/>
    <mergeCell ref="C1155:C1158"/>
    <mergeCell ref="C1159:C1162"/>
    <mergeCell ref="C1163:C1166"/>
    <mergeCell ref="C1167:C1170"/>
    <mergeCell ref="C1171:C1172"/>
    <mergeCell ref="C1173:C1177"/>
    <mergeCell ref="C1178:C1180"/>
    <mergeCell ref="D1163:D1166"/>
    <mergeCell ref="E1163:E1166"/>
    <mergeCell ref="F1163:F1166"/>
    <mergeCell ref="G1163:G1164"/>
    <mergeCell ref="D1167:D1170"/>
    <mergeCell ref="E1167:E1170"/>
    <mergeCell ref="F1167:F1170"/>
    <mergeCell ref="C1181:C1185"/>
    <mergeCell ref="C1186:C1189"/>
    <mergeCell ref="D1181:D1185"/>
    <mergeCell ref="E1181:E1185"/>
    <mergeCell ref="F1181:F1185"/>
    <mergeCell ref="G1182:G1183"/>
    <mergeCell ref="D1186:D1189"/>
    <mergeCell ref="E1186:E1189"/>
    <mergeCell ref="F1186:F1189"/>
    <mergeCell ref="G1186:G1187"/>
    <mergeCell ref="G1188:G1189"/>
  </mergeCells>
  <phoneticPr fontId="45" type="noConversion"/>
  <conditionalFormatting sqref="Q11:Q1189">
    <cfRule type="cellIs" dxfId="34" priority="1" operator="equal">
      <formula>"SIN VALOR AVANCE"</formula>
    </cfRule>
    <cfRule type="cellIs" dxfId="33" priority="2" operator="equal">
      <formula>"VALIDAR FECHA"</formula>
    </cfRule>
    <cfRule type="cellIs" dxfId="32" priority="3" operator="equal">
      <formula>"INCUMPLIDA"</formula>
    </cfRule>
    <cfRule type="cellIs" dxfId="31" priority="4" operator="equal">
      <formula>"PROCESO"</formula>
    </cfRule>
    <cfRule type="cellIs" dxfId="30"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7 J1103:J1106 J1080 J1064:J1067 J128:J137" xr:uid="{256C6FFF-8B8D-405E-96CC-9001BFAC0B54}">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57 K228 K207 K188 K213:K219 K284:K290 K1114 K1080 K1099 K606 K596 K905 K369 K374 K1016 K1028 K1043 K1064:K1066 K1059 K1075 K315 K328 K341 K354 K377 K391:K393 K399 K415:K416 K413 K449 K461 K473 K485 K500 K512 K524 K536 K547 K558 K570 K584 K615 K624 K640 K661 K673 K684 K1088 K708 K998 K982 K967 K952 K936 K920 K791 K805 K822 K836 K852 K869 K888 K1103:K1105 K1118 K128:K137" xr:uid="{93112D43-B984-4831-B01B-82C979C00BE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118 L157 L1064:L1067 L1080 L1103:L1106 L128:L137" xr:uid="{8D7A0536-12F6-4978-AA2A-3373CE1943D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82 O373:O380 O128:O137" xr:uid="{70C8298A-71A8-4233-87EC-26623CB55C3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57 F1064:F1091 F373 F747:F782 F736:F745 F403:F410 F376:F397 F128:F137" xr:uid="{6CAE8D54-7827-46FB-B601-5903E014C583}">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84:E791 E1064:E1071 E1079:E1087 E381:E397 E373 E376 E403:E410 E736:E745 E747:E782 E131 E135 E133 E128" xr:uid="{C1D78A9E-9A20-449A-BEB4-1BF9B579C64F}">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5 D1064:D1071 D1079:D1087 D157 D381:D413 D373 D376 D736:D745 D747:D782 D784:D791 D135 D128 D131 D133" xr:uid="{3A8BB95C-763F-4F12-B38B-D4C2E422C3FD}">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87 G1107 G157 G174 G747 G1079:G1082 G1064 G375:G376 G758 G378 G373 G736 G769:G771 G380 G1103 G128:G136" xr:uid="{78F96E4F-6FDD-429C-8482-16348311C8E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88:I189 I272 I283 I240:I244 I227:I230 I206:I209 I217:I221 I249 I262 I266:I270 I276:I280 I288:I292 I88:I92 I66:I69 I253:I257 I236 I174 I180:I182 I94 I76:I80 I32:I36 I72 I22:I26 I99:I103 I18 I28 I51:I54 I83 J1118 I157 I1108 J1143 J1125:J1126 J1140 J1134 I1053 I368:I380 I951:I955 I966:I970 I997:I1001 I1042:I1046 I981:I985 I387:I393 I930 I1015:I1019 I1027:I1031 I764:I770 I309 I321:I322 H348:I348 I363 I404 I415:I416 I427:I428 I443 I448:I452 I460:I464 I478:I479 I493:I494 I499:I503 I511:I515 I552 I557:I561 I569:I573 I576 I593:I597 I605:I609 I632 I648:I652 I694:I698 I753:I757 I777:I781 I742:I746 I790:I794 I731:I735 I804:I808 I718:I722 I821:I825 I683:I687 I835:I839 I672:I676 I851:I855 I705:I709 I660:I664 I868:I872 I541 I904:I908 I623:I627 I887:I891 I529:I530 I919:I923 I1074:I1080 I1058:I1062 I1087:I1091 I1093 I1098:I1106 I314:I318 I327:I331 I335 I340:I344 I353:I357 I382 I398:I402 I409:I413 I421:I425 I433:I437 I455 I467 I472:I476 I484:I488 I506 I517:I518 I523:I527 I535:I539 I546:I550 I564 I581:I585 I588 I600 I618 I637:I641 I643 I655 I667 I678 I689 I700 I713 I726 I737 I748 I759 I772 I785 I799 I816 I830 I846 I863 I882 I899 I914 I935:I939 I946 I961 I976 I992 I1010 I1022 I1037 I1069 I1064:I1067 I1082 I1113:I1117 I128:I137" xr:uid="{B1910F90-A164-43B4-A801-40EF358B4F0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62 H268:H270 H278:H280 H290:H292 H255:H257 H236 H174 H272 H180:H182 H242:H244 H189 H227:H230 H90:H92 H206:H209 H219:H221 H72 H24:H26 H94 H34:H36 H51:H54 H78:H80 H101:H103 H18 H28 H66:H69 H83 H1115:H1117 H157 H249 H1064:H1067 H355:H357 H755:H757 H411:H413 H1060:H1062 H1089:H1091 H316:H318 H329:H331 H342:H344 H370:H380 H389:H393 H400:H402 H415:H416 H423:H425 H435:H437 H450:H452 H462:H464 H474:H476 H478:H479 H486:H488 H493:H494 H501:H503 H513:H515 H517:H518 H525:H527 H537:H539 H548:H550 H559:H561 H571:H573 H583:H585 H595:H597 H607:H609 H625:H627 H639:H641 H650:H652 H662:H664 H674:H676 H685:H687 H696:H698 H707:H709 H720:H722 H733:H735 H744:H746 H766:H770 H779:H781 H792:H794 H806:H808 H823:H825 H837:H839 H853:H855 H870:H872 H889:H891 H906:H908 H921:H923 H937:H939 H953:H955 H968:H970 H983:H985 H999:H1001 H1017:H1019 H1029:H1031 H1044:H1046 H1076:H1080 H1100:H1106 H128:H137" xr:uid="{E9B020B5-EF73-4448-BAF5-C9108951DFEC}">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57 N1124" xr:uid="{FB973BD3-6745-45FF-9DE9-9799DC8F3EA5}">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AG435"/>
  <sheetViews>
    <sheetView topLeftCell="L1" zoomScale="55" zoomScaleNormal="55" workbookViewId="0">
      <selection activeCell="D11" sqref="D11:D15"/>
    </sheetView>
  </sheetViews>
  <sheetFormatPr baseColWidth="10" defaultColWidth="11.42578125" defaultRowHeight="15" x14ac:dyDescent="0.2"/>
  <cols>
    <col min="1" max="1" width="24.28515625" style="104" customWidth="1"/>
    <col min="2" max="2" width="16.7109375" style="98" customWidth="1"/>
    <col min="3" max="3" width="25.28515625" style="98" customWidth="1"/>
    <col min="4" max="4" width="32.28515625" style="26" customWidth="1"/>
    <col min="5" max="5" width="64.7109375" style="25" customWidth="1"/>
    <col min="6" max="6" width="35.42578125" style="25" customWidth="1"/>
    <col min="7" max="7" width="34.7109375" style="25" customWidth="1"/>
    <col min="8" max="8" width="51" style="25" customWidth="1"/>
    <col min="9" max="9" width="34.42578125" style="28" customWidth="1"/>
    <col min="10" max="10" width="39.7109375" style="26" customWidth="1"/>
    <col min="11" max="11" width="21.7109375" style="26" customWidth="1"/>
    <col min="12" max="12" width="31.28515625" style="26" customWidth="1"/>
    <col min="13" max="13" width="34.7109375" style="26" customWidth="1"/>
    <col min="14" max="14" width="33" style="26" customWidth="1"/>
    <col min="15" max="15" width="75.28515625" style="26" customWidth="1"/>
    <col min="16" max="16" width="32.140625" style="26" customWidth="1"/>
    <col min="17" max="17" width="39.140625" style="28" customWidth="1"/>
    <col min="18" max="18" width="12.7109375" style="27" customWidth="1"/>
    <col min="19" max="19" width="11.85546875" style="27" customWidth="1"/>
    <col min="20" max="20" width="11.42578125" style="27"/>
    <col min="21" max="21" width="13.5703125" style="27" customWidth="1"/>
    <col min="22" max="22" width="20.42578125" style="27" bestFit="1" customWidth="1"/>
    <col min="23" max="23" width="19.85546875" style="27" bestFit="1" customWidth="1"/>
    <col min="24" max="24" width="11.42578125" style="27"/>
    <col min="25" max="25" width="50" style="27" customWidth="1"/>
    <col min="26" max="16384" width="11.42578125" style="27"/>
  </cols>
  <sheetData>
    <row r="1" spans="1:33" x14ac:dyDescent="0.2">
      <c r="A1" s="875"/>
      <c r="B1" s="876"/>
      <c r="C1" s="879" t="s">
        <v>4764</v>
      </c>
      <c r="D1" s="879"/>
      <c r="E1" s="879"/>
      <c r="F1" s="879"/>
      <c r="G1" s="879"/>
      <c r="H1" s="880"/>
      <c r="I1" s="879"/>
      <c r="J1" s="879"/>
      <c r="K1" s="879"/>
      <c r="L1" s="879"/>
      <c r="M1" s="879"/>
      <c r="N1" s="879"/>
      <c r="O1" s="879"/>
      <c r="P1" s="879"/>
      <c r="Q1" s="881"/>
    </row>
    <row r="2" spans="1:33" x14ac:dyDescent="0.2">
      <c r="A2" s="877"/>
      <c r="B2" s="878"/>
      <c r="C2" s="882"/>
      <c r="D2" s="882"/>
      <c r="E2" s="882"/>
      <c r="F2" s="882"/>
      <c r="G2" s="882"/>
      <c r="H2" s="883"/>
      <c r="I2" s="882"/>
      <c r="J2" s="882"/>
      <c r="K2" s="882"/>
      <c r="L2" s="882"/>
      <c r="M2" s="882"/>
      <c r="N2" s="882"/>
      <c r="O2" s="882"/>
      <c r="P2" s="882"/>
      <c r="Q2" s="884"/>
    </row>
    <row r="3" spans="1:33" x14ac:dyDescent="0.2">
      <c r="A3" s="877"/>
      <c r="B3" s="878"/>
      <c r="C3" s="885"/>
      <c r="D3" s="885"/>
      <c r="E3" s="885"/>
      <c r="F3" s="885"/>
      <c r="G3" s="885"/>
      <c r="H3" s="886"/>
      <c r="I3" s="885"/>
      <c r="J3" s="885"/>
      <c r="K3" s="885"/>
      <c r="L3" s="885"/>
      <c r="M3" s="885"/>
      <c r="N3" s="885"/>
      <c r="O3" s="885"/>
      <c r="P3" s="885"/>
      <c r="Q3" s="887"/>
    </row>
    <row r="4" spans="1:33" ht="15.75" x14ac:dyDescent="0.2">
      <c r="A4" s="888" t="s">
        <v>45</v>
      </c>
      <c r="B4" s="889"/>
      <c r="C4" s="889"/>
      <c r="D4" s="889"/>
      <c r="E4" s="889"/>
      <c r="F4" s="889"/>
      <c r="G4" s="889"/>
      <c r="H4" s="890"/>
      <c r="I4" s="889"/>
      <c r="J4" s="8"/>
      <c r="K4" s="891"/>
      <c r="L4" s="891"/>
      <c r="M4" s="891"/>
      <c r="N4" s="891"/>
      <c r="O4" s="891"/>
      <c r="P4" s="576"/>
      <c r="Q4" s="99"/>
    </row>
    <row r="5" spans="1:33" ht="15.75" x14ac:dyDescent="0.2">
      <c r="A5" s="9" t="s">
        <v>47</v>
      </c>
      <c r="B5" s="8"/>
      <c r="C5" s="8"/>
      <c r="D5" s="8"/>
      <c r="E5" s="12"/>
      <c r="F5" s="12"/>
      <c r="G5" s="12"/>
      <c r="H5" s="12"/>
      <c r="I5" s="100"/>
      <c r="J5" s="8"/>
      <c r="K5" s="891"/>
      <c r="L5" s="891"/>
      <c r="M5" s="891"/>
      <c r="N5" s="891"/>
      <c r="O5" s="891"/>
      <c r="P5" s="576"/>
      <c r="Q5" s="99"/>
    </row>
    <row r="6" spans="1:33" ht="15.75" x14ac:dyDescent="0.2">
      <c r="A6" s="9" t="s">
        <v>4765</v>
      </c>
      <c r="B6" s="8"/>
      <c r="C6" s="8"/>
      <c r="D6" s="8"/>
      <c r="E6" s="12"/>
      <c r="F6" s="12"/>
      <c r="G6" s="12"/>
      <c r="H6" s="12"/>
      <c r="I6" s="100"/>
      <c r="J6" s="8"/>
      <c r="K6" s="892" t="s">
        <v>50</v>
      </c>
      <c r="L6" s="892"/>
      <c r="M6" s="892"/>
      <c r="N6" s="892"/>
      <c r="O6" s="892"/>
      <c r="P6" s="577">
        <v>45838</v>
      </c>
      <c r="Q6" s="99"/>
    </row>
    <row r="7" spans="1:33" ht="15.75" x14ac:dyDescent="0.2">
      <c r="A7" s="9" t="s">
        <v>4771</v>
      </c>
      <c r="B7" s="8"/>
      <c r="C7" s="8"/>
      <c r="D7" s="8"/>
      <c r="E7" s="12"/>
      <c r="F7" s="12"/>
      <c r="G7" s="12"/>
      <c r="H7" s="12"/>
      <c r="I7" s="100"/>
      <c r="J7" s="8"/>
      <c r="K7" s="893"/>
      <c r="L7" s="893"/>
      <c r="M7" s="893"/>
      <c r="N7" s="893"/>
      <c r="O7" s="893"/>
      <c r="P7" s="578"/>
      <c r="Q7" s="99"/>
    </row>
    <row r="8" spans="1:33" ht="15.75" x14ac:dyDescent="0.2">
      <c r="A8" s="9" t="s">
        <v>51</v>
      </c>
      <c r="B8" s="8"/>
      <c r="C8" s="8"/>
      <c r="D8" s="8"/>
      <c r="E8" s="12"/>
      <c r="F8" s="12"/>
      <c r="G8" s="12"/>
      <c r="H8" s="12"/>
      <c r="I8" s="100"/>
      <c r="J8" s="8"/>
      <c r="K8" s="894" t="s">
        <v>4772</v>
      </c>
      <c r="L8" s="894"/>
      <c r="M8" s="894"/>
      <c r="N8" s="894"/>
      <c r="O8" s="894"/>
      <c r="P8" s="579">
        <v>45898</v>
      </c>
      <c r="Q8" s="99"/>
    </row>
    <row r="9" spans="1:33" ht="15.75" x14ac:dyDescent="0.2">
      <c r="A9" s="10"/>
      <c r="B9" s="3"/>
      <c r="C9" s="3"/>
      <c r="D9" s="3"/>
      <c r="E9" s="13"/>
      <c r="F9" s="13"/>
      <c r="G9" s="13"/>
      <c r="H9" s="13"/>
      <c r="I9" s="101"/>
      <c r="J9" s="3"/>
      <c r="K9" s="3"/>
      <c r="L9" s="102"/>
      <c r="M9" s="102"/>
      <c r="N9" s="42"/>
      <c r="O9" s="102"/>
      <c r="P9" s="102"/>
      <c r="Q9" s="103"/>
    </row>
    <row r="10" spans="1:33" s="26" customFormat="1" ht="126" x14ac:dyDescent="0.25">
      <c r="A10" s="580" t="s">
        <v>27</v>
      </c>
      <c r="B10" s="580" t="s">
        <v>9</v>
      </c>
      <c r="C10" s="580" t="s">
        <v>53</v>
      </c>
      <c r="D10" s="580" t="s">
        <v>4768</v>
      </c>
      <c r="E10" s="581" t="s">
        <v>4769</v>
      </c>
      <c r="F10" s="580" t="s">
        <v>4770</v>
      </c>
      <c r="G10" s="580" t="s">
        <v>57</v>
      </c>
      <c r="H10" s="580" t="s">
        <v>58</v>
      </c>
      <c r="I10" s="582" t="s">
        <v>59</v>
      </c>
      <c r="J10" s="582" t="s">
        <v>60</v>
      </c>
      <c r="K10" s="583" t="s">
        <v>61</v>
      </c>
      <c r="L10" s="583" t="s">
        <v>62</v>
      </c>
      <c r="M10" s="418" t="s">
        <v>63</v>
      </c>
      <c r="N10" s="418" t="s">
        <v>64</v>
      </c>
      <c r="O10" s="582" t="s">
        <v>65</v>
      </c>
      <c r="P10" s="584" t="s">
        <v>66</v>
      </c>
      <c r="Q10" s="582" t="s">
        <v>33</v>
      </c>
      <c r="R10" s="169" t="s">
        <v>58</v>
      </c>
      <c r="S10" s="170" t="s">
        <v>59</v>
      </c>
      <c r="T10" s="170" t="s">
        <v>60</v>
      </c>
      <c r="U10" s="171" t="s">
        <v>61</v>
      </c>
      <c r="V10" s="171" t="s">
        <v>62</v>
      </c>
      <c r="W10" s="172" t="s">
        <v>63</v>
      </c>
      <c r="X10" s="172" t="s">
        <v>64</v>
      </c>
      <c r="Y10" s="170" t="s">
        <v>65</v>
      </c>
      <c r="Z10" s="173" t="s">
        <v>58</v>
      </c>
      <c r="AA10" s="174" t="s">
        <v>59</v>
      </c>
      <c r="AB10" s="174" t="s">
        <v>60</v>
      </c>
      <c r="AC10" s="175" t="s">
        <v>61</v>
      </c>
      <c r="AD10" s="175" t="s">
        <v>62</v>
      </c>
      <c r="AE10" s="176" t="s">
        <v>63</v>
      </c>
      <c r="AF10" s="176" t="s">
        <v>64</v>
      </c>
      <c r="AG10" s="174" t="s">
        <v>65</v>
      </c>
    </row>
    <row r="11" spans="1:33" ht="315" customHeight="1" x14ac:dyDescent="0.2">
      <c r="A11" s="219" t="s">
        <v>18</v>
      </c>
      <c r="B11" s="372" t="s">
        <v>16</v>
      </c>
      <c r="C11" s="726" t="s">
        <v>3832</v>
      </c>
      <c r="D11" s="726" t="s">
        <v>3833</v>
      </c>
      <c r="E11" s="743" t="s">
        <v>3834</v>
      </c>
      <c r="F11" s="737" t="s">
        <v>3835</v>
      </c>
      <c r="G11" s="375" t="s">
        <v>3836</v>
      </c>
      <c r="H11" s="376" t="s">
        <v>3837</v>
      </c>
      <c r="I11" s="377" t="s">
        <v>3838</v>
      </c>
      <c r="J11" s="378">
        <v>2</v>
      </c>
      <c r="K11" s="379">
        <v>45509</v>
      </c>
      <c r="L11" s="379">
        <v>45746</v>
      </c>
      <c r="M11" s="380">
        <f t="shared" ref="M11:M74" si="0">(L11-K11)/7</f>
        <v>33.857142857142854</v>
      </c>
      <c r="N11" s="212">
        <v>2</v>
      </c>
      <c r="O11" s="218" t="s">
        <v>3839</v>
      </c>
      <c r="P11" s="213">
        <f t="shared" ref="P11:P62" si="1">N11/J11</f>
        <v>1</v>
      </c>
      <c r="Q11" s="214" t="str">
        <f>IF(ISNUMBER(P11),IF(P11=100%,"CUMPLIDA",IF(AND(ISNUMBER(L11),ISNUMBER([6]OCI!$P$6)), IF(L11&lt;[6]OCI!$P$6,"INCUMPLIDA","PROCESO"), "VERIFICAR FECHA")),"SIN VALOR AVANCE")</f>
        <v>CUMPLIDA</v>
      </c>
    </row>
    <row r="12" spans="1:33" ht="165.75" customHeight="1" x14ac:dyDescent="0.2">
      <c r="A12" s="219" t="s">
        <v>18</v>
      </c>
      <c r="B12" s="372" t="s">
        <v>16</v>
      </c>
      <c r="C12" s="727"/>
      <c r="D12" s="727"/>
      <c r="E12" s="744"/>
      <c r="F12" s="738"/>
      <c r="G12" s="375" t="s">
        <v>3840</v>
      </c>
      <c r="H12" s="376" t="s">
        <v>3841</v>
      </c>
      <c r="I12" s="218" t="s">
        <v>3842</v>
      </c>
      <c r="J12" s="378">
        <v>4</v>
      </c>
      <c r="K12" s="379">
        <v>45536</v>
      </c>
      <c r="L12" s="379">
        <v>45900</v>
      </c>
      <c r="M12" s="380">
        <f t="shared" si="0"/>
        <v>52</v>
      </c>
      <c r="N12" s="212">
        <v>2</v>
      </c>
      <c r="O12" s="218" t="s">
        <v>3843</v>
      </c>
      <c r="P12" s="213">
        <f t="shared" si="1"/>
        <v>0.5</v>
      </c>
      <c r="Q12" s="214" t="str">
        <f>IF(ISNUMBER(P12),IF(P12=100%,"CUMPLIDA",IF(AND(ISNUMBER(L12),ISNUMBER([6]OCI!$P$6)), IF(L12&lt;[6]OCI!$P$6,"INCUMPLIDA","PROCESO"), "VERIFICAR FECHA")),"SIN VALOR AVANCE")</f>
        <v>PROCESO</v>
      </c>
    </row>
    <row r="13" spans="1:33" ht="135" x14ac:dyDescent="0.2">
      <c r="A13" s="219" t="s">
        <v>18</v>
      </c>
      <c r="B13" s="372" t="s">
        <v>16</v>
      </c>
      <c r="C13" s="727"/>
      <c r="D13" s="727"/>
      <c r="E13" s="744"/>
      <c r="F13" s="738"/>
      <c r="G13" s="737" t="s">
        <v>3844</v>
      </c>
      <c r="H13" s="376" t="s">
        <v>3845</v>
      </c>
      <c r="I13" s="218" t="s">
        <v>3846</v>
      </c>
      <c r="J13" s="378">
        <v>2</v>
      </c>
      <c r="K13" s="379">
        <v>45536</v>
      </c>
      <c r="L13" s="379">
        <v>46022</v>
      </c>
      <c r="M13" s="380">
        <f t="shared" si="0"/>
        <v>69.428571428571431</v>
      </c>
      <c r="N13" s="212">
        <v>0.01</v>
      </c>
      <c r="O13" s="218" t="s">
        <v>3843</v>
      </c>
      <c r="P13" s="213">
        <f t="shared" si="1"/>
        <v>5.0000000000000001E-3</v>
      </c>
      <c r="Q13" s="214" t="str">
        <f>IF(ISNUMBER(P13),IF(P13=100%,"CUMPLIDA",IF(AND(ISNUMBER(L13),ISNUMBER([6]OCI!$P$6)), IF(L13&lt;[6]OCI!$P$6,"INCUMPLIDA","PROCESO"), "VERIFICAR FECHA")),"SIN VALOR AVANCE")</f>
        <v>PROCESO</v>
      </c>
    </row>
    <row r="14" spans="1:33" ht="90" x14ac:dyDescent="0.2">
      <c r="A14" s="219" t="s">
        <v>18</v>
      </c>
      <c r="B14" s="372" t="s">
        <v>16</v>
      </c>
      <c r="C14" s="727"/>
      <c r="D14" s="727"/>
      <c r="E14" s="744"/>
      <c r="F14" s="738"/>
      <c r="G14" s="739"/>
      <c r="H14" s="376" t="s">
        <v>3847</v>
      </c>
      <c r="I14" s="218" t="s">
        <v>3848</v>
      </c>
      <c r="J14" s="378">
        <v>3</v>
      </c>
      <c r="K14" s="379">
        <v>45536</v>
      </c>
      <c r="L14" s="379">
        <v>45838</v>
      </c>
      <c r="M14" s="380">
        <f t="shared" si="0"/>
        <v>43.142857142857146</v>
      </c>
      <c r="N14" s="212">
        <v>3</v>
      </c>
      <c r="O14" s="218" t="s">
        <v>3849</v>
      </c>
      <c r="P14" s="213">
        <f t="shared" si="1"/>
        <v>1</v>
      </c>
      <c r="Q14" s="214" t="str">
        <f>IF(ISNUMBER(P14),IF(P14=100%,"CUMPLIDA",IF(AND(ISNUMBER(L14),ISNUMBER([6]OCI!$P$6)), IF(L14&lt;[6]OCI!$P$6,"INCUMPLIDA","PROCESO"), "VERIFICAR FECHA")),"SIN VALOR AVANCE")</f>
        <v>CUMPLIDA</v>
      </c>
    </row>
    <row r="15" spans="1:33" ht="300" x14ac:dyDescent="0.2">
      <c r="A15" s="219" t="s">
        <v>18</v>
      </c>
      <c r="B15" s="372" t="s">
        <v>16</v>
      </c>
      <c r="C15" s="728"/>
      <c r="D15" s="728"/>
      <c r="E15" s="745"/>
      <c r="F15" s="739"/>
      <c r="G15" s="375" t="s">
        <v>3850</v>
      </c>
      <c r="H15" s="376" t="s">
        <v>3851</v>
      </c>
      <c r="I15" s="218" t="s">
        <v>1844</v>
      </c>
      <c r="J15" s="378">
        <v>1</v>
      </c>
      <c r="K15" s="379">
        <v>45505</v>
      </c>
      <c r="L15" s="379">
        <v>45657</v>
      </c>
      <c r="M15" s="380">
        <f t="shared" si="0"/>
        <v>21.714285714285715</v>
      </c>
      <c r="N15" s="212">
        <v>1</v>
      </c>
      <c r="O15" s="218" t="s">
        <v>3852</v>
      </c>
      <c r="P15" s="213">
        <f t="shared" si="1"/>
        <v>1</v>
      </c>
      <c r="Q15" s="214" t="str">
        <f>IF(ISNUMBER(P15),IF(P15=100%,"CUMPLIDA",IF(AND(ISNUMBER(L15),ISNUMBER([6]OCI!$P$6)), IF(L15&lt;[6]OCI!$P$6,"INCUMPLIDA","PROCESO"), "VERIFICAR FECHA")),"SIN VALOR AVANCE")</f>
        <v>CUMPLIDA</v>
      </c>
    </row>
    <row r="16" spans="1:33" ht="375" customHeight="1" x14ac:dyDescent="0.2">
      <c r="A16" s="219" t="s">
        <v>18</v>
      </c>
      <c r="B16" s="372" t="s">
        <v>16</v>
      </c>
      <c r="C16" s="726" t="s">
        <v>3853</v>
      </c>
      <c r="D16" s="726" t="s">
        <v>3854</v>
      </c>
      <c r="E16" s="743" t="s">
        <v>3855</v>
      </c>
      <c r="F16" s="737" t="s">
        <v>3856</v>
      </c>
      <c r="G16" s="374" t="s">
        <v>3857</v>
      </c>
      <c r="H16" s="381" t="s">
        <v>3858</v>
      </c>
      <c r="I16" s="382" t="s">
        <v>3859</v>
      </c>
      <c r="J16" s="378">
        <v>1</v>
      </c>
      <c r="K16" s="379">
        <v>45509</v>
      </c>
      <c r="L16" s="379">
        <v>45991</v>
      </c>
      <c r="M16" s="380">
        <f t="shared" si="0"/>
        <v>68.857142857142861</v>
      </c>
      <c r="N16" s="212">
        <v>1</v>
      </c>
      <c r="O16" s="218" t="s">
        <v>3860</v>
      </c>
      <c r="P16" s="213">
        <f t="shared" si="1"/>
        <v>1</v>
      </c>
      <c r="Q16" s="214" t="str">
        <f>IF(ISNUMBER(P16),IF(P16=100%,"CUMPLIDA",IF(AND(ISNUMBER(L16),ISNUMBER([6]OCI!$P$6)), IF(L16&lt;[6]OCI!$P$6,"INCUMPLIDA","PROCESO"), "VERIFICAR FECHA")),"SIN VALOR AVANCE")</f>
        <v>CUMPLIDA</v>
      </c>
    </row>
    <row r="17" spans="1:17" ht="150" customHeight="1" x14ac:dyDescent="0.2">
      <c r="A17" s="219" t="s">
        <v>18</v>
      </c>
      <c r="B17" s="372" t="s">
        <v>16</v>
      </c>
      <c r="C17" s="727"/>
      <c r="D17" s="727"/>
      <c r="E17" s="744"/>
      <c r="F17" s="738"/>
      <c r="G17" s="374" t="s">
        <v>3861</v>
      </c>
      <c r="H17" s="381" t="s">
        <v>3862</v>
      </c>
      <c r="I17" s="218" t="s">
        <v>3863</v>
      </c>
      <c r="J17" s="378">
        <v>1</v>
      </c>
      <c r="K17" s="379">
        <v>45536</v>
      </c>
      <c r="L17" s="379">
        <v>45991</v>
      </c>
      <c r="M17" s="380">
        <f t="shared" si="0"/>
        <v>65</v>
      </c>
      <c r="N17" s="212">
        <v>0</v>
      </c>
      <c r="O17" s="218" t="s">
        <v>3864</v>
      </c>
      <c r="P17" s="213">
        <f t="shared" si="1"/>
        <v>0</v>
      </c>
      <c r="Q17" s="214" t="str">
        <f>IF(ISNUMBER(P17),IF(P17=100%,"CUMPLIDA",IF(AND(ISNUMBER(L17),ISNUMBER([6]OCI!$P$6)), IF(L17&lt;[6]OCI!$P$6,"INCUMPLIDA","PROCESO"), "VERIFICAR FECHA")),"SIN VALOR AVANCE")</f>
        <v>PROCESO</v>
      </c>
    </row>
    <row r="18" spans="1:17" ht="135.75" x14ac:dyDescent="0.2">
      <c r="A18" s="219" t="s">
        <v>18</v>
      </c>
      <c r="B18" s="372" t="s">
        <v>16</v>
      </c>
      <c r="C18" s="727"/>
      <c r="D18" s="727"/>
      <c r="E18" s="744"/>
      <c r="F18" s="738"/>
      <c r="G18" s="737" t="s">
        <v>3865</v>
      </c>
      <c r="H18" s="381" t="s">
        <v>3866</v>
      </c>
      <c r="I18" s="218" t="s">
        <v>3867</v>
      </c>
      <c r="J18" s="378">
        <v>1</v>
      </c>
      <c r="K18" s="379">
        <v>45536</v>
      </c>
      <c r="L18" s="379">
        <v>45869</v>
      </c>
      <c r="M18" s="380">
        <f t="shared" si="0"/>
        <v>47.571428571428569</v>
      </c>
      <c r="N18" s="212">
        <v>1</v>
      </c>
      <c r="O18" s="218" t="s">
        <v>3868</v>
      </c>
      <c r="P18" s="213">
        <f t="shared" si="1"/>
        <v>1</v>
      </c>
      <c r="Q18" s="214" t="str">
        <f>IF(ISNUMBER(P18),IF(P18=100%,"CUMPLIDA",IF(AND(ISNUMBER(L18),ISNUMBER([6]OCI!$P$6)), IF(L18&lt;[6]OCI!$P$6,"INCUMPLIDA","PROCESO"), "VERIFICAR FECHA")),"SIN VALOR AVANCE")</f>
        <v>CUMPLIDA</v>
      </c>
    </row>
    <row r="19" spans="1:17" ht="300.75" customHeight="1" x14ac:dyDescent="0.2">
      <c r="A19" s="219" t="s">
        <v>18</v>
      </c>
      <c r="B19" s="372" t="s">
        <v>16</v>
      </c>
      <c r="C19" s="727"/>
      <c r="D19" s="727"/>
      <c r="E19" s="744"/>
      <c r="F19" s="738"/>
      <c r="G19" s="738"/>
      <c r="H19" s="381" t="s">
        <v>3869</v>
      </c>
      <c r="I19" s="218" t="s">
        <v>3870</v>
      </c>
      <c r="J19" s="378">
        <v>1</v>
      </c>
      <c r="K19" s="379">
        <v>45536</v>
      </c>
      <c r="L19" s="379">
        <v>45869</v>
      </c>
      <c r="M19" s="380">
        <f t="shared" si="0"/>
        <v>47.571428571428569</v>
      </c>
      <c r="N19" s="212">
        <v>0.6</v>
      </c>
      <c r="O19" s="218" t="s">
        <v>3868</v>
      </c>
      <c r="P19" s="213">
        <f t="shared" si="1"/>
        <v>0.6</v>
      </c>
      <c r="Q19" s="214" t="str">
        <f>IF(ISNUMBER(P19),IF(P19=100%,"CUMPLIDA",IF(AND(ISNUMBER(L19),ISNUMBER([6]OCI!$P$6)), IF(L19&lt;[6]OCI!$P$6,"INCUMPLIDA","PROCESO"), "VERIFICAR FECHA")),"SIN VALOR AVANCE")</f>
        <v>PROCESO</v>
      </c>
    </row>
    <row r="20" spans="1:17" ht="135.75" x14ac:dyDescent="0.2">
      <c r="A20" s="219" t="s">
        <v>18</v>
      </c>
      <c r="B20" s="372" t="s">
        <v>16</v>
      </c>
      <c r="C20" s="727"/>
      <c r="D20" s="727"/>
      <c r="E20" s="744"/>
      <c r="F20" s="738"/>
      <c r="G20" s="739"/>
      <c r="H20" s="381" t="s">
        <v>3871</v>
      </c>
      <c r="I20" s="218" t="s">
        <v>3872</v>
      </c>
      <c r="J20" s="378">
        <v>1</v>
      </c>
      <c r="K20" s="379">
        <v>45536</v>
      </c>
      <c r="L20" s="379">
        <v>45869</v>
      </c>
      <c r="M20" s="380">
        <f t="shared" si="0"/>
        <v>47.571428571428569</v>
      </c>
      <c r="N20" s="212">
        <v>0.6</v>
      </c>
      <c r="O20" s="218" t="s">
        <v>3868</v>
      </c>
      <c r="P20" s="213">
        <f t="shared" si="1"/>
        <v>0.6</v>
      </c>
      <c r="Q20" s="214" t="str">
        <f>IF(ISNUMBER(P20),IF(P20=100%,"CUMPLIDA",IF(AND(ISNUMBER(L20),ISNUMBER([6]OCI!$P$6)), IF(L20&lt;[6]OCI!$P$6,"INCUMPLIDA","PROCESO"), "VERIFICAR FECHA")),"SIN VALOR AVANCE")</f>
        <v>PROCESO</v>
      </c>
    </row>
    <row r="21" spans="1:17" ht="165" x14ac:dyDescent="0.2">
      <c r="A21" s="219" t="s">
        <v>18</v>
      </c>
      <c r="B21" s="372" t="s">
        <v>16</v>
      </c>
      <c r="C21" s="727"/>
      <c r="D21" s="727"/>
      <c r="E21" s="744"/>
      <c r="F21" s="738"/>
      <c r="G21" s="375" t="s">
        <v>3873</v>
      </c>
      <c r="H21" s="376" t="s">
        <v>3874</v>
      </c>
      <c r="I21" s="218" t="s">
        <v>3875</v>
      </c>
      <c r="J21" s="378">
        <v>2</v>
      </c>
      <c r="K21" s="379">
        <v>45536</v>
      </c>
      <c r="L21" s="379">
        <v>45991</v>
      </c>
      <c r="M21" s="380">
        <f t="shared" si="0"/>
        <v>65</v>
      </c>
      <c r="N21" s="212">
        <v>0</v>
      </c>
      <c r="O21" s="218" t="s">
        <v>3876</v>
      </c>
      <c r="P21" s="213">
        <f t="shared" si="1"/>
        <v>0</v>
      </c>
      <c r="Q21" s="214" t="str">
        <f>IF(ISNUMBER(P21),IF(P21=100%,"CUMPLIDA",IF(AND(ISNUMBER(L21),ISNUMBER([6]OCI!$P$6)), IF(L21&lt;[6]OCI!$P$6,"INCUMPLIDA","PROCESO"), "VERIFICAR FECHA")),"SIN VALOR AVANCE")</f>
        <v>PROCESO</v>
      </c>
    </row>
    <row r="22" spans="1:17" ht="255" x14ac:dyDescent="0.2">
      <c r="A22" s="219" t="s">
        <v>18</v>
      </c>
      <c r="B22" s="372" t="s">
        <v>16</v>
      </c>
      <c r="C22" s="727"/>
      <c r="D22" s="727"/>
      <c r="E22" s="744"/>
      <c r="F22" s="738"/>
      <c r="G22" s="375" t="s">
        <v>3877</v>
      </c>
      <c r="H22" s="376" t="s">
        <v>3878</v>
      </c>
      <c r="I22" s="218" t="s">
        <v>3879</v>
      </c>
      <c r="J22" s="378">
        <v>1</v>
      </c>
      <c r="K22" s="379">
        <v>45536</v>
      </c>
      <c r="L22" s="379">
        <v>45777</v>
      </c>
      <c r="M22" s="380">
        <f t="shared" si="0"/>
        <v>34.428571428571431</v>
      </c>
      <c r="N22" s="212">
        <v>1</v>
      </c>
      <c r="O22" s="218" t="s">
        <v>3880</v>
      </c>
      <c r="P22" s="213">
        <f t="shared" si="1"/>
        <v>1</v>
      </c>
      <c r="Q22" s="214" t="str">
        <f>IF(ISNUMBER(P22),IF(P22=100%,"CUMPLIDA",IF(AND(ISNUMBER(L22),ISNUMBER([6]OCI!$P$6)), IF(L22&lt;[6]OCI!$P$6,"INCUMPLIDA","PROCESO"), "VERIFICAR FECHA")),"SIN VALOR AVANCE")</f>
        <v>CUMPLIDA</v>
      </c>
    </row>
    <row r="23" spans="1:17" ht="150.75" x14ac:dyDescent="0.2">
      <c r="A23" s="219" t="s">
        <v>18</v>
      </c>
      <c r="B23" s="372" t="s">
        <v>16</v>
      </c>
      <c r="C23" s="728"/>
      <c r="D23" s="728"/>
      <c r="E23" s="745"/>
      <c r="F23" s="739"/>
      <c r="G23" s="374" t="s">
        <v>3881</v>
      </c>
      <c r="H23" s="381" t="s">
        <v>3882</v>
      </c>
      <c r="I23" s="382" t="s">
        <v>3883</v>
      </c>
      <c r="J23" s="378">
        <v>2</v>
      </c>
      <c r="K23" s="379">
        <v>45536</v>
      </c>
      <c r="L23" s="379">
        <v>45991</v>
      </c>
      <c r="M23" s="380">
        <f t="shared" si="0"/>
        <v>65</v>
      </c>
      <c r="N23" s="212">
        <v>0</v>
      </c>
      <c r="O23" s="218" t="s">
        <v>3884</v>
      </c>
      <c r="P23" s="213">
        <f t="shared" si="1"/>
        <v>0</v>
      </c>
      <c r="Q23" s="214" t="str">
        <f>IF(ISNUMBER(P23),IF(P23=100%,"CUMPLIDA",IF(AND(ISNUMBER(L23),ISNUMBER([6]OCI!$P$6)), IF(L23&lt;[6]OCI!$P$6,"INCUMPLIDA","PROCESO"), "VERIFICAR FECHA")),"SIN VALOR AVANCE")</f>
        <v>PROCESO</v>
      </c>
    </row>
    <row r="24" spans="1:17" ht="225" customHeight="1" x14ac:dyDescent="0.2">
      <c r="A24" s="219" t="s">
        <v>18</v>
      </c>
      <c r="B24" s="372" t="s">
        <v>16</v>
      </c>
      <c r="C24" s="726" t="s">
        <v>3853</v>
      </c>
      <c r="D24" s="726" t="s">
        <v>3885</v>
      </c>
      <c r="E24" s="743" t="s">
        <v>3886</v>
      </c>
      <c r="F24" s="737" t="s">
        <v>3887</v>
      </c>
      <c r="G24" s="375" t="s">
        <v>3888</v>
      </c>
      <c r="H24" s="376" t="s">
        <v>3889</v>
      </c>
      <c r="I24" s="218" t="s">
        <v>3890</v>
      </c>
      <c r="J24" s="378">
        <v>1</v>
      </c>
      <c r="K24" s="379">
        <v>45536</v>
      </c>
      <c r="L24" s="379">
        <v>45747</v>
      </c>
      <c r="M24" s="380">
        <f t="shared" si="0"/>
        <v>30.142857142857142</v>
      </c>
      <c r="N24" s="212">
        <v>1</v>
      </c>
      <c r="O24" s="218" t="s">
        <v>3852</v>
      </c>
      <c r="P24" s="213">
        <f t="shared" si="1"/>
        <v>1</v>
      </c>
      <c r="Q24" s="214" t="str">
        <f>IF(ISNUMBER(P24),IF(P24=100%,"CUMPLIDA",IF(AND(ISNUMBER(L24),ISNUMBER([6]OCI!$P$6)), IF(L24&lt;[6]OCI!$P$6,"INCUMPLIDA","PROCESO"), "VERIFICAR FECHA")),"SIN VALOR AVANCE")</f>
        <v>CUMPLIDA</v>
      </c>
    </row>
    <row r="25" spans="1:17" ht="225" customHeight="1" x14ac:dyDescent="0.2">
      <c r="A25" s="219" t="s">
        <v>18</v>
      </c>
      <c r="B25" s="372" t="s">
        <v>16</v>
      </c>
      <c r="C25" s="727"/>
      <c r="D25" s="727"/>
      <c r="E25" s="744"/>
      <c r="F25" s="738"/>
      <c r="G25" s="737" t="s">
        <v>3891</v>
      </c>
      <c r="H25" s="218" t="s">
        <v>3892</v>
      </c>
      <c r="I25" s="377" t="s">
        <v>3893</v>
      </c>
      <c r="J25" s="378">
        <v>1</v>
      </c>
      <c r="K25" s="379">
        <v>45514</v>
      </c>
      <c r="L25" s="379">
        <v>46111</v>
      </c>
      <c r="M25" s="380">
        <f t="shared" si="0"/>
        <v>85.285714285714292</v>
      </c>
      <c r="N25" s="212">
        <v>0</v>
      </c>
      <c r="O25" s="218" t="s">
        <v>3894</v>
      </c>
      <c r="P25" s="213">
        <f t="shared" si="1"/>
        <v>0</v>
      </c>
      <c r="Q25" s="214" t="str">
        <f>IF(ISNUMBER(P25),IF(P25=100%,"CUMPLIDA",IF(AND(ISNUMBER(L25),ISNUMBER([6]OCI!$P$6)), IF(L25&lt;[6]OCI!$P$6,"INCUMPLIDA","PROCESO"), "VERIFICAR FECHA")),"SIN VALOR AVANCE")</f>
        <v>PROCESO</v>
      </c>
    </row>
    <row r="26" spans="1:17" ht="240" customHeight="1" x14ac:dyDescent="0.2">
      <c r="A26" s="219" t="s">
        <v>18</v>
      </c>
      <c r="B26" s="372" t="s">
        <v>16</v>
      </c>
      <c r="C26" s="728"/>
      <c r="D26" s="728"/>
      <c r="E26" s="745"/>
      <c r="F26" s="739"/>
      <c r="G26" s="739"/>
      <c r="H26" s="218" t="s">
        <v>3895</v>
      </c>
      <c r="I26" s="377" t="s">
        <v>3896</v>
      </c>
      <c r="J26" s="378">
        <v>1</v>
      </c>
      <c r="K26" s="379">
        <v>45746</v>
      </c>
      <c r="L26" s="379">
        <v>46111</v>
      </c>
      <c r="M26" s="380">
        <f t="shared" si="0"/>
        <v>52.142857142857146</v>
      </c>
      <c r="N26" s="212">
        <v>0</v>
      </c>
      <c r="O26" s="218" t="s">
        <v>3897</v>
      </c>
      <c r="P26" s="213">
        <f t="shared" si="1"/>
        <v>0</v>
      </c>
      <c r="Q26" s="214" t="str">
        <f>IF(ISNUMBER(P26),IF(P26=100%,"CUMPLIDA",IF(AND(ISNUMBER(L26),ISNUMBER([6]OCI!$P$6)), IF(L26&lt;[6]OCI!$P$6,"INCUMPLIDA","PROCESO"), "VERIFICAR FECHA")),"SIN VALOR AVANCE")</f>
        <v>PROCESO</v>
      </c>
    </row>
    <row r="27" spans="1:17" ht="330" customHeight="1" x14ac:dyDescent="0.2">
      <c r="A27" s="219" t="s">
        <v>18</v>
      </c>
      <c r="B27" s="372" t="s">
        <v>16</v>
      </c>
      <c r="C27" s="726" t="s">
        <v>3853</v>
      </c>
      <c r="D27" s="726" t="s">
        <v>3898</v>
      </c>
      <c r="E27" s="743" t="s">
        <v>3899</v>
      </c>
      <c r="F27" s="737" t="s">
        <v>3900</v>
      </c>
      <c r="G27" s="375" t="s">
        <v>3888</v>
      </c>
      <c r="H27" s="376" t="s">
        <v>3889</v>
      </c>
      <c r="I27" s="218" t="s">
        <v>3890</v>
      </c>
      <c r="J27" s="378">
        <v>1</v>
      </c>
      <c r="K27" s="379">
        <v>45536</v>
      </c>
      <c r="L27" s="379">
        <v>45747</v>
      </c>
      <c r="M27" s="380">
        <f t="shared" si="0"/>
        <v>30.142857142857142</v>
      </c>
      <c r="N27" s="212">
        <v>1</v>
      </c>
      <c r="O27" s="218" t="s">
        <v>3852</v>
      </c>
      <c r="P27" s="213">
        <f t="shared" si="1"/>
        <v>1</v>
      </c>
      <c r="Q27" s="214" t="str">
        <f>IF(ISNUMBER(P27),IF(P27=100%,"CUMPLIDA",IF(AND(ISNUMBER(L27),ISNUMBER([6]OCI!$P$6)), IF(L27&lt;[6]OCI!$P$6,"INCUMPLIDA","PROCESO"), "VERIFICAR FECHA")),"SIN VALOR AVANCE")</f>
        <v>CUMPLIDA</v>
      </c>
    </row>
    <row r="28" spans="1:17" ht="225" customHeight="1" x14ac:dyDescent="0.2">
      <c r="A28" s="219" t="s">
        <v>18</v>
      </c>
      <c r="B28" s="372" t="s">
        <v>16</v>
      </c>
      <c r="C28" s="728"/>
      <c r="D28" s="728"/>
      <c r="E28" s="745"/>
      <c r="F28" s="739"/>
      <c r="G28" s="375" t="s">
        <v>3901</v>
      </c>
      <c r="H28" s="376" t="s">
        <v>3902</v>
      </c>
      <c r="I28" s="218" t="s">
        <v>3903</v>
      </c>
      <c r="J28" s="378">
        <v>1</v>
      </c>
      <c r="K28" s="379">
        <v>45536</v>
      </c>
      <c r="L28" s="379">
        <v>45657</v>
      </c>
      <c r="M28" s="380">
        <f t="shared" si="0"/>
        <v>17.285714285714285</v>
      </c>
      <c r="N28" s="212">
        <v>1</v>
      </c>
      <c r="O28" s="218" t="s">
        <v>3904</v>
      </c>
      <c r="P28" s="213">
        <f t="shared" si="1"/>
        <v>1</v>
      </c>
      <c r="Q28" s="214" t="str">
        <f>IF(ISNUMBER(P28),IF(P28=100%,"CUMPLIDA",IF(AND(ISNUMBER(L28),ISNUMBER([6]OCI!$P$6)), IF(L28&lt;[6]OCI!$P$6,"INCUMPLIDA","PROCESO"), "VERIFICAR FECHA")),"SIN VALOR AVANCE")</f>
        <v>CUMPLIDA</v>
      </c>
    </row>
    <row r="29" spans="1:17" ht="90.75" customHeight="1" x14ac:dyDescent="0.2">
      <c r="A29" s="219" t="s">
        <v>18</v>
      </c>
      <c r="B29" s="372" t="s">
        <v>16</v>
      </c>
      <c r="C29" s="726" t="s">
        <v>3853</v>
      </c>
      <c r="D29" s="726" t="s">
        <v>3905</v>
      </c>
      <c r="E29" s="743" t="s">
        <v>3906</v>
      </c>
      <c r="F29" s="737" t="s">
        <v>3907</v>
      </c>
      <c r="G29" s="764" t="s">
        <v>3908</v>
      </c>
      <c r="H29" s="376" t="s">
        <v>3909</v>
      </c>
      <c r="I29" s="218" t="s">
        <v>3910</v>
      </c>
      <c r="J29" s="378">
        <v>2</v>
      </c>
      <c r="K29" s="379">
        <v>45505</v>
      </c>
      <c r="L29" s="379">
        <v>45688</v>
      </c>
      <c r="M29" s="380">
        <f t="shared" si="0"/>
        <v>26.142857142857142</v>
      </c>
      <c r="N29" s="212">
        <v>2</v>
      </c>
      <c r="O29" s="218" t="s">
        <v>3911</v>
      </c>
      <c r="P29" s="213">
        <f t="shared" si="1"/>
        <v>1</v>
      </c>
      <c r="Q29" s="214" t="str">
        <f>IF(ISNUMBER(P29),IF(P29=100%,"CUMPLIDA",IF(AND(ISNUMBER(L29),ISNUMBER([6]OCI!$P$6)), IF(L29&lt;[6]OCI!$P$6,"INCUMPLIDA","PROCESO"), "VERIFICAR FECHA")),"SIN VALOR AVANCE")</f>
        <v>CUMPLIDA</v>
      </c>
    </row>
    <row r="30" spans="1:17" ht="240" customHeight="1" x14ac:dyDescent="0.2">
      <c r="A30" s="219" t="s">
        <v>18</v>
      </c>
      <c r="B30" s="372" t="s">
        <v>16</v>
      </c>
      <c r="C30" s="727"/>
      <c r="D30" s="727"/>
      <c r="E30" s="744"/>
      <c r="F30" s="738"/>
      <c r="G30" s="765"/>
      <c r="H30" s="376" t="s">
        <v>3912</v>
      </c>
      <c r="I30" s="218" t="s">
        <v>3913</v>
      </c>
      <c r="J30" s="378">
        <v>2</v>
      </c>
      <c r="K30" s="379">
        <v>45505</v>
      </c>
      <c r="L30" s="379">
        <v>45688</v>
      </c>
      <c r="M30" s="380">
        <f t="shared" si="0"/>
        <v>26.142857142857142</v>
      </c>
      <c r="N30" s="212">
        <v>2</v>
      </c>
      <c r="O30" s="218" t="s">
        <v>3911</v>
      </c>
      <c r="P30" s="213">
        <f t="shared" si="1"/>
        <v>1</v>
      </c>
      <c r="Q30" s="214" t="str">
        <f>IF(ISNUMBER(P30),IF(P30=100%,"CUMPLIDA",IF(AND(ISNUMBER(L30),ISNUMBER([6]OCI!$P$6)), IF(L30&lt;[6]OCI!$P$6,"INCUMPLIDA","PROCESO"), "VERIFICAR FECHA")),"SIN VALOR AVANCE")</f>
        <v>CUMPLIDA</v>
      </c>
    </row>
    <row r="31" spans="1:17" ht="150.75" x14ac:dyDescent="0.2">
      <c r="A31" s="219" t="s">
        <v>18</v>
      </c>
      <c r="B31" s="372" t="s">
        <v>16</v>
      </c>
      <c r="C31" s="727"/>
      <c r="D31" s="727"/>
      <c r="E31" s="744"/>
      <c r="F31" s="738"/>
      <c r="G31" s="766"/>
      <c r="H31" s="376" t="s">
        <v>3914</v>
      </c>
      <c r="I31" s="218" t="s">
        <v>3915</v>
      </c>
      <c r="J31" s="378">
        <v>2</v>
      </c>
      <c r="K31" s="379">
        <v>45505</v>
      </c>
      <c r="L31" s="379">
        <v>45688</v>
      </c>
      <c r="M31" s="380">
        <f t="shared" si="0"/>
        <v>26.142857142857142</v>
      </c>
      <c r="N31" s="212">
        <v>2</v>
      </c>
      <c r="O31" s="218" t="s">
        <v>3916</v>
      </c>
      <c r="P31" s="213">
        <f t="shared" si="1"/>
        <v>1</v>
      </c>
      <c r="Q31" s="214" t="str">
        <f>IF(ISNUMBER(P31),IF(P31=100%,"CUMPLIDA",IF(AND(ISNUMBER(L31),ISNUMBER([6]OCI!$P$6)), IF(L31&lt;[6]OCI!$P$6,"INCUMPLIDA","PROCESO"), "VERIFICAR FECHA")),"SIN VALOR AVANCE")</f>
        <v>CUMPLIDA</v>
      </c>
    </row>
    <row r="32" spans="1:17" ht="120.75" x14ac:dyDescent="0.2">
      <c r="A32" s="219" t="s">
        <v>18</v>
      </c>
      <c r="B32" s="372" t="s">
        <v>16</v>
      </c>
      <c r="C32" s="727"/>
      <c r="D32" s="727"/>
      <c r="E32" s="744"/>
      <c r="F32" s="738"/>
      <c r="G32" s="374" t="s">
        <v>3917</v>
      </c>
      <c r="H32" s="381" t="s">
        <v>3918</v>
      </c>
      <c r="I32" s="377" t="s">
        <v>3919</v>
      </c>
      <c r="J32" s="378">
        <v>7</v>
      </c>
      <c r="K32" s="379">
        <v>45534</v>
      </c>
      <c r="L32" s="379">
        <v>45746</v>
      </c>
      <c r="M32" s="380">
        <f t="shared" si="0"/>
        <v>30.285714285714285</v>
      </c>
      <c r="N32" s="212">
        <v>7</v>
      </c>
      <c r="O32" s="218" t="s">
        <v>3920</v>
      </c>
      <c r="P32" s="213">
        <f t="shared" si="1"/>
        <v>1</v>
      </c>
      <c r="Q32" s="214" t="str">
        <f>IF(ISNUMBER(P32),IF(P32=100%,"CUMPLIDA",IF(AND(ISNUMBER(L32),ISNUMBER([6]OCI!$P$6)), IF(L32&lt;[6]OCI!$P$6,"INCUMPLIDA","PROCESO"), "VERIFICAR FECHA")),"SIN VALOR AVANCE")</f>
        <v>CUMPLIDA</v>
      </c>
    </row>
    <row r="33" spans="1:33" ht="390" customHeight="1" x14ac:dyDescent="0.2">
      <c r="A33" s="219" t="s">
        <v>18</v>
      </c>
      <c r="B33" s="372" t="s">
        <v>16</v>
      </c>
      <c r="C33" s="727"/>
      <c r="D33" s="727"/>
      <c r="E33" s="744"/>
      <c r="F33" s="738"/>
      <c r="G33" s="737" t="s">
        <v>3921</v>
      </c>
      <c r="H33" s="381" t="s">
        <v>3922</v>
      </c>
      <c r="I33" s="218" t="s">
        <v>3910</v>
      </c>
      <c r="J33" s="378">
        <v>3</v>
      </c>
      <c r="K33" s="379">
        <v>45536</v>
      </c>
      <c r="L33" s="379">
        <v>45807</v>
      </c>
      <c r="M33" s="380">
        <f t="shared" si="0"/>
        <v>38.714285714285715</v>
      </c>
      <c r="N33" s="212">
        <v>3</v>
      </c>
      <c r="O33" s="218" t="s">
        <v>3923</v>
      </c>
      <c r="P33" s="213">
        <f t="shared" si="1"/>
        <v>1</v>
      </c>
      <c r="Q33" s="214" t="str">
        <f>IF(ISNUMBER(P33),IF(P33=100%,"CUMPLIDA",IF(AND(ISNUMBER(L33),ISNUMBER([6]OCI!$P$6)), IF(L33&lt;[6]OCI!$P$6,"INCUMPLIDA","PROCESO"), "VERIFICAR FECHA")),"SIN VALOR AVANCE")</f>
        <v>CUMPLIDA</v>
      </c>
    </row>
    <row r="34" spans="1:33" ht="165.75" customHeight="1" x14ac:dyDescent="0.2">
      <c r="A34" s="219" t="s">
        <v>18</v>
      </c>
      <c r="B34" s="372" t="s">
        <v>16</v>
      </c>
      <c r="C34" s="727"/>
      <c r="D34" s="727"/>
      <c r="E34" s="744"/>
      <c r="F34" s="738"/>
      <c r="G34" s="738"/>
      <c r="H34" s="381" t="s">
        <v>3924</v>
      </c>
      <c r="I34" s="218" t="s">
        <v>3925</v>
      </c>
      <c r="J34" s="378">
        <v>3</v>
      </c>
      <c r="K34" s="379">
        <v>45536</v>
      </c>
      <c r="L34" s="379">
        <v>45807</v>
      </c>
      <c r="M34" s="380">
        <f t="shared" si="0"/>
        <v>38.714285714285715</v>
      </c>
      <c r="N34" s="212">
        <v>3</v>
      </c>
      <c r="O34" s="218" t="s">
        <v>3926</v>
      </c>
      <c r="P34" s="213">
        <f t="shared" si="1"/>
        <v>1</v>
      </c>
      <c r="Q34" s="214" t="str">
        <f>IF(ISNUMBER(P34),IF(P34=100%,"CUMPLIDA",IF(AND(ISNUMBER(L34),ISNUMBER([6]OCI!$P$6)), IF(L34&lt;[6]OCI!$P$6,"INCUMPLIDA","PROCESO"), "VERIFICAR FECHA")),"SIN VALOR AVANCE")</f>
        <v>CUMPLIDA</v>
      </c>
    </row>
    <row r="35" spans="1:33" ht="225" customHeight="1" x14ac:dyDescent="0.2">
      <c r="A35" s="219" t="s">
        <v>18</v>
      </c>
      <c r="B35" s="372" t="s">
        <v>16</v>
      </c>
      <c r="C35" s="728"/>
      <c r="D35" s="728"/>
      <c r="E35" s="745"/>
      <c r="F35" s="739"/>
      <c r="G35" s="739"/>
      <c r="H35" s="381" t="s">
        <v>3927</v>
      </c>
      <c r="I35" s="218" t="s">
        <v>3928</v>
      </c>
      <c r="J35" s="378">
        <v>3</v>
      </c>
      <c r="K35" s="379">
        <v>45536</v>
      </c>
      <c r="L35" s="379">
        <v>45807</v>
      </c>
      <c r="M35" s="380">
        <f t="shared" si="0"/>
        <v>38.714285714285715</v>
      </c>
      <c r="N35" s="212">
        <v>3</v>
      </c>
      <c r="O35" s="218" t="s">
        <v>3929</v>
      </c>
      <c r="P35" s="213">
        <f t="shared" si="1"/>
        <v>1</v>
      </c>
      <c r="Q35" s="214" t="str">
        <f>IF(ISNUMBER(P35),IF(P35=100%,"CUMPLIDA",IF(AND(ISNUMBER(L35),ISNUMBER([6]OCI!$P$6)), IF(L35&lt;[6]OCI!$P$6,"INCUMPLIDA","PROCESO"), "VERIFICAR FECHA")),"SIN VALOR AVANCE")</f>
        <v>CUMPLIDA</v>
      </c>
    </row>
    <row r="36" spans="1:33" ht="240" customHeight="1" x14ac:dyDescent="0.2">
      <c r="A36" s="219" t="s">
        <v>18</v>
      </c>
      <c r="B36" s="372" t="s">
        <v>16</v>
      </c>
      <c r="C36" s="726" t="s">
        <v>3853</v>
      </c>
      <c r="D36" s="726" t="s">
        <v>3930</v>
      </c>
      <c r="E36" s="743" t="s">
        <v>3931</v>
      </c>
      <c r="F36" s="737" t="s">
        <v>3932</v>
      </c>
      <c r="G36" s="375" t="s">
        <v>3933</v>
      </c>
      <c r="H36" s="376" t="s">
        <v>3934</v>
      </c>
      <c r="I36" s="218" t="s">
        <v>3935</v>
      </c>
      <c r="J36" s="378">
        <v>2</v>
      </c>
      <c r="K36" s="379">
        <v>45505</v>
      </c>
      <c r="L36" s="379">
        <v>45869</v>
      </c>
      <c r="M36" s="380">
        <f t="shared" si="0"/>
        <v>52</v>
      </c>
      <c r="N36" s="212">
        <v>2</v>
      </c>
      <c r="O36" s="218" t="s">
        <v>3936</v>
      </c>
      <c r="P36" s="213">
        <f t="shared" si="1"/>
        <v>1</v>
      </c>
      <c r="Q36" s="214" t="str">
        <f>IF(ISNUMBER(P36),IF(P36=100%,"CUMPLIDA",IF(AND(ISNUMBER(L36),ISNUMBER([6]OCI!$P$6)), IF(L36&lt;[6]OCI!$P$6,"INCUMPLIDA","PROCESO"), "VERIFICAR FECHA")),"SIN VALOR AVANCE")</f>
        <v>CUMPLIDA</v>
      </c>
    </row>
    <row r="37" spans="1:33" ht="315" customHeight="1" x14ac:dyDescent="0.2">
      <c r="A37" s="219" t="s">
        <v>18</v>
      </c>
      <c r="B37" s="372" t="s">
        <v>16</v>
      </c>
      <c r="C37" s="727"/>
      <c r="D37" s="727"/>
      <c r="E37" s="744"/>
      <c r="F37" s="738"/>
      <c r="G37" s="764" t="s">
        <v>3937</v>
      </c>
      <c r="H37" s="218" t="s">
        <v>3938</v>
      </c>
      <c r="I37" s="381" t="s">
        <v>3939</v>
      </c>
      <c r="J37" s="215">
        <v>12</v>
      </c>
      <c r="K37" s="379">
        <v>45536</v>
      </c>
      <c r="L37" s="379">
        <v>45900</v>
      </c>
      <c r="M37" s="380">
        <f t="shared" si="0"/>
        <v>52</v>
      </c>
      <c r="N37" s="212">
        <v>9</v>
      </c>
      <c r="O37" s="377" t="s">
        <v>3940</v>
      </c>
      <c r="P37" s="213">
        <f t="shared" si="1"/>
        <v>0.75</v>
      </c>
      <c r="Q37" s="214" t="str">
        <f>IF(ISNUMBER(P37),IF(P37=100%,"CUMPLIDA",IF(AND(ISNUMBER(L37),ISNUMBER([6]OCI!$P$6)), IF(L37&lt;[6]OCI!$P$6,"INCUMPLIDA","PROCESO"), "VERIFICAR FECHA")),"SIN VALOR AVANCE")</f>
        <v>PROCESO</v>
      </c>
    </row>
    <row r="38" spans="1:33" ht="225.75" customHeight="1" x14ac:dyDescent="0.2">
      <c r="A38" s="219" t="s">
        <v>18</v>
      </c>
      <c r="B38" s="372" t="s">
        <v>16</v>
      </c>
      <c r="C38" s="727"/>
      <c r="D38" s="727"/>
      <c r="E38" s="744"/>
      <c r="F38" s="738"/>
      <c r="G38" s="765"/>
      <c r="H38" s="218" t="s">
        <v>3941</v>
      </c>
      <c r="I38" s="381" t="s">
        <v>3942</v>
      </c>
      <c r="J38" s="215">
        <v>12</v>
      </c>
      <c r="K38" s="379">
        <v>45536</v>
      </c>
      <c r="L38" s="379">
        <v>45900</v>
      </c>
      <c r="M38" s="380">
        <f t="shared" si="0"/>
        <v>52</v>
      </c>
      <c r="N38" s="212">
        <v>10</v>
      </c>
      <c r="O38" s="377" t="s">
        <v>3940</v>
      </c>
      <c r="P38" s="213">
        <f t="shared" si="1"/>
        <v>0.83333333333333337</v>
      </c>
      <c r="Q38" s="214" t="str">
        <f>IF(ISNUMBER(P38),IF(P38=100%,"CUMPLIDA",IF(AND(ISNUMBER(L38),ISNUMBER([6]OCI!$P$6)), IF(L38&lt;[6]OCI!$P$6,"INCUMPLIDA","PROCESO"), "VERIFICAR FECHA")),"SIN VALOR AVANCE")</f>
        <v>PROCESO</v>
      </c>
    </row>
    <row r="39" spans="1:33" ht="225.75" customHeight="1" x14ac:dyDescent="0.2">
      <c r="A39" s="219" t="s">
        <v>18</v>
      </c>
      <c r="B39" s="372" t="s">
        <v>16</v>
      </c>
      <c r="C39" s="727"/>
      <c r="D39" s="727"/>
      <c r="E39" s="744"/>
      <c r="F39" s="738"/>
      <c r="G39" s="765"/>
      <c r="H39" s="381" t="s">
        <v>3943</v>
      </c>
      <c r="I39" s="218" t="s">
        <v>3944</v>
      </c>
      <c r="J39" s="378">
        <v>12</v>
      </c>
      <c r="K39" s="379">
        <v>45536</v>
      </c>
      <c r="L39" s="379">
        <v>45900</v>
      </c>
      <c r="M39" s="380">
        <f t="shared" si="0"/>
        <v>52</v>
      </c>
      <c r="N39" s="212">
        <v>9</v>
      </c>
      <c r="O39" s="377" t="s">
        <v>3940</v>
      </c>
      <c r="P39" s="213">
        <f t="shared" si="1"/>
        <v>0.75</v>
      </c>
      <c r="Q39" s="214" t="str">
        <f>IF(ISNUMBER(P39),IF(P39=100%,"CUMPLIDA",IF(AND(ISNUMBER(L39),ISNUMBER([6]OCI!$P$6)), IF(L39&lt;[6]OCI!$P$6,"INCUMPLIDA","PROCESO"), "VERIFICAR FECHA")),"SIN VALOR AVANCE")</f>
        <v>PROCESO</v>
      </c>
    </row>
    <row r="40" spans="1:33" ht="375.75" customHeight="1" x14ac:dyDescent="0.2">
      <c r="A40" s="219" t="s">
        <v>18</v>
      </c>
      <c r="B40" s="372" t="s">
        <v>16</v>
      </c>
      <c r="C40" s="727"/>
      <c r="D40" s="727"/>
      <c r="E40" s="744"/>
      <c r="F40" s="738"/>
      <c r="G40" s="766"/>
      <c r="H40" s="218" t="s">
        <v>3945</v>
      </c>
      <c r="I40" s="218" t="s">
        <v>3946</v>
      </c>
      <c r="J40" s="378">
        <v>12</v>
      </c>
      <c r="K40" s="379">
        <v>45536</v>
      </c>
      <c r="L40" s="379">
        <v>45900</v>
      </c>
      <c r="M40" s="380">
        <f t="shared" si="0"/>
        <v>52</v>
      </c>
      <c r="N40" s="212">
        <v>7</v>
      </c>
      <c r="O40" s="218" t="s">
        <v>3947</v>
      </c>
      <c r="P40" s="213">
        <f t="shared" si="1"/>
        <v>0.58333333333333337</v>
      </c>
      <c r="Q40" s="214" t="str">
        <f>IF(ISNUMBER(P40),IF(P40=100%,"CUMPLIDA",IF(AND(ISNUMBER(L40),ISNUMBER([6]OCI!$P$6)), IF(L40&lt;[6]OCI!$P$6,"INCUMPLIDA","PROCESO"), "VERIFICAR FECHA")),"SIN VALOR AVANCE")</f>
        <v>PROCESO</v>
      </c>
    </row>
    <row r="41" spans="1:33" ht="120" customHeight="1" x14ac:dyDescent="0.2">
      <c r="A41" s="219" t="s">
        <v>18</v>
      </c>
      <c r="B41" s="372" t="s">
        <v>16</v>
      </c>
      <c r="C41" s="727"/>
      <c r="D41" s="727"/>
      <c r="E41" s="744"/>
      <c r="F41" s="738"/>
      <c r="G41" s="374" t="s">
        <v>3948</v>
      </c>
      <c r="H41" s="381" t="s">
        <v>3949</v>
      </c>
      <c r="I41" s="218" t="s">
        <v>3950</v>
      </c>
      <c r="J41" s="215">
        <v>1</v>
      </c>
      <c r="K41" s="379">
        <v>45536</v>
      </c>
      <c r="L41" s="379">
        <v>45657</v>
      </c>
      <c r="M41" s="380">
        <f t="shared" si="0"/>
        <v>17.285714285714285</v>
      </c>
      <c r="N41" s="212">
        <v>1</v>
      </c>
      <c r="O41" s="218" t="s">
        <v>3951</v>
      </c>
      <c r="P41" s="213">
        <f t="shared" si="1"/>
        <v>1</v>
      </c>
      <c r="Q41" s="214" t="str">
        <f>IF(ISNUMBER(P41),IF(P41=100%,"CUMPLIDA",IF(AND(ISNUMBER(L41),ISNUMBER([6]OCI!$P$6)), IF(L41&lt;[6]OCI!$P$6,"INCUMPLIDA","PROCESO"), "VERIFICAR FECHA")),"SIN VALOR AVANCE")</f>
        <v>CUMPLIDA</v>
      </c>
    </row>
    <row r="42" spans="1:33" ht="135.75" customHeight="1" x14ac:dyDescent="0.2">
      <c r="A42" s="219" t="s">
        <v>18</v>
      </c>
      <c r="B42" s="372" t="s">
        <v>16</v>
      </c>
      <c r="C42" s="727"/>
      <c r="D42" s="727"/>
      <c r="E42" s="744"/>
      <c r="F42" s="738"/>
      <c r="G42" s="737" t="s">
        <v>3952</v>
      </c>
      <c r="H42" s="218" t="s">
        <v>3953</v>
      </c>
      <c r="I42" s="381" t="s">
        <v>3954</v>
      </c>
      <c r="J42" s="378">
        <v>12</v>
      </c>
      <c r="K42" s="379">
        <v>45536</v>
      </c>
      <c r="L42" s="379">
        <v>45900</v>
      </c>
      <c r="M42" s="380">
        <f t="shared" si="0"/>
        <v>52</v>
      </c>
      <c r="N42" s="212">
        <v>4</v>
      </c>
      <c r="O42" s="377" t="s">
        <v>3955</v>
      </c>
      <c r="P42" s="213">
        <f t="shared" si="1"/>
        <v>0.33333333333333331</v>
      </c>
      <c r="Q42" s="214" t="str">
        <f>IF(ISNUMBER(P42),IF(P42=100%,"CUMPLIDA",IF(AND(ISNUMBER(L42),ISNUMBER([6]OCI!$P$6)), IF(L42&lt;[6]OCI!$P$6,"INCUMPLIDA","PROCESO"), "VERIFICAR FECHA")),"SIN VALOR AVANCE")</f>
        <v>PROCESO</v>
      </c>
    </row>
    <row r="43" spans="1:33" ht="360" customHeight="1" x14ac:dyDescent="0.2">
      <c r="A43" s="219" t="s">
        <v>18</v>
      </c>
      <c r="B43" s="372" t="s">
        <v>16</v>
      </c>
      <c r="C43" s="727"/>
      <c r="D43" s="727"/>
      <c r="E43" s="744"/>
      <c r="F43" s="738"/>
      <c r="G43" s="738"/>
      <c r="H43" s="218" t="s">
        <v>3956</v>
      </c>
      <c r="I43" s="381" t="s">
        <v>3957</v>
      </c>
      <c r="J43" s="378">
        <v>12</v>
      </c>
      <c r="K43" s="379">
        <v>45536</v>
      </c>
      <c r="L43" s="379">
        <v>45900</v>
      </c>
      <c r="M43" s="380">
        <f t="shared" si="0"/>
        <v>52</v>
      </c>
      <c r="N43" s="212">
        <v>4</v>
      </c>
      <c r="O43" s="377" t="s">
        <v>3958</v>
      </c>
      <c r="P43" s="213">
        <f t="shared" si="1"/>
        <v>0.33333333333333331</v>
      </c>
      <c r="Q43" s="214" t="str">
        <f>IF(ISNUMBER(P43),IF(P43=100%,"CUMPLIDA",IF(AND(ISNUMBER(L43),ISNUMBER([6]OCI!$P$6)), IF(L43&lt;[6]OCI!$P$6,"INCUMPLIDA","PROCESO"), "VERIFICAR FECHA")),"SIN VALOR AVANCE")</f>
        <v>PROCESO</v>
      </c>
    </row>
    <row r="44" spans="1:33" ht="300.75" customHeight="1" x14ac:dyDescent="0.2">
      <c r="A44" s="219" t="s">
        <v>18</v>
      </c>
      <c r="B44" s="372" t="s">
        <v>16</v>
      </c>
      <c r="C44" s="727"/>
      <c r="D44" s="727"/>
      <c r="E44" s="744"/>
      <c r="F44" s="738"/>
      <c r="G44" s="738"/>
      <c r="H44" s="381" t="s">
        <v>3959</v>
      </c>
      <c r="I44" s="381" t="s">
        <v>3960</v>
      </c>
      <c r="J44" s="378">
        <v>12</v>
      </c>
      <c r="K44" s="379">
        <v>45536</v>
      </c>
      <c r="L44" s="379">
        <v>45900</v>
      </c>
      <c r="M44" s="380">
        <f t="shared" si="0"/>
        <v>52</v>
      </c>
      <c r="N44" s="212">
        <v>4</v>
      </c>
      <c r="O44" s="218" t="s">
        <v>3961</v>
      </c>
      <c r="P44" s="213">
        <f t="shared" si="1"/>
        <v>0.33333333333333331</v>
      </c>
      <c r="Q44" s="214" t="str">
        <f>IF(ISNUMBER(P44),IF(P44=100%,"CUMPLIDA",IF(AND(ISNUMBER(L44),ISNUMBER([6]OCI!$P$6)), IF(L44&lt;[6]OCI!$P$6,"INCUMPLIDA","PROCESO"), "VERIFICAR FECHA")),"SIN VALOR AVANCE")</f>
        <v>PROCESO</v>
      </c>
      <c r="R44" s="601" t="s">
        <v>675</v>
      </c>
      <c r="S44" s="602" t="s">
        <v>676</v>
      </c>
      <c r="T44" s="603">
        <v>1</v>
      </c>
      <c r="U44" s="604">
        <v>45231</v>
      </c>
      <c r="V44" s="604">
        <v>45504</v>
      </c>
      <c r="W44" s="380">
        <f t="shared" ref="W44:W55" si="2">(V44-U44)/7</f>
        <v>39</v>
      </c>
      <c r="X44" s="212">
        <v>1</v>
      </c>
      <c r="Y44" s="605" t="s">
        <v>736</v>
      </c>
      <c r="Z44" s="242">
        <f t="shared" ref="Z44" si="3">IF(R44=H44,1,0)</f>
        <v>0</v>
      </c>
      <c r="AA44" s="242">
        <f t="shared" ref="AA44" si="4">IF(S44=I44,1,0)</f>
        <v>0</v>
      </c>
      <c r="AB44" s="242">
        <f t="shared" ref="AB44" si="5">IF(T44=J44,1,0)</f>
        <v>0</v>
      </c>
      <c r="AC44" s="242">
        <f t="shared" ref="AC44" si="6">IF(U44=K44,1,0)</f>
        <v>0</v>
      </c>
      <c r="AD44" s="242">
        <f t="shared" ref="AD44" si="7">IF(V44=L44,1,0)</f>
        <v>0</v>
      </c>
      <c r="AE44" s="242">
        <f t="shared" ref="AE44" si="8">IF(W44=M44,1,0)</f>
        <v>0</v>
      </c>
      <c r="AF44" s="242">
        <f t="shared" ref="AF44" si="9">IF(X44=N44,1,0)</f>
        <v>0</v>
      </c>
      <c r="AG44" s="242">
        <f t="shared" ref="AG44" si="10">IF(Y44=O44,1,0)</f>
        <v>0</v>
      </c>
    </row>
    <row r="45" spans="1:33" ht="285.75" x14ac:dyDescent="0.2">
      <c r="A45" s="219" t="s">
        <v>18</v>
      </c>
      <c r="B45" s="372" t="s">
        <v>16</v>
      </c>
      <c r="C45" s="728"/>
      <c r="D45" s="728"/>
      <c r="E45" s="745"/>
      <c r="F45" s="739"/>
      <c r="G45" s="739"/>
      <c r="H45" s="218" t="s">
        <v>3962</v>
      </c>
      <c r="I45" s="218" t="s">
        <v>3963</v>
      </c>
      <c r="J45" s="378">
        <v>12</v>
      </c>
      <c r="K45" s="379">
        <v>45536</v>
      </c>
      <c r="L45" s="379">
        <v>45900</v>
      </c>
      <c r="M45" s="380">
        <f t="shared" si="0"/>
        <v>52</v>
      </c>
      <c r="N45" s="212">
        <v>0</v>
      </c>
      <c r="O45" s="218" t="s">
        <v>3964</v>
      </c>
      <c r="P45" s="213">
        <f t="shared" si="1"/>
        <v>0</v>
      </c>
      <c r="Q45" s="214" t="str">
        <f>IF(ISNUMBER(P45),IF(P45=100%,"CUMPLIDA",IF(AND(ISNUMBER(L45),ISNUMBER([6]OCI!$P$6)), IF(L45&lt;[6]OCI!$P$6,"INCUMPLIDA","PROCESO"), "VERIFICAR FECHA")),"SIN VALOR AVANCE")</f>
        <v>PROCESO</v>
      </c>
      <c r="R45" s="601" t="s">
        <v>678</v>
      </c>
      <c r="S45" s="602" t="s">
        <v>679</v>
      </c>
      <c r="T45" s="603">
        <v>1</v>
      </c>
      <c r="U45" s="604">
        <v>45231</v>
      </c>
      <c r="V45" s="604">
        <v>45504</v>
      </c>
      <c r="W45" s="380">
        <f t="shared" si="2"/>
        <v>39</v>
      </c>
      <c r="X45" s="212">
        <v>1</v>
      </c>
      <c r="Y45" s="605" t="s">
        <v>915</v>
      </c>
      <c r="Z45" s="242">
        <f t="shared" ref="Z45:Z108" si="11">IF(R45=H45,1,0)</f>
        <v>0</v>
      </c>
      <c r="AA45" s="242">
        <f t="shared" ref="AA45:AA108" si="12">IF(S45=I45,1,0)</f>
        <v>0</v>
      </c>
      <c r="AB45" s="242">
        <f t="shared" ref="AB45:AB108" si="13">IF(T45=J45,1,0)</f>
        <v>0</v>
      </c>
      <c r="AC45" s="242">
        <f t="shared" ref="AC45:AC108" si="14">IF(U45=K45,1,0)</f>
        <v>0</v>
      </c>
      <c r="AD45" s="242">
        <f t="shared" ref="AD45:AD108" si="15">IF(V45=L45,1,0)</f>
        <v>0</v>
      </c>
      <c r="AE45" s="242">
        <f t="shared" ref="AE45:AE108" si="16">IF(W45=M45,1,0)</f>
        <v>0</v>
      </c>
      <c r="AF45" s="242">
        <f t="shared" ref="AF45:AF108" si="17">IF(X45=N45,1,0)</f>
        <v>0</v>
      </c>
      <c r="AG45" s="242">
        <f t="shared" ref="AG45:AG108" si="18">IF(Y45=O45,1,0)</f>
        <v>0</v>
      </c>
    </row>
    <row r="46" spans="1:33" ht="166.5" x14ac:dyDescent="0.2">
      <c r="A46" s="219" t="s">
        <v>18</v>
      </c>
      <c r="B46" s="372" t="s">
        <v>16</v>
      </c>
      <c r="C46" s="372" t="s">
        <v>3853</v>
      </c>
      <c r="D46" s="372" t="s">
        <v>3965</v>
      </c>
      <c r="E46" s="373" t="s">
        <v>3966</v>
      </c>
      <c r="F46" s="374" t="s">
        <v>3967</v>
      </c>
      <c r="G46" s="374" t="s">
        <v>3968</v>
      </c>
      <c r="H46" s="218" t="s">
        <v>3969</v>
      </c>
      <c r="I46" s="218" t="s">
        <v>3970</v>
      </c>
      <c r="J46" s="378">
        <v>2</v>
      </c>
      <c r="K46" s="379">
        <v>45519</v>
      </c>
      <c r="L46" s="379">
        <v>45565</v>
      </c>
      <c r="M46" s="380">
        <f t="shared" si="0"/>
        <v>6.5714285714285712</v>
      </c>
      <c r="N46" s="212">
        <v>2</v>
      </c>
      <c r="O46" s="218" t="s">
        <v>3971</v>
      </c>
      <c r="P46" s="213">
        <f t="shared" si="1"/>
        <v>1</v>
      </c>
      <c r="Q46" s="214" t="str">
        <f>IF(ISNUMBER(P46),IF(P46=100%,"CUMPLIDA",IF(AND(ISNUMBER(L46),ISNUMBER([6]OCI!$P$6)), IF(L46&lt;[6]OCI!$P$6,"INCUMPLIDA","PROCESO"), "VERIFICAR FECHA")),"SIN VALOR AVANCE")</f>
        <v>CUMPLIDA</v>
      </c>
      <c r="R46" s="606" t="s">
        <v>98</v>
      </c>
      <c r="S46" s="602" t="s">
        <v>99</v>
      </c>
      <c r="T46" s="607">
        <v>1</v>
      </c>
      <c r="U46" s="608">
        <v>45323</v>
      </c>
      <c r="V46" s="608">
        <v>45747</v>
      </c>
      <c r="W46" s="380">
        <f t="shared" si="2"/>
        <v>60.571428571428569</v>
      </c>
      <c r="X46" s="212">
        <v>0</v>
      </c>
      <c r="Y46" s="605" t="s">
        <v>741</v>
      </c>
      <c r="Z46" s="242">
        <f t="shared" si="11"/>
        <v>0</v>
      </c>
      <c r="AA46" s="242">
        <f t="shared" si="12"/>
        <v>0</v>
      </c>
      <c r="AB46" s="242">
        <f t="shared" si="13"/>
        <v>0</v>
      </c>
      <c r="AC46" s="242">
        <f t="shared" si="14"/>
        <v>0</v>
      </c>
      <c r="AD46" s="242">
        <f t="shared" si="15"/>
        <v>0</v>
      </c>
      <c r="AE46" s="242">
        <f t="shared" si="16"/>
        <v>0</v>
      </c>
      <c r="AF46" s="242">
        <f t="shared" si="17"/>
        <v>0</v>
      </c>
      <c r="AG46" s="242">
        <f t="shared" si="18"/>
        <v>0</v>
      </c>
    </row>
    <row r="47" spans="1:33" ht="120.75" customHeight="1" x14ac:dyDescent="0.2">
      <c r="A47" s="219" t="s">
        <v>18</v>
      </c>
      <c r="B47" s="372" t="s">
        <v>16</v>
      </c>
      <c r="C47" s="726" t="s">
        <v>3853</v>
      </c>
      <c r="D47" s="726" t="s">
        <v>3972</v>
      </c>
      <c r="E47" s="743" t="s">
        <v>3973</v>
      </c>
      <c r="F47" s="737" t="s">
        <v>3974</v>
      </c>
      <c r="G47" s="737" t="s">
        <v>3975</v>
      </c>
      <c r="H47" s="218" t="s">
        <v>3976</v>
      </c>
      <c r="I47" s="218" t="s">
        <v>3977</v>
      </c>
      <c r="J47" s="378">
        <v>24</v>
      </c>
      <c r="K47" s="379">
        <v>45536</v>
      </c>
      <c r="L47" s="379">
        <v>45900</v>
      </c>
      <c r="M47" s="380">
        <f t="shared" si="0"/>
        <v>52</v>
      </c>
      <c r="N47" s="212">
        <v>0</v>
      </c>
      <c r="O47" s="218" t="s">
        <v>3978</v>
      </c>
      <c r="P47" s="213">
        <f t="shared" si="1"/>
        <v>0</v>
      </c>
      <c r="Q47" s="214" t="str">
        <f>IF(ISNUMBER(P47),IF(P47=100%,"CUMPLIDA",IF(AND(ISNUMBER(L47),ISNUMBER([6]OCI!$P$6)), IF(L47&lt;[6]OCI!$P$6,"INCUMPLIDA","PROCESO"), "VERIFICAR FECHA")),"SIN VALOR AVANCE")</f>
        <v>PROCESO</v>
      </c>
      <c r="R47" s="606" t="s">
        <v>101</v>
      </c>
      <c r="S47" s="602" t="s">
        <v>102</v>
      </c>
      <c r="T47" s="607">
        <v>1</v>
      </c>
      <c r="U47" s="608">
        <v>45323</v>
      </c>
      <c r="V47" s="608">
        <v>45747</v>
      </c>
      <c r="W47" s="380">
        <f t="shared" si="2"/>
        <v>60.571428571428569</v>
      </c>
      <c r="X47" s="212">
        <v>0</v>
      </c>
      <c r="Y47" s="605" t="s">
        <v>4239</v>
      </c>
      <c r="Z47" s="242">
        <f t="shared" si="11"/>
        <v>0</v>
      </c>
      <c r="AA47" s="242">
        <f t="shared" si="12"/>
        <v>0</v>
      </c>
      <c r="AB47" s="242">
        <f t="shared" si="13"/>
        <v>0</v>
      </c>
      <c r="AC47" s="242">
        <f t="shared" si="14"/>
        <v>0</v>
      </c>
      <c r="AD47" s="242">
        <f t="shared" si="15"/>
        <v>0</v>
      </c>
      <c r="AE47" s="242">
        <f t="shared" si="16"/>
        <v>0</v>
      </c>
      <c r="AF47" s="242">
        <f t="shared" si="17"/>
        <v>1</v>
      </c>
      <c r="AG47" s="242">
        <f t="shared" si="18"/>
        <v>0</v>
      </c>
    </row>
    <row r="48" spans="1:33" ht="150" customHeight="1" x14ac:dyDescent="0.2">
      <c r="A48" s="219" t="s">
        <v>18</v>
      </c>
      <c r="B48" s="372" t="s">
        <v>16</v>
      </c>
      <c r="C48" s="727"/>
      <c r="D48" s="727"/>
      <c r="E48" s="744"/>
      <c r="F48" s="738"/>
      <c r="G48" s="738"/>
      <c r="H48" s="218" t="s">
        <v>3979</v>
      </c>
      <c r="I48" s="218" t="s">
        <v>3980</v>
      </c>
      <c r="J48" s="213">
        <v>1</v>
      </c>
      <c r="K48" s="379">
        <v>45536</v>
      </c>
      <c r="L48" s="379">
        <v>45900</v>
      </c>
      <c r="M48" s="380">
        <f t="shared" si="0"/>
        <v>52</v>
      </c>
      <c r="N48" s="383">
        <v>0.33</v>
      </c>
      <c r="O48" s="218" t="s">
        <v>3978</v>
      </c>
      <c r="P48" s="213">
        <f t="shared" si="1"/>
        <v>0.33</v>
      </c>
      <c r="Q48" s="214" t="str">
        <f>IF(ISNUMBER(P48),IF(P48=100%,"CUMPLIDA",IF(AND(ISNUMBER(L48),ISNUMBER([6]OCI!$P$6)), IF(L48&lt;[6]OCI!$P$6,"INCUMPLIDA","PROCESO"), "VERIFICAR FECHA")),"SIN VALOR AVANCE")</f>
        <v>PROCESO</v>
      </c>
      <c r="R48" s="606" t="s">
        <v>239</v>
      </c>
      <c r="S48" s="602" t="s">
        <v>240</v>
      </c>
      <c r="T48" s="607">
        <v>1</v>
      </c>
      <c r="U48" s="608">
        <v>45231</v>
      </c>
      <c r="V48" s="608">
        <v>45747</v>
      </c>
      <c r="W48" s="380">
        <f t="shared" si="2"/>
        <v>73.714285714285708</v>
      </c>
      <c r="X48" s="212">
        <v>0</v>
      </c>
      <c r="Y48" s="605" t="s">
        <v>4239</v>
      </c>
      <c r="Z48" s="242">
        <f t="shared" si="11"/>
        <v>0</v>
      </c>
      <c r="AA48" s="242">
        <f t="shared" si="12"/>
        <v>0</v>
      </c>
      <c r="AB48" s="242">
        <f t="shared" si="13"/>
        <v>1</v>
      </c>
      <c r="AC48" s="242">
        <f t="shared" si="14"/>
        <v>0</v>
      </c>
      <c r="AD48" s="242">
        <f t="shared" si="15"/>
        <v>0</v>
      </c>
      <c r="AE48" s="242">
        <f t="shared" si="16"/>
        <v>0</v>
      </c>
      <c r="AF48" s="242">
        <f t="shared" si="17"/>
        <v>0</v>
      </c>
      <c r="AG48" s="242">
        <f t="shared" si="18"/>
        <v>0</v>
      </c>
    </row>
    <row r="49" spans="1:33" ht="150.75" x14ac:dyDescent="0.2">
      <c r="A49" s="219" t="s">
        <v>18</v>
      </c>
      <c r="B49" s="372" t="s">
        <v>16</v>
      </c>
      <c r="C49" s="727"/>
      <c r="D49" s="727"/>
      <c r="E49" s="744"/>
      <c r="F49" s="738"/>
      <c r="G49" s="739"/>
      <c r="H49" s="218" t="s">
        <v>3981</v>
      </c>
      <c r="I49" s="218" t="s">
        <v>3982</v>
      </c>
      <c r="J49" s="213">
        <v>1</v>
      </c>
      <c r="K49" s="379">
        <v>45536</v>
      </c>
      <c r="L49" s="379">
        <v>45900</v>
      </c>
      <c r="M49" s="380">
        <f t="shared" si="0"/>
        <v>52</v>
      </c>
      <c r="N49" s="383">
        <v>0</v>
      </c>
      <c r="O49" s="218" t="s">
        <v>3983</v>
      </c>
      <c r="P49" s="213">
        <f t="shared" si="1"/>
        <v>0</v>
      </c>
      <c r="Q49" s="214" t="str">
        <f>IF(ISNUMBER(P49),IF(P49=100%,"CUMPLIDA",IF(AND(ISNUMBER(L49),ISNUMBER([6]OCI!$P$6)), IF(L49&lt;[6]OCI!$P$6,"INCUMPLIDA","PROCESO"), "VERIFICAR FECHA")),"SIN VALOR AVANCE")</f>
        <v>PROCESO</v>
      </c>
      <c r="R49" s="606" t="s">
        <v>104</v>
      </c>
      <c r="S49" s="602" t="s">
        <v>105</v>
      </c>
      <c r="T49" s="607">
        <v>1</v>
      </c>
      <c r="U49" s="608">
        <v>45323</v>
      </c>
      <c r="V49" s="608">
        <v>45747</v>
      </c>
      <c r="W49" s="380">
        <f t="shared" si="2"/>
        <v>60.571428571428569</v>
      </c>
      <c r="X49" s="212">
        <v>0</v>
      </c>
      <c r="Y49" s="605" t="s">
        <v>741</v>
      </c>
      <c r="Z49" s="242">
        <f t="shared" si="11"/>
        <v>0</v>
      </c>
      <c r="AA49" s="242">
        <f t="shared" si="12"/>
        <v>0</v>
      </c>
      <c r="AB49" s="242">
        <f t="shared" si="13"/>
        <v>1</v>
      </c>
      <c r="AC49" s="242">
        <f t="shared" si="14"/>
        <v>0</v>
      </c>
      <c r="AD49" s="242">
        <f t="shared" si="15"/>
        <v>0</v>
      </c>
      <c r="AE49" s="242">
        <f t="shared" si="16"/>
        <v>0</v>
      </c>
      <c r="AF49" s="242">
        <f t="shared" si="17"/>
        <v>1</v>
      </c>
      <c r="AG49" s="242">
        <f t="shared" si="18"/>
        <v>0</v>
      </c>
    </row>
    <row r="50" spans="1:33" ht="135.75" customHeight="1" x14ac:dyDescent="0.2">
      <c r="A50" s="219" t="s">
        <v>18</v>
      </c>
      <c r="B50" s="372" t="s">
        <v>16</v>
      </c>
      <c r="C50" s="727"/>
      <c r="D50" s="727"/>
      <c r="E50" s="744"/>
      <c r="F50" s="738"/>
      <c r="G50" s="737" t="s">
        <v>3984</v>
      </c>
      <c r="H50" s="218" t="s">
        <v>3985</v>
      </c>
      <c r="I50" s="218" t="s">
        <v>3986</v>
      </c>
      <c r="J50" s="215">
        <v>12</v>
      </c>
      <c r="K50" s="379">
        <v>45536</v>
      </c>
      <c r="L50" s="379">
        <v>45900</v>
      </c>
      <c r="M50" s="380">
        <f t="shared" si="0"/>
        <v>52</v>
      </c>
      <c r="N50" s="212">
        <v>4</v>
      </c>
      <c r="O50" s="218" t="s">
        <v>3987</v>
      </c>
      <c r="P50" s="213">
        <f t="shared" si="1"/>
        <v>0.33333333333333331</v>
      </c>
      <c r="Q50" s="214" t="str">
        <f>IF(ISNUMBER(P50),IF(P50=100%,"CUMPLIDA",IF(AND(ISNUMBER(L50),ISNUMBER([6]OCI!$P$6)), IF(L50&lt;[6]OCI!$P$6,"INCUMPLIDA","PROCESO"), "VERIFICAR FECHA")),"SIN VALOR AVANCE")</f>
        <v>PROCESO</v>
      </c>
      <c r="R50" s="606" t="s">
        <v>106</v>
      </c>
      <c r="S50" s="602" t="s">
        <v>107</v>
      </c>
      <c r="T50" s="607">
        <v>1</v>
      </c>
      <c r="U50" s="608">
        <v>45231</v>
      </c>
      <c r="V50" s="608">
        <v>45747</v>
      </c>
      <c r="W50" s="380">
        <f t="shared" si="2"/>
        <v>73.714285714285708</v>
      </c>
      <c r="X50" s="212">
        <v>0</v>
      </c>
      <c r="Y50" s="605" t="s">
        <v>4239</v>
      </c>
      <c r="Z50" s="242">
        <f t="shared" si="11"/>
        <v>0</v>
      </c>
      <c r="AA50" s="242">
        <f t="shared" si="12"/>
        <v>0</v>
      </c>
      <c r="AB50" s="242">
        <f t="shared" si="13"/>
        <v>0</v>
      </c>
      <c r="AC50" s="242">
        <f t="shared" si="14"/>
        <v>0</v>
      </c>
      <c r="AD50" s="242">
        <f t="shared" si="15"/>
        <v>0</v>
      </c>
      <c r="AE50" s="242">
        <f t="shared" si="16"/>
        <v>0</v>
      </c>
      <c r="AF50" s="242">
        <f t="shared" si="17"/>
        <v>0</v>
      </c>
      <c r="AG50" s="242">
        <f t="shared" si="18"/>
        <v>0</v>
      </c>
    </row>
    <row r="51" spans="1:33" ht="240.75" x14ac:dyDescent="0.2">
      <c r="A51" s="219" t="s">
        <v>18</v>
      </c>
      <c r="B51" s="372" t="s">
        <v>16</v>
      </c>
      <c r="C51" s="727"/>
      <c r="D51" s="727"/>
      <c r="E51" s="744"/>
      <c r="F51" s="738"/>
      <c r="G51" s="738"/>
      <c r="H51" s="218" t="s">
        <v>3988</v>
      </c>
      <c r="I51" s="218" t="s">
        <v>3989</v>
      </c>
      <c r="J51" s="378">
        <v>12</v>
      </c>
      <c r="K51" s="379">
        <v>45536</v>
      </c>
      <c r="L51" s="379">
        <v>45900</v>
      </c>
      <c r="M51" s="380">
        <f t="shared" si="0"/>
        <v>52</v>
      </c>
      <c r="N51" s="212">
        <v>4</v>
      </c>
      <c r="O51" s="218" t="s">
        <v>3990</v>
      </c>
      <c r="P51" s="213">
        <f t="shared" si="1"/>
        <v>0.33333333333333331</v>
      </c>
      <c r="Q51" s="214" t="str">
        <f>IF(ISNUMBER(P51),IF(P51=100%,"CUMPLIDA",IF(AND(ISNUMBER(L51),ISNUMBER([6]OCI!$P$6)), IF(L51&lt;[6]OCI!$P$6,"INCUMPLIDA","PROCESO"), "VERIFICAR FECHA")),"SIN VALOR AVANCE")</f>
        <v>PROCESO</v>
      </c>
      <c r="R51" s="606" t="s">
        <v>108</v>
      </c>
      <c r="S51" s="602" t="s">
        <v>109</v>
      </c>
      <c r="T51" s="607">
        <v>1</v>
      </c>
      <c r="U51" s="608">
        <v>45231</v>
      </c>
      <c r="V51" s="608">
        <v>45808</v>
      </c>
      <c r="W51" s="380">
        <f t="shared" si="2"/>
        <v>82.428571428571431</v>
      </c>
      <c r="X51" s="212">
        <v>0</v>
      </c>
      <c r="Y51" s="605" t="s">
        <v>773</v>
      </c>
      <c r="Z51" s="242">
        <f t="shared" si="11"/>
        <v>0</v>
      </c>
      <c r="AA51" s="242">
        <f t="shared" si="12"/>
        <v>0</v>
      </c>
      <c r="AB51" s="242">
        <f t="shared" si="13"/>
        <v>0</v>
      </c>
      <c r="AC51" s="242">
        <f t="shared" si="14"/>
        <v>0</v>
      </c>
      <c r="AD51" s="242">
        <f t="shared" si="15"/>
        <v>0</v>
      </c>
      <c r="AE51" s="242">
        <f t="shared" si="16"/>
        <v>0</v>
      </c>
      <c r="AF51" s="242">
        <f t="shared" si="17"/>
        <v>0</v>
      </c>
      <c r="AG51" s="242">
        <f t="shared" si="18"/>
        <v>0</v>
      </c>
    </row>
    <row r="52" spans="1:33" ht="195.75" x14ac:dyDescent="0.2">
      <c r="A52" s="219" t="s">
        <v>18</v>
      </c>
      <c r="B52" s="372" t="s">
        <v>16</v>
      </c>
      <c r="C52" s="727"/>
      <c r="D52" s="727"/>
      <c r="E52" s="744"/>
      <c r="F52" s="738"/>
      <c r="G52" s="738"/>
      <c r="H52" s="218" t="s">
        <v>3943</v>
      </c>
      <c r="I52" s="218" t="s">
        <v>3989</v>
      </c>
      <c r="J52" s="378">
        <v>12</v>
      </c>
      <c r="K52" s="379">
        <v>45536</v>
      </c>
      <c r="L52" s="379">
        <v>45900</v>
      </c>
      <c r="M52" s="380">
        <f t="shared" si="0"/>
        <v>52</v>
      </c>
      <c r="N52" s="212">
        <v>4</v>
      </c>
      <c r="O52" s="218" t="s">
        <v>3991</v>
      </c>
      <c r="P52" s="213">
        <f t="shared" si="1"/>
        <v>0.33333333333333331</v>
      </c>
      <c r="Q52" s="214" t="str">
        <f>IF(ISNUMBER(P52),IF(P52=100%,"CUMPLIDA",IF(AND(ISNUMBER(L52),ISNUMBER([6]OCI!$P$6)), IF(L52&lt;[6]OCI!$P$6,"INCUMPLIDA","PROCESO"), "VERIFICAR FECHA")),"SIN VALOR AVANCE")</f>
        <v>PROCESO</v>
      </c>
      <c r="R52" s="606" t="s">
        <v>111</v>
      </c>
      <c r="S52" s="602" t="s">
        <v>112</v>
      </c>
      <c r="T52" s="607">
        <v>12</v>
      </c>
      <c r="U52" s="608">
        <v>46024</v>
      </c>
      <c r="V52" s="608">
        <v>47118</v>
      </c>
      <c r="W52" s="380">
        <f t="shared" si="2"/>
        <v>156.28571428571428</v>
      </c>
      <c r="X52" s="212">
        <v>0</v>
      </c>
      <c r="Y52" s="605" t="s">
        <v>917</v>
      </c>
      <c r="Z52" s="242">
        <f t="shared" si="11"/>
        <v>0</v>
      </c>
      <c r="AA52" s="242">
        <f t="shared" si="12"/>
        <v>0</v>
      </c>
      <c r="AB52" s="242">
        <f t="shared" si="13"/>
        <v>1</v>
      </c>
      <c r="AC52" s="242">
        <f t="shared" si="14"/>
        <v>0</v>
      </c>
      <c r="AD52" s="242">
        <f t="shared" si="15"/>
        <v>0</v>
      </c>
      <c r="AE52" s="242">
        <f t="shared" si="16"/>
        <v>0</v>
      </c>
      <c r="AF52" s="242">
        <f t="shared" si="17"/>
        <v>0</v>
      </c>
      <c r="AG52" s="242">
        <f t="shared" si="18"/>
        <v>0</v>
      </c>
    </row>
    <row r="53" spans="1:33" ht="210" x14ac:dyDescent="0.2">
      <c r="A53" s="219" t="s">
        <v>18</v>
      </c>
      <c r="B53" s="372" t="s">
        <v>16</v>
      </c>
      <c r="C53" s="727"/>
      <c r="D53" s="727"/>
      <c r="E53" s="744"/>
      <c r="F53" s="738"/>
      <c r="G53" s="739"/>
      <c r="H53" s="218" t="s">
        <v>3945</v>
      </c>
      <c r="I53" s="218" t="s">
        <v>3992</v>
      </c>
      <c r="J53" s="378">
        <v>12</v>
      </c>
      <c r="K53" s="379">
        <v>45536</v>
      </c>
      <c r="L53" s="379">
        <v>45900</v>
      </c>
      <c r="M53" s="380">
        <f t="shared" si="0"/>
        <v>52</v>
      </c>
      <c r="N53" s="212">
        <v>0</v>
      </c>
      <c r="O53" s="218" t="s">
        <v>3993</v>
      </c>
      <c r="P53" s="213">
        <f t="shared" si="1"/>
        <v>0</v>
      </c>
      <c r="Q53" s="214" t="str">
        <f>IF(ISNUMBER(P53),IF(P53=100%,"CUMPLIDA",IF(AND(ISNUMBER(L53),ISNUMBER([6]OCI!$P$6)), IF(L53&lt;[6]OCI!$P$6,"INCUMPLIDA","PROCESO"), "VERIFICAR FECHA")),"SIN VALOR AVANCE")</f>
        <v>PROCESO</v>
      </c>
      <c r="R53" s="606" t="s">
        <v>115</v>
      </c>
      <c r="S53" s="602" t="s">
        <v>116</v>
      </c>
      <c r="T53" s="607">
        <v>1</v>
      </c>
      <c r="U53" s="608">
        <v>46024</v>
      </c>
      <c r="V53" s="608">
        <v>47118</v>
      </c>
      <c r="W53" s="380">
        <f t="shared" si="2"/>
        <v>156.28571428571428</v>
      </c>
      <c r="X53" s="212">
        <v>0</v>
      </c>
      <c r="Y53" s="605" t="s">
        <v>741</v>
      </c>
      <c r="Z53" s="242">
        <f t="shared" si="11"/>
        <v>0</v>
      </c>
      <c r="AA53" s="242">
        <f t="shared" si="12"/>
        <v>0</v>
      </c>
      <c r="AB53" s="242">
        <f t="shared" si="13"/>
        <v>0</v>
      </c>
      <c r="AC53" s="242">
        <f t="shared" si="14"/>
        <v>0</v>
      </c>
      <c r="AD53" s="242">
        <f t="shared" si="15"/>
        <v>0</v>
      </c>
      <c r="AE53" s="242">
        <f t="shared" si="16"/>
        <v>0</v>
      </c>
      <c r="AF53" s="242">
        <f t="shared" si="17"/>
        <v>1</v>
      </c>
      <c r="AG53" s="242">
        <f t="shared" si="18"/>
        <v>0</v>
      </c>
    </row>
    <row r="54" spans="1:33" ht="409.5" x14ac:dyDescent="0.2">
      <c r="A54" s="219" t="s">
        <v>18</v>
      </c>
      <c r="B54" s="372" t="s">
        <v>16</v>
      </c>
      <c r="C54" s="727"/>
      <c r="D54" s="727"/>
      <c r="E54" s="744"/>
      <c r="F54" s="738"/>
      <c r="G54" s="764" t="s">
        <v>3994</v>
      </c>
      <c r="H54" s="218" t="s">
        <v>3995</v>
      </c>
      <c r="I54" s="381" t="s">
        <v>3996</v>
      </c>
      <c r="J54" s="378">
        <v>12</v>
      </c>
      <c r="K54" s="379">
        <v>45536</v>
      </c>
      <c r="L54" s="379">
        <v>45900</v>
      </c>
      <c r="M54" s="380">
        <f t="shared" si="0"/>
        <v>52</v>
      </c>
      <c r="N54" s="212">
        <v>10</v>
      </c>
      <c r="O54" s="377" t="s">
        <v>3940</v>
      </c>
      <c r="P54" s="213">
        <f t="shared" si="1"/>
        <v>0.83333333333333337</v>
      </c>
      <c r="Q54" s="214" t="str">
        <f>IF(ISNUMBER(P54),IF(P54=100%,"CUMPLIDA",IF(AND(ISNUMBER(L54),ISNUMBER([6]OCI!$P$6)), IF(L54&lt;[6]OCI!$P$6,"INCUMPLIDA","PROCESO"), "VERIFICAR FECHA")),"SIN VALOR AVANCE")</f>
        <v>PROCESO</v>
      </c>
      <c r="R54" s="606" t="s">
        <v>118</v>
      </c>
      <c r="S54" s="602" t="s">
        <v>119</v>
      </c>
      <c r="T54" s="607">
        <v>2</v>
      </c>
      <c r="U54" s="608">
        <v>46024</v>
      </c>
      <c r="V54" s="608">
        <v>47118</v>
      </c>
      <c r="W54" s="380">
        <f t="shared" si="2"/>
        <v>156.28571428571428</v>
      </c>
      <c r="X54" s="212">
        <v>0</v>
      </c>
      <c r="Y54" s="605" t="s">
        <v>761</v>
      </c>
      <c r="Z54" s="242">
        <f t="shared" si="11"/>
        <v>0</v>
      </c>
      <c r="AA54" s="242">
        <f t="shared" si="12"/>
        <v>0</v>
      </c>
      <c r="AB54" s="242">
        <f t="shared" si="13"/>
        <v>0</v>
      </c>
      <c r="AC54" s="242">
        <f t="shared" si="14"/>
        <v>0</v>
      </c>
      <c r="AD54" s="242">
        <f t="shared" si="15"/>
        <v>0</v>
      </c>
      <c r="AE54" s="242">
        <f t="shared" si="16"/>
        <v>0</v>
      </c>
      <c r="AF54" s="242">
        <f t="shared" si="17"/>
        <v>0</v>
      </c>
      <c r="AG54" s="242">
        <f t="shared" si="18"/>
        <v>0</v>
      </c>
    </row>
    <row r="55" spans="1:33" ht="300.75" customHeight="1" x14ac:dyDescent="0.2">
      <c r="A55" s="219" t="s">
        <v>18</v>
      </c>
      <c r="B55" s="372" t="s">
        <v>16</v>
      </c>
      <c r="C55" s="727"/>
      <c r="D55" s="727"/>
      <c r="E55" s="744"/>
      <c r="F55" s="738"/>
      <c r="G55" s="765"/>
      <c r="H55" s="218" t="s">
        <v>3997</v>
      </c>
      <c r="I55" s="381" t="s">
        <v>3998</v>
      </c>
      <c r="J55" s="378">
        <v>12</v>
      </c>
      <c r="K55" s="379">
        <v>45536</v>
      </c>
      <c r="L55" s="379">
        <v>45900</v>
      </c>
      <c r="M55" s="380">
        <f t="shared" si="0"/>
        <v>52</v>
      </c>
      <c r="N55" s="212">
        <v>10</v>
      </c>
      <c r="O55" s="377" t="s">
        <v>3940</v>
      </c>
      <c r="P55" s="213">
        <f t="shared" si="1"/>
        <v>0.83333333333333337</v>
      </c>
      <c r="Q55" s="214" t="str">
        <f>IF(ISNUMBER(P55),IF(P55=100%,"CUMPLIDA",IF(AND(ISNUMBER(L55),ISNUMBER([6]OCI!$P$6)), IF(L55&lt;[6]OCI!$P$6,"INCUMPLIDA","PROCESO"), "VERIFICAR FECHA")),"SIN VALOR AVANCE")</f>
        <v>PROCESO</v>
      </c>
      <c r="R55" s="601" t="s">
        <v>675</v>
      </c>
      <c r="S55" s="602" t="s">
        <v>676</v>
      </c>
      <c r="T55" s="603">
        <v>1</v>
      </c>
      <c r="U55" s="604">
        <v>45231</v>
      </c>
      <c r="V55" s="604">
        <v>45504</v>
      </c>
      <c r="W55" s="380">
        <f t="shared" si="2"/>
        <v>39</v>
      </c>
      <c r="X55" s="212">
        <v>1</v>
      </c>
      <c r="Y55" s="605" t="s">
        <v>736</v>
      </c>
      <c r="Z55" s="242">
        <f t="shared" si="11"/>
        <v>0</v>
      </c>
      <c r="AA55" s="242">
        <f t="shared" si="12"/>
        <v>0</v>
      </c>
      <c r="AB55" s="242">
        <f t="shared" si="13"/>
        <v>0</v>
      </c>
      <c r="AC55" s="242">
        <f t="shared" si="14"/>
        <v>0</v>
      </c>
      <c r="AD55" s="242">
        <f t="shared" si="15"/>
        <v>0</v>
      </c>
      <c r="AE55" s="242">
        <f t="shared" si="16"/>
        <v>0</v>
      </c>
      <c r="AF55" s="242">
        <f t="shared" si="17"/>
        <v>0</v>
      </c>
      <c r="AG55" s="242">
        <f t="shared" si="18"/>
        <v>0</v>
      </c>
    </row>
    <row r="56" spans="1:33" ht="289.5" x14ac:dyDescent="0.2">
      <c r="A56" s="219" t="s">
        <v>18</v>
      </c>
      <c r="B56" s="372" t="s">
        <v>16</v>
      </c>
      <c r="C56" s="727"/>
      <c r="D56" s="727"/>
      <c r="E56" s="744"/>
      <c r="F56" s="738"/>
      <c r="G56" s="765"/>
      <c r="H56" s="381" t="s">
        <v>3999</v>
      </c>
      <c r="I56" s="218" t="s">
        <v>4000</v>
      </c>
      <c r="J56" s="378">
        <v>12</v>
      </c>
      <c r="K56" s="379">
        <v>45536</v>
      </c>
      <c r="L56" s="379">
        <v>45900</v>
      </c>
      <c r="M56" s="380">
        <f t="shared" si="0"/>
        <v>52</v>
      </c>
      <c r="N56" s="212">
        <v>10</v>
      </c>
      <c r="O56" s="377" t="s">
        <v>4001</v>
      </c>
      <c r="P56" s="213">
        <f t="shared" si="1"/>
        <v>0.83333333333333337</v>
      </c>
      <c r="Q56" s="214" t="str">
        <f>IF(ISNUMBER(P56),IF(P56=100%,"CUMPLIDA",IF(AND(ISNUMBER(L56),ISNUMBER([6]OCI!$P$6)), IF(L56&lt;[6]OCI!$P$6,"INCUMPLIDA","PROCESO"), "VERIFICAR FECHA")),"SIN VALOR AVANCE")</f>
        <v>PROCESO</v>
      </c>
      <c r="R56" s="601" t="s">
        <v>678</v>
      </c>
      <c r="S56" s="602" t="s">
        <v>679</v>
      </c>
      <c r="T56" s="603">
        <v>1</v>
      </c>
      <c r="U56" s="604">
        <v>45231</v>
      </c>
      <c r="V56" s="604">
        <v>45504</v>
      </c>
      <c r="W56" s="380">
        <f t="shared" ref="W56:W119" si="19">(V56-U56)/7</f>
        <v>39</v>
      </c>
      <c r="X56" s="212">
        <v>1</v>
      </c>
      <c r="Y56" s="605" t="s">
        <v>4243</v>
      </c>
      <c r="Z56" s="242">
        <f t="shared" si="11"/>
        <v>0</v>
      </c>
      <c r="AA56" s="242">
        <f t="shared" si="12"/>
        <v>0</v>
      </c>
      <c r="AB56" s="242">
        <f t="shared" si="13"/>
        <v>0</v>
      </c>
      <c r="AC56" s="242">
        <f t="shared" si="14"/>
        <v>0</v>
      </c>
      <c r="AD56" s="242">
        <f t="shared" si="15"/>
        <v>0</v>
      </c>
      <c r="AE56" s="242">
        <f t="shared" si="16"/>
        <v>0</v>
      </c>
      <c r="AF56" s="242">
        <f t="shared" si="17"/>
        <v>0</v>
      </c>
      <c r="AG56" s="242">
        <f t="shared" si="18"/>
        <v>0</v>
      </c>
    </row>
    <row r="57" spans="1:33" ht="210" x14ac:dyDescent="0.2">
      <c r="A57" s="219" t="s">
        <v>18</v>
      </c>
      <c r="B57" s="372" t="s">
        <v>16</v>
      </c>
      <c r="C57" s="727"/>
      <c r="D57" s="727"/>
      <c r="E57" s="744"/>
      <c r="F57" s="738"/>
      <c r="G57" s="766"/>
      <c r="H57" s="218" t="s">
        <v>4002</v>
      </c>
      <c r="I57" s="218" t="s">
        <v>4003</v>
      </c>
      <c r="J57" s="378">
        <v>12</v>
      </c>
      <c r="K57" s="379">
        <v>45536</v>
      </c>
      <c r="L57" s="379">
        <v>45900</v>
      </c>
      <c r="M57" s="380">
        <f t="shared" si="0"/>
        <v>52</v>
      </c>
      <c r="N57" s="212">
        <v>6</v>
      </c>
      <c r="O57" s="218" t="s">
        <v>4004</v>
      </c>
      <c r="P57" s="213">
        <f t="shared" si="1"/>
        <v>0.5</v>
      </c>
      <c r="Q57" s="214" t="str">
        <f>IF(ISNUMBER(P57),IF(P57=100%,"CUMPLIDA",IF(AND(ISNUMBER(L57),ISNUMBER([6]OCI!$P$6)), IF(L57&lt;[6]OCI!$P$6,"INCUMPLIDA","PROCESO"), "VERIFICAR FECHA")),"SIN VALOR AVANCE")</f>
        <v>PROCESO</v>
      </c>
      <c r="R57" s="606" t="s">
        <v>98</v>
      </c>
      <c r="S57" s="602" t="s">
        <v>99</v>
      </c>
      <c r="T57" s="607">
        <v>1</v>
      </c>
      <c r="U57" s="608">
        <v>45323</v>
      </c>
      <c r="V57" s="608">
        <v>45747</v>
      </c>
      <c r="W57" s="380">
        <f t="shared" si="19"/>
        <v>60.571428571428569</v>
      </c>
      <c r="X57" s="212">
        <v>0</v>
      </c>
      <c r="Y57" s="609" t="s">
        <v>4244</v>
      </c>
      <c r="Z57" s="242">
        <f t="shared" si="11"/>
        <v>0</v>
      </c>
      <c r="AA57" s="242">
        <f t="shared" si="12"/>
        <v>0</v>
      </c>
      <c r="AB57" s="242">
        <f t="shared" si="13"/>
        <v>0</v>
      </c>
      <c r="AC57" s="242">
        <f t="shared" si="14"/>
        <v>0</v>
      </c>
      <c r="AD57" s="242">
        <f t="shared" si="15"/>
        <v>0</v>
      </c>
      <c r="AE57" s="242">
        <f t="shared" si="16"/>
        <v>0</v>
      </c>
      <c r="AF57" s="242">
        <f t="shared" si="17"/>
        <v>0</v>
      </c>
      <c r="AG57" s="242">
        <f t="shared" si="18"/>
        <v>0</v>
      </c>
    </row>
    <row r="58" spans="1:33" ht="165.75" x14ac:dyDescent="0.2">
      <c r="A58" s="219" t="s">
        <v>18</v>
      </c>
      <c r="B58" s="372" t="s">
        <v>16</v>
      </c>
      <c r="C58" s="728"/>
      <c r="D58" s="728"/>
      <c r="E58" s="745"/>
      <c r="F58" s="739"/>
      <c r="G58" s="375" t="s">
        <v>4005</v>
      </c>
      <c r="H58" s="376" t="s">
        <v>4006</v>
      </c>
      <c r="I58" s="218" t="s">
        <v>4007</v>
      </c>
      <c r="J58" s="213">
        <v>1</v>
      </c>
      <c r="K58" s="379">
        <v>45536</v>
      </c>
      <c r="L58" s="379">
        <v>45716</v>
      </c>
      <c r="M58" s="380">
        <f t="shared" si="0"/>
        <v>25.714285714285715</v>
      </c>
      <c r="N58" s="383">
        <v>1</v>
      </c>
      <c r="O58" s="218" t="s">
        <v>4008</v>
      </c>
      <c r="P58" s="213">
        <f t="shared" si="1"/>
        <v>1</v>
      </c>
      <c r="Q58" s="214" t="str">
        <f>IF(ISNUMBER(P58),IF(P58=100%,"CUMPLIDA",IF(AND(ISNUMBER(L58),ISNUMBER([6]OCI!$P$6)), IF(L58&lt;[6]OCI!$P$6,"INCUMPLIDA","PROCESO"), "VERIFICAR FECHA")),"SIN VALOR AVANCE")</f>
        <v>CUMPLIDA</v>
      </c>
      <c r="R58" s="606" t="s">
        <v>101</v>
      </c>
      <c r="S58" s="602" t="s">
        <v>102</v>
      </c>
      <c r="T58" s="607">
        <v>1</v>
      </c>
      <c r="U58" s="608">
        <v>45323</v>
      </c>
      <c r="V58" s="608">
        <v>45747</v>
      </c>
      <c r="W58" s="380">
        <f t="shared" si="19"/>
        <v>60.571428571428569</v>
      </c>
      <c r="X58" s="212">
        <v>0</v>
      </c>
      <c r="Y58" s="605" t="s">
        <v>916</v>
      </c>
      <c r="Z58" s="242">
        <f t="shared" si="11"/>
        <v>0</v>
      </c>
      <c r="AA58" s="242">
        <f t="shared" si="12"/>
        <v>0</v>
      </c>
      <c r="AB58" s="242">
        <f t="shared" si="13"/>
        <v>1</v>
      </c>
      <c r="AC58" s="242">
        <f t="shared" si="14"/>
        <v>0</v>
      </c>
      <c r="AD58" s="242">
        <f t="shared" si="15"/>
        <v>0</v>
      </c>
      <c r="AE58" s="242">
        <f t="shared" si="16"/>
        <v>0</v>
      </c>
      <c r="AF58" s="242">
        <f t="shared" si="17"/>
        <v>0</v>
      </c>
      <c r="AG58" s="242">
        <f t="shared" si="18"/>
        <v>0</v>
      </c>
    </row>
    <row r="59" spans="1:33" ht="315" customHeight="1" x14ac:dyDescent="0.2">
      <c r="A59" s="219" t="s">
        <v>18</v>
      </c>
      <c r="B59" s="372" t="s">
        <v>16</v>
      </c>
      <c r="C59" s="726" t="s">
        <v>3853</v>
      </c>
      <c r="D59" s="726" t="s">
        <v>4009</v>
      </c>
      <c r="E59" s="743" t="s">
        <v>4010</v>
      </c>
      <c r="F59" s="737" t="s">
        <v>4011</v>
      </c>
      <c r="G59" s="375" t="s">
        <v>3836</v>
      </c>
      <c r="H59" s="376" t="s">
        <v>4012</v>
      </c>
      <c r="I59" s="377" t="s">
        <v>4013</v>
      </c>
      <c r="J59" s="378">
        <v>2</v>
      </c>
      <c r="K59" s="379">
        <v>45509</v>
      </c>
      <c r="L59" s="379">
        <v>45746</v>
      </c>
      <c r="M59" s="380">
        <f t="shared" si="0"/>
        <v>33.857142857142854</v>
      </c>
      <c r="N59" s="212">
        <v>2</v>
      </c>
      <c r="O59" s="218" t="s">
        <v>3839</v>
      </c>
      <c r="P59" s="213">
        <f t="shared" si="1"/>
        <v>1</v>
      </c>
      <c r="Q59" s="214" t="str">
        <f>IF(ISNUMBER(P59),IF(P59=100%,"CUMPLIDA",IF(AND(ISNUMBER(L59),ISNUMBER([6]OCI!$P$6)), IF(L59&lt;[6]OCI!$P$6,"INCUMPLIDA","PROCESO"), "VERIFICAR FECHA")),"SIN VALOR AVANCE")</f>
        <v>CUMPLIDA</v>
      </c>
      <c r="R59" s="606" t="s">
        <v>239</v>
      </c>
      <c r="S59" s="602" t="s">
        <v>240</v>
      </c>
      <c r="T59" s="607">
        <v>1</v>
      </c>
      <c r="U59" s="608">
        <v>45231</v>
      </c>
      <c r="V59" s="608">
        <v>45747</v>
      </c>
      <c r="W59" s="380">
        <f t="shared" si="19"/>
        <v>73.714285714285708</v>
      </c>
      <c r="X59" s="212">
        <v>0</v>
      </c>
      <c r="Y59" s="605" t="s">
        <v>916</v>
      </c>
      <c r="Z59" s="242">
        <f t="shared" si="11"/>
        <v>0</v>
      </c>
      <c r="AA59" s="242">
        <f t="shared" si="12"/>
        <v>0</v>
      </c>
      <c r="AB59" s="242">
        <f t="shared" si="13"/>
        <v>0</v>
      </c>
      <c r="AC59" s="242">
        <f t="shared" si="14"/>
        <v>0</v>
      </c>
      <c r="AD59" s="242">
        <f t="shared" si="15"/>
        <v>0</v>
      </c>
      <c r="AE59" s="242">
        <f t="shared" si="16"/>
        <v>0</v>
      </c>
      <c r="AF59" s="242">
        <f t="shared" si="17"/>
        <v>0</v>
      </c>
      <c r="AG59" s="242">
        <f t="shared" si="18"/>
        <v>0</v>
      </c>
    </row>
    <row r="60" spans="1:33" ht="315" customHeight="1" x14ac:dyDescent="0.2">
      <c r="A60" s="219" t="s">
        <v>18</v>
      </c>
      <c r="B60" s="372" t="s">
        <v>16</v>
      </c>
      <c r="C60" s="727"/>
      <c r="D60" s="727"/>
      <c r="E60" s="744"/>
      <c r="F60" s="738"/>
      <c r="G60" s="375" t="s">
        <v>3840</v>
      </c>
      <c r="H60" s="376" t="s">
        <v>3841</v>
      </c>
      <c r="I60" s="218" t="s">
        <v>3842</v>
      </c>
      <c r="J60" s="378">
        <v>4</v>
      </c>
      <c r="K60" s="379">
        <v>45536</v>
      </c>
      <c r="L60" s="379">
        <v>45900</v>
      </c>
      <c r="M60" s="380">
        <f t="shared" si="0"/>
        <v>52</v>
      </c>
      <c r="N60" s="212">
        <v>2</v>
      </c>
      <c r="O60" s="218" t="s">
        <v>3843</v>
      </c>
      <c r="P60" s="213">
        <f t="shared" si="1"/>
        <v>0.5</v>
      </c>
      <c r="Q60" s="214" t="str">
        <f>IF(ISNUMBER(P60),IF(P60=100%,"CUMPLIDA",IF(AND(ISNUMBER(L60),ISNUMBER([6]OCI!$P$6)), IF(L60&lt;[6]OCI!$P$6,"INCUMPLIDA","PROCESO"), "VERIFICAR FECHA")),"SIN VALOR AVANCE")</f>
        <v>PROCESO</v>
      </c>
      <c r="R60" s="606" t="s">
        <v>104</v>
      </c>
      <c r="S60" s="602" t="s">
        <v>105</v>
      </c>
      <c r="T60" s="607">
        <v>1</v>
      </c>
      <c r="U60" s="608">
        <v>45323</v>
      </c>
      <c r="V60" s="608">
        <v>45747</v>
      </c>
      <c r="W60" s="380">
        <f t="shared" si="19"/>
        <v>60.571428571428569</v>
      </c>
      <c r="X60" s="212">
        <v>0</v>
      </c>
      <c r="Y60" s="609" t="s">
        <v>4245</v>
      </c>
      <c r="Z60" s="242">
        <f t="shared" si="11"/>
        <v>0</v>
      </c>
      <c r="AA60" s="242">
        <f t="shared" si="12"/>
        <v>0</v>
      </c>
      <c r="AB60" s="242">
        <f t="shared" si="13"/>
        <v>0</v>
      </c>
      <c r="AC60" s="242">
        <f t="shared" si="14"/>
        <v>0</v>
      </c>
      <c r="AD60" s="242">
        <f t="shared" si="15"/>
        <v>0</v>
      </c>
      <c r="AE60" s="242">
        <f t="shared" si="16"/>
        <v>0</v>
      </c>
      <c r="AF60" s="242">
        <f t="shared" si="17"/>
        <v>0</v>
      </c>
      <c r="AG60" s="242">
        <f t="shared" si="18"/>
        <v>0</v>
      </c>
    </row>
    <row r="61" spans="1:33" ht="300" x14ac:dyDescent="0.2">
      <c r="A61" s="219" t="s">
        <v>18</v>
      </c>
      <c r="B61" s="372" t="s">
        <v>16</v>
      </c>
      <c r="C61" s="727"/>
      <c r="D61" s="727"/>
      <c r="E61" s="744"/>
      <c r="F61" s="738"/>
      <c r="G61" s="375" t="s">
        <v>4014</v>
      </c>
      <c r="H61" s="376" t="s">
        <v>4015</v>
      </c>
      <c r="I61" s="218" t="s">
        <v>1844</v>
      </c>
      <c r="J61" s="378">
        <v>1</v>
      </c>
      <c r="K61" s="379">
        <v>45505</v>
      </c>
      <c r="L61" s="379">
        <v>45657</v>
      </c>
      <c r="M61" s="380">
        <f t="shared" si="0"/>
        <v>21.714285714285715</v>
      </c>
      <c r="N61" s="212">
        <v>1</v>
      </c>
      <c r="O61" s="218" t="s">
        <v>3852</v>
      </c>
      <c r="P61" s="213">
        <f t="shared" si="1"/>
        <v>1</v>
      </c>
      <c r="Q61" s="214" t="str">
        <f>IF(ISNUMBER(P61),IF(P61=100%,"CUMPLIDA",IF(AND(ISNUMBER(L61),ISNUMBER([6]OCI!$P$6)), IF(L61&lt;[6]OCI!$P$6,"INCUMPLIDA","PROCESO"), "VERIFICAR FECHA")),"SIN VALOR AVANCE")</f>
        <v>CUMPLIDA</v>
      </c>
      <c r="R61" s="606" t="s">
        <v>106</v>
      </c>
      <c r="S61" s="602" t="s">
        <v>107</v>
      </c>
      <c r="T61" s="607">
        <v>1</v>
      </c>
      <c r="U61" s="608">
        <v>45231</v>
      </c>
      <c r="V61" s="608">
        <v>45747</v>
      </c>
      <c r="W61" s="380">
        <f t="shared" si="19"/>
        <v>73.714285714285708</v>
      </c>
      <c r="X61" s="212">
        <v>0</v>
      </c>
      <c r="Y61" s="605" t="s">
        <v>916</v>
      </c>
      <c r="Z61" s="242">
        <f t="shared" si="11"/>
        <v>0</v>
      </c>
      <c r="AA61" s="242">
        <f t="shared" si="12"/>
        <v>0</v>
      </c>
      <c r="AB61" s="242">
        <f t="shared" si="13"/>
        <v>1</v>
      </c>
      <c r="AC61" s="242">
        <f t="shared" si="14"/>
        <v>0</v>
      </c>
      <c r="AD61" s="242">
        <f t="shared" si="15"/>
        <v>0</v>
      </c>
      <c r="AE61" s="242">
        <f t="shared" si="16"/>
        <v>0</v>
      </c>
      <c r="AF61" s="242">
        <f t="shared" si="17"/>
        <v>0</v>
      </c>
      <c r="AG61" s="242">
        <f t="shared" si="18"/>
        <v>0</v>
      </c>
    </row>
    <row r="62" spans="1:33" ht="258" x14ac:dyDescent="0.2">
      <c r="A62" s="219" t="s">
        <v>18</v>
      </c>
      <c r="B62" s="372" t="s">
        <v>16</v>
      </c>
      <c r="C62" s="728"/>
      <c r="D62" s="728"/>
      <c r="E62" s="745"/>
      <c r="F62" s="739"/>
      <c r="G62" s="375" t="s">
        <v>4016</v>
      </c>
      <c r="H62" s="376" t="s">
        <v>4017</v>
      </c>
      <c r="I62" s="218" t="s">
        <v>3896</v>
      </c>
      <c r="J62" s="378">
        <v>1</v>
      </c>
      <c r="K62" s="379">
        <v>45536</v>
      </c>
      <c r="L62" s="379">
        <v>45595</v>
      </c>
      <c r="M62" s="380">
        <f t="shared" si="0"/>
        <v>8.4285714285714288</v>
      </c>
      <c r="N62" s="212">
        <v>1</v>
      </c>
      <c r="O62" s="218" t="s">
        <v>4018</v>
      </c>
      <c r="P62" s="213">
        <f t="shared" si="1"/>
        <v>1</v>
      </c>
      <c r="Q62" s="214" t="str">
        <f>IF(ISNUMBER(P62),IF(P62=100%,"CUMPLIDA",IF(AND(ISNUMBER(L62),ISNUMBER([6]OCI!$P$6)), IF(L62&lt;[6]OCI!$P$6,"INCUMPLIDA","PROCESO"), "VERIFICAR FECHA")),"SIN VALOR AVANCE")</f>
        <v>CUMPLIDA</v>
      </c>
      <c r="R62" s="606" t="s">
        <v>108</v>
      </c>
      <c r="S62" s="602" t="s">
        <v>109</v>
      </c>
      <c r="T62" s="607">
        <v>1</v>
      </c>
      <c r="U62" s="608">
        <v>45231</v>
      </c>
      <c r="V62" s="608">
        <v>45808</v>
      </c>
      <c r="W62" s="380">
        <f t="shared" si="19"/>
        <v>82.428571428571431</v>
      </c>
      <c r="X62" s="212">
        <v>0</v>
      </c>
      <c r="Y62" s="605" t="s">
        <v>4246</v>
      </c>
      <c r="Z62" s="242">
        <f t="shared" si="11"/>
        <v>0</v>
      </c>
      <c r="AA62" s="242">
        <f t="shared" si="12"/>
        <v>0</v>
      </c>
      <c r="AB62" s="242">
        <f t="shared" si="13"/>
        <v>1</v>
      </c>
      <c r="AC62" s="242">
        <f t="shared" si="14"/>
        <v>0</v>
      </c>
      <c r="AD62" s="242">
        <f t="shared" si="15"/>
        <v>0</v>
      </c>
      <c r="AE62" s="242">
        <f t="shared" si="16"/>
        <v>0</v>
      </c>
      <c r="AF62" s="242">
        <f t="shared" si="17"/>
        <v>0</v>
      </c>
      <c r="AG62" s="242">
        <f t="shared" si="18"/>
        <v>0</v>
      </c>
    </row>
    <row r="63" spans="1:33" ht="195.75" customHeight="1" x14ac:dyDescent="0.2">
      <c r="A63" s="219" t="s">
        <v>20</v>
      </c>
      <c r="B63" s="372" t="s">
        <v>16</v>
      </c>
      <c r="C63" s="750" t="s">
        <v>4019</v>
      </c>
      <c r="D63" s="750" t="s">
        <v>4020</v>
      </c>
      <c r="E63" s="743" t="s">
        <v>4021</v>
      </c>
      <c r="F63" s="743" t="s">
        <v>4022</v>
      </c>
      <c r="G63" s="374" t="s">
        <v>4023</v>
      </c>
      <c r="H63" s="384" t="s">
        <v>4024</v>
      </c>
      <c r="I63" s="218" t="s">
        <v>92</v>
      </c>
      <c r="J63" s="378">
        <v>1</v>
      </c>
      <c r="K63" s="385">
        <v>45231</v>
      </c>
      <c r="L63" s="385">
        <v>45504</v>
      </c>
      <c r="M63" s="380">
        <f t="shared" si="0"/>
        <v>39</v>
      </c>
      <c r="N63" s="212">
        <v>1</v>
      </c>
      <c r="O63" s="218" t="s">
        <v>4025</v>
      </c>
      <c r="P63" s="386">
        <f>N63/J63</f>
        <v>1</v>
      </c>
      <c r="Q63" s="214" t="str">
        <f>IF(ISNUMBER(P63),IF(P63=100%,"CUMPLIDA",IF(AND(ISNUMBER(L63),ISNUMBER([7]OCI!$P$6)), IF(L63&lt;[7]OCI!$P$6,"INCUMPLIDA","PROCESO"), "VERIFICAR FECHA")),"SIN VALOR AVANCE")</f>
        <v>CUMPLIDA</v>
      </c>
      <c r="R63" s="606" t="s">
        <v>111</v>
      </c>
      <c r="S63" s="602" t="s">
        <v>112</v>
      </c>
      <c r="T63" s="607">
        <v>7</v>
      </c>
      <c r="U63" s="608">
        <v>46024</v>
      </c>
      <c r="V63" s="608">
        <v>46660</v>
      </c>
      <c r="W63" s="380">
        <f t="shared" si="19"/>
        <v>90.857142857142861</v>
      </c>
      <c r="X63" s="212">
        <v>0</v>
      </c>
      <c r="Y63" s="605" t="s">
        <v>917</v>
      </c>
      <c r="Z63" s="242">
        <f t="shared" si="11"/>
        <v>0</v>
      </c>
      <c r="AA63" s="242">
        <f t="shared" si="12"/>
        <v>0</v>
      </c>
      <c r="AB63" s="242">
        <f t="shared" si="13"/>
        <v>0</v>
      </c>
      <c r="AC63" s="242">
        <f t="shared" si="14"/>
        <v>0</v>
      </c>
      <c r="AD63" s="242">
        <f t="shared" si="15"/>
        <v>0</v>
      </c>
      <c r="AE63" s="242">
        <f t="shared" si="16"/>
        <v>0</v>
      </c>
      <c r="AF63" s="242">
        <f t="shared" si="17"/>
        <v>0</v>
      </c>
      <c r="AG63" s="242">
        <f t="shared" si="18"/>
        <v>0</v>
      </c>
    </row>
    <row r="64" spans="1:33" ht="180" customHeight="1" x14ac:dyDescent="0.2">
      <c r="A64" s="219" t="s">
        <v>20</v>
      </c>
      <c r="B64" s="372" t="s">
        <v>16</v>
      </c>
      <c r="C64" s="751"/>
      <c r="D64" s="751"/>
      <c r="E64" s="744"/>
      <c r="F64" s="744"/>
      <c r="G64" s="374" t="s">
        <v>4026</v>
      </c>
      <c r="H64" s="384" t="s">
        <v>95</v>
      </c>
      <c r="I64" s="387" t="s">
        <v>96</v>
      </c>
      <c r="J64" s="378">
        <v>1</v>
      </c>
      <c r="K64" s="385">
        <v>45231</v>
      </c>
      <c r="L64" s="385">
        <v>45504</v>
      </c>
      <c r="M64" s="380">
        <f t="shared" si="0"/>
        <v>39</v>
      </c>
      <c r="N64" s="212">
        <v>1</v>
      </c>
      <c r="O64" s="218" t="s">
        <v>4027</v>
      </c>
      <c r="P64" s="386">
        <f>N64/J64</f>
        <v>1</v>
      </c>
      <c r="Q64" s="214" t="str">
        <f>IF(ISNUMBER(P64),IF(P64=100%,"CUMPLIDA",IF(AND(ISNUMBER(L64),ISNUMBER([7]OCI!$P$6)), IF(L64&lt;[7]OCI!$P$6,"INCUMPLIDA","PROCESO"), "VERIFICAR FECHA")),"SIN VALOR AVANCE")</f>
        <v>CUMPLIDA</v>
      </c>
      <c r="R64" s="606" t="s">
        <v>115</v>
      </c>
      <c r="S64" s="602" t="s">
        <v>116</v>
      </c>
      <c r="T64" s="607">
        <v>1</v>
      </c>
      <c r="U64" s="608">
        <v>46024</v>
      </c>
      <c r="V64" s="608">
        <v>46660</v>
      </c>
      <c r="W64" s="380">
        <f t="shared" si="19"/>
        <v>90.857142857142861</v>
      </c>
      <c r="X64" s="212">
        <v>0</v>
      </c>
      <c r="Y64" s="609" t="s">
        <v>4245</v>
      </c>
      <c r="Z64" s="242">
        <f t="shared" si="11"/>
        <v>0</v>
      </c>
      <c r="AA64" s="242">
        <f t="shared" si="12"/>
        <v>0</v>
      </c>
      <c r="AB64" s="242">
        <f t="shared" si="13"/>
        <v>1</v>
      </c>
      <c r="AC64" s="242">
        <f t="shared" si="14"/>
        <v>0</v>
      </c>
      <c r="AD64" s="242">
        <f t="shared" si="15"/>
        <v>0</v>
      </c>
      <c r="AE64" s="242">
        <f t="shared" si="16"/>
        <v>0</v>
      </c>
      <c r="AF64" s="242">
        <f t="shared" si="17"/>
        <v>0</v>
      </c>
      <c r="AG64" s="242">
        <f t="shared" si="18"/>
        <v>0</v>
      </c>
    </row>
    <row r="65" spans="1:33" ht="409.5" x14ac:dyDescent="0.2">
      <c r="A65" s="219" t="s">
        <v>20</v>
      </c>
      <c r="B65" s="372" t="s">
        <v>16</v>
      </c>
      <c r="C65" s="751"/>
      <c r="D65" s="751"/>
      <c r="E65" s="744"/>
      <c r="F65" s="744"/>
      <c r="G65" s="388" t="s">
        <v>4028</v>
      </c>
      <c r="H65" s="389" t="s">
        <v>98</v>
      </c>
      <c r="I65" s="389" t="s">
        <v>99</v>
      </c>
      <c r="J65" s="215">
        <v>1</v>
      </c>
      <c r="K65" s="390">
        <v>45323</v>
      </c>
      <c r="L65" s="390">
        <v>45747</v>
      </c>
      <c r="M65" s="380">
        <f t="shared" si="0"/>
        <v>60.571428571428569</v>
      </c>
      <c r="N65" s="391">
        <v>0</v>
      </c>
      <c r="O65" s="392" t="s">
        <v>4029</v>
      </c>
      <c r="P65" s="386">
        <f t="shared" ref="P65:P128" si="20">N65/J65</f>
        <v>0</v>
      </c>
      <c r="Q65" s="214" t="str">
        <f>IF(ISNUMBER(P65),IF(P65=100%,"CUMPLIDA",IF(AND(ISNUMBER(L65),ISNUMBER([7]OCI!$P$6)), IF(L65&lt;[7]OCI!$P$6,"INCUMPLIDA","PROCESO"), "VERIFICAR FECHA")),"SIN VALOR AVANCE")</f>
        <v>PROCESO</v>
      </c>
      <c r="R65" s="606" t="s">
        <v>118</v>
      </c>
      <c r="S65" s="602" t="s">
        <v>119</v>
      </c>
      <c r="T65" s="607">
        <v>2</v>
      </c>
      <c r="U65" s="608">
        <v>46024</v>
      </c>
      <c r="V65" s="608">
        <v>46660</v>
      </c>
      <c r="W65" s="380">
        <f t="shared" si="19"/>
        <v>90.857142857142861</v>
      </c>
      <c r="X65" s="212">
        <v>0</v>
      </c>
      <c r="Y65" s="609" t="s">
        <v>4247</v>
      </c>
      <c r="Z65" s="242">
        <f t="shared" si="11"/>
        <v>0</v>
      </c>
      <c r="AA65" s="242">
        <f t="shared" si="12"/>
        <v>0</v>
      </c>
      <c r="AB65" s="242">
        <f t="shared" si="13"/>
        <v>0</v>
      </c>
      <c r="AC65" s="242">
        <f t="shared" si="14"/>
        <v>0</v>
      </c>
      <c r="AD65" s="242">
        <f t="shared" si="15"/>
        <v>0</v>
      </c>
      <c r="AE65" s="242">
        <f t="shared" si="16"/>
        <v>0</v>
      </c>
      <c r="AF65" s="242">
        <f t="shared" si="17"/>
        <v>1</v>
      </c>
      <c r="AG65" s="242">
        <f t="shared" si="18"/>
        <v>0</v>
      </c>
    </row>
    <row r="66" spans="1:33" ht="300.75" customHeight="1" x14ac:dyDescent="0.2">
      <c r="A66" s="219" t="s">
        <v>20</v>
      </c>
      <c r="B66" s="372" t="s">
        <v>16</v>
      </c>
      <c r="C66" s="751"/>
      <c r="D66" s="751"/>
      <c r="E66" s="744"/>
      <c r="F66" s="744"/>
      <c r="G66" s="388" t="s">
        <v>4030</v>
      </c>
      <c r="H66" s="389" t="s">
        <v>4030</v>
      </c>
      <c r="I66" s="389" t="s">
        <v>4031</v>
      </c>
      <c r="J66" s="215">
        <v>1</v>
      </c>
      <c r="K66" s="390">
        <v>45323</v>
      </c>
      <c r="L66" s="390">
        <v>45747</v>
      </c>
      <c r="M66" s="380">
        <f t="shared" si="0"/>
        <v>60.571428571428569</v>
      </c>
      <c r="N66" s="391">
        <v>0</v>
      </c>
      <c r="O66" s="392" t="s">
        <v>4032</v>
      </c>
      <c r="P66" s="386">
        <f t="shared" si="20"/>
        <v>0</v>
      </c>
      <c r="Q66" s="214" t="str">
        <f>IF(ISNUMBER(P66),IF(P66=100%,"CUMPLIDA",IF(AND(ISNUMBER(L66),ISNUMBER([7]OCI!$P$6)), IF(L66&lt;[7]OCI!$P$6,"INCUMPLIDA","PROCESO"), "VERIFICAR FECHA")),"SIN VALOR AVANCE")</f>
        <v>PROCESO</v>
      </c>
      <c r="R66" s="601" t="s">
        <v>675</v>
      </c>
      <c r="S66" s="602" t="s">
        <v>676</v>
      </c>
      <c r="T66" s="603">
        <v>1</v>
      </c>
      <c r="U66" s="604">
        <v>45231</v>
      </c>
      <c r="V66" s="604">
        <v>45504</v>
      </c>
      <c r="W66" s="380">
        <f t="shared" si="19"/>
        <v>39</v>
      </c>
      <c r="X66" s="212">
        <v>1</v>
      </c>
      <c r="Y66" s="605" t="s">
        <v>736</v>
      </c>
      <c r="Z66" s="242">
        <f t="shared" si="11"/>
        <v>0</v>
      </c>
      <c r="AA66" s="242">
        <f t="shared" si="12"/>
        <v>0</v>
      </c>
      <c r="AB66" s="242">
        <f t="shared" si="13"/>
        <v>1</v>
      </c>
      <c r="AC66" s="242">
        <f t="shared" si="14"/>
        <v>0</v>
      </c>
      <c r="AD66" s="242">
        <f t="shared" si="15"/>
        <v>0</v>
      </c>
      <c r="AE66" s="242">
        <f t="shared" si="16"/>
        <v>0</v>
      </c>
      <c r="AF66" s="242">
        <f t="shared" si="17"/>
        <v>0</v>
      </c>
      <c r="AG66" s="242">
        <f t="shared" si="18"/>
        <v>0</v>
      </c>
    </row>
    <row r="67" spans="1:33" ht="285.75" x14ac:dyDescent="0.2">
      <c r="A67" s="219" t="s">
        <v>20</v>
      </c>
      <c r="B67" s="372" t="s">
        <v>16</v>
      </c>
      <c r="C67" s="751"/>
      <c r="D67" s="751"/>
      <c r="E67" s="744"/>
      <c r="F67" s="744"/>
      <c r="G67" s="388" t="s">
        <v>238</v>
      </c>
      <c r="H67" s="389" t="s">
        <v>239</v>
      </c>
      <c r="I67" s="389" t="s">
        <v>240</v>
      </c>
      <c r="J67" s="215">
        <v>1</v>
      </c>
      <c r="K67" s="390">
        <v>45231</v>
      </c>
      <c r="L67" s="390">
        <v>45747</v>
      </c>
      <c r="M67" s="380">
        <f t="shared" si="0"/>
        <v>73.714285714285708</v>
      </c>
      <c r="N67" s="391">
        <v>0</v>
      </c>
      <c r="O67" s="392" t="s">
        <v>4032</v>
      </c>
      <c r="P67" s="386">
        <f t="shared" si="20"/>
        <v>0</v>
      </c>
      <c r="Q67" s="214" t="str">
        <f>IF(ISNUMBER(P67),IF(P67=100%,"CUMPLIDA",IF(AND(ISNUMBER(L67),ISNUMBER([7]OCI!$P$6)), IF(L67&lt;[7]OCI!$P$6,"INCUMPLIDA","PROCESO"), "VERIFICAR FECHA")),"SIN VALOR AVANCE")</f>
        <v>PROCESO</v>
      </c>
      <c r="R67" s="601" t="s">
        <v>678</v>
      </c>
      <c r="S67" s="602" t="s">
        <v>679</v>
      </c>
      <c r="T67" s="603">
        <v>1</v>
      </c>
      <c r="U67" s="604">
        <v>45231</v>
      </c>
      <c r="V67" s="604">
        <v>45504</v>
      </c>
      <c r="W67" s="380">
        <f t="shared" si="19"/>
        <v>39</v>
      </c>
      <c r="X67" s="212">
        <v>1</v>
      </c>
      <c r="Y67" s="605" t="s">
        <v>915</v>
      </c>
      <c r="Z67" s="242">
        <f t="shared" si="11"/>
        <v>0</v>
      </c>
      <c r="AA67" s="242">
        <f t="shared" si="12"/>
        <v>0</v>
      </c>
      <c r="AB67" s="242">
        <f t="shared" si="13"/>
        <v>1</v>
      </c>
      <c r="AC67" s="242">
        <f t="shared" si="14"/>
        <v>1</v>
      </c>
      <c r="AD67" s="242">
        <f t="shared" si="15"/>
        <v>0</v>
      </c>
      <c r="AE67" s="242">
        <f t="shared" si="16"/>
        <v>0</v>
      </c>
      <c r="AF67" s="242">
        <f t="shared" si="17"/>
        <v>0</v>
      </c>
      <c r="AG67" s="242">
        <f t="shared" si="18"/>
        <v>0</v>
      </c>
    </row>
    <row r="68" spans="1:33" ht="165.75" x14ac:dyDescent="0.2">
      <c r="A68" s="219" t="s">
        <v>20</v>
      </c>
      <c r="B68" s="372" t="s">
        <v>16</v>
      </c>
      <c r="C68" s="751"/>
      <c r="D68" s="751"/>
      <c r="E68" s="744"/>
      <c r="F68" s="744"/>
      <c r="G68" s="388" t="s">
        <v>104</v>
      </c>
      <c r="H68" s="389" t="s">
        <v>104</v>
      </c>
      <c r="I68" s="389" t="s">
        <v>105</v>
      </c>
      <c r="J68" s="215">
        <v>1</v>
      </c>
      <c r="K68" s="390">
        <v>45323</v>
      </c>
      <c r="L68" s="390">
        <v>45747</v>
      </c>
      <c r="M68" s="380">
        <f t="shared" si="0"/>
        <v>60.571428571428569</v>
      </c>
      <c r="N68" s="391">
        <v>0</v>
      </c>
      <c r="O68" s="392" t="s">
        <v>4029</v>
      </c>
      <c r="P68" s="386">
        <f t="shared" si="20"/>
        <v>0</v>
      </c>
      <c r="Q68" s="214" t="str">
        <f>IF(ISNUMBER(P68),IF(P68=100%,"CUMPLIDA",IF(AND(ISNUMBER(L68),ISNUMBER([7]OCI!$P$6)), IF(L68&lt;[7]OCI!$P$6,"INCUMPLIDA","PROCESO"), "VERIFICAR FECHA")),"SIN VALOR AVANCE")</f>
        <v>PROCESO</v>
      </c>
      <c r="R68" s="606" t="s">
        <v>98</v>
      </c>
      <c r="S68" s="602" t="s">
        <v>99</v>
      </c>
      <c r="T68" s="607">
        <v>1</v>
      </c>
      <c r="U68" s="608">
        <v>45323</v>
      </c>
      <c r="V68" s="608">
        <v>45747</v>
      </c>
      <c r="W68" s="380">
        <f t="shared" si="19"/>
        <v>60.571428571428569</v>
      </c>
      <c r="X68" s="212">
        <v>0</v>
      </c>
      <c r="Y68" s="605" t="s">
        <v>737</v>
      </c>
      <c r="Z68" s="242">
        <f t="shared" si="11"/>
        <v>0</v>
      </c>
      <c r="AA68" s="242">
        <f t="shared" si="12"/>
        <v>0</v>
      </c>
      <c r="AB68" s="242">
        <f t="shared" si="13"/>
        <v>1</v>
      </c>
      <c r="AC68" s="242">
        <f t="shared" si="14"/>
        <v>1</v>
      </c>
      <c r="AD68" s="242">
        <f t="shared" si="15"/>
        <v>1</v>
      </c>
      <c r="AE68" s="242">
        <f t="shared" si="16"/>
        <v>1</v>
      </c>
      <c r="AF68" s="242">
        <f t="shared" si="17"/>
        <v>1</v>
      </c>
      <c r="AG68" s="242">
        <f t="shared" si="18"/>
        <v>0</v>
      </c>
    </row>
    <row r="69" spans="1:33" ht="105.75" x14ac:dyDescent="0.2">
      <c r="A69" s="219" t="s">
        <v>20</v>
      </c>
      <c r="B69" s="372" t="s">
        <v>16</v>
      </c>
      <c r="C69" s="751"/>
      <c r="D69" s="751"/>
      <c r="E69" s="744"/>
      <c r="F69" s="744"/>
      <c r="G69" s="388" t="s">
        <v>106</v>
      </c>
      <c r="H69" s="389" t="s">
        <v>106</v>
      </c>
      <c r="I69" s="389" t="s">
        <v>107</v>
      </c>
      <c r="J69" s="215">
        <v>1</v>
      </c>
      <c r="K69" s="390">
        <v>45231</v>
      </c>
      <c r="L69" s="390">
        <v>45747</v>
      </c>
      <c r="M69" s="380">
        <f t="shared" si="0"/>
        <v>73.714285714285708</v>
      </c>
      <c r="N69" s="391">
        <v>0</v>
      </c>
      <c r="O69" s="392" t="s">
        <v>4032</v>
      </c>
      <c r="P69" s="386">
        <f t="shared" si="20"/>
        <v>0</v>
      </c>
      <c r="Q69" s="214" t="str">
        <f>IF(ISNUMBER(P69),IF(P69=100%,"CUMPLIDA",IF(AND(ISNUMBER(L69),ISNUMBER([7]OCI!$P$6)), IF(L69&lt;[7]OCI!$P$6,"INCUMPLIDA","PROCESO"), "VERIFICAR FECHA")),"SIN VALOR AVANCE")</f>
        <v>PROCESO</v>
      </c>
      <c r="R69" s="606" t="s">
        <v>101</v>
      </c>
      <c r="S69" s="602" t="s">
        <v>102</v>
      </c>
      <c r="T69" s="607">
        <v>1</v>
      </c>
      <c r="U69" s="608">
        <v>45323</v>
      </c>
      <c r="V69" s="608">
        <v>45747</v>
      </c>
      <c r="W69" s="380">
        <f t="shared" si="19"/>
        <v>60.571428571428569</v>
      </c>
      <c r="X69" s="212">
        <v>0</v>
      </c>
      <c r="Y69" s="605" t="s">
        <v>916</v>
      </c>
      <c r="Z69" s="242">
        <f t="shared" si="11"/>
        <v>0</v>
      </c>
      <c r="AA69" s="242">
        <f t="shared" si="12"/>
        <v>0</v>
      </c>
      <c r="AB69" s="242">
        <f t="shared" si="13"/>
        <v>1</v>
      </c>
      <c r="AC69" s="242">
        <f t="shared" si="14"/>
        <v>0</v>
      </c>
      <c r="AD69" s="242">
        <f t="shared" si="15"/>
        <v>1</v>
      </c>
      <c r="AE69" s="242">
        <f t="shared" si="16"/>
        <v>0</v>
      </c>
      <c r="AF69" s="242">
        <f t="shared" si="17"/>
        <v>1</v>
      </c>
      <c r="AG69" s="242">
        <f t="shared" si="18"/>
        <v>0</v>
      </c>
    </row>
    <row r="70" spans="1:33" ht="150" x14ac:dyDescent="0.2">
      <c r="A70" s="219" t="s">
        <v>20</v>
      </c>
      <c r="B70" s="372" t="s">
        <v>16</v>
      </c>
      <c r="C70" s="751"/>
      <c r="D70" s="751"/>
      <c r="E70" s="744"/>
      <c r="F70" s="744"/>
      <c r="G70" s="388" t="s">
        <v>108</v>
      </c>
      <c r="H70" s="389" t="s">
        <v>108</v>
      </c>
      <c r="I70" s="389" t="s">
        <v>109</v>
      </c>
      <c r="J70" s="215">
        <v>1</v>
      </c>
      <c r="K70" s="390">
        <v>45231</v>
      </c>
      <c r="L70" s="390">
        <v>45808</v>
      </c>
      <c r="M70" s="380">
        <f t="shared" si="0"/>
        <v>82.428571428571431</v>
      </c>
      <c r="N70" s="391">
        <v>0</v>
      </c>
      <c r="O70" s="392" t="s">
        <v>4033</v>
      </c>
      <c r="P70" s="386">
        <f t="shared" si="20"/>
        <v>0</v>
      </c>
      <c r="Q70" s="214" t="str">
        <f>IF(ISNUMBER(P70),IF(P70=100%,"CUMPLIDA",IF(AND(ISNUMBER(L70),ISNUMBER([7]OCI!$P$6)), IF(L70&lt;[7]OCI!$P$6,"INCUMPLIDA","PROCESO"), "VERIFICAR FECHA")),"SIN VALOR AVANCE")</f>
        <v>PROCESO</v>
      </c>
      <c r="R70" s="606" t="s">
        <v>239</v>
      </c>
      <c r="S70" s="602" t="s">
        <v>240</v>
      </c>
      <c r="T70" s="607">
        <v>1</v>
      </c>
      <c r="U70" s="608">
        <v>45231</v>
      </c>
      <c r="V70" s="608">
        <v>45747</v>
      </c>
      <c r="W70" s="380">
        <f t="shared" si="19"/>
        <v>73.714285714285708</v>
      </c>
      <c r="X70" s="212">
        <v>0</v>
      </c>
      <c r="Y70" s="605" t="s">
        <v>916</v>
      </c>
      <c r="Z70" s="242">
        <f t="shared" si="11"/>
        <v>0</v>
      </c>
      <c r="AA70" s="242">
        <f t="shared" si="12"/>
        <v>0</v>
      </c>
      <c r="AB70" s="242">
        <f t="shared" si="13"/>
        <v>1</v>
      </c>
      <c r="AC70" s="242">
        <f t="shared" si="14"/>
        <v>1</v>
      </c>
      <c r="AD70" s="242">
        <f t="shared" si="15"/>
        <v>0</v>
      </c>
      <c r="AE70" s="242">
        <f t="shared" si="16"/>
        <v>0</v>
      </c>
      <c r="AF70" s="242">
        <f t="shared" si="17"/>
        <v>1</v>
      </c>
      <c r="AG70" s="242">
        <f t="shared" si="18"/>
        <v>0</v>
      </c>
    </row>
    <row r="71" spans="1:33" ht="165.75" x14ac:dyDescent="0.2">
      <c r="A71" s="219" t="s">
        <v>20</v>
      </c>
      <c r="B71" s="372" t="s">
        <v>16</v>
      </c>
      <c r="C71" s="751"/>
      <c r="D71" s="751"/>
      <c r="E71" s="744"/>
      <c r="F71" s="744"/>
      <c r="G71" s="388" t="s">
        <v>110</v>
      </c>
      <c r="H71" s="389" t="s">
        <v>111</v>
      </c>
      <c r="I71" s="389" t="s">
        <v>112</v>
      </c>
      <c r="J71" s="215">
        <v>12</v>
      </c>
      <c r="K71" s="390">
        <v>45809</v>
      </c>
      <c r="L71" s="390">
        <v>46660</v>
      </c>
      <c r="M71" s="380">
        <f t="shared" si="0"/>
        <v>121.57142857142857</v>
      </c>
      <c r="N71" s="391">
        <v>0</v>
      </c>
      <c r="O71" s="392" t="s">
        <v>4034</v>
      </c>
      <c r="P71" s="386">
        <f t="shared" si="20"/>
        <v>0</v>
      </c>
      <c r="Q71" s="214" t="str">
        <f>IF(ISNUMBER(P71),IF(P71=100%,"CUMPLIDA",IF(AND(ISNUMBER(L71),ISNUMBER([7]OCI!$P$6)), IF(L71&lt;[7]OCI!$P$6,"INCUMPLIDA","PROCESO"), "VERIFICAR FECHA")),"SIN VALOR AVANCE")</f>
        <v>PROCESO</v>
      </c>
      <c r="R71" s="606" t="s">
        <v>104</v>
      </c>
      <c r="S71" s="602" t="s">
        <v>105</v>
      </c>
      <c r="T71" s="607">
        <v>1</v>
      </c>
      <c r="U71" s="608">
        <v>45323</v>
      </c>
      <c r="V71" s="608">
        <v>45747</v>
      </c>
      <c r="W71" s="380">
        <f t="shared" si="19"/>
        <v>60.571428571428569</v>
      </c>
      <c r="X71" s="212">
        <v>0</v>
      </c>
      <c r="Y71" s="605" t="s">
        <v>737</v>
      </c>
      <c r="Z71" s="242">
        <f t="shared" si="11"/>
        <v>0</v>
      </c>
      <c r="AA71" s="242">
        <f t="shared" si="12"/>
        <v>0</v>
      </c>
      <c r="AB71" s="242">
        <f t="shared" si="13"/>
        <v>0</v>
      </c>
      <c r="AC71" s="242">
        <f t="shared" si="14"/>
        <v>0</v>
      </c>
      <c r="AD71" s="242">
        <f t="shared" si="15"/>
        <v>0</v>
      </c>
      <c r="AE71" s="242">
        <f t="shared" si="16"/>
        <v>0</v>
      </c>
      <c r="AF71" s="242">
        <f t="shared" si="17"/>
        <v>1</v>
      </c>
      <c r="AG71" s="242">
        <f t="shared" si="18"/>
        <v>0</v>
      </c>
    </row>
    <row r="72" spans="1:33" ht="105.75" x14ac:dyDescent="0.2">
      <c r="A72" s="219" t="s">
        <v>20</v>
      </c>
      <c r="B72" s="372" t="s">
        <v>16</v>
      </c>
      <c r="C72" s="751"/>
      <c r="D72" s="751"/>
      <c r="E72" s="744"/>
      <c r="F72" s="744"/>
      <c r="G72" s="388" t="s">
        <v>114</v>
      </c>
      <c r="H72" s="389" t="s">
        <v>115</v>
      </c>
      <c r="I72" s="389" t="s">
        <v>116</v>
      </c>
      <c r="J72" s="215">
        <v>1</v>
      </c>
      <c r="K72" s="390">
        <v>45809</v>
      </c>
      <c r="L72" s="390">
        <v>46660</v>
      </c>
      <c r="M72" s="380">
        <f t="shared" si="0"/>
        <v>121.57142857142857</v>
      </c>
      <c r="N72" s="391">
        <v>0</v>
      </c>
      <c r="O72" s="392" t="s">
        <v>4029</v>
      </c>
      <c r="P72" s="386">
        <f t="shared" si="20"/>
        <v>0</v>
      </c>
      <c r="Q72" s="214" t="str">
        <f>IF(ISNUMBER(P72),IF(P72=100%,"CUMPLIDA",IF(AND(ISNUMBER(L72),ISNUMBER([7]OCI!$P$6)), IF(L72&lt;[7]OCI!$P$6,"INCUMPLIDA","PROCESO"), "VERIFICAR FECHA")),"SIN VALOR AVANCE")</f>
        <v>PROCESO</v>
      </c>
      <c r="R72" s="606" t="s">
        <v>106</v>
      </c>
      <c r="S72" s="602" t="s">
        <v>107</v>
      </c>
      <c r="T72" s="607">
        <v>1</v>
      </c>
      <c r="U72" s="608">
        <v>45231</v>
      </c>
      <c r="V72" s="608">
        <v>45747</v>
      </c>
      <c r="W72" s="380">
        <f t="shared" si="19"/>
        <v>73.714285714285708</v>
      </c>
      <c r="X72" s="212">
        <v>0</v>
      </c>
      <c r="Y72" s="605" t="s">
        <v>916</v>
      </c>
      <c r="Z72" s="242">
        <f t="shared" si="11"/>
        <v>0</v>
      </c>
      <c r="AA72" s="242">
        <f t="shared" si="12"/>
        <v>0</v>
      </c>
      <c r="AB72" s="242">
        <f t="shared" si="13"/>
        <v>1</v>
      </c>
      <c r="AC72" s="242">
        <f t="shared" si="14"/>
        <v>0</v>
      </c>
      <c r="AD72" s="242">
        <f t="shared" si="15"/>
        <v>0</v>
      </c>
      <c r="AE72" s="242">
        <f t="shared" si="16"/>
        <v>0</v>
      </c>
      <c r="AF72" s="242">
        <f t="shared" si="17"/>
        <v>1</v>
      </c>
      <c r="AG72" s="242">
        <f t="shared" si="18"/>
        <v>0</v>
      </c>
    </row>
    <row r="73" spans="1:33" ht="255.75" x14ac:dyDescent="0.2">
      <c r="A73" s="219" t="s">
        <v>20</v>
      </c>
      <c r="B73" s="372" t="s">
        <v>16</v>
      </c>
      <c r="C73" s="752"/>
      <c r="D73" s="752"/>
      <c r="E73" s="745"/>
      <c r="F73" s="745"/>
      <c r="G73" s="388" t="s">
        <v>117</v>
      </c>
      <c r="H73" s="389" t="s">
        <v>118</v>
      </c>
      <c r="I73" s="389" t="s">
        <v>4035</v>
      </c>
      <c r="J73" s="215">
        <v>2</v>
      </c>
      <c r="K73" s="390">
        <v>45809</v>
      </c>
      <c r="L73" s="390">
        <v>46660</v>
      </c>
      <c r="M73" s="380">
        <f t="shared" si="0"/>
        <v>121.57142857142857</v>
      </c>
      <c r="N73" s="391">
        <v>0</v>
      </c>
      <c r="O73" s="392" t="s">
        <v>4036</v>
      </c>
      <c r="P73" s="386">
        <f t="shared" si="20"/>
        <v>0</v>
      </c>
      <c r="Q73" s="214" t="str">
        <f>IF(ISNUMBER(P73),IF(P73=100%,"CUMPLIDA",IF(AND(ISNUMBER(L73),ISNUMBER([7]OCI!$P$6)), IF(L73&lt;[7]OCI!$P$6,"INCUMPLIDA","PROCESO"), "VERIFICAR FECHA")),"SIN VALOR AVANCE")</f>
        <v>PROCESO</v>
      </c>
      <c r="R73" s="606" t="s">
        <v>108</v>
      </c>
      <c r="S73" s="602" t="s">
        <v>109</v>
      </c>
      <c r="T73" s="607">
        <v>1</v>
      </c>
      <c r="U73" s="608">
        <v>45231</v>
      </c>
      <c r="V73" s="608">
        <v>45808</v>
      </c>
      <c r="W73" s="380">
        <f t="shared" si="19"/>
        <v>82.428571428571431</v>
      </c>
      <c r="X73" s="212">
        <v>0</v>
      </c>
      <c r="Y73" s="605" t="s">
        <v>753</v>
      </c>
      <c r="Z73" s="242">
        <f t="shared" si="11"/>
        <v>0</v>
      </c>
      <c r="AA73" s="242">
        <f t="shared" si="12"/>
        <v>0</v>
      </c>
      <c r="AB73" s="242">
        <f t="shared" si="13"/>
        <v>0</v>
      </c>
      <c r="AC73" s="242">
        <f t="shared" si="14"/>
        <v>0</v>
      </c>
      <c r="AD73" s="242">
        <f t="shared" si="15"/>
        <v>0</v>
      </c>
      <c r="AE73" s="242">
        <f t="shared" si="16"/>
        <v>0</v>
      </c>
      <c r="AF73" s="242">
        <f t="shared" si="17"/>
        <v>1</v>
      </c>
      <c r="AG73" s="242">
        <f t="shared" si="18"/>
        <v>0</v>
      </c>
    </row>
    <row r="74" spans="1:33" ht="195.75" customHeight="1" x14ac:dyDescent="0.2">
      <c r="A74" s="219" t="s">
        <v>20</v>
      </c>
      <c r="B74" s="372" t="s">
        <v>16</v>
      </c>
      <c r="C74" s="750" t="s">
        <v>4037</v>
      </c>
      <c r="D74" s="750" t="s">
        <v>4038</v>
      </c>
      <c r="E74" s="743" t="s">
        <v>4039</v>
      </c>
      <c r="F74" s="743" t="s">
        <v>4040</v>
      </c>
      <c r="G74" s="374" t="s">
        <v>4041</v>
      </c>
      <c r="H74" s="218" t="s">
        <v>4042</v>
      </c>
      <c r="I74" s="387" t="s">
        <v>4043</v>
      </c>
      <c r="J74" s="378">
        <v>13</v>
      </c>
      <c r="K74" s="385">
        <v>44835</v>
      </c>
      <c r="L74" s="385">
        <v>46022</v>
      </c>
      <c r="M74" s="380">
        <f t="shared" si="0"/>
        <v>169.57142857142858</v>
      </c>
      <c r="N74" s="212">
        <v>3</v>
      </c>
      <c r="O74" s="218" t="s">
        <v>4044</v>
      </c>
      <c r="P74" s="386">
        <f t="shared" si="20"/>
        <v>0.23076923076923078</v>
      </c>
      <c r="Q74" s="214" t="str">
        <f>IF(ISNUMBER(P74),IF(P74=100%,"CUMPLIDA",IF(AND(ISNUMBER(L74),ISNUMBER([7]OCI!$P$6)), IF(L74&lt;[7]OCI!$P$6,"INCUMPLIDA","PROCESO"), "VERIFICAR FECHA")),"SIN VALOR AVANCE")</f>
        <v>PROCESO</v>
      </c>
      <c r="R74" s="606" t="s">
        <v>111</v>
      </c>
      <c r="S74" s="602" t="s">
        <v>112</v>
      </c>
      <c r="T74" s="607">
        <v>7</v>
      </c>
      <c r="U74" s="608">
        <v>46024</v>
      </c>
      <c r="V74" s="608">
        <v>46660</v>
      </c>
      <c r="W74" s="380">
        <f t="shared" si="19"/>
        <v>90.857142857142861</v>
      </c>
      <c r="X74" s="212">
        <v>0</v>
      </c>
      <c r="Y74" s="605" t="s">
        <v>917</v>
      </c>
      <c r="Z74" s="242">
        <f t="shared" si="11"/>
        <v>0</v>
      </c>
      <c r="AA74" s="242">
        <f t="shared" si="12"/>
        <v>0</v>
      </c>
      <c r="AB74" s="242">
        <f t="shared" si="13"/>
        <v>0</v>
      </c>
      <c r="AC74" s="242">
        <f t="shared" si="14"/>
        <v>0</v>
      </c>
      <c r="AD74" s="242">
        <f t="shared" si="15"/>
        <v>0</v>
      </c>
      <c r="AE74" s="242">
        <f t="shared" si="16"/>
        <v>0</v>
      </c>
      <c r="AF74" s="242">
        <f t="shared" si="17"/>
        <v>0</v>
      </c>
      <c r="AG74" s="242">
        <f t="shared" si="18"/>
        <v>0</v>
      </c>
    </row>
    <row r="75" spans="1:33" ht="180" customHeight="1" x14ac:dyDescent="0.2">
      <c r="A75" s="219" t="s">
        <v>20</v>
      </c>
      <c r="B75" s="372" t="s">
        <v>16</v>
      </c>
      <c r="C75" s="752"/>
      <c r="D75" s="752"/>
      <c r="E75" s="745"/>
      <c r="F75" s="745"/>
      <c r="G75" s="374" t="s">
        <v>4045</v>
      </c>
      <c r="H75" s="218" t="s">
        <v>4046</v>
      </c>
      <c r="I75" s="387" t="s">
        <v>4047</v>
      </c>
      <c r="J75" s="378">
        <v>34</v>
      </c>
      <c r="K75" s="385">
        <v>44835</v>
      </c>
      <c r="L75" s="385">
        <v>46022</v>
      </c>
      <c r="M75" s="380">
        <f t="shared" ref="M75:M138" si="21">(L75-K75)/7</f>
        <v>169.57142857142858</v>
      </c>
      <c r="N75" s="212">
        <v>19.72</v>
      </c>
      <c r="O75" s="218" t="s">
        <v>4048</v>
      </c>
      <c r="P75" s="386">
        <f t="shared" si="20"/>
        <v>0.57999999999999996</v>
      </c>
      <c r="Q75" s="214" t="str">
        <f>IF(ISNUMBER(P75),IF(P75=100%,"CUMPLIDA",IF(AND(ISNUMBER(L75),ISNUMBER([7]OCI!$P$6)), IF(L75&lt;[7]OCI!$P$6,"INCUMPLIDA","PROCESO"), "VERIFICAR FECHA")),"SIN VALOR AVANCE")</f>
        <v>PROCESO</v>
      </c>
      <c r="R75" s="606" t="s">
        <v>115</v>
      </c>
      <c r="S75" s="602" t="s">
        <v>116</v>
      </c>
      <c r="T75" s="607">
        <v>1</v>
      </c>
      <c r="U75" s="608">
        <v>46024</v>
      </c>
      <c r="V75" s="608">
        <v>46660</v>
      </c>
      <c r="W75" s="380">
        <f t="shared" si="19"/>
        <v>90.857142857142861</v>
      </c>
      <c r="X75" s="212">
        <v>0</v>
      </c>
      <c r="Y75" s="605" t="s">
        <v>737</v>
      </c>
      <c r="Z75" s="242">
        <f t="shared" si="11"/>
        <v>0</v>
      </c>
      <c r="AA75" s="242">
        <f t="shared" si="12"/>
        <v>0</v>
      </c>
      <c r="AB75" s="242">
        <f t="shared" si="13"/>
        <v>0</v>
      </c>
      <c r="AC75" s="242">
        <f t="shared" si="14"/>
        <v>0</v>
      </c>
      <c r="AD75" s="242">
        <f t="shared" si="15"/>
        <v>0</v>
      </c>
      <c r="AE75" s="242">
        <f t="shared" si="16"/>
        <v>0</v>
      </c>
      <c r="AF75" s="242">
        <f t="shared" si="17"/>
        <v>0</v>
      </c>
      <c r="AG75" s="242">
        <f t="shared" si="18"/>
        <v>0</v>
      </c>
    </row>
    <row r="76" spans="1:33" ht="409.5" x14ac:dyDescent="0.2">
      <c r="A76" s="219" t="s">
        <v>20</v>
      </c>
      <c r="B76" s="372" t="s">
        <v>16</v>
      </c>
      <c r="C76" s="750" t="s">
        <v>4049</v>
      </c>
      <c r="D76" s="750" t="s">
        <v>4050</v>
      </c>
      <c r="E76" s="737" t="s">
        <v>4051</v>
      </c>
      <c r="F76" s="737" t="s">
        <v>4052</v>
      </c>
      <c r="G76" s="374" t="s">
        <v>4028</v>
      </c>
      <c r="H76" s="218" t="s">
        <v>1679</v>
      </c>
      <c r="I76" s="218" t="s">
        <v>4053</v>
      </c>
      <c r="J76" s="378">
        <v>1</v>
      </c>
      <c r="K76" s="385">
        <v>45323</v>
      </c>
      <c r="L76" s="385">
        <v>45747</v>
      </c>
      <c r="M76" s="380">
        <f t="shared" si="21"/>
        <v>60.571428571428569</v>
      </c>
      <c r="N76" s="212">
        <v>0</v>
      </c>
      <c r="O76" s="218" t="s">
        <v>4054</v>
      </c>
      <c r="P76" s="386">
        <f t="shared" si="20"/>
        <v>0</v>
      </c>
      <c r="Q76" s="214" t="str">
        <f>IF(ISNUMBER(P76),IF(P76=100%,"CUMPLIDA",IF(AND(ISNUMBER(L76),ISNUMBER([7]OCI!$P$6)), IF(L76&lt;[7]OCI!$P$6,"INCUMPLIDA","PROCESO"), "VERIFICAR FECHA")),"SIN VALOR AVANCE")</f>
        <v>PROCESO</v>
      </c>
      <c r="R76" s="606" t="s">
        <v>118</v>
      </c>
      <c r="S76" s="602" t="s">
        <v>119</v>
      </c>
      <c r="T76" s="607">
        <v>2</v>
      </c>
      <c r="U76" s="608">
        <v>46024</v>
      </c>
      <c r="V76" s="608">
        <v>46660</v>
      </c>
      <c r="W76" s="380">
        <f t="shared" si="19"/>
        <v>90.857142857142861</v>
      </c>
      <c r="X76" s="212">
        <v>0</v>
      </c>
      <c r="Y76" s="605" t="s">
        <v>761</v>
      </c>
      <c r="Z76" s="242">
        <f t="shared" si="11"/>
        <v>0</v>
      </c>
      <c r="AA76" s="242">
        <f t="shared" si="12"/>
        <v>0</v>
      </c>
      <c r="AB76" s="242">
        <f t="shared" si="13"/>
        <v>0</v>
      </c>
      <c r="AC76" s="242">
        <f t="shared" si="14"/>
        <v>0</v>
      </c>
      <c r="AD76" s="242">
        <f t="shared" si="15"/>
        <v>0</v>
      </c>
      <c r="AE76" s="242">
        <f t="shared" si="16"/>
        <v>0</v>
      </c>
      <c r="AF76" s="242">
        <f t="shared" si="17"/>
        <v>1</v>
      </c>
      <c r="AG76" s="242">
        <f t="shared" si="18"/>
        <v>0</v>
      </c>
    </row>
    <row r="77" spans="1:33" ht="345" customHeight="1" x14ac:dyDescent="0.2">
      <c r="A77" s="219" t="s">
        <v>20</v>
      </c>
      <c r="B77" s="372" t="s">
        <v>16</v>
      </c>
      <c r="C77" s="751"/>
      <c r="D77" s="751"/>
      <c r="E77" s="738"/>
      <c r="F77" s="738"/>
      <c r="G77" s="374" t="s">
        <v>101</v>
      </c>
      <c r="H77" s="218" t="s">
        <v>101</v>
      </c>
      <c r="I77" s="218" t="s">
        <v>102</v>
      </c>
      <c r="J77" s="378">
        <v>1</v>
      </c>
      <c r="K77" s="385">
        <v>45323</v>
      </c>
      <c r="L77" s="385">
        <v>45747</v>
      </c>
      <c r="M77" s="380">
        <f t="shared" si="21"/>
        <v>60.571428571428569</v>
      </c>
      <c r="N77" s="212">
        <v>0</v>
      </c>
      <c r="O77" s="218" t="s">
        <v>4055</v>
      </c>
      <c r="P77" s="386">
        <f t="shared" si="20"/>
        <v>0</v>
      </c>
      <c r="Q77" s="214" t="str">
        <f>IF(ISNUMBER(P77),IF(P77=100%,"CUMPLIDA",IF(AND(ISNUMBER(L77),ISNUMBER([7]OCI!$P$6)), IF(L77&lt;[7]OCI!$P$6,"INCUMPLIDA","PROCESO"), "VERIFICAR FECHA")),"SIN VALOR AVANCE")</f>
        <v>PROCESO</v>
      </c>
      <c r="R77" s="610" t="s">
        <v>4252</v>
      </c>
      <c r="S77" s="602" t="s">
        <v>4253</v>
      </c>
      <c r="T77" s="603">
        <v>1</v>
      </c>
      <c r="U77" s="604">
        <v>42979</v>
      </c>
      <c r="V77" s="604">
        <v>43100</v>
      </c>
      <c r="W77" s="380">
        <f t="shared" si="19"/>
        <v>17.285714285714285</v>
      </c>
      <c r="X77" s="212">
        <v>1</v>
      </c>
      <c r="Y77" s="609" t="s">
        <v>4254</v>
      </c>
      <c r="Z77" s="242">
        <f t="shared" si="11"/>
        <v>0</v>
      </c>
      <c r="AA77" s="242">
        <f t="shared" si="12"/>
        <v>0</v>
      </c>
      <c r="AB77" s="242">
        <f t="shared" si="13"/>
        <v>1</v>
      </c>
      <c r="AC77" s="242">
        <f t="shared" si="14"/>
        <v>0</v>
      </c>
      <c r="AD77" s="242">
        <f t="shared" si="15"/>
        <v>0</v>
      </c>
      <c r="AE77" s="242">
        <f t="shared" si="16"/>
        <v>0</v>
      </c>
      <c r="AF77" s="242">
        <f t="shared" si="17"/>
        <v>0</v>
      </c>
      <c r="AG77" s="242">
        <f t="shared" si="18"/>
        <v>0</v>
      </c>
    </row>
    <row r="78" spans="1:33" ht="409.5" x14ac:dyDescent="0.2">
      <c r="A78" s="219" t="s">
        <v>20</v>
      </c>
      <c r="B78" s="372" t="s">
        <v>16</v>
      </c>
      <c r="C78" s="751"/>
      <c r="D78" s="751"/>
      <c r="E78" s="738"/>
      <c r="F78" s="738"/>
      <c r="G78" s="374" t="s">
        <v>238</v>
      </c>
      <c r="H78" s="218" t="s">
        <v>239</v>
      </c>
      <c r="I78" s="218" t="s">
        <v>240</v>
      </c>
      <c r="J78" s="378">
        <v>1</v>
      </c>
      <c r="K78" s="385">
        <v>45231</v>
      </c>
      <c r="L78" s="385">
        <v>45747</v>
      </c>
      <c r="M78" s="380">
        <f t="shared" si="21"/>
        <v>73.714285714285708</v>
      </c>
      <c r="N78" s="212">
        <v>0</v>
      </c>
      <c r="O78" s="218" t="s">
        <v>4055</v>
      </c>
      <c r="P78" s="386">
        <f t="shared" si="20"/>
        <v>0</v>
      </c>
      <c r="Q78" s="214" t="str">
        <f>IF(ISNUMBER(P78),IF(P78=100%,"CUMPLIDA",IF(AND(ISNUMBER(L78),ISNUMBER([7]OCI!$P$6)), IF(L78&lt;[7]OCI!$P$6,"INCUMPLIDA","PROCESO"), "VERIFICAR FECHA")),"SIN VALOR AVANCE")</f>
        <v>PROCESO</v>
      </c>
      <c r="R78" s="610" t="s">
        <v>4255</v>
      </c>
      <c r="S78" s="602" t="s">
        <v>4253</v>
      </c>
      <c r="T78" s="603">
        <v>1</v>
      </c>
      <c r="U78" s="604">
        <v>42979</v>
      </c>
      <c r="V78" s="604">
        <v>43100</v>
      </c>
      <c r="W78" s="380">
        <f t="shared" si="19"/>
        <v>17.285714285714285</v>
      </c>
      <c r="X78" s="212">
        <v>1</v>
      </c>
      <c r="Y78" s="609" t="s">
        <v>4256</v>
      </c>
      <c r="Z78" s="242">
        <f t="shared" si="11"/>
        <v>0</v>
      </c>
      <c r="AA78" s="242">
        <f t="shared" si="12"/>
        <v>0</v>
      </c>
      <c r="AB78" s="242">
        <f t="shared" si="13"/>
        <v>1</v>
      </c>
      <c r="AC78" s="242">
        <f t="shared" si="14"/>
        <v>0</v>
      </c>
      <c r="AD78" s="242">
        <f t="shared" si="15"/>
        <v>0</v>
      </c>
      <c r="AE78" s="242">
        <f t="shared" si="16"/>
        <v>0</v>
      </c>
      <c r="AF78" s="242">
        <f t="shared" si="17"/>
        <v>0</v>
      </c>
      <c r="AG78" s="242">
        <f t="shared" si="18"/>
        <v>0</v>
      </c>
    </row>
    <row r="79" spans="1:33" ht="300.75" x14ac:dyDescent="0.2">
      <c r="A79" s="219" t="s">
        <v>20</v>
      </c>
      <c r="B79" s="372" t="s">
        <v>16</v>
      </c>
      <c r="C79" s="751"/>
      <c r="D79" s="751"/>
      <c r="E79" s="738"/>
      <c r="F79" s="738"/>
      <c r="G79" s="374" t="s">
        <v>104</v>
      </c>
      <c r="H79" s="218" t="s">
        <v>104</v>
      </c>
      <c r="I79" s="218" t="s">
        <v>4056</v>
      </c>
      <c r="J79" s="378">
        <v>1</v>
      </c>
      <c r="K79" s="385">
        <v>45323</v>
      </c>
      <c r="L79" s="385">
        <v>45747</v>
      </c>
      <c r="M79" s="380">
        <f t="shared" si="21"/>
        <v>60.571428571428569</v>
      </c>
      <c r="N79" s="212">
        <v>0</v>
      </c>
      <c r="O79" s="218" t="s">
        <v>4057</v>
      </c>
      <c r="P79" s="386">
        <f t="shared" si="20"/>
        <v>0</v>
      </c>
      <c r="Q79" s="214" t="str">
        <f>IF(ISNUMBER(P79),IF(P79=100%,"CUMPLIDA",IF(AND(ISNUMBER(L79),ISNUMBER([7]OCI!$P$6)), IF(L79&lt;[7]OCI!$P$6,"INCUMPLIDA","PROCESO"), "VERIFICAR FECHA")),"SIN VALOR AVANCE")</f>
        <v>PROCESO</v>
      </c>
      <c r="R79" s="601" t="s">
        <v>675</v>
      </c>
      <c r="S79" s="602" t="s">
        <v>676</v>
      </c>
      <c r="T79" s="603">
        <v>1</v>
      </c>
      <c r="U79" s="604">
        <v>45231</v>
      </c>
      <c r="V79" s="604">
        <v>45504</v>
      </c>
      <c r="W79" s="380">
        <f t="shared" si="19"/>
        <v>39</v>
      </c>
      <c r="X79" s="212">
        <v>1</v>
      </c>
      <c r="Y79" s="605" t="s">
        <v>736</v>
      </c>
      <c r="Z79" s="242">
        <f t="shared" si="11"/>
        <v>0</v>
      </c>
      <c r="AA79" s="242">
        <f t="shared" si="12"/>
        <v>0</v>
      </c>
      <c r="AB79" s="242">
        <f t="shared" si="13"/>
        <v>1</v>
      </c>
      <c r="AC79" s="242">
        <f t="shared" si="14"/>
        <v>0</v>
      </c>
      <c r="AD79" s="242">
        <f t="shared" si="15"/>
        <v>0</v>
      </c>
      <c r="AE79" s="242">
        <f t="shared" si="16"/>
        <v>0</v>
      </c>
      <c r="AF79" s="242">
        <f t="shared" si="17"/>
        <v>0</v>
      </c>
      <c r="AG79" s="242">
        <f t="shared" si="18"/>
        <v>0</v>
      </c>
    </row>
    <row r="80" spans="1:33" ht="285.75" x14ac:dyDescent="0.2">
      <c r="A80" s="219" t="s">
        <v>20</v>
      </c>
      <c r="B80" s="372" t="s">
        <v>16</v>
      </c>
      <c r="C80" s="751"/>
      <c r="D80" s="751"/>
      <c r="E80" s="738"/>
      <c r="F80" s="738"/>
      <c r="G80" s="374" t="s">
        <v>106</v>
      </c>
      <c r="H80" s="218" t="s">
        <v>106</v>
      </c>
      <c r="I80" s="218" t="s">
        <v>107</v>
      </c>
      <c r="J80" s="378">
        <v>1</v>
      </c>
      <c r="K80" s="385">
        <v>45231</v>
      </c>
      <c r="L80" s="385">
        <v>45747</v>
      </c>
      <c r="M80" s="380">
        <f t="shared" si="21"/>
        <v>73.714285714285708</v>
      </c>
      <c r="N80" s="212">
        <v>0</v>
      </c>
      <c r="O80" s="218" t="s">
        <v>4058</v>
      </c>
      <c r="P80" s="386">
        <f t="shared" si="20"/>
        <v>0</v>
      </c>
      <c r="Q80" s="214" t="str">
        <f>IF(ISNUMBER(P80),IF(P80=100%,"CUMPLIDA",IF(AND(ISNUMBER(L80),ISNUMBER([7]OCI!$P$6)), IF(L80&lt;[7]OCI!$P$6,"INCUMPLIDA","PROCESO"), "VERIFICAR FECHA")),"SIN VALOR AVANCE")</f>
        <v>PROCESO</v>
      </c>
      <c r="R80" s="601" t="s">
        <v>678</v>
      </c>
      <c r="S80" s="602" t="s">
        <v>679</v>
      </c>
      <c r="T80" s="603">
        <v>1</v>
      </c>
      <c r="U80" s="604">
        <v>45231</v>
      </c>
      <c r="V80" s="604">
        <v>45504</v>
      </c>
      <c r="W80" s="380">
        <f t="shared" si="19"/>
        <v>39</v>
      </c>
      <c r="X80" s="212">
        <v>1</v>
      </c>
      <c r="Y80" s="605" t="s">
        <v>915</v>
      </c>
      <c r="Z80" s="242">
        <f t="shared" si="11"/>
        <v>0</v>
      </c>
      <c r="AA80" s="242">
        <f t="shared" si="12"/>
        <v>0</v>
      </c>
      <c r="AB80" s="242">
        <f t="shared" si="13"/>
        <v>1</v>
      </c>
      <c r="AC80" s="242">
        <f t="shared" si="14"/>
        <v>1</v>
      </c>
      <c r="AD80" s="242">
        <f t="shared" si="15"/>
        <v>0</v>
      </c>
      <c r="AE80" s="242">
        <f t="shared" si="16"/>
        <v>0</v>
      </c>
      <c r="AF80" s="242">
        <f t="shared" si="17"/>
        <v>0</v>
      </c>
      <c r="AG80" s="242">
        <f t="shared" si="18"/>
        <v>0</v>
      </c>
    </row>
    <row r="81" spans="1:33" ht="150.75" x14ac:dyDescent="0.2">
      <c r="A81" s="219" t="s">
        <v>20</v>
      </c>
      <c r="B81" s="372" t="s">
        <v>16</v>
      </c>
      <c r="C81" s="751"/>
      <c r="D81" s="751"/>
      <c r="E81" s="738"/>
      <c r="F81" s="738"/>
      <c r="G81" s="374" t="s">
        <v>108</v>
      </c>
      <c r="H81" s="218" t="s">
        <v>108</v>
      </c>
      <c r="I81" s="218" t="s">
        <v>4059</v>
      </c>
      <c r="J81" s="378">
        <v>1</v>
      </c>
      <c r="K81" s="385">
        <v>45232</v>
      </c>
      <c r="L81" s="385">
        <v>45808</v>
      </c>
      <c r="M81" s="380">
        <f t="shared" si="21"/>
        <v>82.285714285714292</v>
      </c>
      <c r="N81" s="212">
        <v>0</v>
      </c>
      <c r="O81" s="218" t="s">
        <v>4060</v>
      </c>
      <c r="P81" s="386">
        <f t="shared" si="20"/>
        <v>0</v>
      </c>
      <c r="Q81" s="214" t="str">
        <f>IF(ISNUMBER(P81),IF(P81=100%,"CUMPLIDA",IF(AND(ISNUMBER(L81),ISNUMBER([7]OCI!$P$6)), IF(L81&lt;[7]OCI!$P$6,"INCUMPLIDA","PROCESO"), "VERIFICAR FECHA")),"SIN VALOR AVANCE")</f>
        <v>PROCESO</v>
      </c>
      <c r="R81" s="606" t="s">
        <v>98</v>
      </c>
      <c r="S81" s="602" t="s">
        <v>99</v>
      </c>
      <c r="T81" s="607">
        <v>1</v>
      </c>
      <c r="U81" s="608">
        <v>45323</v>
      </c>
      <c r="V81" s="608">
        <v>45747</v>
      </c>
      <c r="W81" s="380">
        <f t="shared" si="19"/>
        <v>60.571428571428569</v>
      </c>
      <c r="X81" s="212">
        <v>0</v>
      </c>
      <c r="Y81" s="605" t="s">
        <v>741</v>
      </c>
      <c r="Z81" s="242">
        <f t="shared" si="11"/>
        <v>0</v>
      </c>
      <c r="AA81" s="242">
        <f t="shared" si="12"/>
        <v>0</v>
      </c>
      <c r="AB81" s="242">
        <f t="shared" si="13"/>
        <v>1</v>
      </c>
      <c r="AC81" s="242">
        <f t="shared" si="14"/>
        <v>0</v>
      </c>
      <c r="AD81" s="242">
        <f t="shared" si="15"/>
        <v>0</v>
      </c>
      <c r="AE81" s="242">
        <f t="shared" si="16"/>
        <v>0</v>
      </c>
      <c r="AF81" s="242">
        <f t="shared" si="17"/>
        <v>1</v>
      </c>
      <c r="AG81" s="242">
        <f t="shared" si="18"/>
        <v>0</v>
      </c>
    </row>
    <row r="82" spans="1:33" ht="105.75" x14ac:dyDescent="0.2">
      <c r="A82" s="219" t="s">
        <v>20</v>
      </c>
      <c r="B82" s="372" t="s">
        <v>16</v>
      </c>
      <c r="C82" s="751"/>
      <c r="D82" s="751"/>
      <c r="E82" s="738"/>
      <c r="F82" s="738"/>
      <c r="G82" s="374" t="s">
        <v>110</v>
      </c>
      <c r="H82" s="218" t="s">
        <v>111</v>
      </c>
      <c r="I82" s="218" t="s">
        <v>112</v>
      </c>
      <c r="J82" s="378">
        <v>7</v>
      </c>
      <c r="K82" s="385">
        <v>46024</v>
      </c>
      <c r="L82" s="385">
        <v>46660</v>
      </c>
      <c r="M82" s="380">
        <f t="shared" si="21"/>
        <v>90.857142857142861</v>
      </c>
      <c r="N82" s="212">
        <v>0</v>
      </c>
      <c r="O82" s="218" t="s">
        <v>4058</v>
      </c>
      <c r="P82" s="386">
        <f t="shared" si="20"/>
        <v>0</v>
      </c>
      <c r="Q82" s="214" t="str">
        <f>IF(ISNUMBER(P82),IF(P82=100%,"CUMPLIDA",IF(AND(ISNUMBER(L82),ISNUMBER([7]OCI!$P$6)), IF(L82&lt;[7]OCI!$P$6,"INCUMPLIDA","PROCESO"), "VERIFICAR FECHA")),"SIN VALOR AVANCE")</f>
        <v>PROCESO</v>
      </c>
      <c r="R82" s="606" t="s">
        <v>101</v>
      </c>
      <c r="S82" s="602" t="s">
        <v>102</v>
      </c>
      <c r="T82" s="607">
        <v>1</v>
      </c>
      <c r="U82" s="608">
        <v>45323</v>
      </c>
      <c r="V82" s="608">
        <v>45747</v>
      </c>
      <c r="W82" s="380">
        <f t="shared" si="19"/>
        <v>60.571428571428569</v>
      </c>
      <c r="X82" s="212">
        <v>0</v>
      </c>
      <c r="Y82" s="605" t="s">
        <v>916</v>
      </c>
      <c r="Z82" s="242">
        <f t="shared" si="11"/>
        <v>0</v>
      </c>
      <c r="AA82" s="242">
        <f t="shared" si="12"/>
        <v>0</v>
      </c>
      <c r="AB82" s="242">
        <f t="shared" si="13"/>
        <v>0</v>
      </c>
      <c r="AC82" s="242">
        <f t="shared" si="14"/>
        <v>0</v>
      </c>
      <c r="AD82" s="242">
        <f t="shared" si="15"/>
        <v>0</v>
      </c>
      <c r="AE82" s="242">
        <f t="shared" si="16"/>
        <v>0</v>
      </c>
      <c r="AF82" s="242">
        <f t="shared" si="17"/>
        <v>1</v>
      </c>
      <c r="AG82" s="242">
        <f t="shared" si="18"/>
        <v>0</v>
      </c>
    </row>
    <row r="83" spans="1:33" ht="150" x14ac:dyDescent="0.2">
      <c r="A83" s="219" t="s">
        <v>20</v>
      </c>
      <c r="B83" s="372" t="s">
        <v>16</v>
      </c>
      <c r="C83" s="751"/>
      <c r="D83" s="751"/>
      <c r="E83" s="738"/>
      <c r="F83" s="738"/>
      <c r="G83" s="374" t="s">
        <v>114</v>
      </c>
      <c r="H83" s="218" t="s">
        <v>115</v>
      </c>
      <c r="I83" s="218" t="s">
        <v>116</v>
      </c>
      <c r="J83" s="378">
        <v>1</v>
      </c>
      <c r="K83" s="385">
        <v>46024</v>
      </c>
      <c r="L83" s="385">
        <v>46660</v>
      </c>
      <c r="M83" s="380">
        <f t="shared" si="21"/>
        <v>90.857142857142861</v>
      </c>
      <c r="N83" s="212">
        <v>0</v>
      </c>
      <c r="O83" s="218" t="s">
        <v>4061</v>
      </c>
      <c r="P83" s="386">
        <f t="shared" si="20"/>
        <v>0</v>
      </c>
      <c r="Q83" s="214" t="str">
        <f>IF(ISNUMBER(P83),IF(P83=100%,"CUMPLIDA",IF(AND(ISNUMBER(L83),ISNUMBER([7]OCI!$P$6)), IF(L83&lt;[7]OCI!$P$6,"INCUMPLIDA","PROCESO"), "VERIFICAR FECHA")),"SIN VALOR AVANCE")</f>
        <v>PROCESO</v>
      </c>
      <c r="R83" s="606" t="s">
        <v>239</v>
      </c>
      <c r="S83" s="602" t="s">
        <v>240</v>
      </c>
      <c r="T83" s="607">
        <v>1</v>
      </c>
      <c r="U83" s="608">
        <v>45231</v>
      </c>
      <c r="V83" s="608">
        <v>45747</v>
      </c>
      <c r="W83" s="380">
        <f t="shared" si="19"/>
        <v>73.714285714285708</v>
      </c>
      <c r="X83" s="212">
        <v>0</v>
      </c>
      <c r="Y83" s="605" t="s">
        <v>916</v>
      </c>
      <c r="Z83" s="242">
        <f t="shared" si="11"/>
        <v>0</v>
      </c>
      <c r="AA83" s="242">
        <f t="shared" si="12"/>
        <v>0</v>
      </c>
      <c r="AB83" s="242">
        <f t="shared" si="13"/>
        <v>1</v>
      </c>
      <c r="AC83" s="242">
        <f t="shared" si="14"/>
        <v>0</v>
      </c>
      <c r="AD83" s="242">
        <f t="shared" si="15"/>
        <v>0</v>
      </c>
      <c r="AE83" s="242">
        <f t="shared" si="16"/>
        <v>0</v>
      </c>
      <c r="AF83" s="242">
        <f t="shared" si="17"/>
        <v>1</v>
      </c>
      <c r="AG83" s="242">
        <f t="shared" si="18"/>
        <v>0</v>
      </c>
    </row>
    <row r="84" spans="1:33" ht="150.75" x14ac:dyDescent="0.2">
      <c r="A84" s="219" t="s">
        <v>20</v>
      </c>
      <c r="B84" s="372" t="s">
        <v>16</v>
      </c>
      <c r="C84" s="751"/>
      <c r="D84" s="751"/>
      <c r="E84" s="738"/>
      <c r="F84" s="738"/>
      <c r="G84" s="374" t="s">
        <v>117</v>
      </c>
      <c r="H84" s="218" t="s">
        <v>118</v>
      </c>
      <c r="I84" s="218" t="s">
        <v>119</v>
      </c>
      <c r="J84" s="378">
        <v>2</v>
      </c>
      <c r="K84" s="385">
        <v>46024</v>
      </c>
      <c r="L84" s="385">
        <v>46660</v>
      </c>
      <c r="M84" s="380">
        <f t="shared" si="21"/>
        <v>90.857142857142861</v>
      </c>
      <c r="N84" s="212">
        <v>0</v>
      </c>
      <c r="O84" s="218" t="s">
        <v>4060</v>
      </c>
      <c r="P84" s="386">
        <f t="shared" si="20"/>
        <v>0</v>
      </c>
      <c r="Q84" s="214" t="str">
        <f>IF(ISNUMBER(P84),IF(P84=100%,"CUMPLIDA",IF(AND(ISNUMBER(L84),ISNUMBER([7]OCI!$P$6)), IF(L84&lt;[7]OCI!$P$6,"INCUMPLIDA","PROCESO"), "VERIFICAR FECHA")),"SIN VALOR AVANCE")</f>
        <v>PROCESO</v>
      </c>
      <c r="R84" s="606" t="s">
        <v>104</v>
      </c>
      <c r="S84" s="602" t="s">
        <v>105</v>
      </c>
      <c r="T84" s="607">
        <v>1</v>
      </c>
      <c r="U84" s="608">
        <v>45323</v>
      </c>
      <c r="V84" s="608">
        <v>45747</v>
      </c>
      <c r="W84" s="380">
        <f t="shared" si="19"/>
        <v>60.571428571428569</v>
      </c>
      <c r="X84" s="212">
        <v>0</v>
      </c>
      <c r="Y84" s="605" t="s">
        <v>741</v>
      </c>
      <c r="Z84" s="242">
        <f t="shared" si="11"/>
        <v>0</v>
      </c>
      <c r="AA84" s="242">
        <f t="shared" si="12"/>
        <v>0</v>
      </c>
      <c r="AB84" s="242">
        <f t="shared" si="13"/>
        <v>0</v>
      </c>
      <c r="AC84" s="242">
        <f t="shared" si="14"/>
        <v>0</v>
      </c>
      <c r="AD84" s="242">
        <f t="shared" si="15"/>
        <v>0</v>
      </c>
      <c r="AE84" s="242">
        <f t="shared" si="16"/>
        <v>0</v>
      </c>
      <c r="AF84" s="242">
        <f t="shared" si="17"/>
        <v>1</v>
      </c>
      <c r="AG84" s="242">
        <f t="shared" si="18"/>
        <v>0</v>
      </c>
    </row>
    <row r="85" spans="1:33" ht="105.75" x14ac:dyDescent="0.2">
      <c r="A85" s="219" t="s">
        <v>20</v>
      </c>
      <c r="B85" s="372" t="s">
        <v>16</v>
      </c>
      <c r="C85" s="752"/>
      <c r="D85" s="752"/>
      <c r="E85" s="739"/>
      <c r="F85" s="739"/>
      <c r="G85" s="374" t="s">
        <v>4062</v>
      </c>
      <c r="H85" s="381" t="s">
        <v>4063</v>
      </c>
      <c r="I85" s="218" t="s">
        <v>4064</v>
      </c>
      <c r="J85" s="378">
        <v>1</v>
      </c>
      <c r="K85" s="385">
        <v>45505</v>
      </c>
      <c r="L85" s="385">
        <v>46203</v>
      </c>
      <c r="M85" s="380">
        <f t="shared" si="21"/>
        <v>99.714285714285708</v>
      </c>
      <c r="N85" s="212">
        <v>0.217</v>
      </c>
      <c r="O85" s="218" t="s">
        <v>4055</v>
      </c>
      <c r="P85" s="386">
        <f t="shared" si="20"/>
        <v>0.217</v>
      </c>
      <c r="Q85" s="214" t="str">
        <f>IF(ISNUMBER(P85),IF(P85=100%,"CUMPLIDA",IF(AND(ISNUMBER(L85),ISNUMBER([7]OCI!$P$6)), IF(L85&lt;[7]OCI!$P$6,"INCUMPLIDA","PROCESO"), "VERIFICAR FECHA")),"SIN VALOR AVANCE")</f>
        <v>PROCESO</v>
      </c>
      <c r="R85" s="606" t="s">
        <v>106</v>
      </c>
      <c r="S85" s="602" t="s">
        <v>107</v>
      </c>
      <c r="T85" s="607">
        <v>1</v>
      </c>
      <c r="U85" s="608">
        <v>45231</v>
      </c>
      <c r="V85" s="608">
        <v>45747</v>
      </c>
      <c r="W85" s="380">
        <f t="shared" si="19"/>
        <v>73.714285714285708</v>
      </c>
      <c r="X85" s="212">
        <v>0</v>
      </c>
      <c r="Y85" s="605" t="s">
        <v>916</v>
      </c>
      <c r="Z85" s="242">
        <f t="shared" si="11"/>
        <v>0</v>
      </c>
      <c r="AA85" s="242">
        <f t="shared" si="12"/>
        <v>0</v>
      </c>
      <c r="AB85" s="242">
        <f t="shared" si="13"/>
        <v>1</v>
      </c>
      <c r="AC85" s="242">
        <f t="shared" si="14"/>
        <v>0</v>
      </c>
      <c r="AD85" s="242">
        <f t="shared" si="15"/>
        <v>0</v>
      </c>
      <c r="AE85" s="242">
        <f t="shared" si="16"/>
        <v>0</v>
      </c>
      <c r="AF85" s="242">
        <f t="shared" si="17"/>
        <v>0</v>
      </c>
      <c r="AG85" s="242">
        <f t="shared" si="18"/>
        <v>0</v>
      </c>
    </row>
    <row r="86" spans="1:33" ht="270.75" customHeight="1" x14ac:dyDescent="0.2">
      <c r="A86" s="219" t="s">
        <v>19</v>
      </c>
      <c r="B86" s="224" t="s">
        <v>16</v>
      </c>
      <c r="C86" s="750" t="s">
        <v>4234</v>
      </c>
      <c r="D86" s="750" t="s">
        <v>4235</v>
      </c>
      <c r="E86" s="753" t="s">
        <v>4236</v>
      </c>
      <c r="F86" s="743" t="s">
        <v>4237</v>
      </c>
      <c r="G86" s="756" t="s">
        <v>4238</v>
      </c>
      <c r="H86" s="381" t="s">
        <v>675</v>
      </c>
      <c r="I86" s="218" t="s">
        <v>676</v>
      </c>
      <c r="J86" s="378">
        <v>1</v>
      </c>
      <c r="K86" s="385">
        <v>45231</v>
      </c>
      <c r="L86" s="385">
        <v>45504</v>
      </c>
      <c r="M86" s="380">
        <f t="shared" si="21"/>
        <v>39</v>
      </c>
      <c r="N86" s="212">
        <v>1</v>
      </c>
      <c r="O86" s="223" t="s">
        <v>736</v>
      </c>
      <c r="P86" s="386">
        <f t="shared" si="20"/>
        <v>1</v>
      </c>
      <c r="Q86" s="214" t="str">
        <f>IF(ISNUMBER(P86),IF(P86=100%,"CUMPLIDA",IF(AND(ISNUMBER(L86),ISNUMBER([8]OCI!$P$6)), IF(L86&lt;[8]OCI!$P$6,"INCUMPLIDA","PROCESO"), "VERIFICAR FECHA")),"SIN VALOR AVANCE")</f>
        <v>CUMPLIDA</v>
      </c>
      <c r="R86" s="606" t="s">
        <v>108</v>
      </c>
      <c r="S86" s="602" t="s">
        <v>109</v>
      </c>
      <c r="T86" s="607">
        <v>1</v>
      </c>
      <c r="U86" s="608">
        <v>45231</v>
      </c>
      <c r="V86" s="608">
        <v>45808</v>
      </c>
      <c r="W86" s="380">
        <f t="shared" si="19"/>
        <v>82.428571428571431</v>
      </c>
      <c r="X86" s="212">
        <v>0</v>
      </c>
      <c r="Y86" s="605" t="s">
        <v>773</v>
      </c>
      <c r="Z86" s="242">
        <f t="shared" si="11"/>
        <v>0</v>
      </c>
      <c r="AA86" s="242">
        <f t="shared" si="12"/>
        <v>0</v>
      </c>
      <c r="AB86" s="242">
        <f t="shared" si="13"/>
        <v>1</v>
      </c>
      <c r="AC86" s="242">
        <f t="shared" si="14"/>
        <v>1</v>
      </c>
      <c r="AD86" s="242">
        <f t="shared" si="15"/>
        <v>0</v>
      </c>
      <c r="AE86" s="242">
        <f t="shared" si="16"/>
        <v>0</v>
      </c>
      <c r="AF86" s="242">
        <f t="shared" si="17"/>
        <v>0</v>
      </c>
      <c r="AG86" s="242">
        <f t="shared" si="18"/>
        <v>0</v>
      </c>
    </row>
    <row r="87" spans="1:33" ht="270.75" customHeight="1" x14ac:dyDescent="0.2">
      <c r="A87" s="219" t="s">
        <v>19</v>
      </c>
      <c r="B87" s="224" t="s">
        <v>16</v>
      </c>
      <c r="C87" s="751"/>
      <c r="D87" s="751"/>
      <c r="E87" s="754"/>
      <c r="F87" s="744"/>
      <c r="G87" s="757"/>
      <c r="H87" s="381" t="s">
        <v>678</v>
      </c>
      <c r="I87" s="218" t="s">
        <v>679</v>
      </c>
      <c r="J87" s="378">
        <v>1</v>
      </c>
      <c r="K87" s="385">
        <v>45231</v>
      </c>
      <c r="L87" s="385">
        <v>45504</v>
      </c>
      <c r="M87" s="380">
        <f t="shared" si="21"/>
        <v>39</v>
      </c>
      <c r="N87" s="212">
        <v>1</v>
      </c>
      <c r="O87" s="223" t="s">
        <v>915</v>
      </c>
      <c r="P87" s="386">
        <f t="shared" si="20"/>
        <v>1</v>
      </c>
      <c r="Q87" s="214" t="str">
        <f>IF(ISNUMBER(P87),IF(P87=100%,"CUMPLIDA",IF(AND(ISNUMBER(L87),ISNUMBER([8]OCI!$P$6)), IF(L87&lt;[8]OCI!$P$6,"INCUMPLIDA","PROCESO"), "VERIFICAR FECHA")),"SIN VALOR AVANCE")</f>
        <v>CUMPLIDA</v>
      </c>
      <c r="R87" s="606" t="s">
        <v>111</v>
      </c>
      <c r="S87" s="602" t="s">
        <v>112</v>
      </c>
      <c r="T87" s="607">
        <v>7</v>
      </c>
      <c r="U87" s="608">
        <v>46024</v>
      </c>
      <c r="V87" s="608">
        <v>46660</v>
      </c>
      <c r="W87" s="380">
        <f t="shared" si="19"/>
        <v>90.857142857142861</v>
      </c>
      <c r="X87" s="212">
        <v>0</v>
      </c>
      <c r="Y87" s="605" t="s">
        <v>917</v>
      </c>
      <c r="Z87" s="242">
        <f t="shared" si="11"/>
        <v>0</v>
      </c>
      <c r="AA87" s="242">
        <f t="shared" si="12"/>
        <v>0</v>
      </c>
      <c r="AB87" s="242">
        <f t="shared" si="13"/>
        <v>0</v>
      </c>
      <c r="AC87" s="242">
        <f t="shared" si="14"/>
        <v>0</v>
      </c>
      <c r="AD87" s="242">
        <f t="shared" si="15"/>
        <v>0</v>
      </c>
      <c r="AE87" s="242">
        <f t="shared" si="16"/>
        <v>0</v>
      </c>
      <c r="AF87" s="242">
        <f t="shared" si="17"/>
        <v>0</v>
      </c>
      <c r="AG87" s="242">
        <f t="shared" si="18"/>
        <v>0</v>
      </c>
    </row>
    <row r="88" spans="1:33" ht="180" x14ac:dyDescent="0.2">
      <c r="A88" s="219" t="s">
        <v>19</v>
      </c>
      <c r="B88" s="224" t="s">
        <v>16</v>
      </c>
      <c r="C88" s="751"/>
      <c r="D88" s="751"/>
      <c r="E88" s="754"/>
      <c r="F88" s="744"/>
      <c r="G88" s="374" t="s">
        <v>97</v>
      </c>
      <c r="H88" s="218" t="s">
        <v>98</v>
      </c>
      <c r="I88" s="218" t="s">
        <v>99</v>
      </c>
      <c r="J88" s="215">
        <v>1</v>
      </c>
      <c r="K88" s="398">
        <v>45323</v>
      </c>
      <c r="L88" s="398">
        <v>45747</v>
      </c>
      <c r="M88" s="380">
        <f t="shared" si="21"/>
        <v>60.571428571428569</v>
      </c>
      <c r="N88" s="212">
        <v>1</v>
      </c>
      <c r="O88" s="223" t="s">
        <v>741</v>
      </c>
      <c r="P88" s="386">
        <f t="shared" si="20"/>
        <v>1</v>
      </c>
      <c r="Q88" s="214" t="str">
        <f>IF(ISNUMBER(P88),IF(P88=100%,"CUMPLIDA",IF(AND(ISNUMBER(L88),ISNUMBER([8]OCI!$P$6)), IF(L88&lt;[8]OCI!$P$6,"INCUMPLIDA","PROCESO"), "VERIFICAR FECHA")),"SIN VALOR AVANCE")</f>
        <v>CUMPLIDA</v>
      </c>
      <c r="R88" s="606" t="s">
        <v>115</v>
      </c>
      <c r="S88" s="602" t="s">
        <v>116</v>
      </c>
      <c r="T88" s="607">
        <v>1</v>
      </c>
      <c r="U88" s="608">
        <v>46024</v>
      </c>
      <c r="V88" s="608">
        <v>46660</v>
      </c>
      <c r="W88" s="380">
        <f t="shared" si="19"/>
        <v>90.857142857142861</v>
      </c>
      <c r="X88" s="212">
        <v>0</v>
      </c>
      <c r="Y88" s="605" t="s">
        <v>741</v>
      </c>
      <c r="Z88" s="242">
        <f t="shared" si="11"/>
        <v>0</v>
      </c>
      <c r="AA88" s="242">
        <f t="shared" si="12"/>
        <v>0</v>
      </c>
      <c r="AB88" s="242">
        <f t="shared" si="13"/>
        <v>1</v>
      </c>
      <c r="AC88" s="242">
        <f t="shared" si="14"/>
        <v>0</v>
      </c>
      <c r="AD88" s="242">
        <f t="shared" si="15"/>
        <v>0</v>
      </c>
      <c r="AE88" s="242">
        <f t="shared" si="16"/>
        <v>0</v>
      </c>
      <c r="AF88" s="242">
        <f t="shared" si="17"/>
        <v>0</v>
      </c>
      <c r="AG88" s="242">
        <f t="shared" si="18"/>
        <v>1</v>
      </c>
    </row>
    <row r="89" spans="1:33" ht="409.5" x14ac:dyDescent="0.2">
      <c r="A89" s="219" t="s">
        <v>19</v>
      </c>
      <c r="B89" s="224" t="s">
        <v>16</v>
      </c>
      <c r="C89" s="751"/>
      <c r="D89" s="751"/>
      <c r="E89" s="754"/>
      <c r="F89" s="744"/>
      <c r="G89" s="374" t="s">
        <v>101</v>
      </c>
      <c r="H89" s="218" t="s">
        <v>101</v>
      </c>
      <c r="I89" s="218" t="s">
        <v>102</v>
      </c>
      <c r="J89" s="215">
        <v>1</v>
      </c>
      <c r="K89" s="398">
        <v>45323</v>
      </c>
      <c r="L89" s="398">
        <v>45747</v>
      </c>
      <c r="M89" s="380">
        <f t="shared" si="21"/>
        <v>60.571428571428569</v>
      </c>
      <c r="N89" s="212">
        <v>1</v>
      </c>
      <c r="O89" s="223" t="s">
        <v>4239</v>
      </c>
      <c r="P89" s="386">
        <f t="shared" si="20"/>
        <v>1</v>
      </c>
      <c r="Q89" s="214" t="str">
        <f>IF(ISNUMBER(P89),IF(P89=100%,"CUMPLIDA",IF(AND(ISNUMBER(L89),ISNUMBER([8]OCI!$P$6)), IF(L89&lt;[8]OCI!$P$6,"INCUMPLIDA","PROCESO"), "VERIFICAR FECHA")),"SIN VALOR AVANCE")</f>
        <v>CUMPLIDA</v>
      </c>
      <c r="R89" s="606" t="s">
        <v>118</v>
      </c>
      <c r="S89" s="602" t="s">
        <v>119</v>
      </c>
      <c r="T89" s="607">
        <v>2</v>
      </c>
      <c r="U89" s="608">
        <v>46024</v>
      </c>
      <c r="V89" s="608">
        <v>46660</v>
      </c>
      <c r="W89" s="380">
        <f t="shared" si="19"/>
        <v>90.857142857142861</v>
      </c>
      <c r="X89" s="212">
        <v>0</v>
      </c>
      <c r="Y89" s="605" t="s">
        <v>761</v>
      </c>
      <c r="Z89" s="242">
        <f t="shared" si="11"/>
        <v>0</v>
      </c>
      <c r="AA89" s="242">
        <f t="shared" si="12"/>
        <v>0</v>
      </c>
      <c r="AB89" s="242">
        <f t="shared" si="13"/>
        <v>0</v>
      </c>
      <c r="AC89" s="242">
        <f t="shared" si="14"/>
        <v>0</v>
      </c>
      <c r="AD89" s="242">
        <f t="shared" si="15"/>
        <v>0</v>
      </c>
      <c r="AE89" s="242">
        <f t="shared" si="16"/>
        <v>0</v>
      </c>
      <c r="AF89" s="242">
        <f t="shared" si="17"/>
        <v>0</v>
      </c>
      <c r="AG89" s="242">
        <f t="shared" si="18"/>
        <v>0</v>
      </c>
    </row>
    <row r="90" spans="1:33" ht="409.5" x14ac:dyDescent="0.2">
      <c r="A90" s="219" t="s">
        <v>19</v>
      </c>
      <c r="B90" s="224" t="s">
        <v>16</v>
      </c>
      <c r="C90" s="751"/>
      <c r="D90" s="751"/>
      <c r="E90" s="754"/>
      <c r="F90" s="744"/>
      <c r="G90" s="374" t="s">
        <v>238</v>
      </c>
      <c r="H90" s="218" t="s">
        <v>239</v>
      </c>
      <c r="I90" s="218" t="s">
        <v>240</v>
      </c>
      <c r="J90" s="215">
        <v>1</v>
      </c>
      <c r="K90" s="398">
        <v>45231</v>
      </c>
      <c r="L90" s="398">
        <v>45747</v>
      </c>
      <c r="M90" s="380">
        <f t="shared" si="21"/>
        <v>73.714285714285708</v>
      </c>
      <c r="N90" s="212">
        <v>1</v>
      </c>
      <c r="O90" s="223" t="s">
        <v>4239</v>
      </c>
      <c r="P90" s="386">
        <f t="shared" si="20"/>
        <v>1</v>
      </c>
      <c r="Q90" s="214" t="str">
        <f>IF(ISNUMBER(P90),IF(P90=100%,"CUMPLIDA",IF(AND(ISNUMBER(L90),ISNUMBER([8]OCI!$P$6)), IF(L90&lt;[8]OCI!$P$6,"INCUMPLIDA","PROCESO"), "VERIFICAR FECHA")),"SIN VALOR AVANCE")</f>
        <v>CUMPLIDA</v>
      </c>
      <c r="R90" s="606" t="s">
        <v>4262</v>
      </c>
      <c r="S90" s="611" t="s">
        <v>4263</v>
      </c>
      <c r="T90" s="603">
        <v>1</v>
      </c>
      <c r="U90" s="604">
        <v>42614</v>
      </c>
      <c r="V90" s="604">
        <v>42825</v>
      </c>
      <c r="W90" s="380">
        <f t="shared" si="19"/>
        <v>30.142857142857142</v>
      </c>
      <c r="X90" s="212">
        <v>1</v>
      </c>
      <c r="Y90" s="609" t="s">
        <v>4264</v>
      </c>
      <c r="Z90" s="242">
        <f t="shared" si="11"/>
        <v>0</v>
      </c>
      <c r="AA90" s="242">
        <f t="shared" si="12"/>
        <v>0</v>
      </c>
      <c r="AB90" s="242">
        <f t="shared" si="13"/>
        <v>1</v>
      </c>
      <c r="AC90" s="242">
        <f t="shared" si="14"/>
        <v>0</v>
      </c>
      <c r="AD90" s="242">
        <f t="shared" si="15"/>
        <v>0</v>
      </c>
      <c r="AE90" s="242">
        <f t="shared" si="16"/>
        <v>0</v>
      </c>
      <c r="AF90" s="242">
        <f t="shared" si="17"/>
        <v>1</v>
      </c>
      <c r="AG90" s="242">
        <f t="shared" si="18"/>
        <v>0</v>
      </c>
    </row>
    <row r="91" spans="1:33" ht="300.75" x14ac:dyDescent="0.2">
      <c r="A91" s="219" t="s">
        <v>19</v>
      </c>
      <c r="B91" s="224" t="s">
        <v>16</v>
      </c>
      <c r="C91" s="751"/>
      <c r="D91" s="751"/>
      <c r="E91" s="754"/>
      <c r="F91" s="744"/>
      <c r="G91" s="374" t="s">
        <v>104</v>
      </c>
      <c r="H91" s="218" t="s">
        <v>104</v>
      </c>
      <c r="I91" s="218" t="s">
        <v>105</v>
      </c>
      <c r="J91" s="215">
        <v>1</v>
      </c>
      <c r="K91" s="398">
        <v>45323</v>
      </c>
      <c r="L91" s="398">
        <v>45747</v>
      </c>
      <c r="M91" s="380">
        <f t="shared" si="21"/>
        <v>60.571428571428569</v>
      </c>
      <c r="N91" s="212">
        <v>1</v>
      </c>
      <c r="O91" s="223" t="s">
        <v>741</v>
      </c>
      <c r="P91" s="386">
        <f t="shared" si="20"/>
        <v>1</v>
      </c>
      <c r="Q91" s="214" t="str">
        <f>IF(ISNUMBER(P91),IF(P91=100%,"CUMPLIDA",IF(AND(ISNUMBER(L91),ISNUMBER([8]OCI!$P$6)), IF(L91&lt;[8]OCI!$P$6,"INCUMPLIDA","PROCESO"), "VERIFICAR FECHA")),"SIN VALOR AVANCE")</f>
        <v>CUMPLIDA</v>
      </c>
      <c r="R91" s="601" t="s">
        <v>675</v>
      </c>
      <c r="S91" s="602" t="s">
        <v>676</v>
      </c>
      <c r="T91" s="603">
        <v>1</v>
      </c>
      <c r="U91" s="604">
        <v>45231</v>
      </c>
      <c r="V91" s="604">
        <v>45504</v>
      </c>
      <c r="W91" s="380">
        <f t="shared" si="19"/>
        <v>39</v>
      </c>
      <c r="X91" s="212">
        <v>1</v>
      </c>
      <c r="Y91" s="605" t="s">
        <v>736</v>
      </c>
      <c r="Z91" s="242">
        <f t="shared" si="11"/>
        <v>0</v>
      </c>
      <c r="AA91" s="242">
        <f t="shared" si="12"/>
        <v>0</v>
      </c>
      <c r="AB91" s="242">
        <f t="shared" si="13"/>
        <v>1</v>
      </c>
      <c r="AC91" s="242">
        <f t="shared" si="14"/>
        <v>0</v>
      </c>
      <c r="AD91" s="242">
        <f t="shared" si="15"/>
        <v>0</v>
      </c>
      <c r="AE91" s="242">
        <f t="shared" si="16"/>
        <v>0</v>
      </c>
      <c r="AF91" s="242">
        <f t="shared" si="17"/>
        <v>1</v>
      </c>
      <c r="AG91" s="242">
        <f t="shared" si="18"/>
        <v>0</v>
      </c>
    </row>
    <row r="92" spans="1:33" ht="240.75" x14ac:dyDescent="0.2">
      <c r="A92" s="219" t="s">
        <v>19</v>
      </c>
      <c r="B92" s="224" t="s">
        <v>16</v>
      </c>
      <c r="C92" s="751"/>
      <c r="D92" s="751"/>
      <c r="E92" s="754"/>
      <c r="F92" s="744"/>
      <c r="G92" s="374" t="s">
        <v>106</v>
      </c>
      <c r="H92" s="218" t="s">
        <v>106</v>
      </c>
      <c r="I92" s="218" t="s">
        <v>107</v>
      </c>
      <c r="J92" s="215">
        <v>1</v>
      </c>
      <c r="K92" s="398">
        <v>45231</v>
      </c>
      <c r="L92" s="398">
        <v>45747</v>
      </c>
      <c r="M92" s="380">
        <f t="shared" si="21"/>
        <v>73.714285714285708</v>
      </c>
      <c r="N92" s="212">
        <v>1</v>
      </c>
      <c r="O92" s="223" t="s">
        <v>4239</v>
      </c>
      <c r="P92" s="386">
        <f t="shared" si="20"/>
        <v>1</v>
      </c>
      <c r="Q92" s="214" t="str">
        <f>IF(ISNUMBER(P92),IF(P92=100%,"CUMPLIDA",IF(AND(ISNUMBER(L92),ISNUMBER([8]OCI!$P$6)), IF(L92&lt;[8]OCI!$P$6,"INCUMPLIDA","PROCESO"), "VERIFICAR FECHA")),"SIN VALOR AVANCE")</f>
        <v>CUMPLIDA</v>
      </c>
      <c r="R92" s="601" t="s">
        <v>678</v>
      </c>
      <c r="S92" s="602" t="s">
        <v>679</v>
      </c>
      <c r="T92" s="603">
        <v>1</v>
      </c>
      <c r="U92" s="604">
        <v>45231</v>
      </c>
      <c r="V92" s="604">
        <v>45504</v>
      </c>
      <c r="W92" s="380">
        <f t="shared" si="19"/>
        <v>39</v>
      </c>
      <c r="X92" s="212">
        <v>1</v>
      </c>
      <c r="Y92" s="605" t="s">
        <v>4266</v>
      </c>
      <c r="Z92" s="242">
        <f t="shared" si="11"/>
        <v>0</v>
      </c>
      <c r="AA92" s="242">
        <f t="shared" si="12"/>
        <v>0</v>
      </c>
      <c r="AB92" s="242">
        <f t="shared" si="13"/>
        <v>1</v>
      </c>
      <c r="AC92" s="242">
        <f t="shared" si="14"/>
        <v>1</v>
      </c>
      <c r="AD92" s="242">
        <f t="shared" si="15"/>
        <v>0</v>
      </c>
      <c r="AE92" s="242">
        <f t="shared" si="16"/>
        <v>0</v>
      </c>
      <c r="AF92" s="242">
        <f t="shared" si="17"/>
        <v>1</v>
      </c>
      <c r="AG92" s="242">
        <f t="shared" si="18"/>
        <v>0</v>
      </c>
    </row>
    <row r="93" spans="1:33" ht="210.75" x14ac:dyDescent="0.2">
      <c r="A93" s="219" t="s">
        <v>19</v>
      </c>
      <c r="B93" s="224" t="s">
        <v>16</v>
      </c>
      <c r="C93" s="751"/>
      <c r="D93" s="751"/>
      <c r="E93" s="754"/>
      <c r="F93" s="744"/>
      <c r="G93" s="374" t="s">
        <v>108</v>
      </c>
      <c r="H93" s="218" t="s">
        <v>108</v>
      </c>
      <c r="I93" s="218" t="s">
        <v>109</v>
      </c>
      <c r="J93" s="215">
        <v>1</v>
      </c>
      <c r="K93" s="398">
        <v>45231</v>
      </c>
      <c r="L93" s="398">
        <v>45808</v>
      </c>
      <c r="M93" s="380">
        <f t="shared" si="21"/>
        <v>82.428571428571431</v>
      </c>
      <c r="N93" s="212">
        <v>1</v>
      </c>
      <c r="O93" s="223" t="s">
        <v>773</v>
      </c>
      <c r="P93" s="386">
        <f t="shared" si="20"/>
        <v>1</v>
      </c>
      <c r="Q93" s="214" t="str">
        <f>IF(ISNUMBER(P93),IF(P93=100%,"CUMPLIDA",IF(AND(ISNUMBER(L93),ISNUMBER([8]OCI!$P$6)), IF(L93&lt;[8]OCI!$P$6,"INCUMPLIDA","PROCESO"), "VERIFICAR FECHA")),"SIN VALOR AVANCE")</f>
        <v>CUMPLIDA</v>
      </c>
      <c r="R93" s="606" t="s">
        <v>98</v>
      </c>
      <c r="S93" s="602" t="s">
        <v>99</v>
      </c>
      <c r="T93" s="607">
        <v>1</v>
      </c>
      <c r="U93" s="608">
        <v>45323</v>
      </c>
      <c r="V93" s="608">
        <v>45747</v>
      </c>
      <c r="W93" s="380">
        <f t="shared" si="19"/>
        <v>60.571428571428569</v>
      </c>
      <c r="X93" s="212">
        <v>0</v>
      </c>
      <c r="Y93" s="605" t="s">
        <v>4267</v>
      </c>
      <c r="Z93" s="242">
        <f t="shared" si="11"/>
        <v>0</v>
      </c>
      <c r="AA93" s="242">
        <f t="shared" si="12"/>
        <v>0</v>
      </c>
      <c r="AB93" s="242">
        <f t="shared" si="13"/>
        <v>1</v>
      </c>
      <c r="AC93" s="242">
        <f t="shared" si="14"/>
        <v>0</v>
      </c>
      <c r="AD93" s="242">
        <f t="shared" si="15"/>
        <v>0</v>
      </c>
      <c r="AE93" s="242">
        <f t="shared" si="16"/>
        <v>0</v>
      </c>
      <c r="AF93" s="242">
        <f t="shared" si="17"/>
        <v>0</v>
      </c>
      <c r="AG93" s="242">
        <f t="shared" si="18"/>
        <v>0</v>
      </c>
    </row>
    <row r="94" spans="1:33" ht="180.75" x14ac:dyDescent="0.2">
      <c r="A94" s="219" t="s">
        <v>19</v>
      </c>
      <c r="B94" s="224" t="s">
        <v>16</v>
      </c>
      <c r="C94" s="751"/>
      <c r="D94" s="751"/>
      <c r="E94" s="754"/>
      <c r="F94" s="744"/>
      <c r="G94" s="374" t="s">
        <v>110</v>
      </c>
      <c r="H94" s="218" t="s">
        <v>111</v>
      </c>
      <c r="I94" s="218" t="s">
        <v>112</v>
      </c>
      <c r="J94" s="215">
        <v>12</v>
      </c>
      <c r="K94" s="398">
        <v>46024</v>
      </c>
      <c r="L94" s="398">
        <v>47118</v>
      </c>
      <c r="M94" s="380">
        <f t="shared" si="21"/>
        <v>156.28571428571428</v>
      </c>
      <c r="N94" s="212">
        <v>0</v>
      </c>
      <c r="O94" s="223" t="s">
        <v>917</v>
      </c>
      <c r="P94" s="386">
        <f t="shared" si="20"/>
        <v>0</v>
      </c>
      <c r="Q94" s="214" t="str">
        <f>IF(ISNUMBER(P94),IF(P94=100%,"CUMPLIDA",IF(AND(ISNUMBER(L94),ISNUMBER([8]OCI!$P$6)), IF(L94&lt;[8]OCI!$P$6,"INCUMPLIDA","PROCESO"), "VERIFICAR FECHA")),"SIN VALOR AVANCE")</f>
        <v>PROCESO</v>
      </c>
      <c r="R94" s="606" t="s">
        <v>101</v>
      </c>
      <c r="S94" s="602" t="s">
        <v>102</v>
      </c>
      <c r="T94" s="607">
        <v>1</v>
      </c>
      <c r="U94" s="608">
        <v>45323</v>
      </c>
      <c r="V94" s="608">
        <v>45747</v>
      </c>
      <c r="W94" s="380">
        <f t="shared" si="19"/>
        <v>60.571428571428569</v>
      </c>
      <c r="X94" s="212">
        <v>0</v>
      </c>
      <c r="Y94" s="605" t="s">
        <v>4268</v>
      </c>
      <c r="Z94" s="242">
        <f t="shared" si="11"/>
        <v>0</v>
      </c>
      <c r="AA94" s="242">
        <f t="shared" si="12"/>
        <v>0</v>
      </c>
      <c r="AB94" s="242">
        <f t="shared" si="13"/>
        <v>0</v>
      </c>
      <c r="AC94" s="242">
        <f t="shared" si="14"/>
        <v>0</v>
      </c>
      <c r="AD94" s="242">
        <f t="shared" si="15"/>
        <v>0</v>
      </c>
      <c r="AE94" s="242">
        <f t="shared" si="16"/>
        <v>0</v>
      </c>
      <c r="AF94" s="242">
        <f t="shared" si="17"/>
        <v>1</v>
      </c>
      <c r="AG94" s="242">
        <f t="shared" si="18"/>
        <v>0</v>
      </c>
    </row>
    <row r="95" spans="1:33" ht="150" x14ac:dyDescent="0.2">
      <c r="A95" s="219" t="s">
        <v>19</v>
      </c>
      <c r="B95" s="224" t="s">
        <v>16</v>
      </c>
      <c r="C95" s="751"/>
      <c r="D95" s="751"/>
      <c r="E95" s="754"/>
      <c r="F95" s="744"/>
      <c r="G95" s="374" t="s">
        <v>114</v>
      </c>
      <c r="H95" s="218" t="s">
        <v>115</v>
      </c>
      <c r="I95" s="218" t="s">
        <v>116</v>
      </c>
      <c r="J95" s="215">
        <v>1</v>
      </c>
      <c r="K95" s="398">
        <v>46024</v>
      </c>
      <c r="L95" s="398">
        <v>47118</v>
      </c>
      <c r="M95" s="380">
        <f t="shared" si="21"/>
        <v>156.28571428571428</v>
      </c>
      <c r="N95" s="212">
        <v>0</v>
      </c>
      <c r="O95" s="223" t="s">
        <v>741</v>
      </c>
      <c r="P95" s="386">
        <f t="shared" si="20"/>
        <v>0</v>
      </c>
      <c r="Q95" s="214" t="str">
        <f>IF(ISNUMBER(P95),IF(P95=100%,"CUMPLIDA",IF(AND(ISNUMBER(L95),ISNUMBER([8]OCI!$P$6)), IF(L95&lt;[8]OCI!$P$6,"INCUMPLIDA","PROCESO"), "VERIFICAR FECHA")),"SIN VALOR AVANCE")</f>
        <v>PROCESO</v>
      </c>
      <c r="R95" s="606" t="s">
        <v>239</v>
      </c>
      <c r="S95" s="602" t="s">
        <v>240</v>
      </c>
      <c r="T95" s="607">
        <v>1</v>
      </c>
      <c r="U95" s="608">
        <v>45231</v>
      </c>
      <c r="V95" s="608">
        <v>45747</v>
      </c>
      <c r="W95" s="380">
        <f t="shared" si="19"/>
        <v>73.714285714285708</v>
      </c>
      <c r="X95" s="212">
        <v>0</v>
      </c>
      <c r="Y95" s="605" t="s">
        <v>4268</v>
      </c>
      <c r="Z95" s="242">
        <f t="shared" si="11"/>
        <v>0</v>
      </c>
      <c r="AA95" s="242">
        <f t="shared" si="12"/>
        <v>0</v>
      </c>
      <c r="AB95" s="242">
        <f t="shared" si="13"/>
        <v>1</v>
      </c>
      <c r="AC95" s="242">
        <f t="shared" si="14"/>
        <v>0</v>
      </c>
      <c r="AD95" s="242">
        <f t="shared" si="15"/>
        <v>0</v>
      </c>
      <c r="AE95" s="242">
        <f t="shared" si="16"/>
        <v>0</v>
      </c>
      <c r="AF95" s="242">
        <f t="shared" si="17"/>
        <v>1</v>
      </c>
      <c r="AG95" s="242">
        <f t="shared" si="18"/>
        <v>0</v>
      </c>
    </row>
    <row r="96" spans="1:33" ht="285.75" x14ac:dyDescent="0.2">
      <c r="A96" s="219" t="s">
        <v>19</v>
      </c>
      <c r="B96" s="224" t="s">
        <v>16</v>
      </c>
      <c r="C96" s="752"/>
      <c r="D96" s="752"/>
      <c r="E96" s="755"/>
      <c r="F96" s="745"/>
      <c r="G96" s="374" t="s">
        <v>117</v>
      </c>
      <c r="H96" s="218" t="s">
        <v>118</v>
      </c>
      <c r="I96" s="218" t="s">
        <v>119</v>
      </c>
      <c r="J96" s="215">
        <v>2</v>
      </c>
      <c r="K96" s="398">
        <v>46024</v>
      </c>
      <c r="L96" s="398">
        <v>47118</v>
      </c>
      <c r="M96" s="380">
        <f t="shared" si="21"/>
        <v>156.28571428571428</v>
      </c>
      <c r="N96" s="212">
        <v>0</v>
      </c>
      <c r="O96" s="223" t="s">
        <v>761</v>
      </c>
      <c r="P96" s="386">
        <f t="shared" si="20"/>
        <v>0</v>
      </c>
      <c r="Q96" s="214" t="str">
        <f>IF(ISNUMBER(P96),IF(P96=100%,"CUMPLIDA",IF(AND(ISNUMBER(L96),ISNUMBER([8]OCI!$P$6)), IF(L96&lt;[8]OCI!$P$6,"INCUMPLIDA","PROCESO"), "VERIFICAR FECHA")),"SIN VALOR AVANCE")</f>
        <v>PROCESO</v>
      </c>
      <c r="R96" s="606" t="s">
        <v>104</v>
      </c>
      <c r="S96" s="602" t="s">
        <v>105</v>
      </c>
      <c r="T96" s="607">
        <v>1</v>
      </c>
      <c r="U96" s="608">
        <v>45323</v>
      </c>
      <c r="V96" s="608">
        <v>45747</v>
      </c>
      <c r="W96" s="380">
        <f t="shared" si="19"/>
        <v>60.571428571428569</v>
      </c>
      <c r="X96" s="212">
        <v>0</v>
      </c>
      <c r="Y96" s="605" t="s">
        <v>4267</v>
      </c>
      <c r="Z96" s="242">
        <f t="shared" si="11"/>
        <v>0</v>
      </c>
      <c r="AA96" s="242">
        <f t="shared" si="12"/>
        <v>0</v>
      </c>
      <c r="AB96" s="242">
        <f t="shared" si="13"/>
        <v>0</v>
      </c>
      <c r="AC96" s="242">
        <f t="shared" si="14"/>
        <v>0</v>
      </c>
      <c r="AD96" s="242">
        <f t="shared" si="15"/>
        <v>0</v>
      </c>
      <c r="AE96" s="242">
        <f t="shared" si="16"/>
        <v>0</v>
      </c>
      <c r="AF96" s="242">
        <f t="shared" si="17"/>
        <v>1</v>
      </c>
      <c r="AG96" s="242">
        <f t="shared" si="18"/>
        <v>0</v>
      </c>
    </row>
    <row r="97" spans="1:33" ht="270.75" customHeight="1" x14ac:dyDescent="0.2">
      <c r="A97" s="219" t="s">
        <v>19</v>
      </c>
      <c r="B97" s="224" t="s">
        <v>16</v>
      </c>
      <c r="C97" s="750" t="s">
        <v>4240</v>
      </c>
      <c r="D97" s="750" t="s">
        <v>4235</v>
      </c>
      <c r="E97" s="743" t="s">
        <v>4241</v>
      </c>
      <c r="F97" s="743" t="s">
        <v>4242</v>
      </c>
      <c r="G97" s="404" t="s">
        <v>675</v>
      </c>
      <c r="H97" s="381" t="s">
        <v>675</v>
      </c>
      <c r="I97" s="218" t="s">
        <v>676</v>
      </c>
      <c r="J97" s="378">
        <v>1</v>
      </c>
      <c r="K97" s="385">
        <v>45231</v>
      </c>
      <c r="L97" s="385">
        <v>45504</v>
      </c>
      <c r="M97" s="380">
        <f t="shared" si="21"/>
        <v>39</v>
      </c>
      <c r="N97" s="212">
        <v>1</v>
      </c>
      <c r="O97" s="223" t="s">
        <v>736</v>
      </c>
      <c r="P97" s="386">
        <f t="shared" si="20"/>
        <v>1</v>
      </c>
      <c r="Q97" s="214" t="str">
        <f>IF(ISNUMBER(P97),IF(P97=100%,"CUMPLIDA",IF(AND(ISNUMBER(L97),ISNUMBER([8]OCI!$P$6)), IF(L97&lt;[8]OCI!$P$6,"INCUMPLIDA","PROCESO"), "VERIFICAR FECHA")),"SIN VALOR AVANCE")</f>
        <v>CUMPLIDA</v>
      </c>
      <c r="R97" s="606" t="s">
        <v>106</v>
      </c>
      <c r="S97" s="602" t="s">
        <v>107</v>
      </c>
      <c r="T97" s="607">
        <v>1</v>
      </c>
      <c r="U97" s="608">
        <v>45231</v>
      </c>
      <c r="V97" s="608">
        <v>45747</v>
      </c>
      <c r="W97" s="380">
        <f t="shared" si="19"/>
        <v>73.714285714285708</v>
      </c>
      <c r="X97" s="212">
        <v>0</v>
      </c>
      <c r="Y97" s="605" t="s">
        <v>4268</v>
      </c>
      <c r="Z97" s="242">
        <f t="shared" si="11"/>
        <v>0</v>
      </c>
      <c r="AA97" s="242">
        <f t="shared" si="12"/>
        <v>0</v>
      </c>
      <c r="AB97" s="242">
        <f t="shared" si="13"/>
        <v>1</v>
      </c>
      <c r="AC97" s="242">
        <f t="shared" si="14"/>
        <v>1</v>
      </c>
      <c r="AD97" s="242">
        <f t="shared" si="15"/>
        <v>0</v>
      </c>
      <c r="AE97" s="242">
        <f t="shared" si="16"/>
        <v>0</v>
      </c>
      <c r="AF97" s="242">
        <f t="shared" si="17"/>
        <v>0</v>
      </c>
      <c r="AG97" s="242">
        <f t="shared" si="18"/>
        <v>0</v>
      </c>
    </row>
    <row r="98" spans="1:33" ht="270.75" customHeight="1" x14ac:dyDescent="0.2">
      <c r="A98" s="219" t="s">
        <v>19</v>
      </c>
      <c r="B98" s="224" t="s">
        <v>16</v>
      </c>
      <c r="C98" s="751"/>
      <c r="D98" s="751"/>
      <c r="E98" s="744"/>
      <c r="F98" s="744"/>
      <c r="G98" s="404" t="s">
        <v>678</v>
      </c>
      <c r="H98" s="381" t="s">
        <v>678</v>
      </c>
      <c r="I98" s="218" t="s">
        <v>679</v>
      </c>
      <c r="J98" s="378">
        <v>1</v>
      </c>
      <c r="K98" s="385">
        <v>45231</v>
      </c>
      <c r="L98" s="385">
        <v>45504</v>
      </c>
      <c r="M98" s="380">
        <f t="shared" si="21"/>
        <v>39</v>
      </c>
      <c r="N98" s="212">
        <v>1</v>
      </c>
      <c r="O98" s="223" t="s">
        <v>4243</v>
      </c>
      <c r="P98" s="386">
        <f t="shared" si="20"/>
        <v>1</v>
      </c>
      <c r="Q98" s="214" t="str">
        <f>IF(ISNUMBER(P98),IF(P98=100%,"CUMPLIDA",IF(AND(ISNUMBER(L98),ISNUMBER([8]OCI!$P$6)), IF(L98&lt;[8]OCI!$P$6,"INCUMPLIDA","PROCESO"), "VERIFICAR FECHA")),"SIN VALOR AVANCE")</f>
        <v>CUMPLIDA</v>
      </c>
      <c r="R98" s="606" t="s">
        <v>108</v>
      </c>
      <c r="S98" s="602" t="s">
        <v>109</v>
      </c>
      <c r="T98" s="607">
        <v>1</v>
      </c>
      <c r="U98" s="608">
        <v>45231</v>
      </c>
      <c r="V98" s="608">
        <v>45808</v>
      </c>
      <c r="W98" s="380">
        <f t="shared" si="19"/>
        <v>82.428571428571431</v>
      </c>
      <c r="X98" s="212">
        <v>0</v>
      </c>
      <c r="Y98" s="605" t="s">
        <v>4266</v>
      </c>
      <c r="Z98" s="242">
        <f t="shared" si="11"/>
        <v>0</v>
      </c>
      <c r="AA98" s="242">
        <f t="shared" si="12"/>
        <v>0</v>
      </c>
      <c r="AB98" s="242">
        <f t="shared" si="13"/>
        <v>1</v>
      </c>
      <c r="AC98" s="242">
        <f t="shared" si="14"/>
        <v>1</v>
      </c>
      <c r="AD98" s="242">
        <f t="shared" si="15"/>
        <v>0</v>
      </c>
      <c r="AE98" s="242">
        <f t="shared" si="16"/>
        <v>0</v>
      </c>
      <c r="AF98" s="242">
        <f t="shared" si="17"/>
        <v>0</v>
      </c>
      <c r="AG98" s="242">
        <f t="shared" si="18"/>
        <v>0</v>
      </c>
    </row>
    <row r="99" spans="1:33" ht="135" x14ac:dyDescent="0.2">
      <c r="A99" s="219" t="s">
        <v>19</v>
      </c>
      <c r="B99" s="224" t="s">
        <v>16</v>
      </c>
      <c r="C99" s="751"/>
      <c r="D99" s="751"/>
      <c r="E99" s="744"/>
      <c r="F99" s="744"/>
      <c r="G99" s="374" t="s">
        <v>97</v>
      </c>
      <c r="H99" s="218" t="s">
        <v>98</v>
      </c>
      <c r="I99" s="218" t="s">
        <v>99</v>
      </c>
      <c r="J99" s="215">
        <v>1</v>
      </c>
      <c r="K99" s="398">
        <v>45323</v>
      </c>
      <c r="L99" s="398">
        <v>45747</v>
      </c>
      <c r="M99" s="380">
        <f t="shared" si="21"/>
        <v>60.571428571428569</v>
      </c>
      <c r="N99" s="212">
        <v>1</v>
      </c>
      <c r="O99" s="218" t="s">
        <v>4244</v>
      </c>
      <c r="P99" s="386">
        <f t="shared" si="20"/>
        <v>1</v>
      </c>
      <c r="Q99" s="214" t="str">
        <f>IF(ISNUMBER(P99),IF(P99=100%,"CUMPLIDA",IF(AND(ISNUMBER(L99),ISNUMBER([8]OCI!$P$6)), IF(L99&lt;[8]OCI!$P$6,"INCUMPLIDA","PROCESO"), "VERIFICAR FECHA")),"SIN VALOR AVANCE")</f>
        <v>CUMPLIDA</v>
      </c>
      <c r="R99" s="606" t="s">
        <v>111</v>
      </c>
      <c r="S99" s="602" t="s">
        <v>112</v>
      </c>
      <c r="T99" s="607">
        <v>8</v>
      </c>
      <c r="U99" s="608">
        <v>45809</v>
      </c>
      <c r="V99" s="608">
        <v>46568</v>
      </c>
      <c r="W99" s="380">
        <f t="shared" si="19"/>
        <v>108.42857142857143</v>
      </c>
      <c r="X99" s="212">
        <v>0</v>
      </c>
      <c r="Y99" s="605" t="s">
        <v>4268</v>
      </c>
      <c r="Z99" s="242">
        <f t="shared" si="11"/>
        <v>0</v>
      </c>
      <c r="AA99" s="242">
        <f t="shared" si="12"/>
        <v>0</v>
      </c>
      <c r="AB99" s="242">
        <f t="shared" si="13"/>
        <v>0</v>
      </c>
      <c r="AC99" s="242">
        <f t="shared" si="14"/>
        <v>0</v>
      </c>
      <c r="AD99" s="242">
        <f t="shared" si="15"/>
        <v>0</v>
      </c>
      <c r="AE99" s="242">
        <f t="shared" si="16"/>
        <v>0</v>
      </c>
      <c r="AF99" s="242">
        <f t="shared" si="17"/>
        <v>0</v>
      </c>
      <c r="AG99" s="242">
        <f t="shared" si="18"/>
        <v>0</v>
      </c>
    </row>
    <row r="100" spans="1:33" ht="180.75" x14ac:dyDescent="0.2">
      <c r="A100" s="219" t="s">
        <v>19</v>
      </c>
      <c r="B100" s="224" t="s">
        <v>16</v>
      </c>
      <c r="C100" s="751"/>
      <c r="D100" s="751"/>
      <c r="E100" s="744"/>
      <c r="F100" s="744"/>
      <c r="G100" s="374" t="s">
        <v>101</v>
      </c>
      <c r="H100" s="218" t="s">
        <v>101</v>
      </c>
      <c r="I100" s="218" t="s">
        <v>102</v>
      </c>
      <c r="J100" s="215">
        <v>1</v>
      </c>
      <c r="K100" s="398">
        <v>45323</v>
      </c>
      <c r="L100" s="398">
        <v>45747</v>
      </c>
      <c r="M100" s="380">
        <f t="shared" si="21"/>
        <v>60.571428571428569</v>
      </c>
      <c r="N100" s="212">
        <v>1</v>
      </c>
      <c r="O100" s="223" t="s">
        <v>916</v>
      </c>
      <c r="P100" s="386">
        <f t="shared" si="20"/>
        <v>1</v>
      </c>
      <c r="Q100" s="214" t="str">
        <f>IF(ISNUMBER(P100),IF(P100=100%,"CUMPLIDA",IF(AND(ISNUMBER(L100),ISNUMBER([8]OCI!$P$6)), IF(L100&lt;[8]OCI!$P$6,"INCUMPLIDA","PROCESO"), "VERIFICAR FECHA")),"SIN VALOR AVANCE")</f>
        <v>CUMPLIDA</v>
      </c>
      <c r="R100" s="606" t="s">
        <v>115</v>
      </c>
      <c r="S100" s="602" t="s">
        <v>116</v>
      </c>
      <c r="T100" s="607">
        <v>1</v>
      </c>
      <c r="U100" s="608">
        <v>45809</v>
      </c>
      <c r="V100" s="608">
        <v>46568</v>
      </c>
      <c r="W100" s="380">
        <f t="shared" si="19"/>
        <v>108.42857142857143</v>
      </c>
      <c r="X100" s="212">
        <v>0</v>
      </c>
      <c r="Y100" s="605" t="s">
        <v>4267</v>
      </c>
      <c r="Z100" s="242">
        <f t="shared" si="11"/>
        <v>0</v>
      </c>
      <c r="AA100" s="242">
        <f t="shared" si="12"/>
        <v>0</v>
      </c>
      <c r="AB100" s="242">
        <f t="shared" si="13"/>
        <v>1</v>
      </c>
      <c r="AC100" s="242">
        <f t="shared" si="14"/>
        <v>0</v>
      </c>
      <c r="AD100" s="242">
        <f t="shared" si="15"/>
        <v>0</v>
      </c>
      <c r="AE100" s="242">
        <f t="shared" si="16"/>
        <v>0</v>
      </c>
      <c r="AF100" s="242">
        <f t="shared" si="17"/>
        <v>0</v>
      </c>
      <c r="AG100" s="242">
        <f t="shared" si="18"/>
        <v>0</v>
      </c>
    </row>
    <row r="101" spans="1:33" ht="409.5" x14ac:dyDescent="0.2">
      <c r="A101" s="219" t="s">
        <v>19</v>
      </c>
      <c r="B101" s="224" t="s">
        <v>16</v>
      </c>
      <c r="C101" s="751"/>
      <c r="D101" s="751"/>
      <c r="E101" s="744"/>
      <c r="F101" s="744"/>
      <c r="G101" s="374" t="s">
        <v>238</v>
      </c>
      <c r="H101" s="218" t="s">
        <v>239</v>
      </c>
      <c r="I101" s="218" t="s">
        <v>240</v>
      </c>
      <c r="J101" s="215">
        <v>1</v>
      </c>
      <c r="K101" s="398">
        <v>45231</v>
      </c>
      <c r="L101" s="398">
        <v>45747</v>
      </c>
      <c r="M101" s="380">
        <f t="shared" si="21"/>
        <v>73.714285714285708</v>
      </c>
      <c r="N101" s="212">
        <v>1</v>
      </c>
      <c r="O101" s="223" t="s">
        <v>916</v>
      </c>
      <c r="P101" s="386">
        <f t="shared" si="20"/>
        <v>1</v>
      </c>
      <c r="Q101" s="214" t="str">
        <f>IF(ISNUMBER(P101),IF(P101=100%,"CUMPLIDA",IF(AND(ISNUMBER(L101),ISNUMBER([8]OCI!$P$6)), IF(L101&lt;[8]OCI!$P$6,"INCUMPLIDA","PROCESO"), "VERIFICAR FECHA")),"SIN VALOR AVANCE")</f>
        <v>CUMPLIDA</v>
      </c>
      <c r="R101" s="606" t="s">
        <v>118</v>
      </c>
      <c r="S101" s="602" t="s">
        <v>119</v>
      </c>
      <c r="T101" s="607">
        <v>2</v>
      </c>
      <c r="U101" s="608">
        <v>45809</v>
      </c>
      <c r="V101" s="608">
        <v>46568</v>
      </c>
      <c r="W101" s="380">
        <f t="shared" si="19"/>
        <v>108.42857142857143</v>
      </c>
      <c r="X101" s="212">
        <v>0</v>
      </c>
      <c r="Y101" s="605" t="s">
        <v>4266</v>
      </c>
      <c r="Z101" s="242">
        <f t="shared" si="11"/>
        <v>0</v>
      </c>
      <c r="AA101" s="242">
        <f t="shared" si="12"/>
        <v>0</v>
      </c>
      <c r="AB101" s="242">
        <f t="shared" si="13"/>
        <v>0</v>
      </c>
      <c r="AC101" s="242">
        <f t="shared" si="14"/>
        <v>0</v>
      </c>
      <c r="AD101" s="242">
        <f t="shared" si="15"/>
        <v>0</v>
      </c>
      <c r="AE101" s="242">
        <f t="shared" si="16"/>
        <v>0</v>
      </c>
      <c r="AF101" s="242">
        <f t="shared" si="17"/>
        <v>0</v>
      </c>
      <c r="AG101" s="242">
        <f t="shared" si="18"/>
        <v>0</v>
      </c>
    </row>
    <row r="102" spans="1:33" ht="345" x14ac:dyDescent="0.2">
      <c r="A102" s="219" t="s">
        <v>19</v>
      </c>
      <c r="B102" s="224" t="s">
        <v>16</v>
      </c>
      <c r="C102" s="751"/>
      <c r="D102" s="751"/>
      <c r="E102" s="744"/>
      <c r="F102" s="744"/>
      <c r="G102" s="374" t="s">
        <v>104</v>
      </c>
      <c r="H102" s="218" t="s">
        <v>104</v>
      </c>
      <c r="I102" s="218" t="s">
        <v>105</v>
      </c>
      <c r="J102" s="215">
        <v>1</v>
      </c>
      <c r="K102" s="398">
        <v>45323</v>
      </c>
      <c r="L102" s="398">
        <v>45747</v>
      </c>
      <c r="M102" s="380">
        <f t="shared" si="21"/>
        <v>60.571428571428569</v>
      </c>
      <c r="N102" s="212">
        <v>1</v>
      </c>
      <c r="O102" s="218" t="s">
        <v>4245</v>
      </c>
      <c r="P102" s="386">
        <f t="shared" si="20"/>
        <v>1</v>
      </c>
      <c r="Q102" s="214" t="str">
        <f>IF(ISNUMBER(P102),IF(P102=100%,"CUMPLIDA",IF(AND(ISNUMBER(L102),ISNUMBER([8]OCI!$P$6)), IF(L102&lt;[8]OCI!$P$6,"INCUMPLIDA","PROCESO"), "VERIFICAR FECHA")),"SIN VALOR AVANCE")</f>
        <v>CUMPLIDA</v>
      </c>
      <c r="R102" s="610" t="s">
        <v>4269</v>
      </c>
      <c r="S102" s="611" t="s">
        <v>4270</v>
      </c>
      <c r="T102" s="603">
        <v>1</v>
      </c>
      <c r="U102" s="604">
        <v>42795</v>
      </c>
      <c r="V102" s="604">
        <v>42855</v>
      </c>
      <c r="W102" s="380">
        <f t="shared" si="19"/>
        <v>8.5714285714285712</v>
      </c>
      <c r="X102" s="212">
        <v>1</v>
      </c>
      <c r="Y102" s="609" t="s">
        <v>4271</v>
      </c>
      <c r="Z102" s="242">
        <f t="shared" si="11"/>
        <v>0</v>
      </c>
      <c r="AA102" s="242">
        <f t="shared" si="12"/>
        <v>0</v>
      </c>
      <c r="AB102" s="242">
        <f t="shared" si="13"/>
        <v>1</v>
      </c>
      <c r="AC102" s="242">
        <f t="shared" si="14"/>
        <v>0</v>
      </c>
      <c r="AD102" s="242">
        <f t="shared" si="15"/>
        <v>0</v>
      </c>
      <c r="AE102" s="242">
        <f t="shared" si="16"/>
        <v>0</v>
      </c>
      <c r="AF102" s="242">
        <f t="shared" si="17"/>
        <v>1</v>
      </c>
      <c r="AG102" s="242">
        <f t="shared" si="18"/>
        <v>0</v>
      </c>
    </row>
    <row r="103" spans="1:33" ht="210" x14ac:dyDescent="0.2">
      <c r="A103" s="219" t="s">
        <v>19</v>
      </c>
      <c r="B103" s="224" t="s">
        <v>16</v>
      </c>
      <c r="C103" s="751"/>
      <c r="D103" s="751"/>
      <c r="E103" s="744"/>
      <c r="F103" s="744"/>
      <c r="G103" s="374" t="s">
        <v>106</v>
      </c>
      <c r="H103" s="218" t="s">
        <v>106</v>
      </c>
      <c r="I103" s="218" t="s">
        <v>107</v>
      </c>
      <c r="J103" s="215">
        <v>1</v>
      </c>
      <c r="K103" s="398">
        <v>45231</v>
      </c>
      <c r="L103" s="398">
        <v>45747</v>
      </c>
      <c r="M103" s="380">
        <f t="shared" si="21"/>
        <v>73.714285714285708</v>
      </c>
      <c r="N103" s="212">
        <v>1</v>
      </c>
      <c r="O103" s="223" t="s">
        <v>916</v>
      </c>
      <c r="P103" s="386">
        <f t="shared" si="20"/>
        <v>1</v>
      </c>
      <c r="Q103" s="214" t="str">
        <f>IF(ISNUMBER(P103),IF(P103=100%,"CUMPLIDA",IF(AND(ISNUMBER(L103),ISNUMBER([8]OCI!$P$6)), IF(L103&lt;[8]OCI!$P$6,"INCUMPLIDA","PROCESO"), "VERIFICAR FECHA")),"SIN VALOR AVANCE")</f>
        <v>CUMPLIDA</v>
      </c>
      <c r="R103" s="610" t="s">
        <v>4272</v>
      </c>
      <c r="S103" s="611" t="s">
        <v>4273</v>
      </c>
      <c r="T103" s="603">
        <v>1</v>
      </c>
      <c r="U103" s="604">
        <v>42855</v>
      </c>
      <c r="V103" s="604">
        <v>42916</v>
      </c>
      <c r="W103" s="380">
        <f t="shared" si="19"/>
        <v>8.7142857142857135</v>
      </c>
      <c r="X103" s="212">
        <v>1</v>
      </c>
      <c r="Y103" s="609" t="s">
        <v>4274</v>
      </c>
      <c r="Z103" s="242">
        <f t="shared" si="11"/>
        <v>0</v>
      </c>
      <c r="AA103" s="242">
        <f t="shared" si="12"/>
        <v>0</v>
      </c>
      <c r="AB103" s="242">
        <f t="shared" si="13"/>
        <v>1</v>
      </c>
      <c r="AC103" s="242">
        <f t="shared" si="14"/>
        <v>0</v>
      </c>
      <c r="AD103" s="242">
        <f t="shared" si="15"/>
        <v>0</v>
      </c>
      <c r="AE103" s="242">
        <f t="shared" si="16"/>
        <v>0</v>
      </c>
      <c r="AF103" s="242">
        <f t="shared" si="17"/>
        <v>1</v>
      </c>
      <c r="AG103" s="242">
        <f t="shared" si="18"/>
        <v>0</v>
      </c>
    </row>
    <row r="104" spans="1:33" ht="300.75" customHeight="1" x14ac:dyDescent="0.2">
      <c r="A104" s="219" t="s">
        <v>19</v>
      </c>
      <c r="B104" s="224" t="s">
        <v>16</v>
      </c>
      <c r="C104" s="751"/>
      <c r="D104" s="751"/>
      <c r="E104" s="744"/>
      <c r="F104" s="744"/>
      <c r="G104" s="374" t="s">
        <v>108</v>
      </c>
      <c r="H104" s="218" t="s">
        <v>108</v>
      </c>
      <c r="I104" s="218" t="s">
        <v>109</v>
      </c>
      <c r="J104" s="215">
        <v>1</v>
      </c>
      <c r="K104" s="398">
        <v>45231</v>
      </c>
      <c r="L104" s="398">
        <v>45808</v>
      </c>
      <c r="M104" s="380">
        <f t="shared" si="21"/>
        <v>82.428571428571431</v>
      </c>
      <c r="N104" s="212">
        <v>1</v>
      </c>
      <c r="O104" s="223" t="s">
        <v>4246</v>
      </c>
      <c r="P104" s="386">
        <f t="shared" si="20"/>
        <v>1</v>
      </c>
      <c r="Q104" s="214" t="str">
        <f>IF(ISNUMBER(P104),IF(P104=100%,"CUMPLIDA",IF(AND(ISNUMBER(L104),ISNUMBER([8]OCI!$P$6)), IF(L104&lt;[8]OCI!$P$6,"INCUMPLIDA","PROCESO"), "VERIFICAR FECHA")),"SIN VALOR AVANCE")</f>
        <v>CUMPLIDA</v>
      </c>
      <c r="R104" s="601" t="s">
        <v>675</v>
      </c>
      <c r="S104" s="602" t="s">
        <v>676</v>
      </c>
      <c r="T104" s="603">
        <v>1</v>
      </c>
      <c r="U104" s="604">
        <v>45231</v>
      </c>
      <c r="V104" s="604">
        <v>45504</v>
      </c>
      <c r="W104" s="380">
        <f t="shared" si="19"/>
        <v>39</v>
      </c>
      <c r="X104" s="212">
        <v>1</v>
      </c>
      <c r="Y104" s="605" t="s">
        <v>736</v>
      </c>
      <c r="Z104" s="242">
        <f t="shared" si="11"/>
        <v>0</v>
      </c>
      <c r="AA104" s="242">
        <f t="shared" si="12"/>
        <v>0</v>
      </c>
      <c r="AB104" s="242">
        <f t="shared" si="13"/>
        <v>1</v>
      </c>
      <c r="AC104" s="242">
        <f t="shared" si="14"/>
        <v>1</v>
      </c>
      <c r="AD104" s="242">
        <f t="shared" si="15"/>
        <v>0</v>
      </c>
      <c r="AE104" s="242">
        <f t="shared" si="16"/>
        <v>0</v>
      </c>
      <c r="AF104" s="242">
        <f t="shared" si="17"/>
        <v>1</v>
      </c>
      <c r="AG104" s="242">
        <f t="shared" si="18"/>
        <v>0</v>
      </c>
    </row>
    <row r="105" spans="1:33" ht="255.75" x14ac:dyDescent="0.2">
      <c r="A105" s="219" t="s">
        <v>19</v>
      </c>
      <c r="B105" s="224" t="s">
        <v>16</v>
      </c>
      <c r="C105" s="751"/>
      <c r="D105" s="751"/>
      <c r="E105" s="744"/>
      <c r="F105" s="744"/>
      <c r="G105" s="374" t="s">
        <v>110</v>
      </c>
      <c r="H105" s="218" t="s">
        <v>111</v>
      </c>
      <c r="I105" s="218" t="s">
        <v>112</v>
      </c>
      <c r="J105" s="215">
        <v>7</v>
      </c>
      <c r="K105" s="398">
        <v>46024</v>
      </c>
      <c r="L105" s="398">
        <v>46660</v>
      </c>
      <c r="M105" s="380">
        <f t="shared" si="21"/>
        <v>90.857142857142861</v>
      </c>
      <c r="N105" s="212">
        <v>0</v>
      </c>
      <c r="O105" s="223" t="s">
        <v>917</v>
      </c>
      <c r="P105" s="386">
        <f t="shared" si="20"/>
        <v>0</v>
      </c>
      <c r="Q105" s="214" t="str">
        <f>IF(ISNUMBER(P105),IF(P105=100%,"CUMPLIDA",IF(AND(ISNUMBER(L105),ISNUMBER([8]OCI!$P$6)), IF(L105&lt;[8]OCI!$P$6,"INCUMPLIDA","PROCESO"), "VERIFICAR FECHA")),"SIN VALOR AVANCE")</f>
        <v>PROCESO</v>
      </c>
      <c r="R105" s="601" t="s">
        <v>678</v>
      </c>
      <c r="S105" s="602" t="s">
        <v>679</v>
      </c>
      <c r="T105" s="603">
        <v>1</v>
      </c>
      <c r="U105" s="604">
        <v>45231</v>
      </c>
      <c r="V105" s="604">
        <v>45504</v>
      </c>
      <c r="W105" s="380">
        <f t="shared" si="19"/>
        <v>39</v>
      </c>
      <c r="X105" s="212">
        <v>1</v>
      </c>
      <c r="Y105" s="605" t="s">
        <v>4279</v>
      </c>
      <c r="Z105" s="242">
        <f t="shared" si="11"/>
        <v>0</v>
      </c>
      <c r="AA105" s="242">
        <f t="shared" si="12"/>
        <v>0</v>
      </c>
      <c r="AB105" s="242">
        <f t="shared" si="13"/>
        <v>0</v>
      </c>
      <c r="AC105" s="242">
        <f t="shared" si="14"/>
        <v>0</v>
      </c>
      <c r="AD105" s="242">
        <f t="shared" si="15"/>
        <v>0</v>
      </c>
      <c r="AE105" s="242">
        <f t="shared" si="16"/>
        <v>0</v>
      </c>
      <c r="AF105" s="242">
        <f t="shared" si="17"/>
        <v>0</v>
      </c>
      <c r="AG105" s="242">
        <f t="shared" si="18"/>
        <v>0</v>
      </c>
    </row>
    <row r="106" spans="1:33" ht="195.75" x14ac:dyDescent="0.2">
      <c r="A106" s="219" t="s">
        <v>19</v>
      </c>
      <c r="B106" s="224" t="s">
        <v>16</v>
      </c>
      <c r="C106" s="751"/>
      <c r="D106" s="751"/>
      <c r="E106" s="744"/>
      <c r="F106" s="744"/>
      <c r="G106" s="374" t="s">
        <v>114</v>
      </c>
      <c r="H106" s="218" t="s">
        <v>115</v>
      </c>
      <c r="I106" s="218" t="s">
        <v>116</v>
      </c>
      <c r="J106" s="215">
        <v>1</v>
      </c>
      <c r="K106" s="398">
        <v>46024</v>
      </c>
      <c r="L106" s="398">
        <v>46660</v>
      </c>
      <c r="M106" s="380">
        <f t="shared" si="21"/>
        <v>90.857142857142861</v>
      </c>
      <c r="N106" s="212">
        <v>0</v>
      </c>
      <c r="O106" s="218" t="s">
        <v>4245</v>
      </c>
      <c r="P106" s="386">
        <f t="shared" si="20"/>
        <v>0</v>
      </c>
      <c r="Q106" s="214" t="str">
        <f>IF(ISNUMBER(P106),IF(P106=100%,"CUMPLIDA",IF(AND(ISNUMBER(L106),ISNUMBER([8]OCI!$P$6)), IF(L106&lt;[8]OCI!$P$6,"INCUMPLIDA","PROCESO"), "VERIFICAR FECHA")),"SIN VALOR AVANCE")</f>
        <v>PROCESO</v>
      </c>
      <c r="R106" s="606" t="s">
        <v>98</v>
      </c>
      <c r="S106" s="602" t="s">
        <v>99</v>
      </c>
      <c r="T106" s="607">
        <v>1</v>
      </c>
      <c r="U106" s="608">
        <v>45323</v>
      </c>
      <c r="V106" s="608">
        <v>45747</v>
      </c>
      <c r="W106" s="380">
        <f t="shared" si="19"/>
        <v>60.571428571428569</v>
      </c>
      <c r="X106" s="212">
        <v>0</v>
      </c>
      <c r="Y106" s="605" t="s">
        <v>4280</v>
      </c>
      <c r="Z106" s="242">
        <f t="shared" si="11"/>
        <v>0</v>
      </c>
      <c r="AA106" s="242">
        <f t="shared" si="12"/>
        <v>0</v>
      </c>
      <c r="AB106" s="242">
        <f t="shared" si="13"/>
        <v>1</v>
      </c>
      <c r="AC106" s="242">
        <f t="shared" si="14"/>
        <v>0</v>
      </c>
      <c r="AD106" s="242">
        <f t="shared" si="15"/>
        <v>0</v>
      </c>
      <c r="AE106" s="242">
        <f t="shared" si="16"/>
        <v>0</v>
      </c>
      <c r="AF106" s="242">
        <f t="shared" si="17"/>
        <v>1</v>
      </c>
      <c r="AG106" s="242">
        <f t="shared" si="18"/>
        <v>0</v>
      </c>
    </row>
    <row r="107" spans="1:33" ht="285.75" x14ac:dyDescent="0.2">
      <c r="A107" s="219" t="s">
        <v>19</v>
      </c>
      <c r="B107" s="224" t="s">
        <v>16</v>
      </c>
      <c r="C107" s="752"/>
      <c r="D107" s="752"/>
      <c r="E107" s="745"/>
      <c r="F107" s="745"/>
      <c r="G107" s="374" t="s">
        <v>117</v>
      </c>
      <c r="H107" s="218" t="s">
        <v>118</v>
      </c>
      <c r="I107" s="218" t="s">
        <v>119</v>
      </c>
      <c r="J107" s="215">
        <v>2</v>
      </c>
      <c r="K107" s="398">
        <v>46024</v>
      </c>
      <c r="L107" s="398">
        <v>46660</v>
      </c>
      <c r="M107" s="380">
        <f t="shared" si="21"/>
        <v>90.857142857142861</v>
      </c>
      <c r="N107" s="212">
        <v>0</v>
      </c>
      <c r="O107" s="218" t="s">
        <v>4247</v>
      </c>
      <c r="P107" s="386">
        <f t="shared" si="20"/>
        <v>0</v>
      </c>
      <c r="Q107" s="214" t="str">
        <f>IF(ISNUMBER(P107),IF(P107=100%,"CUMPLIDA",IF(AND(ISNUMBER(L107),ISNUMBER([8]OCI!$P$6)), IF(L107&lt;[8]OCI!$P$6,"INCUMPLIDA","PROCESO"), "VERIFICAR FECHA")),"SIN VALOR AVANCE")</f>
        <v>PROCESO</v>
      </c>
      <c r="R107" s="606" t="s">
        <v>101</v>
      </c>
      <c r="S107" s="602" t="s">
        <v>102</v>
      </c>
      <c r="T107" s="607">
        <v>1</v>
      </c>
      <c r="U107" s="608">
        <v>45323</v>
      </c>
      <c r="V107" s="608">
        <v>45747</v>
      </c>
      <c r="W107" s="380">
        <f t="shared" si="19"/>
        <v>60.571428571428569</v>
      </c>
      <c r="X107" s="212">
        <v>0</v>
      </c>
      <c r="Y107" s="605" t="s">
        <v>4268</v>
      </c>
      <c r="Z107" s="242">
        <f t="shared" si="11"/>
        <v>0</v>
      </c>
      <c r="AA107" s="242">
        <f t="shared" si="12"/>
        <v>0</v>
      </c>
      <c r="AB107" s="242">
        <f t="shared" si="13"/>
        <v>0</v>
      </c>
      <c r="AC107" s="242">
        <f t="shared" si="14"/>
        <v>0</v>
      </c>
      <c r="AD107" s="242">
        <f t="shared" si="15"/>
        <v>0</v>
      </c>
      <c r="AE107" s="242">
        <f t="shared" si="16"/>
        <v>0</v>
      </c>
      <c r="AF107" s="242">
        <f t="shared" si="17"/>
        <v>1</v>
      </c>
      <c r="AG107" s="242">
        <f t="shared" si="18"/>
        <v>0</v>
      </c>
    </row>
    <row r="108" spans="1:33" ht="270.75" customHeight="1" x14ac:dyDescent="0.2">
      <c r="A108" s="219" t="s">
        <v>19</v>
      </c>
      <c r="B108" s="224" t="s">
        <v>16</v>
      </c>
      <c r="C108" s="750" t="s">
        <v>4248</v>
      </c>
      <c r="D108" s="750" t="s">
        <v>4235</v>
      </c>
      <c r="E108" s="753" t="s">
        <v>4249</v>
      </c>
      <c r="F108" s="743" t="s">
        <v>4242</v>
      </c>
      <c r="G108" s="748" t="s">
        <v>4238</v>
      </c>
      <c r="H108" s="381" t="s">
        <v>675</v>
      </c>
      <c r="I108" s="218" t="s">
        <v>676</v>
      </c>
      <c r="J108" s="378">
        <v>1</v>
      </c>
      <c r="K108" s="385">
        <v>45231</v>
      </c>
      <c r="L108" s="385">
        <v>45504</v>
      </c>
      <c r="M108" s="380">
        <f t="shared" si="21"/>
        <v>39</v>
      </c>
      <c r="N108" s="212">
        <v>1</v>
      </c>
      <c r="O108" s="223" t="s">
        <v>736</v>
      </c>
      <c r="P108" s="386">
        <f t="shared" si="20"/>
        <v>1</v>
      </c>
      <c r="Q108" s="214" t="str">
        <f>IF(ISNUMBER(P108),IF(P108=100%,"CUMPLIDA",IF(AND(ISNUMBER(L108),ISNUMBER([8]OCI!$P$6)), IF(L108&lt;[8]OCI!$P$6,"INCUMPLIDA","PROCESO"), "VERIFICAR FECHA")),"SIN VALOR AVANCE")</f>
        <v>CUMPLIDA</v>
      </c>
      <c r="R108" s="606" t="s">
        <v>239</v>
      </c>
      <c r="S108" s="602" t="s">
        <v>240</v>
      </c>
      <c r="T108" s="607">
        <v>1</v>
      </c>
      <c r="U108" s="608">
        <v>45231</v>
      </c>
      <c r="V108" s="608">
        <v>45747</v>
      </c>
      <c r="W108" s="380">
        <f t="shared" si="19"/>
        <v>73.714285714285708</v>
      </c>
      <c r="X108" s="212">
        <v>0</v>
      </c>
      <c r="Y108" s="605" t="s">
        <v>4268</v>
      </c>
      <c r="Z108" s="242">
        <f t="shared" si="11"/>
        <v>0</v>
      </c>
      <c r="AA108" s="242">
        <f t="shared" si="12"/>
        <v>0</v>
      </c>
      <c r="AB108" s="242">
        <f t="shared" si="13"/>
        <v>1</v>
      </c>
      <c r="AC108" s="242">
        <f t="shared" si="14"/>
        <v>1</v>
      </c>
      <c r="AD108" s="242">
        <f t="shared" si="15"/>
        <v>0</v>
      </c>
      <c r="AE108" s="242">
        <f t="shared" si="16"/>
        <v>0</v>
      </c>
      <c r="AF108" s="242">
        <f t="shared" si="17"/>
        <v>0</v>
      </c>
      <c r="AG108" s="242">
        <f t="shared" si="18"/>
        <v>0</v>
      </c>
    </row>
    <row r="109" spans="1:33" ht="270.75" customHeight="1" x14ac:dyDescent="0.2">
      <c r="A109" s="219" t="s">
        <v>19</v>
      </c>
      <c r="B109" s="224" t="s">
        <v>16</v>
      </c>
      <c r="C109" s="751"/>
      <c r="D109" s="751"/>
      <c r="E109" s="754"/>
      <c r="F109" s="744"/>
      <c r="G109" s="749"/>
      <c r="H109" s="381" t="s">
        <v>678</v>
      </c>
      <c r="I109" s="218" t="s">
        <v>679</v>
      </c>
      <c r="J109" s="378">
        <v>1</v>
      </c>
      <c r="K109" s="385">
        <v>45231</v>
      </c>
      <c r="L109" s="385">
        <v>45504</v>
      </c>
      <c r="M109" s="380">
        <f t="shared" si="21"/>
        <v>39</v>
      </c>
      <c r="N109" s="212">
        <v>1</v>
      </c>
      <c r="O109" s="223" t="s">
        <v>915</v>
      </c>
      <c r="P109" s="386">
        <f t="shared" si="20"/>
        <v>1</v>
      </c>
      <c r="Q109" s="214" t="str">
        <f>IF(ISNUMBER(P109),IF(P109=100%,"CUMPLIDA",IF(AND(ISNUMBER(L109),ISNUMBER([8]OCI!$P$6)), IF(L109&lt;[8]OCI!$P$6,"INCUMPLIDA","PROCESO"), "VERIFICAR FECHA")),"SIN VALOR AVANCE")</f>
        <v>CUMPLIDA</v>
      </c>
      <c r="R109" s="606" t="s">
        <v>104</v>
      </c>
      <c r="S109" s="602" t="s">
        <v>105</v>
      </c>
      <c r="T109" s="607">
        <v>1</v>
      </c>
      <c r="U109" s="608">
        <v>45323</v>
      </c>
      <c r="V109" s="608">
        <v>45747</v>
      </c>
      <c r="W109" s="380">
        <f t="shared" si="19"/>
        <v>60.571428571428569</v>
      </c>
      <c r="X109" s="212">
        <v>0</v>
      </c>
      <c r="Y109" s="605" t="s">
        <v>4280</v>
      </c>
      <c r="Z109" s="242">
        <f t="shared" ref="Z109:Z172" si="22">IF(R109=H109,1,0)</f>
        <v>0</v>
      </c>
      <c r="AA109" s="242">
        <f t="shared" ref="AA109:AA172" si="23">IF(S109=I109,1,0)</f>
        <v>0</v>
      </c>
      <c r="AB109" s="242">
        <f t="shared" ref="AB109:AB172" si="24">IF(T109=J109,1,0)</f>
        <v>1</v>
      </c>
      <c r="AC109" s="242">
        <f t="shared" ref="AC109:AC172" si="25">IF(U109=K109,1,0)</f>
        <v>0</v>
      </c>
      <c r="AD109" s="242">
        <f t="shared" ref="AD109:AD172" si="26">IF(V109=L109,1,0)</f>
        <v>0</v>
      </c>
      <c r="AE109" s="242">
        <f t="shared" ref="AE109:AE172" si="27">IF(W109=M109,1,0)</f>
        <v>0</v>
      </c>
      <c r="AF109" s="242">
        <f t="shared" ref="AF109:AF172" si="28">IF(X109=N109,1,0)</f>
        <v>0</v>
      </c>
      <c r="AG109" s="242">
        <f t="shared" ref="AG109:AG172" si="29">IF(Y109=O109,1,0)</f>
        <v>0</v>
      </c>
    </row>
    <row r="110" spans="1:33" ht="150.75" x14ac:dyDescent="0.2">
      <c r="A110" s="219" t="s">
        <v>19</v>
      </c>
      <c r="B110" s="224" t="s">
        <v>16</v>
      </c>
      <c r="C110" s="751"/>
      <c r="D110" s="751"/>
      <c r="E110" s="754"/>
      <c r="F110" s="744"/>
      <c r="G110" s="374" t="s">
        <v>97</v>
      </c>
      <c r="H110" s="218" t="s">
        <v>98</v>
      </c>
      <c r="I110" s="218" t="s">
        <v>99</v>
      </c>
      <c r="J110" s="215">
        <v>1</v>
      </c>
      <c r="K110" s="398">
        <v>45323</v>
      </c>
      <c r="L110" s="398">
        <v>45747</v>
      </c>
      <c r="M110" s="380">
        <f t="shared" si="21"/>
        <v>60.571428571428569</v>
      </c>
      <c r="N110" s="212">
        <v>1</v>
      </c>
      <c r="O110" s="223" t="s">
        <v>737</v>
      </c>
      <c r="P110" s="386">
        <f t="shared" si="20"/>
        <v>1</v>
      </c>
      <c r="Q110" s="214" t="str">
        <f>IF(ISNUMBER(P110),IF(P110=100%,"CUMPLIDA",IF(AND(ISNUMBER(L110),ISNUMBER([8]OCI!$P$6)), IF(L110&lt;[8]OCI!$P$6,"INCUMPLIDA","PROCESO"), "VERIFICAR FECHA")),"SIN VALOR AVANCE")</f>
        <v>CUMPLIDA</v>
      </c>
      <c r="R110" s="606" t="s">
        <v>106</v>
      </c>
      <c r="S110" s="602" t="s">
        <v>107</v>
      </c>
      <c r="T110" s="607">
        <v>1</v>
      </c>
      <c r="U110" s="608">
        <v>45231</v>
      </c>
      <c r="V110" s="608">
        <v>45747</v>
      </c>
      <c r="W110" s="380">
        <f t="shared" si="19"/>
        <v>73.714285714285708</v>
      </c>
      <c r="X110" s="212">
        <v>0</v>
      </c>
      <c r="Y110" s="605" t="s">
        <v>4268</v>
      </c>
      <c r="Z110" s="242">
        <f t="shared" si="22"/>
        <v>0</v>
      </c>
      <c r="AA110" s="242">
        <f t="shared" si="23"/>
        <v>0</v>
      </c>
      <c r="AB110" s="242">
        <f t="shared" si="24"/>
        <v>1</v>
      </c>
      <c r="AC110" s="242">
        <f t="shared" si="25"/>
        <v>0</v>
      </c>
      <c r="AD110" s="242">
        <f t="shared" si="26"/>
        <v>1</v>
      </c>
      <c r="AE110" s="242">
        <f t="shared" si="27"/>
        <v>0</v>
      </c>
      <c r="AF110" s="242">
        <f t="shared" si="28"/>
        <v>0</v>
      </c>
      <c r="AG110" s="242">
        <f t="shared" si="29"/>
        <v>0</v>
      </c>
    </row>
    <row r="111" spans="1:33" ht="255.75" x14ac:dyDescent="0.2">
      <c r="A111" s="219" t="s">
        <v>19</v>
      </c>
      <c r="B111" s="224" t="s">
        <v>16</v>
      </c>
      <c r="C111" s="751"/>
      <c r="D111" s="751"/>
      <c r="E111" s="754"/>
      <c r="F111" s="744"/>
      <c r="G111" s="374" t="s">
        <v>101</v>
      </c>
      <c r="H111" s="218" t="s">
        <v>101</v>
      </c>
      <c r="I111" s="218" t="s">
        <v>102</v>
      </c>
      <c r="J111" s="215">
        <v>1</v>
      </c>
      <c r="K111" s="398">
        <v>45323</v>
      </c>
      <c r="L111" s="398">
        <v>45747</v>
      </c>
      <c r="M111" s="380">
        <f t="shared" si="21"/>
        <v>60.571428571428569</v>
      </c>
      <c r="N111" s="212">
        <v>1</v>
      </c>
      <c r="O111" s="223" t="s">
        <v>916</v>
      </c>
      <c r="P111" s="386">
        <f t="shared" si="20"/>
        <v>1</v>
      </c>
      <c r="Q111" s="214" t="str">
        <f>IF(ISNUMBER(P111),IF(P111=100%,"CUMPLIDA",IF(AND(ISNUMBER(L111),ISNUMBER([8]OCI!$P$6)), IF(L111&lt;[8]OCI!$P$6,"INCUMPLIDA","PROCESO"), "VERIFICAR FECHA")),"SIN VALOR AVANCE")</f>
        <v>CUMPLIDA</v>
      </c>
      <c r="R111" s="606" t="s">
        <v>108</v>
      </c>
      <c r="S111" s="602" t="s">
        <v>109</v>
      </c>
      <c r="T111" s="607">
        <v>1</v>
      </c>
      <c r="U111" s="608">
        <v>45231</v>
      </c>
      <c r="V111" s="608">
        <v>45808</v>
      </c>
      <c r="W111" s="380">
        <f t="shared" si="19"/>
        <v>82.428571428571431</v>
      </c>
      <c r="X111" s="212">
        <v>0</v>
      </c>
      <c r="Y111" s="605" t="s">
        <v>4279</v>
      </c>
      <c r="Z111" s="242">
        <f t="shared" si="22"/>
        <v>0</v>
      </c>
      <c r="AA111" s="242">
        <f t="shared" si="23"/>
        <v>0</v>
      </c>
      <c r="AB111" s="242">
        <f t="shared" si="24"/>
        <v>1</v>
      </c>
      <c r="AC111" s="242">
        <f t="shared" si="25"/>
        <v>0</v>
      </c>
      <c r="AD111" s="242">
        <f t="shared" si="26"/>
        <v>0</v>
      </c>
      <c r="AE111" s="242">
        <f t="shared" si="27"/>
        <v>0</v>
      </c>
      <c r="AF111" s="242">
        <f t="shared" si="28"/>
        <v>0</v>
      </c>
      <c r="AG111" s="242">
        <f t="shared" si="29"/>
        <v>0</v>
      </c>
    </row>
    <row r="112" spans="1:33" ht="90.75" x14ac:dyDescent="0.2">
      <c r="A112" s="219" t="s">
        <v>19</v>
      </c>
      <c r="B112" s="224" t="s">
        <v>16</v>
      </c>
      <c r="C112" s="751"/>
      <c r="D112" s="751"/>
      <c r="E112" s="754"/>
      <c r="F112" s="744"/>
      <c r="G112" s="374" t="s">
        <v>238</v>
      </c>
      <c r="H112" s="218" t="s">
        <v>239</v>
      </c>
      <c r="I112" s="218" t="s">
        <v>240</v>
      </c>
      <c r="J112" s="215">
        <v>1</v>
      </c>
      <c r="K112" s="398">
        <v>45231</v>
      </c>
      <c r="L112" s="398">
        <v>45747</v>
      </c>
      <c r="M112" s="380">
        <f t="shared" si="21"/>
        <v>73.714285714285708</v>
      </c>
      <c r="N112" s="212">
        <v>1</v>
      </c>
      <c r="O112" s="223" t="s">
        <v>916</v>
      </c>
      <c r="P112" s="386">
        <f t="shared" si="20"/>
        <v>1</v>
      </c>
      <c r="Q112" s="214" t="str">
        <f>IF(ISNUMBER(P112),IF(P112=100%,"CUMPLIDA",IF(AND(ISNUMBER(L112),ISNUMBER([8]OCI!$P$6)), IF(L112&lt;[8]OCI!$P$6,"INCUMPLIDA","PROCESO"), "VERIFICAR FECHA")),"SIN VALOR AVANCE")</f>
        <v>CUMPLIDA</v>
      </c>
      <c r="R112" s="606" t="s">
        <v>111</v>
      </c>
      <c r="S112" s="602" t="s">
        <v>112</v>
      </c>
      <c r="T112" s="607">
        <v>8</v>
      </c>
      <c r="U112" s="608">
        <v>45809</v>
      </c>
      <c r="V112" s="608">
        <v>46568</v>
      </c>
      <c r="W112" s="380">
        <f t="shared" si="19"/>
        <v>108.42857142857143</v>
      </c>
      <c r="X112" s="212">
        <v>0</v>
      </c>
      <c r="Y112" s="605" t="s">
        <v>4268</v>
      </c>
      <c r="Z112" s="242">
        <f t="shared" si="22"/>
        <v>0</v>
      </c>
      <c r="AA112" s="242">
        <f t="shared" si="23"/>
        <v>0</v>
      </c>
      <c r="AB112" s="242">
        <f t="shared" si="24"/>
        <v>0</v>
      </c>
      <c r="AC112" s="242">
        <f t="shared" si="25"/>
        <v>0</v>
      </c>
      <c r="AD112" s="242">
        <f t="shared" si="26"/>
        <v>0</v>
      </c>
      <c r="AE112" s="242">
        <f t="shared" si="27"/>
        <v>0</v>
      </c>
      <c r="AF112" s="242">
        <f t="shared" si="28"/>
        <v>0</v>
      </c>
      <c r="AG112" s="242">
        <f t="shared" si="29"/>
        <v>0</v>
      </c>
    </row>
    <row r="113" spans="1:33" ht="195.75" x14ac:dyDescent="0.2">
      <c r="A113" s="219" t="s">
        <v>19</v>
      </c>
      <c r="B113" s="224" t="s">
        <v>16</v>
      </c>
      <c r="C113" s="751"/>
      <c r="D113" s="751"/>
      <c r="E113" s="754"/>
      <c r="F113" s="744"/>
      <c r="G113" s="374" t="s">
        <v>104</v>
      </c>
      <c r="H113" s="218" t="s">
        <v>104</v>
      </c>
      <c r="I113" s="218" t="s">
        <v>105</v>
      </c>
      <c r="J113" s="215">
        <v>1</v>
      </c>
      <c r="K113" s="398">
        <v>45323</v>
      </c>
      <c r="L113" s="398">
        <v>45747</v>
      </c>
      <c r="M113" s="380">
        <f t="shared" si="21"/>
        <v>60.571428571428569</v>
      </c>
      <c r="N113" s="212">
        <v>1</v>
      </c>
      <c r="O113" s="223" t="s">
        <v>737</v>
      </c>
      <c r="P113" s="386">
        <f t="shared" si="20"/>
        <v>1</v>
      </c>
      <c r="Q113" s="214" t="str">
        <f>IF(ISNUMBER(P113),IF(P113=100%,"CUMPLIDA",IF(AND(ISNUMBER(L113),ISNUMBER([8]OCI!$P$6)), IF(L113&lt;[8]OCI!$P$6,"INCUMPLIDA","PROCESO"), "VERIFICAR FECHA")),"SIN VALOR AVANCE")</f>
        <v>CUMPLIDA</v>
      </c>
      <c r="R113" s="606" t="s">
        <v>115</v>
      </c>
      <c r="S113" s="602" t="s">
        <v>116</v>
      </c>
      <c r="T113" s="607">
        <v>1</v>
      </c>
      <c r="U113" s="608">
        <v>45809</v>
      </c>
      <c r="V113" s="608">
        <v>46568</v>
      </c>
      <c r="W113" s="380">
        <f t="shared" si="19"/>
        <v>108.42857142857143</v>
      </c>
      <c r="X113" s="212">
        <v>0</v>
      </c>
      <c r="Y113" s="605" t="s">
        <v>4280</v>
      </c>
      <c r="Z113" s="242">
        <f t="shared" si="22"/>
        <v>0</v>
      </c>
      <c r="AA113" s="242">
        <f t="shared" si="23"/>
        <v>0</v>
      </c>
      <c r="AB113" s="242">
        <f t="shared" si="24"/>
        <v>1</v>
      </c>
      <c r="AC113" s="242">
        <f t="shared" si="25"/>
        <v>0</v>
      </c>
      <c r="AD113" s="242">
        <f t="shared" si="26"/>
        <v>0</v>
      </c>
      <c r="AE113" s="242">
        <f t="shared" si="27"/>
        <v>0</v>
      </c>
      <c r="AF113" s="242">
        <f t="shared" si="28"/>
        <v>0</v>
      </c>
      <c r="AG113" s="242">
        <f t="shared" si="29"/>
        <v>0</v>
      </c>
    </row>
    <row r="114" spans="1:33" ht="409.5" x14ac:dyDescent="0.2">
      <c r="A114" s="219" t="s">
        <v>19</v>
      </c>
      <c r="B114" s="224" t="s">
        <v>16</v>
      </c>
      <c r="C114" s="751"/>
      <c r="D114" s="751"/>
      <c r="E114" s="754"/>
      <c r="F114" s="744"/>
      <c r="G114" s="374" t="s">
        <v>106</v>
      </c>
      <c r="H114" s="218" t="s">
        <v>106</v>
      </c>
      <c r="I114" s="218" t="s">
        <v>107</v>
      </c>
      <c r="J114" s="215">
        <v>1</v>
      </c>
      <c r="K114" s="398">
        <v>45231</v>
      </c>
      <c r="L114" s="398">
        <v>45747</v>
      </c>
      <c r="M114" s="380">
        <f t="shared" si="21"/>
        <v>73.714285714285708</v>
      </c>
      <c r="N114" s="212">
        <v>1</v>
      </c>
      <c r="O114" s="223" t="s">
        <v>916</v>
      </c>
      <c r="P114" s="386">
        <f t="shared" si="20"/>
        <v>1</v>
      </c>
      <c r="Q114" s="214" t="str">
        <f>IF(ISNUMBER(P114),IF(P114=100%,"CUMPLIDA",IF(AND(ISNUMBER(L114),ISNUMBER([8]OCI!$P$6)), IF(L114&lt;[8]OCI!$P$6,"INCUMPLIDA","PROCESO"), "VERIFICAR FECHA")),"SIN VALOR AVANCE")</f>
        <v>CUMPLIDA</v>
      </c>
      <c r="R114" s="606" t="s">
        <v>118</v>
      </c>
      <c r="S114" s="602" t="s">
        <v>119</v>
      </c>
      <c r="T114" s="607">
        <v>2</v>
      </c>
      <c r="U114" s="608">
        <v>45809</v>
      </c>
      <c r="V114" s="608">
        <v>46568</v>
      </c>
      <c r="W114" s="380">
        <f t="shared" si="19"/>
        <v>108.42857142857143</v>
      </c>
      <c r="X114" s="212">
        <v>0</v>
      </c>
      <c r="Y114" s="605" t="s">
        <v>4279</v>
      </c>
      <c r="Z114" s="242">
        <f t="shared" si="22"/>
        <v>0</v>
      </c>
      <c r="AA114" s="242">
        <f t="shared" si="23"/>
        <v>0</v>
      </c>
      <c r="AB114" s="242">
        <f t="shared" si="24"/>
        <v>0</v>
      </c>
      <c r="AC114" s="242">
        <f t="shared" si="25"/>
        <v>0</v>
      </c>
      <c r="AD114" s="242">
        <f t="shared" si="26"/>
        <v>0</v>
      </c>
      <c r="AE114" s="242">
        <f t="shared" si="27"/>
        <v>0</v>
      </c>
      <c r="AF114" s="242">
        <f t="shared" si="28"/>
        <v>0</v>
      </c>
      <c r="AG114" s="242">
        <f t="shared" si="29"/>
        <v>0</v>
      </c>
    </row>
    <row r="115" spans="1:33" ht="409.5" x14ac:dyDescent="0.2">
      <c r="A115" s="219" t="s">
        <v>19</v>
      </c>
      <c r="B115" s="224" t="s">
        <v>16</v>
      </c>
      <c r="C115" s="751"/>
      <c r="D115" s="751"/>
      <c r="E115" s="754"/>
      <c r="F115" s="744"/>
      <c r="G115" s="374" t="s">
        <v>108</v>
      </c>
      <c r="H115" s="218" t="s">
        <v>108</v>
      </c>
      <c r="I115" s="218" t="s">
        <v>109</v>
      </c>
      <c r="J115" s="215">
        <v>1</v>
      </c>
      <c r="K115" s="398">
        <v>45231</v>
      </c>
      <c r="L115" s="398">
        <v>45808</v>
      </c>
      <c r="M115" s="380">
        <f t="shared" si="21"/>
        <v>82.428571428571431</v>
      </c>
      <c r="N115" s="212">
        <v>1</v>
      </c>
      <c r="O115" s="223" t="s">
        <v>753</v>
      </c>
      <c r="P115" s="386">
        <f t="shared" si="20"/>
        <v>1</v>
      </c>
      <c r="Q115" s="214" t="str">
        <f>IF(ISNUMBER(P115),IF(P115=100%,"CUMPLIDA",IF(AND(ISNUMBER(L115),ISNUMBER([8]OCI!$P$6)), IF(L115&lt;[8]OCI!$P$6,"INCUMPLIDA","PROCESO"), "VERIFICAR FECHA")),"SIN VALOR AVANCE")</f>
        <v>CUMPLIDA</v>
      </c>
      <c r="R115" s="612" t="s">
        <v>4285</v>
      </c>
      <c r="S115" s="613" t="s">
        <v>4286</v>
      </c>
      <c r="T115" s="603">
        <v>1</v>
      </c>
      <c r="U115" s="604">
        <v>45139</v>
      </c>
      <c r="V115" s="604">
        <v>45716</v>
      </c>
      <c r="W115" s="380">
        <f t="shared" si="19"/>
        <v>82.428571428571431</v>
      </c>
      <c r="X115" s="212">
        <v>0.4</v>
      </c>
      <c r="Y115" s="614" t="s">
        <v>4287</v>
      </c>
      <c r="Z115" s="242">
        <f t="shared" si="22"/>
        <v>0</v>
      </c>
      <c r="AA115" s="242">
        <f t="shared" si="23"/>
        <v>0</v>
      </c>
      <c r="AB115" s="242">
        <f t="shared" si="24"/>
        <v>1</v>
      </c>
      <c r="AC115" s="242">
        <f t="shared" si="25"/>
        <v>0</v>
      </c>
      <c r="AD115" s="242">
        <f t="shared" si="26"/>
        <v>0</v>
      </c>
      <c r="AE115" s="242">
        <f t="shared" si="27"/>
        <v>1</v>
      </c>
      <c r="AF115" s="242">
        <f t="shared" si="28"/>
        <v>0</v>
      </c>
      <c r="AG115" s="242">
        <f t="shared" si="29"/>
        <v>0</v>
      </c>
    </row>
    <row r="116" spans="1:33" ht="409.5" x14ac:dyDescent="0.2">
      <c r="A116" s="219" t="s">
        <v>19</v>
      </c>
      <c r="B116" s="224" t="s">
        <v>16</v>
      </c>
      <c r="C116" s="751"/>
      <c r="D116" s="751"/>
      <c r="E116" s="754"/>
      <c r="F116" s="744"/>
      <c r="G116" s="374" t="s">
        <v>110</v>
      </c>
      <c r="H116" s="218" t="s">
        <v>111</v>
      </c>
      <c r="I116" s="218" t="s">
        <v>112</v>
      </c>
      <c r="J116" s="215">
        <v>7</v>
      </c>
      <c r="K116" s="398">
        <v>46024</v>
      </c>
      <c r="L116" s="398">
        <v>46660</v>
      </c>
      <c r="M116" s="380">
        <f t="shared" si="21"/>
        <v>90.857142857142861</v>
      </c>
      <c r="N116" s="212">
        <v>0</v>
      </c>
      <c r="O116" s="223" t="s">
        <v>917</v>
      </c>
      <c r="P116" s="386">
        <f t="shared" si="20"/>
        <v>0</v>
      </c>
      <c r="Q116" s="214" t="str">
        <f>IF(ISNUMBER(P116),IF(P116=100%,"CUMPLIDA",IF(AND(ISNUMBER(L116),ISNUMBER([8]OCI!$P$6)), IF(L116&lt;[8]OCI!$P$6,"INCUMPLIDA","PROCESO"), "VERIFICAR FECHA")),"SIN VALOR AVANCE")</f>
        <v>PROCESO</v>
      </c>
      <c r="R116" s="612" t="s">
        <v>4288</v>
      </c>
      <c r="S116" s="615" t="s">
        <v>4289</v>
      </c>
      <c r="T116" s="603">
        <v>1</v>
      </c>
      <c r="U116" s="604">
        <v>45139</v>
      </c>
      <c r="V116" s="604">
        <v>45351</v>
      </c>
      <c r="W116" s="380">
        <f t="shared" si="19"/>
        <v>30.285714285714285</v>
      </c>
      <c r="X116" s="212">
        <v>1</v>
      </c>
      <c r="Y116" s="614" t="s">
        <v>4290</v>
      </c>
      <c r="Z116" s="242">
        <f t="shared" si="22"/>
        <v>0</v>
      </c>
      <c r="AA116" s="242">
        <f t="shared" si="23"/>
        <v>0</v>
      </c>
      <c r="AB116" s="242">
        <f t="shared" si="24"/>
        <v>0</v>
      </c>
      <c r="AC116" s="242">
        <f t="shared" si="25"/>
        <v>0</v>
      </c>
      <c r="AD116" s="242">
        <f t="shared" si="26"/>
        <v>0</v>
      </c>
      <c r="AE116" s="242">
        <f t="shared" si="27"/>
        <v>0</v>
      </c>
      <c r="AF116" s="242">
        <f t="shared" si="28"/>
        <v>0</v>
      </c>
      <c r="AG116" s="242">
        <f t="shared" si="29"/>
        <v>0</v>
      </c>
    </row>
    <row r="117" spans="1:33" ht="285" x14ac:dyDescent="0.2">
      <c r="A117" s="219" t="s">
        <v>19</v>
      </c>
      <c r="B117" s="224" t="s">
        <v>16</v>
      </c>
      <c r="C117" s="751"/>
      <c r="D117" s="751"/>
      <c r="E117" s="754"/>
      <c r="F117" s="744"/>
      <c r="G117" s="374" t="s">
        <v>114</v>
      </c>
      <c r="H117" s="218" t="s">
        <v>115</v>
      </c>
      <c r="I117" s="218" t="s">
        <v>116</v>
      </c>
      <c r="J117" s="215">
        <v>1</v>
      </c>
      <c r="K117" s="398">
        <v>46024</v>
      </c>
      <c r="L117" s="398">
        <v>46660</v>
      </c>
      <c r="M117" s="380">
        <f t="shared" si="21"/>
        <v>90.857142857142861</v>
      </c>
      <c r="N117" s="212">
        <v>0</v>
      </c>
      <c r="O117" s="223" t="s">
        <v>737</v>
      </c>
      <c r="P117" s="386">
        <f t="shared" si="20"/>
        <v>0</v>
      </c>
      <c r="Q117" s="214" t="str">
        <f>IF(ISNUMBER(P117),IF(P117=100%,"CUMPLIDA",IF(AND(ISNUMBER(L117),ISNUMBER([8]OCI!$P$6)), IF(L117&lt;[8]OCI!$P$6,"INCUMPLIDA","PROCESO"), "VERIFICAR FECHA")),"SIN VALOR AVANCE")</f>
        <v>PROCESO</v>
      </c>
      <c r="R117" s="612" t="s">
        <v>4291</v>
      </c>
      <c r="S117" s="615" t="s">
        <v>4292</v>
      </c>
      <c r="T117" s="603">
        <v>6</v>
      </c>
      <c r="U117" s="604">
        <v>45139</v>
      </c>
      <c r="V117" s="604">
        <v>45351</v>
      </c>
      <c r="W117" s="380">
        <f t="shared" si="19"/>
        <v>30.285714285714285</v>
      </c>
      <c r="X117" s="212">
        <v>6</v>
      </c>
      <c r="Y117" s="614" t="s">
        <v>4290</v>
      </c>
      <c r="Z117" s="242">
        <f t="shared" si="22"/>
        <v>0</v>
      </c>
      <c r="AA117" s="242">
        <f t="shared" si="23"/>
        <v>0</v>
      </c>
      <c r="AB117" s="242">
        <f t="shared" si="24"/>
        <v>0</v>
      </c>
      <c r="AC117" s="242">
        <f t="shared" si="25"/>
        <v>0</v>
      </c>
      <c r="AD117" s="242">
        <f t="shared" si="26"/>
        <v>0</v>
      </c>
      <c r="AE117" s="242">
        <f t="shared" si="27"/>
        <v>0</v>
      </c>
      <c r="AF117" s="242">
        <f t="shared" si="28"/>
        <v>0</v>
      </c>
      <c r="AG117" s="242">
        <f t="shared" si="29"/>
        <v>0</v>
      </c>
    </row>
    <row r="118" spans="1:33" ht="285.75" x14ac:dyDescent="0.2">
      <c r="A118" s="219" t="s">
        <v>19</v>
      </c>
      <c r="B118" s="224" t="s">
        <v>16</v>
      </c>
      <c r="C118" s="752"/>
      <c r="D118" s="752"/>
      <c r="E118" s="755"/>
      <c r="F118" s="745"/>
      <c r="G118" s="374" t="s">
        <v>117</v>
      </c>
      <c r="H118" s="218" t="s">
        <v>118</v>
      </c>
      <c r="I118" s="218" t="s">
        <v>119</v>
      </c>
      <c r="J118" s="215">
        <v>2</v>
      </c>
      <c r="K118" s="398">
        <v>46024</v>
      </c>
      <c r="L118" s="398">
        <v>46660</v>
      </c>
      <c r="M118" s="380">
        <f t="shared" si="21"/>
        <v>90.857142857142861</v>
      </c>
      <c r="N118" s="212">
        <v>0</v>
      </c>
      <c r="O118" s="223" t="s">
        <v>761</v>
      </c>
      <c r="P118" s="386">
        <f t="shared" si="20"/>
        <v>0</v>
      </c>
      <c r="Q118" s="214" t="str">
        <f>IF(ISNUMBER(P118),IF(P118=100%,"CUMPLIDA",IF(AND(ISNUMBER(L118),ISNUMBER([8]OCI!$P$6)), IF(L118&lt;[8]OCI!$P$6,"INCUMPLIDA","PROCESO"), "VERIFICAR FECHA")),"SIN VALOR AVANCE")</f>
        <v>PROCESO</v>
      </c>
      <c r="R118" s="612" t="s">
        <v>4293</v>
      </c>
      <c r="S118" s="615" t="s">
        <v>4294</v>
      </c>
      <c r="T118" s="616">
        <v>1</v>
      </c>
      <c r="U118" s="604">
        <v>45139</v>
      </c>
      <c r="V118" s="604">
        <v>45351</v>
      </c>
      <c r="W118" s="380">
        <f t="shared" si="19"/>
        <v>30.285714285714285</v>
      </c>
      <c r="X118" s="383">
        <v>1</v>
      </c>
      <c r="Y118" s="614" t="s">
        <v>4295</v>
      </c>
      <c r="Z118" s="242">
        <f t="shared" si="22"/>
        <v>0</v>
      </c>
      <c r="AA118" s="242">
        <f t="shared" si="23"/>
        <v>0</v>
      </c>
      <c r="AB118" s="242">
        <f t="shared" si="24"/>
        <v>0</v>
      </c>
      <c r="AC118" s="242">
        <f t="shared" si="25"/>
        <v>0</v>
      </c>
      <c r="AD118" s="242">
        <f t="shared" si="26"/>
        <v>0</v>
      </c>
      <c r="AE118" s="242">
        <f t="shared" si="27"/>
        <v>0</v>
      </c>
      <c r="AF118" s="242">
        <f t="shared" si="28"/>
        <v>0</v>
      </c>
      <c r="AG118" s="242">
        <f t="shared" si="29"/>
        <v>0</v>
      </c>
    </row>
    <row r="119" spans="1:33" ht="409.5" x14ac:dyDescent="0.2">
      <c r="A119" s="219" t="s">
        <v>19</v>
      </c>
      <c r="B119" s="224" t="s">
        <v>16</v>
      </c>
      <c r="C119" s="750" t="s">
        <v>4250</v>
      </c>
      <c r="D119" s="750" t="s">
        <v>4235</v>
      </c>
      <c r="E119" s="743" t="s">
        <v>4251</v>
      </c>
      <c r="F119" s="743" t="s">
        <v>4237</v>
      </c>
      <c r="G119" s="393" t="s">
        <v>4252</v>
      </c>
      <c r="H119" s="394" t="s">
        <v>4252</v>
      </c>
      <c r="I119" s="218" t="s">
        <v>4253</v>
      </c>
      <c r="J119" s="378">
        <v>1</v>
      </c>
      <c r="K119" s="385">
        <v>42979</v>
      </c>
      <c r="L119" s="385">
        <v>43100</v>
      </c>
      <c r="M119" s="380">
        <f t="shared" si="21"/>
        <v>17.285714285714285</v>
      </c>
      <c r="N119" s="212">
        <v>1</v>
      </c>
      <c r="O119" s="218" t="s">
        <v>4254</v>
      </c>
      <c r="P119" s="213">
        <f t="shared" si="20"/>
        <v>1</v>
      </c>
      <c r="Q119" s="214" t="str">
        <f>IF(ISNUMBER(P119),IF(P119=100%,"CUMPLIDA",IF(AND(ISNUMBER(L119),ISNUMBER([8]OCI!$P$6)), IF(L119&lt;[8]OCI!$P$6,"INCUMPLIDA","PROCESO"), "VERIFICAR FECHA")),"SIN VALOR AVANCE")</f>
        <v>CUMPLIDA</v>
      </c>
      <c r="R119" s="612" t="s">
        <v>1255</v>
      </c>
      <c r="S119" s="615" t="s">
        <v>1070</v>
      </c>
      <c r="T119" s="603">
        <v>1</v>
      </c>
      <c r="U119" s="604">
        <v>45306</v>
      </c>
      <c r="V119" s="604">
        <v>45504</v>
      </c>
      <c r="W119" s="380">
        <f t="shared" si="19"/>
        <v>28.285714285714285</v>
      </c>
      <c r="X119" s="212">
        <v>1</v>
      </c>
      <c r="Y119" s="614" t="s">
        <v>4296</v>
      </c>
      <c r="Z119" s="242">
        <f t="shared" si="22"/>
        <v>0</v>
      </c>
      <c r="AA119" s="242">
        <f t="shared" si="23"/>
        <v>0</v>
      </c>
      <c r="AB119" s="242">
        <f t="shared" si="24"/>
        <v>1</v>
      </c>
      <c r="AC119" s="242">
        <f t="shared" si="25"/>
        <v>0</v>
      </c>
      <c r="AD119" s="242">
        <f t="shared" si="26"/>
        <v>0</v>
      </c>
      <c r="AE119" s="242">
        <f t="shared" si="27"/>
        <v>0</v>
      </c>
      <c r="AF119" s="242">
        <f t="shared" si="28"/>
        <v>1</v>
      </c>
      <c r="AG119" s="242">
        <f t="shared" si="29"/>
        <v>0</v>
      </c>
    </row>
    <row r="120" spans="1:33" ht="409.5" x14ac:dyDescent="0.2">
      <c r="A120" s="219" t="s">
        <v>19</v>
      </c>
      <c r="B120" s="224" t="s">
        <v>16</v>
      </c>
      <c r="C120" s="751"/>
      <c r="D120" s="751"/>
      <c r="E120" s="744"/>
      <c r="F120" s="744"/>
      <c r="G120" s="393" t="s">
        <v>4255</v>
      </c>
      <c r="H120" s="394" t="s">
        <v>4255</v>
      </c>
      <c r="I120" s="218" t="s">
        <v>4253</v>
      </c>
      <c r="J120" s="378">
        <v>1</v>
      </c>
      <c r="K120" s="385">
        <v>42979</v>
      </c>
      <c r="L120" s="385">
        <v>43100</v>
      </c>
      <c r="M120" s="380">
        <f t="shared" si="21"/>
        <v>17.285714285714285</v>
      </c>
      <c r="N120" s="212">
        <v>1</v>
      </c>
      <c r="O120" s="218" t="s">
        <v>4256</v>
      </c>
      <c r="P120" s="213">
        <f t="shared" si="20"/>
        <v>1</v>
      </c>
      <c r="Q120" s="214" t="str">
        <f>IF(ISNUMBER(P120),IF(P120=100%,"CUMPLIDA",IF(AND(ISNUMBER(L120),ISNUMBER([8]OCI!$P$6)), IF(L120&lt;[8]OCI!$P$6,"INCUMPLIDA","PROCESO"), "VERIFICAR FECHA")),"SIN VALOR AVANCE")</f>
        <v>CUMPLIDA</v>
      </c>
      <c r="R120" s="612" t="s">
        <v>4297</v>
      </c>
      <c r="S120" s="615" t="s">
        <v>1258</v>
      </c>
      <c r="T120" s="603">
        <v>1</v>
      </c>
      <c r="U120" s="604">
        <v>45505</v>
      </c>
      <c r="V120" s="604">
        <v>45596</v>
      </c>
      <c r="W120" s="380">
        <f t="shared" ref="W120:W183" si="30">(V120-U120)/7</f>
        <v>13</v>
      </c>
      <c r="X120" s="212">
        <v>1</v>
      </c>
      <c r="Y120" s="614" t="s">
        <v>4298</v>
      </c>
      <c r="Z120" s="242">
        <f t="shared" si="22"/>
        <v>0</v>
      </c>
      <c r="AA120" s="242">
        <f t="shared" si="23"/>
        <v>0</v>
      </c>
      <c r="AB120" s="242">
        <f t="shared" si="24"/>
        <v>1</v>
      </c>
      <c r="AC120" s="242">
        <f t="shared" si="25"/>
        <v>0</v>
      </c>
      <c r="AD120" s="242">
        <f t="shared" si="26"/>
        <v>0</v>
      </c>
      <c r="AE120" s="242">
        <f t="shared" si="27"/>
        <v>0</v>
      </c>
      <c r="AF120" s="242">
        <f t="shared" si="28"/>
        <v>1</v>
      </c>
      <c r="AG120" s="242">
        <f t="shared" si="29"/>
        <v>0</v>
      </c>
    </row>
    <row r="121" spans="1:33" ht="300" x14ac:dyDescent="0.2">
      <c r="A121" s="219" t="s">
        <v>19</v>
      </c>
      <c r="B121" s="224" t="s">
        <v>16</v>
      </c>
      <c r="C121" s="751"/>
      <c r="D121" s="751"/>
      <c r="E121" s="744"/>
      <c r="F121" s="744"/>
      <c r="G121" s="748" t="s">
        <v>4238</v>
      </c>
      <c r="H121" s="381" t="s">
        <v>675</v>
      </c>
      <c r="I121" s="218" t="s">
        <v>676</v>
      </c>
      <c r="J121" s="378">
        <v>1</v>
      </c>
      <c r="K121" s="385">
        <v>45231</v>
      </c>
      <c r="L121" s="385">
        <v>45504</v>
      </c>
      <c r="M121" s="380">
        <f t="shared" si="21"/>
        <v>39</v>
      </c>
      <c r="N121" s="212">
        <v>1</v>
      </c>
      <c r="O121" s="223" t="s">
        <v>736</v>
      </c>
      <c r="P121" s="386">
        <f t="shared" si="20"/>
        <v>1</v>
      </c>
      <c r="Q121" s="214" t="str">
        <f>IF(ISNUMBER(P121),IF(P121=100%,"CUMPLIDA",IF(AND(ISNUMBER(L121),ISNUMBER([8]OCI!$P$6)), IF(L121&lt;[8]OCI!$P$6,"INCUMPLIDA","PROCESO"), "VERIFICAR FECHA")),"SIN VALOR AVANCE")</f>
        <v>CUMPLIDA</v>
      </c>
      <c r="R121" s="612" t="s">
        <v>1259</v>
      </c>
      <c r="S121" s="615" t="s">
        <v>1260</v>
      </c>
      <c r="T121" s="603">
        <v>1</v>
      </c>
      <c r="U121" s="604">
        <v>45597</v>
      </c>
      <c r="V121" s="604">
        <v>45869</v>
      </c>
      <c r="W121" s="380">
        <f t="shared" si="30"/>
        <v>38.857142857142854</v>
      </c>
      <c r="X121" s="212">
        <v>0</v>
      </c>
      <c r="Y121" s="614" t="s">
        <v>4299</v>
      </c>
      <c r="Z121" s="242">
        <f t="shared" si="22"/>
        <v>0</v>
      </c>
      <c r="AA121" s="242">
        <f t="shared" si="23"/>
        <v>0</v>
      </c>
      <c r="AB121" s="242">
        <f t="shared" si="24"/>
        <v>1</v>
      </c>
      <c r="AC121" s="242">
        <f t="shared" si="25"/>
        <v>0</v>
      </c>
      <c r="AD121" s="242">
        <f t="shared" si="26"/>
        <v>0</v>
      </c>
      <c r="AE121" s="242">
        <f t="shared" si="27"/>
        <v>0</v>
      </c>
      <c r="AF121" s="242">
        <f t="shared" si="28"/>
        <v>0</v>
      </c>
      <c r="AG121" s="242">
        <f t="shared" si="29"/>
        <v>0</v>
      </c>
    </row>
    <row r="122" spans="1:33" ht="255.75" x14ac:dyDescent="0.2">
      <c r="A122" s="219" t="s">
        <v>19</v>
      </c>
      <c r="B122" s="224" t="s">
        <v>16</v>
      </c>
      <c r="C122" s="751"/>
      <c r="D122" s="751"/>
      <c r="E122" s="744"/>
      <c r="F122" s="744"/>
      <c r="G122" s="749"/>
      <c r="H122" s="381" t="s">
        <v>678</v>
      </c>
      <c r="I122" s="218" t="s">
        <v>679</v>
      </c>
      <c r="J122" s="378">
        <v>1</v>
      </c>
      <c r="K122" s="385">
        <v>45231</v>
      </c>
      <c r="L122" s="385">
        <v>45504</v>
      </c>
      <c r="M122" s="380">
        <f t="shared" si="21"/>
        <v>39</v>
      </c>
      <c r="N122" s="212">
        <v>1</v>
      </c>
      <c r="O122" s="223" t="s">
        <v>915</v>
      </c>
      <c r="P122" s="386">
        <f t="shared" si="20"/>
        <v>1</v>
      </c>
      <c r="Q122" s="214" t="str">
        <f>IF(ISNUMBER(P122),IF(P122=100%,"CUMPLIDA",IF(AND(ISNUMBER(L122),ISNUMBER([8]OCI!$P$6)), IF(L122&lt;[8]OCI!$P$6,"INCUMPLIDA","PROCESO"), "VERIFICAR FECHA")),"SIN VALOR AVANCE")</f>
        <v>CUMPLIDA</v>
      </c>
      <c r="R122" s="612" t="s">
        <v>1261</v>
      </c>
      <c r="S122" s="615" t="s">
        <v>1262</v>
      </c>
      <c r="T122" s="616">
        <v>1</v>
      </c>
      <c r="U122" s="604">
        <v>45870</v>
      </c>
      <c r="V122" s="604">
        <v>46112</v>
      </c>
      <c r="W122" s="380">
        <f t="shared" si="30"/>
        <v>34.571428571428569</v>
      </c>
      <c r="X122" s="383">
        <v>0</v>
      </c>
      <c r="Y122" s="614" t="s">
        <v>4300</v>
      </c>
      <c r="Z122" s="242">
        <f t="shared" si="22"/>
        <v>0</v>
      </c>
      <c r="AA122" s="242">
        <f t="shared" si="23"/>
        <v>0</v>
      </c>
      <c r="AB122" s="242">
        <f t="shared" si="24"/>
        <v>1</v>
      </c>
      <c r="AC122" s="242">
        <f t="shared" si="25"/>
        <v>0</v>
      </c>
      <c r="AD122" s="242">
        <f t="shared" si="26"/>
        <v>0</v>
      </c>
      <c r="AE122" s="242">
        <f t="shared" si="27"/>
        <v>0</v>
      </c>
      <c r="AF122" s="242">
        <f t="shared" si="28"/>
        <v>0</v>
      </c>
      <c r="AG122" s="242">
        <f t="shared" si="29"/>
        <v>0</v>
      </c>
    </row>
    <row r="123" spans="1:33" ht="315.75" x14ac:dyDescent="0.2">
      <c r="A123" s="219" t="s">
        <v>19</v>
      </c>
      <c r="B123" s="224" t="s">
        <v>16</v>
      </c>
      <c r="C123" s="751"/>
      <c r="D123" s="751"/>
      <c r="E123" s="744"/>
      <c r="F123" s="744"/>
      <c r="G123" s="374" t="s">
        <v>97</v>
      </c>
      <c r="H123" s="218" t="s">
        <v>98</v>
      </c>
      <c r="I123" s="218" t="s">
        <v>99</v>
      </c>
      <c r="J123" s="215">
        <v>1</v>
      </c>
      <c r="K123" s="398">
        <v>45323</v>
      </c>
      <c r="L123" s="398">
        <v>45747</v>
      </c>
      <c r="M123" s="380">
        <f t="shared" si="21"/>
        <v>60.571428571428569</v>
      </c>
      <c r="N123" s="212">
        <v>1</v>
      </c>
      <c r="O123" s="223" t="s">
        <v>741</v>
      </c>
      <c r="P123" s="386">
        <f t="shared" si="20"/>
        <v>1</v>
      </c>
      <c r="Q123" s="214" t="str">
        <f>IF(ISNUMBER(P123),IF(P123=100%,"CUMPLIDA",IF(AND(ISNUMBER(L123),ISNUMBER([8]OCI!$P$6)), IF(L123&lt;[8]OCI!$P$6,"INCUMPLIDA","PROCESO"), "VERIFICAR FECHA")),"SIN VALOR AVANCE")</f>
        <v>CUMPLIDA</v>
      </c>
      <c r="R123" s="601" t="s">
        <v>675</v>
      </c>
      <c r="S123" s="602" t="s">
        <v>676</v>
      </c>
      <c r="T123" s="603">
        <v>1</v>
      </c>
      <c r="U123" s="604">
        <v>45231</v>
      </c>
      <c r="V123" s="604">
        <v>45504</v>
      </c>
      <c r="W123" s="380">
        <f t="shared" si="30"/>
        <v>39</v>
      </c>
      <c r="X123" s="212">
        <v>1</v>
      </c>
      <c r="Y123" s="605" t="s">
        <v>4301</v>
      </c>
      <c r="Z123" s="242">
        <f t="shared" si="22"/>
        <v>0</v>
      </c>
      <c r="AA123" s="242">
        <f t="shared" si="23"/>
        <v>0</v>
      </c>
      <c r="AB123" s="242">
        <f t="shared" si="24"/>
        <v>1</v>
      </c>
      <c r="AC123" s="242">
        <f t="shared" si="25"/>
        <v>0</v>
      </c>
      <c r="AD123" s="242">
        <f t="shared" si="26"/>
        <v>0</v>
      </c>
      <c r="AE123" s="242">
        <f t="shared" si="27"/>
        <v>0</v>
      </c>
      <c r="AF123" s="242">
        <f t="shared" si="28"/>
        <v>1</v>
      </c>
      <c r="AG123" s="242">
        <f t="shared" si="29"/>
        <v>0</v>
      </c>
    </row>
    <row r="124" spans="1:33" ht="255.75" x14ac:dyDescent="0.2">
      <c r="A124" s="219" t="s">
        <v>19</v>
      </c>
      <c r="B124" s="224" t="s">
        <v>16</v>
      </c>
      <c r="C124" s="751"/>
      <c r="D124" s="751"/>
      <c r="E124" s="744"/>
      <c r="F124" s="744"/>
      <c r="G124" s="374" t="s">
        <v>101</v>
      </c>
      <c r="H124" s="218" t="s">
        <v>101</v>
      </c>
      <c r="I124" s="218" t="s">
        <v>102</v>
      </c>
      <c r="J124" s="215">
        <v>1</v>
      </c>
      <c r="K124" s="398">
        <v>45323</v>
      </c>
      <c r="L124" s="398">
        <v>45747</v>
      </c>
      <c r="M124" s="380">
        <f t="shared" si="21"/>
        <v>60.571428571428569</v>
      </c>
      <c r="N124" s="212">
        <v>1</v>
      </c>
      <c r="O124" s="223" t="s">
        <v>916</v>
      </c>
      <c r="P124" s="386">
        <f t="shared" si="20"/>
        <v>1</v>
      </c>
      <c r="Q124" s="214" t="str">
        <f>IF(ISNUMBER(P124),IF(P124=100%,"CUMPLIDA",IF(AND(ISNUMBER(L124),ISNUMBER([8]OCI!$P$6)), IF(L124&lt;[8]OCI!$P$6,"INCUMPLIDA","PROCESO"), "VERIFICAR FECHA")),"SIN VALOR AVANCE")</f>
        <v>CUMPLIDA</v>
      </c>
      <c r="R124" s="601" t="s">
        <v>678</v>
      </c>
      <c r="S124" s="602" t="s">
        <v>679</v>
      </c>
      <c r="T124" s="603">
        <v>1</v>
      </c>
      <c r="U124" s="604">
        <v>45231</v>
      </c>
      <c r="V124" s="604">
        <v>45504</v>
      </c>
      <c r="W124" s="380">
        <f t="shared" si="30"/>
        <v>39</v>
      </c>
      <c r="X124" s="212">
        <v>1</v>
      </c>
      <c r="Y124" s="605" t="s">
        <v>4279</v>
      </c>
      <c r="Z124" s="242">
        <f t="shared" si="22"/>
        <v>0</v>
      </c>
      <c r="AA124" s="242">
        <f t="shared" si="23"/>
        <v>0</v>
      </c>
      <c r="AB124" s="242">
        <f t="shared" si="24"/>
        <v>1</v>
      </c>
      <c r="AC124" s="242">
        <f t="shared" si="25"/>
        <v>0</v>
      </c>
      <c r="AD124" s="242">
        <f t="shared" si="26"/>
        <v>0</v>
      </c>
      <c r="AE124" s="242">
        <f t="shared" si="27"/>
        <v>0</v>
      </c>
      <c r="AF124" s="242">
        <f t="shared" si="28"/>
        <v>1</v>
      </c>
      <c r="AG124" s="242">
        <f t="shared" si="29"/>
        <v>0</v>
      </c>
    </row>
    <row r="125" spans="1:33" ht="195.75" x14ac:dyDescent="0.2">
      <c r="A125" s="219" t="s">
        <v>19</v>
      </c>
      <c r="B125" s="224" t="s">
        <v>16</v>
      </c>
      <c r="C125" s="751"/>
      <c r="D125" s="751"/>
      <c r="E125" s="744"/>
      <c r="F125" s="744"/>
      <c r="G125" s="374" t="s">
        <v>238</v>
      </c>
      <c r="H125" s="218" t="s">
        <v>239</v>
      </c>
      <c r="I125" s="218" t="s">
        <v>240</v>
      </c>
      <c r="J125" s="215">
        <v>1</v>
      </c>
      <c r="K125" s="398">
        <v>45231</v>
      </c>
      <c r="L125" s="398">
        <v>45747</v>
      </c>
      <c r="M125" s="380">
        <f t="shared" si="21"/>
        <v>73.714285714285708</v>
      </c>
      <c r="N125" s="212">
        <v>1</v>
      </c>
      <c r="O125" s="223" t="s">
        <v>916</v>
      </c>
      <c r="P125" s="386">
        <f t="shared" si="20"/>
        <v>1</v>
      </c>
      <c r="Q125" s="214" t="str">
        <f>IF(ISNUMBER(P125),IF(P125=100%,"CUMPLIDA",IF(AND(ISNUMBER(L125),ISNUMBER([8]OCI!$P$6)), IF(L125&lt;[8]OCI!$P$6,"INCUMPLIDA","PROCESO"), "VERIFICAR FECHA")),"SIN VALOR AVANCE")</f>
        <v>CUMPLIDA</v>
      </c>
      <c r="R125" s="606" t="s">
        <v>98</v>
      </c>
      <c r="S125" s="602" t="s">
        <v>99</v>
      </c>
      <c r="T125" s="607">
        <v>1</v>
      </c>
      <c r="U125" s="608">
        <v>45323</v>
      </c>
      <c r="V125" s="608">
        <v>45747</v>
      </c>
      <c r="W125" s="380">
        <f t="shared" si="30"/>
        <v>60.571428571428569</v>
      </c>
      <c r="X125" s="212">
        <v>0</v>
      </c>
      <c r="Y125" s="605" t="s">
        <v>4280</v>
      </c>
      <c r="Z125" s="242">
        <f t="shared" si="22"/>
        <v>0</v>
      </c>
      <c r="AA125" s="242">
        <f t="shared" si="23"/>
        <v>0</v>
      </c>
      <c r="AB125" s="242">
        <f t="shared" si="24"/>
        <v>1</v>
      </c>
      <c r="AC125" s="242">
        <f t="shared" si="25"/>
        <v>0</v>
      </c>
      <c r="AD125" s="242">
        <f t="shared" si="26"/>
        <v>1</v>
      </c>
      <c r="AE125" s="242">
        <f t="shared" si="27"/>
        <v>0</v>
      </c>
      <c r="AF125" s="242">
        <f t="shared" si="28"/>
        <v>0</v>
      </c>
      <c r="AG125" s="242">
        <f t="shared" si="29"/>
        <v>0</v>
      </c>
    </row>
    <row r="126" spans="1:33" ht="135.75" x14ac:dyDescent="0.2">
      <c r="A126" s="219" t="s">
        <v>19</v>
      </c>
      <c r="B126" s="224" t="s">
        <v>16</v>
      </c>
      <c r="C126" s="751"/>
      <c r="D126" s="751"/>
      <c r="E126" s="744"/>
      <c r="F126" s="744"/>
      <c r="G126" s="374" t="s">
        <v>104</v>
      </c>
      <c r="H126" s="218" t="s">
        <v>104</v>
      </c>
      <c r="I126" s="218" t="s">
        <v>105</v>
      </c>
      <c r="J126" s="215">
        <v>1</v>
      </c>
      <c r="K126" s="398">
        <v>45323</v>
      </c>
      <c r="L126" s="398">
        <v>45747</v>
      </c>
      <c r="M126" s="380">
        <f t="shared" si="21"/>
        <v>60.571428571428569</v>
      </c>
      <c r="N126" s="212">
        <v>1</v>
      </c>
      <c r="O126" s="223" t="s">
        <v>741</v>
      </c>
      <c r="P126" s="386">
        <f t="shared" si="20"/>
        <v>1</v>
      </c>
      <c r="Q126" s="214" t="str">
        <f>IF(ISNUMBER(P126),IF(P126=100%,"CUMPLIDA",IF(AND(ISNUMBER(L126),ISNUMBER([8]OCI!$P$6)), IF(L126&lt;[8]OCI!$P$6,"INCUMPLIDA","PROCESO"), "VERIFICAR FECHA")),"SIN VALOR AVANCE")</f>
        <v>CUMPLIDA</v>
      </c>
      <c r="R126" s="606" t="s">
        <v>101</v>
      </c>
      <c r="S126" s="602" t="s">
        <v>102</v>
      </c>
      <c r="T126" s="607">
        <v>1</v>
      </c>
      <c r="U126" s="608">
        <v>45323</v>
      </c>
      <c r="V126" s="608">
        <v>45747</v>
      </c>
      <c r="W126" s="380">
        <f t="shared" si="30"/>
        <v>60.571428571428569</v>
      </c>
      <c r="X126" s="212">
        <v>0</v>
      </c>
      <c r="Y126" s="605" t="s">
        <v>4268</v>
      </c>
      <c r="Z126" s="242">
        <f t="shared" si="22"/>
        <v>0</v>
      </c>
      <c r="AA126" s="242">
        <f t="shared" si="23"/>
        <v>0</v>
      </c>
      <c r="AB126" s="242">
        <f t="shared" si="24"/>
        <v>1</v>
      </c>
      <c r="AC126" s="242">
        <f t="shared" si="25"/>
        <v>1</v>
      </c>
      <c r="AD126" s="242">
        <f t="shared" si="26"/>
        <v>1</v>
      </c>
      <c r="AE126" s="242">
        <f t="shared" si="27"/>
        <v>1</v>
      </c>
      <c r="AF126" s="242">
        <f t="shared" si="28"/>
        <v>0</v>
      </c>
      <c r="AG126" s="242">
        <f t="shared" si="29"/>
        <v>0</v>
      </c>
    </row>
    <row r="127" spans="1:33" ht="150" x14ac:dyDescent="0.2">
      <c r="A127" s="219" t="s">
        <v>19</v>
      </c>
      <c r="B127" s="224" t="s">
        <v>16</v>
      </c>
      <c r="C127" s="751"/>
      <c r="D127" s="751"/>
      <c r="E127" s="744"/>
      <c r="F127" s="744"/>
      <c r="G127" s="374" t="s">
        <v>106</v>
      </c>
      <c r="H127" s="218" t="s">
        <v>106</v>
      </c>
      <c r="I127" s="218" t="s">
        <v>107</v>
      </c>
      <c r="J127" s="215">
        <v>1</v>
      </c>
      <c r="K127" s="398">
        <v>45231</v>
      </c>
      <c r="L127" s="398">
        <v>45747</v>
      </c>
      <c r="M127" s="380">
        <f t="shared" si="21"/>
        <v>73.714285714285708</v>
      </c>
      <c r="N127" s="212">
        <v>1</v>
      </c>
      <c r="O127" s="223" t="s">
        <v>916</v>
      </c>
      <c r="P127" s="386">
        <f t="shared" si="20"/>
        <v>1</v>
      </c>
      <c r="Q127" s="214" t="str">
        <f>IF(ISNUMBER(P127),IF(P127=100%,"CUMPLIDA",IF(AND(ISNUMBER(L127),ISNUMBER([8]OCI!$P$6)), IF(L127&lt;[8]OCI!$P$6,"INCUMPLIDA","PROCESO"), "VERIFICAR FECHA")),"SIN VALOR AVANCE")</f>
        <v>CUMPLIDA</v>
      </c>
      <c r="R127" s="606" t="s">
        <v>239</v>
      </c>
      <c r="S127" s="602" t="s">
        <v>240</v>
      </c>
      <c r="T127" s="607">
        <v>1</v>
      </c>
      <c r="U127" s="608">
        <v>45231</v>
      </c>
      <c r="V127" s="608">
        <v>45747</v>
      </c>
      <c r="W127" s="380">
        <f t="shared" si="30"/>
        <v>73.714285714285708</v>
      </c>
      <c r="X127" s="212">
        <v>0</v>
      </c>
      <c r="Y127" s="605" t="s">
        <v>4268</v>
      </c>
      <c r="Z127" s="242">
        <f t="shared" si="22"/>
        <v>0</v>
      </c>
      <c r="AA127" s="242">
        <f t="shared" si="23"/>
        <v>0</v>
      </c>
      <c r="AB127" s="242">
        <f t="shared" si="24"/>
        <v>1</v>
      </c>
      <c r="AC127" s="242">
        <f t="shared" si="25"/>
        <v>1</v>
      </c>
      <c r="AD127" s="242">
        <f t="shared" si="26"/>
        <v>1</v>
      </c>
      <c r="AE127" s="242">
        <f t="shared" si="27"/>
        <v>1</v>
      </c>
      <c r="AF127" s="242">
        <f t="shared" si="28"/>
        <v>0</v>
      </c>
      <c r="AG127" s="242">
        <f t="shared" si="29"/>
        <v>0</v>
      </c>
    </row>
    <row r="128" spans="1:33" ht="210.75" x14ac:dyDescent="0.2">
      <c r="A128" s="219" t="s">
        <v>19</v>
      </c>
      <c r="B128" s="224" t="s">
        <v>16</v>
      </c>
      <c r="C128" s="751"/>
      <c r="D128" s="751"/>
      <c r="E128" s="744"/>
      <c r="F128" s="744"/>
      <c r="G128" s="374" t="s">
        <v>108</v>
      </c>
      <c r="H128" s="218" t="s">
        <v>108</v>
      </c>
      <c r="I128" s="218" t="s">
        <v>109</v>
      </c>
      <c r="J128" s="215">
        <v>1</v>
      </c>
      <c r="K128" s="398">
        <v>45231</v>
      </c>
      <c r="L128" s="398">
        <v>45808</v>
      </c>
      <c r="M128" s="380">
        <f t="shared" si="21"/>
        <v>82.428571428571431</v>
      </c>
      <c r="N128" s="212">
        <v>1</v>
      </c>
      <c r="O128" s="223" t="s">
        <v>773</v>
      </c>
      <c r="P128" s="386">
        <f t="shared" si="20"/>
        <v>1</v>
      </c>
      <c r="Q128" s="214" t="str">
        <f>IF(ISNUMBER(P128),IF(P128=100%,"CUMPLIDA",IF(AND(ISNUMBER(L128),ISNUMBER([8]OCI!$P$6)), IF(L128&lt;[8]OCI!$P$6,"INCUMPLIDA","PROCESO"), "VERIFICAR FECHA")),"SIN VALOR AVANCE")</f>
        <v>CUMPLIDA</v>
      </c>
      <c r="R128" s="606" t="s">
        <v>104</v>
      </c>
      <c r="S128" s="602" t="s">
        <v>105</v>
      </c>
      <c r="T128" s="607">
        <v>1</v>
      </c>
      <c r="U128" s="608">
        <v>45323</v>
      </c>
      <c r="V128" s="608">
        <v>45747</v>
      </c>
      <c r="W128" s="380">
        <f t="shared" si="30"/>
        <v>60.571428571428569</v>
      </c>
      <c r="X128" s="212">
        <v>0</v>
      </c>
      <c r="Y128" s="605" t="s">
        <v>4280</v>
      </c>
      <c r="Z128" s="242">
        <f t="shared" si="22"/>
        <v>0</v>
      </c>
      <c r="AA128" s="242">
        <f t="shared" si="23"/>
        <v>0</v>
      </c>
      <c r="AB128" s="242">
        <f t="shared" si="24"/>
        <v>1</v>
      </c>
      <c r="AC128" s="242">
        <f t="shared" si="25"/>
        <v>0</v>
      </c>
      <c r="AD128" s="242">
        <f t="shared" si="26"/>
        <v>0</v>
      </c>
      <c r="AE128" s="242">
        <f t="shared" si="27"/>
        <v>0</v>
      </c>
      <c r="AF128" s="242">
        <f t="shared" si="28"/>
        <v>0</v>
      </c>
      <c r="AG128" s="242">
        <f t="shared" si="29"/>
        <v>0</v>
      </c>
    </row>
    <row r="129" spans="1:33" ht="180.75" x14ac:dyDescent="0.2">
      <c r="A129" s="219" t="s">
        <v>19</v>
      </c>
      <c r="B129" s="224" t="s">
        <v>16</v>
      </c>
      <c r="C129" s="751"/>
      <c r="D129" s="751"/>
      <c r="E129" s="744"/>
      <c r="F129" s="744"/>
      <c r="G129" s="374" t="s">
        <v>110</v>
      </c>
      <c r="H129" s="218" t="s">
        <v>111</v>
      </c>
      <c r="I129" s="218" t="s">
        <v>112</v>
      </c>
      <c r="J129" s="215">
        <v>7</v>
      </c>
      <c r="K129" s="398">
        <v>46024</v>
      </c>
      <c r="L129" s="398">
        <v>46660</v>
      </c>
      <c r="M129" s="380">
        <f t="shared" si="21"/>
        <v>90.857142857142861</v>
      </c>
      <c r="N129" s="212">
        <v>0</v>
      </c>
      <c r="O129" s="223" t="s">
        <v>917</v>
      </c>
      <c r="P129" s="386">
        <f t="shared" ref="P129:P192" si="31">N129/J129</f>
        <v>0</v>
      </c>
      <c r="Q129" s="214" t="str">
        <f>IF(ISNUMBER(P129),IF(P129=100%,"CUMPLIDA",IF(AND(ISNUMBER(L129),ISNUMBER([8]OCI!$P$6)), IF(L129&lt;[8]OCI!$P$6,"INCUMPLIDA","PROCESO"), "VERIFICAR FECHA")),"SIN VALOR AVANCE")</f>
        <v>PROCESO</v>
      </c>
      <c r="R129" s="606" t="s">
        <v>106</v>
      </c>
      <c r="S129" s="602" t="s">
        <v>107</v>
      </c>
      <c r="T129" s="607">
        <v>1</v>
      </c>
      <c r="U129" s="608">
        <v>45231</v>
      </c>
      <c r="V129" s="608">
        <v>45747</v>
      </c>
      <c r="W129" s="380">
        <f t="shared" si="30"/>
        <v>73.714285714285708</v>
      </c>
      <c r="X129" s="212">
        <v>0</v>
      </c>
      <c r="Y129" s="605" t="s">
        <v>4268</v>
      </c>
      <c r="Z129" s="242">
        <f t="shared" si="22"/>
        <v>0</v>
      </c>
      <c r="AA129" s="242">
        <f t="shared" si="23"/>
        <v>0</v>
      </c>
      <c r="AB129" s="242">
        <f t="shared" si="24"/>
        <v>0</v>
      </c>
      <c r="AC129" s="242">
        <f t="shared" si="25"/>
        <v>0</v>
      </c>
      <c r="AD129" s="242">
        <f t="shared" si="26"/>
        <v>0</v>
      </c>
      <c r="AE129" s="242">
        <f t="shared" si="27"/>
        <v>0</v>
      </c>
      <c r="AF129" s="242">
        <f t="shared" si="28"/>
        <v>1</v>
      </c>
      <c r="AG129" s="242">
        <f t="shared" si="29"/>
        <v>0</v>
      </c>
    </row>
    <row r="130" spans="1:33" ht="255.75" x14ac:dyDescent="0.2">
      <c r="A130" s="219" t="s">
        <v>19</v>
      </c>
      <c r="B130" s="224" t="s">
        <v>16</v>
      </c>
      <c r="C130" s="751"/>
      <c r="D130" s="751"/>
      <c r="E130" s="744"/>
      <c r="F130" s="744"/>
      <c r="G130" s="374" t="s">
        <v>114</v>
      </c>
      <c r="H130" s="218" t="s">
        <v>115</v>
      </c>
      <c r="I130" s="218" t="s">
        <v>116</v>
      </c>
      <c r="J130" s="215">
        <v>1</v>
      </c>
      <c r="K130" s="398">
        <v>46024</v>
      </c>
      <c r="L130" s="398">
        <v>46660</v>
      </c>
      <c r="M130" s="380">
        <f t="shared" si="21"/>
        <v>90.857142857142861</v>
      </c>
      <c r="N130" s="212">
        <v>0</v>
      </c>
      <c r="O130" s="223" t="s">
        <v>741</v>
      </c>
      <c r="P130" s="386">
        <f t="shared" si="31"/>
        <v>0</v>
      </c>
      <c r="Q130" s="214" t="str">
        <f>IF(ISNUMBER(P130),IF(P130=100%,"CUMPLIDA",IF(AND(ISNUMBER(L130),ISNUMBER([8]OCI!$P$6)), IF(L130&lt;[8]OCI!$P$6,"INCUMPLIDA","PROCESO"), "VERIFICAR FECHA")),"SIN VALOR AVANCE")</f>
        <v>PROCESO</v>
      </c>
      <c r="R130" s="606" t="s">
        <v>108</v>
      </c>
      <c r="S130" s="602" t="s">
        <v>109</v>
      </c>
      <c r="T130" s="607">
        <v>1</v>
      </c>
      <c r="U130" s="608">
        <v>45231</v>
      </c>
      <c r="V130" s="608">
        <v>45808</v>
      </c>
      <c r="W130" s="380">
        <f t="shared" si="30"/>
        <v>82.428571428571431</v>
      </c>
      <c r="X130" s="212">
        <v>0</v>
      </c>
      <c r="Y130" s="605" t="s">
        <v>4279</v>
      </c>
      <c r="Z130" s="242">
        <f t="shared" si="22"/>
        <v>0</v>
      </c>
      <c r="AA130" s="242">
        <f t="shared" si="23"/>
        <v>0</v>
      </c>
      <c r="AB130" s="242">
        <f t="shared" si="24"/>
        <v>1</v>
      </c>
      <c r="AC130" s="242">
        <f t="shared" si="25"/>
        <v>0</v>
      </c>
      <c r="AD130" s="242">
        <f t="shared" si="26"/>
        <v>0</v>
      </c>
      <c r="AE130" s="242">
        <f t="shared" si="27"/>
        <v>0</v>
      </c>
      <c r="AF130" s="242">
        <f t="shared" si="28"/>
        <v>1</v>
      </c>
      <c r="AG130" s="242">
        <f t="shared" si="29"/>
        <v>0</v>
      </c>
    </row>
    <row r="131" spans="1:33" ht="285.75" x14ac:dyDescent="0.2">
      <c r="A131" s="219" t="s">
        <v>19</v>
      </c>
      <c r="B131" s="224" t="s">
        <v>16</v>
      </c>
      <c r="C131" s="752"/>
      <c r="D131" s="752"/>
      <c r="E131" s="745"/>
      <c r="F131" s="745"/>
      <c r="G131" s="374" t="s">
        <v>117</v>
      </c>
      <c r="H131" s="218" t="s">
        <v>118</v>
      </c>
      <c r="I131" s="218" t="s">
        <v>119</v>
      </c>
      <c r="J131" s="215">
        <v>2</v>
      </c>
      <c r="K131" s="398">
        <v>46024</v>
      </c>
      <c r="L131" s="398">
        <v>46660</v>
      </c>
      <c r="M131" s="380">
        <f t="shared" si="21"/>
        <v>90.857142857142861</v>
      </c>
      <c r="N131" s="212">
        <v>0</v>
      </c>
      <c r="O131" s="223" t="s">
        <v>761</v>
      </c>
      <c r="P131" s="386">
        <f t="shared" si="31"/>
        <v>0</v>
      </c>
      <c r="Q131" s="214" t="str">
        <f>IF(ISNUMBER(P131),IF(P131=100%,"CUMPLIDA",IF(AND(ISNUMBER(L131),ISNUMBER([8]OCI!$P$6)), IF(L131&lt;[8]OCI!$P$6,"INCUMPLIDA","PROCESO"), "VERIFICAR FECHA")),"SIN VALOR AVANCE")</f>
        <v>PROCESO</v>
      </c>
      <c r="R131" s="606" t="s">
        <v>111</v>
      </c>
      <c r="S131" s="602" t="s">
        <v>112</v>
      </c>
      <c r="T131" s="607">
        <v>7</v>
      </c>
      <c r="U131" s="608">
        <v>46024</v>
      </c>
      <c r="V131" s="608">
        <v>46660</v>
      </c>
      <c r="W131" s="380">
        <f t="shared" si="30"/>
        <v>90.857142857142861</v>
      </c>
      <c r="X131" s="212">
        <v>0</v>
      </c>
      <c r="Y131" s="605" t="s">
        <v>4268</v>
      </c>
      <c r="Z131" s="242">
        <f t="shared" si="22"/>
        <v>0</v>
      </c>
      <c r="AA131" s="242">
        <f t="shared" si="23"/>
        <v>0</v>
      </c>
      <c r="AB131" s="242">
        <f t="shared" si="24"/>
        <v>0</v>
      </c>
      <c r="AC131" s="242">
        <f t="shared" si="25"/>
        <v>1</v>
      </c>
      <c r="AD131" s="242">
        <f t="shared" si="26"/>
        <v>1</v>
      </c>
      <c r="AE131" s="242">
        <f t="shared" si="27"/>
        <v>1</v>
      </c>
      <c r="AF131" s="242">
        <f t="shared" si="28"/>
        <v>1</v>
      </c>
      <c r="AG131" s="242">
        <f t="shared" si="29"/>
        <v>0</v>
      </c>
    </row>
    <row r="132" spans="1:33" ht="409.5" x14ac:dyDescent="0.2">
      <c r="A132" s="219" t="s">
        <v>19</v>
      </c>
      <c r="B132" s="224" t="s">
        <v>16</v>
      </c>
      <c r="C132" s="726" t="s">
        <v>4257</v>
      </c>
      <c r="D132" s="726" t="s">
        <v>4258</v>
      </c>
      <c r="E132" s="743" t="s">
        <v>4259</v>
      </c>
      <c r="F132" s="743" t="s">
        <v>4260</v>
      </c>
      <c r="G132" s="393" t="s">
        <v>4261</v>
      </c>
      <c r="H132" s="218" t="s">
        <v>4262</v>
      </c>
      <c r="I132" s="394" t="s">
        <v>4263</v>
      </c>
      <c r="J132" s="378">
        <v>1</v>
      </c>
      <c r="K132" s="385">
        <v>42614</v>
      </c>
      <c r="L132" s="385">
        <v>42825</v>
      </c>
      <c r="M132" s="380">
        <f t="shared" si="21"/>
        <v>30.142857142857142</v>
      </c>
      <c r="N132" s="212">
        <v>1</v>
      </c>
      <c r="O132" s="218" t="s">
        <v>4264</v>
      </c>
      <c r="P132" s="213">
        <f t="shared" si="31"/>
        <v>1</v>
      </c>
      <c r="Q132" s="214" t="str">
        <f>IF(ISNUMBER(P132),IF(P132=100%,"CUMPLIDA",IF(AND(ISNUMBER(L132),ISNUMBER([8]OCI!$P$6)), IF(L132&lt;[8]OCI!$P$6,"INCUMPLIDA","PROCESO"), "VERIFICAR FECHA")),"SIN VALOR AVANCE")</f>
        <v>CUMPLIDA</v>
      </c>
      <c r="R132" s="606" t="s">
        <v>115</v>
      </c>
      <c r="S132" s="602" t="s">
        <v>116</v>
      </c>
      <c r="T132" s="607">
        <v>1</v>
      </c>
      <c r="U132" s="608">
        <v>46024</v>
      </c>
      <c r="V132" s="608">
        <v>46660</v>
      </c>
      <c r="W132" s="380">
        <f t="shared" si="30"/>
        <v>90.857142857142861</v>
      </c>
      <c r="X132" s="212">
        <v>0</v>
      </c>
      <c r="Y132" s="605" t="s">
        <v>4280</v>
      </c>
      <c r="Z132" s="242">
        <f t="shared" si="22"/>
        <v>0</v>
      </c>
      <c r="AA132" s="242">
        <f t="shared" si="23"/>
        <v>0</v>
      </c>
      <c r="AB132" s="242">
        <f t="shared" si="24"/>
        <v>1</v>
      </c>
      <c r="AC132" s="242">
        <f t="shared" si="25"/>
        <v>0</v>
      </c>
      <c r="AD132" s="242">
        <f t="shared" si="26"/>
        <v>0</v>
      </c>
      <c r="AE132" s="242">
        <f t="shared" si="27"/>
        <v>0</v>
      </c>
      <c r="AF132" s="242">
        <f t="shared" si="28"/>
        <v>0</v>
      </c>
      <c r="AG132" s="242">
        <f t="shared" si="29"/>
        <v>0</v>
      </c>
    </row>
    <row r="133" spans="1:33" ht="409.5" x14ac:dyDescent="0.2">
      <c r="A133" s="219" t="s">
        <v>19</v>
      </c>
      <c r="B133" s="224" t="s">
        <v>16</v>
      </c>
      <c r="C133" s="727"/>
      <c r="D133" s="727"/>
      <c r="E133" s="744"/>
      <c r="F133" s="744"/>
      <c r="G133" s="746" t="s">
        <v>4265</v>
      </c>
      <c r="H133" s="381" t="s">
        <v>675</v>
      </c>
      <c r="I133" s="218" t="s">
        <v>676</v>
      </c>
      <c r="J133" s="378">
        <v>1</v>
      </c>
      <c r="K133" s="385">
        <v>45231</v>
      </c>
      <c r="L133" s="385">
        <v>45504</v>
      </c>
      <c r="M133" s="380">
        <f t="shared" si="21"/>
        <v>39</v>
      </c>
      <c r="N133" s="212">
        <v>1</v>
      </c>
      <c r="O133" s="223" t="s">
        <v>736</v>
      </c>
      <c r="P133" s="386">
        <f t="shared" si="31"/>
        <v>1</v>
      </c>
      <c r="Q133" s="214" t="str">
        <f>IF(ISNUMBER(P133),IF(P133=100%,"CUMPLIDA",IF(AND(ISNUMBER(L133),ISNUMBER([8]OCI!$P$6)), IF(L133&lt;[8]OCI!$P$6,"INCUMPLIDA","PROCESO"), "VERIFICAR FECHA")),"SIN VALOR AVANCE")</f>
        <v>CUMPLIDA</v>
      </c>
      <c r="R133" s="606" t="s">
        <v>118</v>
      </c>
      <c r="S133" s="602" t="s">
        <v>119</v>
      </c>
      <c r="T133" s="607">
        <v>2</v>
      </c>
      <c r="U133" s="608">
        <v>46024</v>
      </c>
      <c r="V133" s="608">
        <v>46660</v>
      </c>
      <c r="W133" s="380">
        <f t="shared" si="30"/>
        <v>90.857142857142861</v>
      </c>
      <c r="X133" s="212">
        <v>0</v>
      </c>
      <c r="Y133" s="605" t="s">
        <v>4279</v>
      </c>
      <c r="Z133" s="242">
        <f t="shared" si="22"/>
        <v>0</v>
      </c>
      <c r="AA133" s="242">
        <f t="shared" si="23"/>
        <v>0</v>
      </c>
      <c r="AB133" s="242">
        <f t="shared" si="24"/>
        <v>0</v>
      </c>
      <c r="AC133" s="242">
        <f t="shared" si="25"/>
        <v>0</v>
      </c>
      <c r="AD133" s="242">
        <f t="shared" si="26"/>
        <v>0</v>
      </c>
      <c r="AE133" s="242">
        <f t="shared" si="27"/>
        <v>0</v>
      </c>
      <c r="AF133" s="242">
        <f t="shared" si="28"/>
        <v>0</v>
      </c>
      <c r="AG133" s="242">
        <f t="shared" si="29"/>
        <v>0</v>
      </c>
    </row>
    <row r="134" spans="1:33" ht="270.75" customHeight="1" x14ac:dyDescent="0.2">
      <c r="A134" s="219" t="s">
        <v>19</v>
      </c>
      <c r="B134" s="224" t="s">
        <v>16</v>
      </c>
      <c r="C134" s="727"/>
      <c r="D134" s="727"/>
      <c r="E134" s="744"/>
      <c r="F134" s="744"/>
      <c r="G134" s="747"/>
      <c r="H134" s="381" t="s">
        <v>678</v>
      </c>
      <c r="I134" s="218" t="s">
        <v>679</v>
      </c>
      <c r="J134" s="378">
        <v>1</v>
      </c>
      <c r="K134" s="385">
        <v>45231</v>
      </c>
      <c r="L134" s="385">
        <v>45504</v>
      </c>
      <c r="M134" s="380">
        <f t="shared" si="21"/>
        <v>39</v>
      </c>
      <c r="N134" s="212">
        <v>1</v>
      </c>
      <c r="O134" s="223" t="s">
        <v>4266</v>
      </c>
      <c r="P134" s="386">
        <f t="shared" si="31"/>
        <v>1</v>
      </c>
      <c r="Q134" s="214" t="str">
        <f>IF(ISNUMBER(P134),IF(P134=100%,"CUMPLIDA",IF(AND(ISNUMBER(L134),ISNUMBER([8]OCI!$P$6)), IF(L134&lt;[8]OCI!$P$6,"INCUMPLIDA","PROCESO"), "VERIFICAR FECHA")),"SIN VALOR AVANCE")</f>
        <v>CUMPLIDA</v>
      </c>
      <c r="R134" s="612" t="s">
        <v>4305</v>
      </c>
      <c r="S134" s="615" t="s">
        <v>4306</v>
      </c>
      <c r="T134" s="616">
        <v>1</v>
      </c>
      <c r="U134" s="604">
        <v>45139</v>
      </c>
      <c r="V134" s="604" t="s">
        <v>4776</v>
      </c>
      <c r="W134" s="380">
        <f t="shared" si="30"/>
        <v>134.57142857142858</v>
      </c>
      <c r="X134" s="617">
        <v>0.4</v>
      </c>
      <c r="Y134" s="605" t="s">
        <v>4307</v>
      </c>
      <c r="Z134" s="242">
        <f t="shared" si="22"/>
        <v>0</v>
      </c>
      <c r="AA134" s="242">
        <f t="shared" si="23"/>
        <v>0</v>
      </c>
      <c r="AB134" s="242">
        <f t="shared" si="24"/>
        <v>1</v>
      </c>
      <c r="AC134" s="242">
        <f t="shared" si="25"/>
        <v>0</v>
      </c>
      <c r="AD134" s="242">
        <f t="shared" si="26"/>
        <v>0</v>
      </c>
      <c r="AE134" s="242">
        <f t="shared" si="27"/>
        <v>0</v>
      </c>
      <c r="AF134" s="242">
        <f t="shared" si="28"/>
        <v>0</v>
      </c>
      <c r="AG134" s="242">
        <f t="shared" si="29"/>
        <v>0</v>
      </c>
    </row>
    <row r="135" spans="1:33" ht="409.5" x14ac:dyDescent="0.2">
      <c r="A135" s="219" t="s">
        <v>19</v>
      </c>
      <c r="B135" s="224" t="s">
        <v>16</v>
      </c>
      <c r="C135" s="727"/>
      <c r="D135" s="727"/>
      <c r="E135" s="744"/>
      <c r="F135" s="744"/>
      <c r="G135" s="374" t="s">
        <v>97</v>
      </c>
      <c r="H135" s="218" t="s">
        <v>98</v>
      </c>
      <c r="I135" s="218" t="s">
        <v>99</v>
      </c>
      <c r="J135" s="215">
        <v>1</v>
      </c>
      <c r="K135" s="398">
        <v>45323</v>
      </c>
      <c r="L135" s="398">
        <v>45747</v>
      </c>
      <c r="M135" s="380">
        <f t="shared" si="21"/>
        <v>60.571428571428569</v>
      </c>
      <c r="N135" s="212">
        <v>1</v>
      </c>
      <c r="O135" s="223" t="s">
        <v>4267</v>
      </c>
      <c r="P135" s="386">
        <f t="shared" si="31"/>
        <v>1</v>
      </c>
      <c r="Q135" s="214" t="str">
        <f>IF(ISNUMBER(P135),IF(P135=100%,"CUMPLIDA",IF(AND(ISNUMBER(L135),ISNUMBER([8]OCI!$P$6)), IF(L135&lt;[8]OCI!$P$6,"INCUMPLIDA","PROCESO"), "VERIFICAR FECHA")),"SIN VALOR AVANCE")</f>
        <v>CUMPLIDA</v>
      </c>
      <c r="R135" s="612" t="s">
        <v>4308</v>
      </c>
      <c r="S135" s="615" t="s">
        <v>4309</v>
      </c>
      <c r="T135" s="603">
        <v>1</v>
      </c>
      <c r="U135" s="604">
        <v>45139</v>
      </c>
      <c r="V135" s="604">
        <v>45230</v>
      </c>
      <c r="W135" s="380">
        <f t="shared" si="30"/>
        <v>13</v>
      </c>
      <c r="X135" s="212">
        <v>1</v>
      </c>
      <c r="Y135" s="614" t="s">
        <v>4310</v>
      </c>
      <c r="Z135" s="242">
        <f t="shared" si="22"/>
        <v>0</v>
      </c>
      <c r="AA135" s="242">
        <f t="shared" si="23"/>
        <v>0</v>
      </c>
      <c r="AB135" s="242">
        <f t="shared" si="24"/>
        <v>1</v>
      </c>
      <c r="AC135" s="242">
        <f t="shared" si="25"/>
        <v>0</v>
      </c>
      <c r="AD135" s="242">
        <f t="shared" si="26"/>
        <v>0</v>
      </c>
      <c r="AE135" s="242">
        <f t="shared" si="27"/>
        <v>0</v>
      </c>
      <c r="AF135" s="242">
        <f t="shared" si="28"/>
        <v>1</v>
      </c>
      <c r="AG135" s="242">
        <f t="shared" si="29"/>
        <v>0</v>
      </c>
    </row>
    <row r="136" spans="1:33" ht="165" x14ac:dyDescent="0.2">
      <c r="A136" s="219" t="s">
        <v>19</v>
      </c>
      <c r="B136" s="224" t="s">
        <v>16</v>
      </c>
      <c r="C136" s="727"/>
      <c r="D136" s="727"/>
      <c r="E136" s="744"/>
      <c r="F136" s="744"/>
      <c r="G136" s="374" t="s">
        <v>101</v>
      </c>
      <c r="H136" s="218" t="s">
        <v>101</v>
      </c>
      <c r="I136" s="218" t="s">
        <v>102</v>
      </c>
      <c r="J136" s="215">
        <v>1</v>
      </c>
      <c r="K136" s="398">
        <v>45323</v>
      </c>
      <c r="L136" s="398">
        <v>45747</v>
      </c>
      <c r="M136" s="380">
        <f t="shared" si="21"/>
        <v>60.571428571428569</v>
      </c>
      <c r="N136" s="212">
        <v>1</v>
      </c>
      <c r="O136" s="223" t="s">
        <v>4268</v>
      </c>
      <c r="P136" s="386">
        <f t="shared" si="31"/>
        <v>1</v>
      </c>
      <c r="Q136" s="214" t="str">
        <f>IF(ISNUMBER(P136),IF(P136=100%,"CUMPLIDA",IF(AND(ISNUMBER(L136),ISNUMBER([8]OCI!$P$6)), IF(L136&lt;[8]OCI!$P$6,"INCUMPLIDA","PROCESO"), "VERIFICAR FECHA")),"SIN VALOR AVANCE")</f>
        <v>CUMPLIDA</v>
      </c>
      <c r="R136" s="612" t="s">
        <v>4311</v>
      </c>
      <c r="S136" s="615" t="s">
        <v>4312</v>
      </c>
      <c r="T136" s="603">
        <v>2</v>
      </c>
      <c r="U136" s="604">
        <v>45139</v>
      </c>
      <c r="V136" s="604">
        <v>45230</v>
      </c>
      <c r="W136" s="380">
        <f t="shared" si="30"/>
        <v>13</v>
      </c>
      <c r="X136" s="212">
        <v>2</v>
      </c>
      <c r="Y136" s="609" t="s">
        <v>4313</v>
      </c>
      <c r="Z136" s="242">
        <f t="shared" si="22"/>
        <v>0</v>
      </c>
      <c r="AA136" s="242">
        <f t="shared" si="23"/>
        <v>0</v>
      </c>
      <c r="AB136" s="242">
        <f t="shared" si="24"/>
        <v>0</v>
      </c>
      <c r="AC136" s="242">
        <f t="shared" si="25"/>
        <v>0</v>
      </c>
      <c r="AD136" s="242">
        <f t="shared" si="26"/>
        <v>0</v>
      </c>
      <c r="AE136" s="242">
        <f t="shared" si="27"/>
        <v>0</v>
      </c>
      <c r="AF136" s="242">
        <f t="shared" si="28"/>
        <v>0</v>
      </c>
      <c r="AG136" s="242">
        <f t="shared" si="29"/>
        <v>0</v>
      </c>
    </row>
    <row r="137" spans="1:33" ht="165" x14ac:dyDescent="0.2">
      <c r="A137" s="219" t="s">
        <v>19</v>
      </c>
      <c r="B137" s="224" t="s">
        <v>16</v>
      </c>
      <c r="C137" s="727"/>
      <c r="D137" s="727"/>
      <c r="E137" s="744"/>
      <c r="F137" s="744"/>
      <c r="G137" s="374" t="s">
        <v>238</v>
      </c>
      <c r="H137" s="218" t="s">
        <v>239</v>
      </c>
      <c r="I137" s="218" t="s">
        <v>240</v>
      </c>
      <c r="J137" s="215">
        <v>1</v>
      </c>
      <c r="K137" s="398">
        <v>45231</v>
      </c>
      <c r="L137" s="398">
        <v>45747</v>
      </c>
      <c r="M137" s="380">
        <f t="shared" si="21"/>
        <v>73.714285714285708</v>
      </c>
      <c r="N137" s="212">
        <v>1</v>
      </c>
      <c r="O137" s="223" t="s">
        <v>4268</v>
      </c>
      <c r="P137" s="386">
        <f t="shared" si="31"/>
        <v>1</v>
      </c>
      <c r="Q137" s="214" t="str">
        <f>IF(ISNUMBER(P137),IF(P137=100%,"CUMPLIDA",IF(AND(ISNUMBER(L137),ISNUMBER([8]OCI!$P$6)), IF(L137&lt;[8]OCI!$P$6,"INCUMPLIDA","PROCESO"), "VERIFICAR FECHA")),"SIN VALOR AVANCE")</f>
        <v>CUMPLIDA</v>
      </c>
      <c r="R137" s="612" t="s">
        <v>4314</v>
      </c>
      <c r="S137" s="615" t="s">
        <v>4315</v>
      </c>
      <c r="T137" s="616">
        <v>1</v>
      </c>
      <c r="U137" s="604">
        <v>45139</v>
      </c>
      <c r="V137" s="604">
        <v>45230</v>
      </c>
      <c r="W137" s="380">
        <f t="shared" si="30"/>
        <v>13</v>
      </c>
      <c r="X137" s="383">
        <v>1</v>
      </c>
      <c r="Y137" s="609" t="s">
        <v>4313</v>
      </c>
      <c r="Z137" s="242">
        <f t="shared" si="22"/>
        <v>0</v>
      </c>
      <c r="AA137" s="242">
        <f t="shared" si="23"/>
        <v>0</v>
      </c>
      <c r="AB137" s="242">
        <f t="shared" si="24"/>
        <v>1</v>
      </c>
      <c r="AC137" s="242">
        <f t="shared" si="25"/>
        <v>0</v>
      </c>
      <c r="AD137" s="242">
        <f t="shared" si="26"/>
        <v>0</v>
      </c>
      <c r="AE137" s="242">
        <f t="shared" si="27"/>
        <v>0</v>
      </c>
      <c r="AF137" s="242">
        <f t="shared" si="28"/>
        <v>1</v>
      </c>
      <c r="AG137" s="242">
        <f t="shared" si="29"/>
        <v>0</v>
      </c>
    </row>
    <row r="138" spans="1:33" ht="270.75" customHeight="1" x14ac:dyDescent="0.2">
      <c r="A138" s="219" t="s">
        <v>19</v>
      </c>
      <c r="B138" s="224" t="s">
        <v>16</v>
      </c>
      <c r="C138" s="727"/>
      <c r="D138" s="727"/>
      <c r="E138" s="744"/>
      <c r="F138" s="744"/>
      <c r="G138" s="374" t="s">
        <v>104</v>
      </c>
      <c r="H138" s="218" t="s">
        <v>104</v>
      </c>
      <c r="I138" s="218" t="s">
        <v>105</v>
      </c>
      <c r="J138" s="215">
        <v>1</v>
      </c>
      <c r="K138" s="398">
        <v>45323</v>
      </c>
      <c r="L138" s="398">
        <v>45747</v>
      </c>
      <c r="M138" s="380">
        <f t="shared" si="21"/>
        <v>60.571428571428569</v>
      </c>
      <c r="N138" s="212">
        <v>1</v>
      </c>
      <c r="O138" s="223" t="s">
        <v>4267</v>
      </c>
      <c r="P138" s="386">
        <f t="shared" si="31"/>
        <v>1</v>
      </c>
      <c r="Q138" s="214" t="str">
        <f>IF(ISNUMBER(P138),IF(P138=100%,"CUMPLIDA",IF(AND(ISNUMBER(L138),ISNUMBER([8]OCI!$P$6)), IF(L138&lt;[8]OCI!$P$6,"INCUMPLIDA","PROCESO"), "VERIFICAR FECHA")),"SIN VALOR AVANCE")</f>
        <v>CUMPLIDA</v>
      </c>
      <c r="R138" s="612" t="s">
        <v>4305</v>
      </c>
      <c r="S138" s="615" t="s">
        <v>4306</v>
      </c>
      <c r="T138" s="616">
        <v>1</v>
      </c>
      <c r="U138" s="604">
        <v>45139</v>
      </c>
      <c r="V138" s="604" t="s">
        <v>4776</v>
      </c>
      <c r="W138" s="380">
        <f t="shared" si="30"/>
        <v>134.57142857142858</v>
      </c>
      <c r="X138" s="617">
        <v>0.4</v>
      </c>
      <c r="Y138" s="614" t="s">
        <v>4319</v>
      </c>
      <c r="Z138" s="242">
        <f t="shared" si="22"/>
        <v>0</v>
      </c>
      <c r="AA138" s="242">
        <f t="shared" si="23"/>
        <v>0</v>
      </c>
      <c r="AB138" s="242">
        <f t="shared" si="24"/>
        <v>1</v>
      </c>
      <c r="AC138" s="242">
        <f t="shared" si="25"/>
        <v>0</v>
      </c>
      <c r="AD138" s="242">
        <f t="shared" si="26"/>
        <v>0</v>
      </c>
      <c r="AE138" s="242">
        <f t="shared" si="27"/>
        <v>0</v>
      </c>
      <c r="AF138" s="242">
        <f t="shared" si="28"/>
        <v>0</v>
      </c>
      <c r="AG138" s="242">
        <f t="shared" si="29"/>
        <v>0</v>
      </c>
    </row>
    <row r="139" spans="1:33" ht="409.5" x14ac:dyDescent="0.2">
      <c r="A139" s="219" t="s">
        <v>19</v>
      </c>
      <c r="B139" s="224" t="s">
        <v>16</v>
      </c>
      <c r="C139" s="727"/>
      <c r="D139" s="727"/>
      <c r="E139" s="744"/>
      <c r="F139" s="744"/>
      <c r="G139" s="374" t="s">
        <v>106</v>
      </c>
      <c r="H139" s="218" t="s">
        <v>106</v>
      </c>
      <c r="I139" s="218" t="s">
        <v>107</v>
      </c>
      <c r="J139" s="215">
        <v>1</v>
      </c>
      <c r="K139" s="398">
        <v>45231</v>
      </c>
      <c r="L139" s="398">
        <v>45747</v>
      </c>
      <c r="M139" s="380">
        <f t="shared" ref="M139:M202" si="32">(L139-K139)/7</f>
        <v>73.714285714285708</v>
      </c>
      <c r="N139" s="212">
        <v>1</v>
      </c>
      <c r="O139" s="223" t="s">
        <v>4268</v>
      </c>
      <c r="P139" s="386">
        <f t="shared" si="31"/>
        <v>1</v>
      </c>
      <c r="Q139" s="214" t="str">
        <f>IF(ISNUMBER(P139),IF(P139=100%,"CUMPLIDA",IF(AND(ISNUMBER(L139),ISNUMBER([8]OCI!$P$6)), IF(L139&lt;[8]OCI!$P$6,"INCUMPLIDA","PROCESO"), "VERIFICAR FECHA")),"SIN VALOR AVANCE")</f>
        <v>CUMPLIDA</v>
      </c>
      <c r="R139" s="612" t="s">
        <v>1255</v>
      </c>
      <c r="S139" s="615" t="s">
        <v>1070</v>
      </c>
      <c r="T139" s="603">
        <v>1</v>
      </c>
      <c r="U139" s="604">
        <v>45306</v>
      </c>
      <c r="V139" s="604">
        <v>45504</v>
      </c>
      <c r="W139" s="380">
        <f t="shared" si="30"/>
        <v>28.285714285714285</v>
      </c>
      <c r="X139" s="212">
        <v>1</v>
      </c>
      <c r="Y139" s="614" t="s">
        <v>4320</v>
      </c>
      <c r="Z139" s="242">
        <f t="shared" si="22"/>
        <v>0</v>
      </c>
      <c r="AA139" s="242">
        <f t="shared" si="23"/>
        <v>0</v>
      </c>
      <c r="AB139" s="242">
        <f t="shared" si="24"/>
        <v>1</v>
      </c>
      <c r="AC139" s="242">
        <f t="shared" si="25"/>
        <v>0</v>
      </c>
      <c r="AD139" s="242">
        <f t="shared" si="26"/>
        <v>0</v>
      </c>
      <c r="AE139" s="242">
        <f t="shared" si="27"/>
        <v>0</v>
      </c>
      <c r="AF139" s="242">
        <f t="shared" si="28"/>
        <v>1</v>
      </c>
      <c r="AG139" s="242">
        <f t="shared" si="29"/>
        <v>0</v>
      </c>
    </row>
    <row r="140" spans="1:33" ht="409.5" x14ac:dyDescent="0.2">
      <c r="A140" s="219" t="s">
        <v>19</v>
      </c>
      <c r="B140" s="224" t="s">
        <v>16</v>
      </c>
      <c r="C140" s="727"/>
      <c r="D140" s="727"/>
      <c r="E140" s="744"/>
      <c r="F140" s="744"/>
      <c r="G140" s="374" t="s">
        <v>108</v>
      </c>
      <c r="H140" s="218" t="s">
        <v>108</v>
      </c>
      <c r="I140" s="218" t="s">
        <v>109</v>
      </c>
      <c r="J140" s="215">
        <v>1</v>
      </c>
      <c r="K140" s="398">
        <v>45231</v>
      </c>
      <c r="L140" s="398">
        <v>45808</v>
      </c>
      <c r="M140" s="380">
        <f t="shared" si="32"/>
        <v>82.428571428571431</v>
      </c>
      <c r="N140" s="212">
        <v>1</v>
      </c>
      <c r="O140" s="223" t="s">
        <v>4266</v>
      </c>
      <c r="P140" s="386">
        <f t="shared" si="31"/>
        <v>1</v>
      </c>
      <c r="Q140" s="214" t="str">
        <f>IF(ISNUMBER(P140),IF(P140=100%,"CUMPLIDA",IF(AND(ISNUMBER(L140),ISNUMBER([8]OCI!$P$6)), IF(L140&lt;[8]OCI!$P$6,"INCUMPLIDA","PROCESO"), "VERIFICAR FECHA")),"SIN VALOR AVANCE")</f>
        <v>CUMPLIDA</v>
      </c>
      <c r="R140" s="612" t="s">
        <v>4321</v>
      </c>
      <c r="S140" s="615" t="s">
        <v>1258</v>
      </c>
      <c r="T140" s="603">
        <v>1</v>
      </c>
      <c r="U140" s="604">
        <v>45505</v>
      </c>
      <c r="V140" s="604">
        <v>45596</v>
      </c>
      <c r="W140" s="380">
        <f t="shared" si="30"/>
        <v>13</v>
      </c>
      <c r="X140" s="212">
        <v>1</v>
      </c>
      <c r="Y140" s="614" t="s">
        <v>4322</v>
      </c>
      <c r="Z140" s="242">
        <f t="shared" si="22"/>
        <v>0</v>
      </c>
      <c r="AA140" s="242">
        <f t="shared" si="23"/>
        <v>0</v>
      </c>
      <c r="AB140" s="242">
        <f t="shared" si="24"/>
        <v>1</v>
      </c>
      <c r="AC140" s="242">
        <f t="shared" si="25"/>
        <v>0</v>
      </c>
      <c r="AD140" s="242">
        <f t="shared" si="26"/>
        <v>0</v>
      </c>
      <c r="AE140" s="242">
        <f t="shared" si="27"/>
        <v>0</v>
      </c>
      <c r="AF140" s="242">
        <f t="shared" si="28"/>
        <v>1</v>
      </c>
      <c r="AG140" s="242">
        <f t="shared" si="29"/>
        <v>0</v>
      </c>
    </row>
    <row r="141" spans="1:33" ht="300" x14ac:dyDescent="0.2">
      <c r="A141" s="219" t="s">
        <v>19</v>
      </c>
      <c r="B141" s="224" t="s">
        <v>16</v>
      </c>
      <c r="C141" s="727"/>
      <c r="D141" s="727"/>
      <c r="E141" s="744"/>
      <c r="F141" s="744"/>
      <c r="G141" s="374" t="s">
        <v>110</v>
      </c>
      <c r="H141" s="218" t="s">
        <v>111</v>
      </c>
      <c r="I141" s="218" t="s">
        <v>112</v>
      </c>
      <c r="J141" s="215">
        <v>8</v>
      </c>
      <c r="K141" s="398">
        <v>45809</v>
      </c>
      <c r="L141" s="398">
        <v>46568</v>
      </c>
      <c r="M141" s="380">
        <f t="shared" si="32"/>
        <v>108.42857142857143</v>
      </c>
      <c r="N141" s="212">
        <v>0</v>
      </c>
      <c r="O141" s="223" t="s">
        <v>4268</v>
      </c>
      <c r="P141" s="386">
        <f t="shared" si="31"/>
        <v>0</v>
      </c>
      <c r="Q141" s="214" t="str">
        <f>IF(ISNUMBER(P141),IF(P141=100%,"CUMPLIDA",IF(AND(ISNUMBER(L141),ISNUMBER([8]OCI!$P$6)), IF(L141&lt;[8]OCI!$P$6,"INCUMPLIDA","PROCESO"), "VERIFICAR FECHA")),"SIN VALOR AVANCE")</f>
        <v>PROCESO</v>
      </c>
      <c r="R141" s="612" t="s">
        <v>1259</v>
      </c>
      <c r="S141" s="615" t="s">
        <v>1260</v>
      </c>
      <c r="T141" s="603">
        <v>1</v>
      </c>
      <c r="U141" s="604">
        <v>45597</v>
      </c>
      <c r="V141" s="604">
        <v>45869</v>
      </c>
      <c r="W141" s="380">
        <f t="shared" si="30"/>
        <v>38.857142857142854</v>
      </c>
      <c r="X141" s="212">
        <v>0</v>
      </c>
      <c r="Y141" s="614" t="s">
        <v>4323</v>
      </c>
      <c r="Z141" s="242">
        <f t="shared" si="22"/>
        <v>0</v>
      </c>
      <c r="AA141" s="242">
        <f t="shared" si="23"/>
        <v>0</v>
      </c>
      <c r="AB141" s="242">
        <f t="shared" si="24"/>
        <v>0</v>
      </c>
      <c r="AC141" s="242">
        <f t="shared" si="25"/>
        <v>0</v>
      </c>
      <c r="AD141" s="242">
        <f t="shared" si="26"/>
        <v>0</v>
      </c>
      <c r="AE141" s="242">
        <f t="shared" si="27"/>
        <v>0</v>
      </c>
      <c r="AF141" s="242">
        <f t="shared" si="28"/>
        <v>1</v>
      </c>
      <c r="AG141" s="242">
        <f t="shared" si="29"/>
        <v>0</v>
      </c>
    </row>
    <row r="142" spans="1:33" ht="210.75" x14ac:dyDescent="0.2">
      <c r="A142" s="219" t="s">
        <v>19</v>
      </c>
      <c r="B142" s="224" t="s">
        <v>16</v>
      </c>
      <c r="C142" s="727"/>
      <c r="D142" s="727"/>
      <c r="E142" s="744"/>
      <c r="F142" s="744"/>
      <c r="G142" s="374" t="s">
        <v>114</v>
      </c>
      <c r="H142" s="218" t="s">
        <v>115</v>
      </c>
      <c r="I142" s="218" t="s">
        <v>116</v>
      </c>
      <c r="J142" s="215">
        <v>1</v>
      </c>
      <c r="K142" s="398">
        <v>45809</v>
      </c>
      <c r="L142" s="398">
        <v>46568</v>
      </c>
      <c r="M142" s="380">
        <f t="shared" si="32"/>
        <v>108.42857142857143</v>
      </c>
      <c r="N142" s="212">
        <v>0</v>
      </c>
      <c r="O142" s="223" t="s">
        <v>4267</v>
      </c>
      <c r="P142" s="386">
        <f t="shared" si="31"/>
        <v>0</v>
      </c>
      <c r="Q142" s="214" t="str">
        <f>IF(ISNUMBER(P142),IF(P142=100%,"CUMPLIDA",IF(AND(ISNUMBER(L142),ISNUMBER([8]OCI!$P$6)), IF(L142&lt;[8]OCI!$P$6,"INCUMPLIDA","PROCESO"), "VERIFICAR FECHA")),"SIN VALOR AVANCE")</f>
        <v>PROCESO</v>
      </c>
      <c r="R142" s="612" t="s">
        <v>1261</v>
      </c>
      <c r="S142" s="615" t="s">
        <v>1262</v>
      </c>
      <c r="T142" s="616">
        <v>1</v>
      </c>
      <c r="U142" s="604">
        <v>45870</v>
      </c>
      <c r="V142" s="604">
        <v>46112</v>
      </c>
      <c r="W142" s="380">
        <f t="shared" si="30"/>
        <v>34.571428571428569</v>
      </c>
      <c r="X142" s="383">
        <v>0</v>
      </c>
      <c r="Y142" s="614" t="s">
        <v>4324</v>
      </c>
      <c r="Z142" s="242">
        <f t="shared" si="22"/>
        <v>0</v>
      </c>
      <c r="AA142" s="242">
        <f t="shared" si="23"/>
        <v>0</v>
      </c>
      <c r="AB142" s="242">
        <f t="shared" si="24"/>
        <v>1</v>
      </c>
      <c r="AC142" s="242">
        <f t="shared" si="25"/>
        <v>0</v>
      </c>
      <c r="AD142" s="242">
        <f t="shared" si="26"/>
        <v>0</v>
      </c>
      <c r="AE142" s="242">
        <f t="shared" si="27"/>
        <v>0</v>
      </c>
      <c r="AF142" s="242">
        <f t="shared" si="28"/>
        <v>1</v>
      </c>
      <c r="AG142" s="242">
        <f t="shared" si="29"/>
        <v>0</v>
      </c>
    </row>
    <row r="143" spans="1:33" ht="315.75" x14ac:dyDescent="0.2">
      <c r="A143" s="219" t="s">
        <v>19</v>
      </c>
      <c r="B143" s="224" t="s">
        <v>16</v>
      </c>
      <c r="C143" s="727"/>
      <c r="D143" s="727"/>
      <c r="E143" s="744"/>
      <c r="F143" s="744"/>
      <c r="G143" s="374" t="s">
        <v>117</v>
      </c>
      <c r="H143" s="218" t="s">
        <v>118</v>
      </c>
      <c r="I143" s="218" t="s">
        <v>119</v>
      </c>
      <c r="J143" s="215">
        <v>2</v>
      </c>
      <c r="K143" s="398">
        <v>45809</v>
      </c>
      <c r="L143" s="398">
        <v>46568</v>
      </c>
      <c r="M143" s="380">
        <f t="shared" si="32"/>
        <v>108.42857142857143</v>
      </c>
      <c r="N143" s="212">
        <v>0</v>
      </c>
      <c r="O143" s="223" t="s">
        <v>4266</v>
      </c>
      <c r="P143" s="386">
        <f t="shared" si="31"/>
        <v>0</v>
      </c>
      <c r="Q143" s="214" t="str">
        <f>IF(ISNUMBER(P143),IF(P143=100%,"CUMPLIDA",IF(AND(ISNUMBER(L143),ISNUMBER([8]OCI!$P$6)), IF(L143&lt;[8]OCI!$P$6,"INCUMPLIDA","PROCESO"), "VERIFICAR FECHA")),"SIN VALOR AVANCE")</f>
        <v>PROCESO</v>
      </c>
      <c r="R143" s="601" t="s">
        <v>675</v>
      </c>
      <c r="S143" s="602" t="s">
        <v>676</v>
      </c>
      <c r="T143" s="603">
        <v>1</v>
      </c>
      <c r="U143" s="604">
        <v>45231</v>
      </c>
      <c r="V143" s="604">
        <v>45504</v>
      </c>
      <c r="W143" s="380">
        <f t="shared" si="30"/>
        <v>39</v>
      </c>
      <c r="X143" s="212">
        <v>1</v>
      </c>
      <c r="Y143" s="605" t="s">
        <v>4301</v>
      </c>
      <c r="Z143" s="242">
        <f t="shared" si="22"/>
        <v>0</v>
      </c>
      <c r="AA143" s="242">
        <f t="shared" si="23"/>
        <v>0</v>
      </c>
      <c r="AB143" s="242">
        <f t="shared" si="24"/>
        <v>0</v>
      </c>
      <c r="AC143" s="242">
        <f t="shared" si="25"/>
        <v>0</v>
      </c>
      <c r="AD143" s="242">
        <f t="shared" si="26"/>
        <v>0</v>
      </c>
      <c r="AE143" s="242">
        <f t="shared" si="27"/>
        <v>0</v>
      </c>
      <c r="AF143" s="242">
        <f t="shared" si="28"/>
        <v>0</v>
      </c>
      <c r="AG143" s="242">
        <f t="shared" si="29"/>
        <v>0</v>
      </c>
    </row>
    <row r="144" spans="1:33" ht="255.75" x14ac:dyDescent="0.2">
      <c r="A144" s="219" t="s">
        <v>19</v>
      </c>
      <c r="B144" s="224" t="s">
        <v>16</v>
      </c>
      <c r="C144" s="727"/>
      <c r="D144" s="727"/>
      <c r="E144" s="744"/>
      <c r="F144" s="744"/>
      <c r="G144" s="393" t="s">
        <v>4269</v>
      </c>
      <c r="H144" s="394" t="s">
        <v>4269</v>
      </c>
      <c r="I144" s="394" t="s">
        <v>4270</v>
      </c>
      <c r="J144" s="378">
        <v>1</v>
      </c>
      <c r="K144" s="385">
        <v>42795</v>
      </c>
      <c r="L144" s="385">
        <v>42855</v>
      </c>
      <c r="M144" s="380">
        <f t="shared" si="32"/>
        <v>8.5714285714285712</v>
      </c>
      <c r="N144" s="212">
        <v>1</v>
      </c>
      <c r="O144" s="218" t="s">
        <v>4271</v>
      </c>
      <c r="P144" s="213">
        <f t="shared" si="31"/>
        <v>1</v>
      </c>
      <c r="Q144" s="214" t="str">
        <f>IF(ISNUMBER(P144),IF(P144=100%,"CUMPLIDA",IF(AND(ISNUMBER(L144),ISNUMBER([8]OCI!$P$6)), IF(L144&lt;[8]OCI!$P$6,"INCUMPLIDA","PROCESO"), "VERIFICAR FECHA")),"SIN VALOR AVANCE")</f>
        <v>CUMPLIDA</v>
      </c>
      <c r="R144" s="601" t="s">
        <v>678</v>
      </c>
      <c r="S144" s="602" t="s">
        <v>679</v>
      </c>
      <c r="T144" s="603">
        <v>1</v>
      </c>
      <c r="U144" s="604">
        <v>45231</v>
      </c>
      <c r="V144" s="604">
        <v>45504</v>
      </c>
      <c r="W144" s="380">
        <f t="shared" si="30"/>
        <v>39</v>
      </c>
      <c r="X144" s="212">
        <v>1</v>
      </c>
      <c r="Y144" s="605" t="s">
        <v>4279</v>
      </c>
      <c r="Z144" s="242">
        <f t="shared" si="22"/>
        <v>0</v>
      </c>
      <c r="AA144" s="242">
        <f t="shared" si="23"/>
        <v>0</v>
      </c>
      <c r="AB144" s="242">
        <f t="shared" si="24"/>
        <v>1</v>
      </c>
      <c r="AC144" s="242">
        <f t="shared" si="25"/>
        <v>0</v>
      </c>
      <c r="AD144" s="242">
        <f t="shared" si="26"/>
        <v>0</v>
      </c>
      <c r="AE144" s="242">
        <f t="shared" si="27"/>
        <v>0</v>
      </c>
      <c r="AF144" s="242">
        <f t="shared" si="28"/>
        <v>1</v>
      </c>
      <c r="AG144" s="242">
        <f t="shared" si="29"/>
        <v>0</v>
      </c>
    </row>
    <row r="145" spans="1:33" ht="195.75" x14ac:dyDescent="0.2">
      <c r="A145" s="219" t="s">
        <v>19</v>
      </c>
      <c r="B145" s="224" t="s">
        <v>16</v>
      </c>
      <c r="C145" s="728"/>
      <c r="D145" s="728"/>
      <c r="E145" s="745"/>
      <c r="F145" s="745"/>
      <c r="G145" s="393" t="s">
        <v>4272</v>
      </c>
      <c r="H145" s="394" t="s">
        <v>4272</v>
      </c>
      <c r="I145" s="394" t="s">
        <v>4273</v>
      </c>
      <c r="J145" s="378">
        <v>1</v>
      </c>
      <c r="K145" s="385">
        <v>42855</v>
      </c>
      <c r="L145" s="385">
        <v>42916</v>
      </c>
      <c r="M145" s="380">
        <f t="shared" si="32"/>
        <v>8.7142857142857135</v>
      </c>
      <c r="N145" s="212">
        <v>1</v>
      </c>
      <c r="O145" s="218" t="s">
        <v>4274</v>
      </c>
      <c r="P145" s="213">
        <f t="shared" si="31"/>
        <v>1</v>
      </c>
      <c r="Q145" s="214" t="str">
        <f>IF(ISNUMBER(P145),IF(P145=100%,"CUMPLIDA",IF(AND(ISNUMBER(L145),ISNUMBER([8]OCI!$P$6)), IF(L145&lt;[8]OCI!$P$6,"INCUMPLIDA","PROCESO"), "VERIFICAR FECHA")),"SIN VALOR AVANCE")</f>
        <v>CUMPLIDA</v>
      </c>
      <c r="R145" s="606" t="s">
        <v>98</v>
      </c>
      <c r="S145" s="602" t="s">
        <v>99</v>
      </c>
      <c r="T145" s="607">
        <v>1</v>
      </c>
      <c r="U145" s="608">
        <v>45323</v>
      </c>
      <c r="V145" s="608">
        <v>45747</v>
      </c>
      <c r="W145" s="380">
        <f t="shared" si="30"/>
        <v>60.571428571428569</v>
      </c>
      <c r="X145" s="212">
        <v>0</v>
      </c>
      <c r="Y145" s="605" t="s">
        <v>4280</v>
      </c>
      <c r="Z145" s="242">
        <f t="shared" si="22"/>
        <v>0</v>
      </c>
      <c r="AA145" s="242">
        <f t="shared" si="23"/>
        <v>0</v>
      </c>
      <c r="AB145" s="242">
        <f t="shared" si="24"/>
        <v>1</v>
      </c>
      <c r="AC145" s="242">
        <f t="shared" si="25"/>
        <v>0</v>
      </c>
      <c r="AD145" s="242">
        <f t="shared" si="26"/>
        <v>0</v>
      </c>
      <c r="AE145" s="242">
        <f t="shared" si="27"/>
        <v>0</v>
      </c>
      <c r="AF145" s="242">
        <f t="shared" si="28"/>
        <v>0</v>
      </c>
      <c r="AG145" s="242">
        <f t="shared" si="29"/>
        <v>0</v>
      </c>
    </row>
    <row r="146" spans="1:33" ht="270.75" customHeight="1" x14ac:dyDescent="0.2">
      <c r="A146" s="219" t="s">
        <v>19</v>
      </c>
      <c r="B146" s="224" t="s">
        <v>16</v>
      </c>
      <c r="C146" s="726" t="s">
        <v>4275</v>
      </c>
      <c r="D146" s="726" t="s">
        <v>4276</v>
      </c>
      <c r="E146" s="743" t="s">
        <v>4277</v>
      </c>
      <c r="F146" s="743" t="s">
        <v>4278</v>
      </c>
      <c r="G146" s="748" t="s">
        <v>823</v>
      </c>
      <c r="H146" s="381" t="s">
        <v>675</v>
      </c>
      <c r="I146" s="218" t="s">
        <v>676</v>
      </c>
      <c r="J146" s="378">
        <v>1</v>
      </c>
      <c r="K146" s="385">
        <v>45231</v>
      </c>
      <c r="L146" s="385">
        <v>45504</v>
      </c>
      <c r="M146" s="380">
        <f t="shared" si="32"/>
        <v>39</v>
      </c>
      <c r="N146" s="212">
        <v>1</v>
      </c>
      <c r="O146" s="223" t="s">
        <v>736</v>
      </c>
      <c r="P146" s="386">
        <f t="shared" si="31"/>
        <v>1</v>
      </c>
      <c r="Q146" s="214" t="str">
        <f>IF(ISNUMBER(P146),IF(P146=100%,"CUMPLIDA",IF(AND(ISNUMBER(L146),ISNUMBER([8]OCI!$P$6)), IF(L146&lt;[8]OCI!$P$6,"INCUMPLIDA","PROCESO"), "VERIFICAR FECHA")),"SIN VALOR AVANCE")</f>
        <v>CUMPLIDA</v>
      </c>
      <c r="R146" s="606" t="s">
        <v>101</v>
      </c>
      <c r="S146" s="602" t="s">
        <v>102</v>
      </c>
      <c r="T146" s="607">
        <v>1</v>
      </c>
      <c r="U146" s="608">
        <v>45323</v>
      </c>
      <c r="V146" s="608">
        <v>45747</v>
      </c>
      <c r="W146" s="380">
        <f t="shared" si="30"/>
        <v>60.571428571428569</v>
      </c>
      <c r="X146" s="212">
        <v>0</v>
      </c>
      <c r="Y146" s="605" t="s">
        <v>4268</v>
      </c>
      <c r="Z146" s="242">
        <f t="shared" si="22"/>
        <v>0</v>
      </c>
      <c r="AA146" s="242">
        <f t="shared" si="23"/>
        <v>0</v>
      </c>
      <c r="AB146" s="242">
        <f t="shared" si="24"/>
        <v>1</v>
      </c>
      <c r="AC146" s="242">
        <f t="shared" si="25"/>
        <v>0</v>
      </c>
      <c r="AD146" s="242">
        <f t="shared" si="26"/>
        <v>0</v>
      </c>
      <c r="AE146" s="242">
        <f t="shared" si="27"/>
        <v>0</v>
      </c>
      <c r="AF146" s="242">
        <f t="shared" si="28"/>
        <v>0</v>
      </c>
      <c r="AG146" s="242">
        <f t="shared" si="29"/>
        <v>0</v>
      </c>
    </row>
    <row r="147" spans="1:33" ht="270.75" customHeight="1" x14ac:dyDescent="0.2">
      <c r="A147" s="219" t="s">
        <v>19</v>
      </c>
      <c r="B147" s="224" t="s">
        <v>16</v>
      </c>
      <c r="C147" s="727"/>
      <c r="D147" s="727"/>
      <c r="E147" s="744"/>
      <c r="F147" s="744"/>
      <c r="G147" s="749"/>
      <c r="H147" s="381" t="s">
        <v>678</v>
      </c>
      <c r="I147" s="218" t="s">
        <v>679</v>
      </c>
      <c r="J147" s="378">
        <v>1</v>
      </c>
      <c r="K147" s="385">
        <v>45231</v>
      </c>
      <c r="L147" s="385">
        <v>45504</v>
      </c>
      <c r="M147" s="380">
        <f t="shared" si="32"/>
        <v>39</v>
      </c>
      <c r="N147" s="212">
        <v>1</v>
      </c>
      <c r="O147" s="223" t="s">
        <v>4279</v>
      </c>
      <c r="P147" s="386">
        <f t="shared" si="31"/>
        <v>1</v>
      </c>
      <c r="Q147" s="214" t="str">
        <f>IF(ISNUMBER(P147),IF(P147=100%,"CUMPLIDA",IF(AND(ISNUMBER(L147),ISNUMBER([8]OCI!$P$6)), IF(L147&lt;[8]OCI!$P$6,"INCUMPLIDA","PROCESO"), "VERIFICAR FECHA")),"SIN VALOR AVANCE")</f>
        <v>CUMPLIDA</v>
      </c>
      <c r="R147" s="606" t="s">
        <v>239</v>
      </c>
      <c r="S147" s="602" t="s">
        <v>240</v>
      </c>
      <c r="T147" s="607">
        <v>1</v>
      </c>
      <c r="U147" s="608">
        <v>45231</v>
      </c>
      <c r="V147" s="608">
        <v>45747</v>
      </c>
      <c r="W147" s="380">
        <f t="shared" si="30"/>
        <v>73.714285714285708</v>
      </c>
      <c r="X147" s="212">
        <v>0</v>
      </c>
      <c r="Y147" s="605" t="s">
        <v>4268</v>
      </c>
      <c r="Z147" s="242">
        <f t="shared" si="22"/>
        <v>0</v>
      </c>
      <c r="AA147" s="242">
        <f t="shared" si="23"/>
        <v>0</v>
      </c>
      <c r="AB147" s="242">
        <f t="shared" si="24"/>
        <v>1</v>
      </c>
      <c r="AC147" s="242">
        <f t="shared" si="25"/>
        <v>1</v>
      </c>
      <c r="AD147" s="242">
        <f t="shared" si="26"/>
        <v>0</v>
      </c>
      <c r="AE147" s="242">
        <f t="shared" si="27"/>
        <v>0</v>
      </c>
      <c r="AF147" s="242">
        <f t="shared" si="28"/>
        <v>0</v>
      </c>
      <c r="AG147" s="242">
        <f t="shared" si="29"/>
        <v>0</v>
      </c>
    </row>
    <row r="148" spans="1:33" ht="195.75" x14ac:dyDescent="0.2">
      <c r="A148" s="219" t="s">
        <v>19</v>
      </c>
      <c r="B148" s="224" t="s">
        <v>16</v>
      </c>
      <c r="C148" s="727"/>
      <c r="D148" s="727"/>
      <c r="E148" s="744"/>
      <c r="F148" s="744"/>
      <c r="G148" s="374" t="s">
        <v>97</v>
      </c>
      <c r="H148" s="218" t="s">
        <v>98</v>
      </c>
      <c r="I148" s="218" t="s">
        <v>99</v>
      </c>
      <c r="J148" s="215">
        <v>1</v>
      </c>
      <c r="K148" s="398">
        <v>45323</v>
      </c>
      <c r="L148" s="398">
        <v>45747</v>
      </c>
      <c r="M148" s="380">
        <f t="shared" si="32"/>
        <v>60.571428571428569</v>
      </c>
      <c r="N148" s="212">
        <v>1</v>
      </c>
      <c r="O148" s="223" t="s">
        <v>4280</v>
      </c>
      <c r="P148" s="386">
        <f t="shared" si="31"/>
        <v>1</v>
      </c>
      <c r="Q148" s="214" t="str">
        <f>IF(ISNUMBER(P148),IF(P148=100%,"CUMPLIDA",IF(AND(ISNUMBER(L148),ISNUMBER([8]OCI!$P$6)), IF(L148&lt;[8]OCI!$P$6,"INCUMPLIDA","PROCESO"), "VERIFICAR FECHA")),"SIN VALOR AVANCE")</f>
        <v>CUMPLIDA</v>
      </c>
      <c r="R148" s="606" t="s">
        <v>104</v>
      </c>
      <c r="S148" s="602" t="s">
        <v>105</v>
      </c>
      <c r="T148" s="607">
        <v>1</v>
      </c>
      <c r="U148" s="608">
        <v>45323</v>
      </c>
      <c r="V148" s="608">
        <v>45747</v>
      </c>
      <c r="W148" s="380">
        <f t="shared" si="30"/>
        <v>60.571428571428569</v>
      </c>
      <c r="X148" s="212">
        <v>0</v>
      </c>
      <c r="Y148" s="605" t="s">
        <v>4280</v>
      </c>
      <c r="Z148" s="242">
        <f t="shared" si="22"/>
        <v>0</v>
      </c>
      <c r="AA148" s="242">
        <f t="shared" si="23"/>
        <v>0</v>
      </c>
      <c r="AB148" s="242">
        <f t="shared" si="24"/>
        <v>1</v>
      </c>
      <c r="AC148" s="242">
        <f t="shared" si="25"/>
        <v>1</v>
      </c>
      <c r="AD148" s="242">
        <f t="shared" si="26"/>
        <v>1</v>
      </c>
      <c r="AE148" s="242">
        <f t="shared" si="27"/>
        <v>1</v>
      </c>
      <c r="AF148" s="242">
        <f t="shared" si="28"/>
        <v>0</v>
      </c>
      <c r="AG148" s="242">
        <f t="shared" si="29"/>
        <v>1</v>
      </c>
    </row>
    <row r="149" spans="1:33" ht="105" x14ac:dyDescent="0.2">
      <c r="A149" s="219" t="s">
        <v>19</v>
      </c>
      <c r="B149" s="224" t="s">
        <v>16</v>
      </c>
      <c r="C149" s="727"/>
      <c r="D149" s="727"/>
      <c r="E149" s="744"/>
      <c r="F149" s="744"/>
      <c r="G149" s="374" t="s">
        <v>101</v>
      </c>
      <c r="H149" s="218" t="s">
        <v>101</v>
      </c>
      <c r="I149" s="218" t="s">
        <v>102</v>
      </c>
      <c r="J149" s="215">
        <v>1</v>
      </c>
      <c r="K149" s="398">
        <v>45323</v>
      </c>
      <c r="L149" s="398">
        <v>45747</v>
      </c>
      <c r="M149" s="380">
        <f t="shared" si="32"/>
        <v>60.571428571428569</v>
      </c>
      <c r="N149" s="212">
        <v>1</v>
      </c>
      <c r="O149" s="223" t="s">
        <v>4268</v>
      </c>
      <c r="P149" s="386">
        <f t="shared" si="31"/>
        <v>1</v>
      </c>
      <c r="Q149" s="214" t="str">
        <f>IF(ISNUMBER(P149),IF(P149=100%,"CUMPLIDA",IF(AND(ISNUMBER(L149),ISNUMBER([8]OCI!$P$6)), IF(L149&lt;[8]OCI!$P$6,"INCUMPLIDA","PROCESO"), "VERIFICAR FECHA")),"SIN VALOR AVANCE")</f>
        <v>CUMPLIDA</v>
      </c>
      <c r="R149" s="606" t="s">
        <v>106</v>
      </c>
      <c r="S149" s="602" t="s">
        <v>107</v>
      </c>
      <c r="T149" s="607">
        <v>1</v>
      </c>
      <c r="U149" s="608">
        <v>45231</v>
      </c>
      <c r="V149" s="608">
        <v>45747</v>
      </c>
      <c r="W149" s="380">
        <f t="shared" si="30"/>
        <v>73.714285714285708</v>
      </c>
      <c r="X149" s="212">
        <v>0</v>
      </c>
      <c r="Y149" s="605" t="s">
        <v>4268</v>
      </c>
      <c r="Z149" s="242">
        <f t="shared" si="22"/>
        <v>0</v>
      </c>
      <c r="AA149" s="242">
        <f t="shared" si="23"/>
        <v>0</v>
      </c>
      <c r="AB149" s="242">
        <f t="shared" si="24"/>
        <v>1</v>
      </c>
      <c r="AC149" s="242">
        <f t="shared" si="25"/>
        <v>0</v>
      </c>
      <c r="AD149" s="242">
        <f t="shared" si="26"/>
        <v>1</v>
      </c>
      <c r="AE149" s="242">
        <f t="shared" si="27"/>
        <v>0</v>
      </c>
      <c r="AF149" s="242">
        <f t="shared" si="28"/>
        <v>0</v>
      </c>
      <c r="AG149" s="242">
        <f t="shared" si="29"/>
        <v>1</v>
      </c>
    </row>
    <row r="150" spans="1:33" ht="255.75" x14ac:dyDescent="0.2">
      <c r="A150" s="219" t="s">
        <v>19</v>
      </c>
      <c r="B150" s="224" t="s">
        <v>16</v>
      </c>
      <c r="C150" s="727"/>
      <c r="D150" s="727"/>
      <c r="E150" s="744"/>
      <c r="F150" s="744"/>
      <c r="G150" s="374" t="s">
        <v>238</v>
      </c>
      <c r="H150" s="218" t="s">
        <v>239</v>
      </c>
      <c r="I150" s="218" t="s">
        <v>240</v>
      </c>
      <c r="J150" s="215">
        <v>1</v>
      </c>
      <c r="K150" s="398">
        <v>45231</v>
      </c>
      <c r="L150" s="398">
        <v>45747</v>
      </c>
      <c r="M150" s="380">
        <f t="shared" si="32"/>
        <v>73.714285714285708</v>
      </c>
      <c r="N150" s="212">
        <v>1</v>
      </c>
      <c r="O150" s="223" t="s">
        <v>4268</v>
      </c>
      <c r="P150" s="386">
        <f t="shared" si="31"/>
        <v>1</v>
      </c>
      <c r="Q150" s="214" t="str">
        <f>IF(ISNUMBER(P150),IF(P150=100%,"CUMPLIDA",IF(AND(ISNUMBER(L150),ISNUMBER([8]OCI!$P$6)), IF(L150&lt;[8]OCI!$P$6,"INCUMPLIDA","PROCESO"), "VERIFICAR FECHA")),"SIN VALOR AVANCE")</f>
        <v>CUMPLIDA</v>
      </c>
      <c r="R150" s="606" t="s">
        <v>108</v>
      </c>
      <c r="S150" s="602" t="s">
        <v>109</v>
      </c>
      <c r="T150" s="607">
        <v>1</v>
      </c>
      <c r="U150" s="608">
        <v>45231</v>
      </c>
      <c r="V150" s="608">
        <v>45808</v>
      </c>
      <c r="W150" s="380">
        <f t="shared" si="30"/>
        <v>82.428571428571431</v>
      </c>
      <c r="X150" s="212">
        <v>0</v>
      </c>
      <c r="Y150" s="605" t="s">
        <v>4279</v>
      </c>
      <c r="Z150" s="242">
        <f t="shared" si="22"/>
        <v>0</v>
      </c>
      <c r="AA150" s="242">
        <f t="shared" si="23"/>
        <v>0</v>
      </c>
      <c r="AB150" s="242">
        <f t="shared" si="24"/>
        <v>1</v>
      </c>
      <c r="AC150" s="242">
        <f t="shared" si="25"/>
        <v>1</v>
      </c>
      <c r="AD150" s="242">
        <f t="shared" si="26"/>
        <v>0</v>
      </c>
      <c r="AE150" s="242">
        <f t="shared" si="27"/>
        <v>0</v>
      </c>
      <c r="AF150" s="242">
        <f t="shared" si="28"/>
        <v>0</v>
      </c>
      <c r="AG150" s="242">
        <f t="shared" si="29"/>
        <v>0</v>
      </c>
    </row>
    <row r="151" spans="1:33" ht="165.75" x14ac:dyDescent="0.2">
      <c r="A151" s="219" t="s">
        <v>19</v>
      </c>
      <c r="B151" s="224" t="s">
        <v>16</v>
      </c>
      <c r="C151" s="727"/>
      <c r="D151" s="727"/>
      <c r="E151" s="744"/>
      <c r="F151" s="744"/>
      <c r="G151" s="374" t="s">
        <v>104</v>
      </c>
      <c r="H151" s="218" t="s">
        <v>104</v>
      </c>
      <c r="I151" s="218" t="s">
        <v>105</v>
      </c>
      <c r="J151" s="215">
        <v>1</v>
      </c>
      <c r="K151" s="398">
        <v>45323</v>
      </c>
      <c r="L151" s="398">
        <v>45747</v>
      </c>
      <c r="M151" s="380">
        <f t="shared" si="32"/>
        <v>60.571428571428569</v>
      </c>
      <c r="N151" s="212">
        <v>1</v>
      </c>
      <c r="O151" s="223" t="s">
        <v>4280</v>
      </c>
      <c r="P151" s="386">
        <f t="shared" si="31"/>
        <v>1</v>
      </c>
      <c r="Q151" s="214" t="str">
        <f>IF(ISNUMBER(P151),IF(P151=100%,"CUMPLIDA",IF(AND(ISNUMBER(L151),ISNUMBER([8]OCI!$P$6)), IF(L151&lt;[8]OCI!$P$6,"INCUMPLIDA","PROCESO"), "VERIFICAR FECHA")),"SIN VALOR AVANCE")</f>
        <v>CUMPLIDA</v>
      </c>
      <c r="R151" s="606" t="s">
        <v>111</v>
      </c>
      <c r="S151" s="602" t="s">
        <v>112</v>
      </c>
      <c r="T151" s="607">
        <v>8</v>
      </c>
      <c r="U151" s="608">
        <v>45809</v>
      </c>
      <c r="V151" s="608">
        <v>46568</v>
      </c>
      <c r="W151" s="380">
        <f t="shared" si="30"/>
        <v>108.42857142857143</v>
      </c>
      <c r="X151" s="212">
        <v>0</v>
      </c>
      <c r="Y151" s="605" t="s">
        <v>4268</v>
      </c>
      <c r="Z151" s="242">
        <f t="shared" si="22"/>
        <v>0</v>
      </c>
      <c r="AA151" s="242">
        <f t="shared" si="23"/>
        <v>0</v>
      </c>
      <c r="AB151" s="242">
        <f t="shared" si="24"/>
        <v>0</v>
      </c>
      <c r="AC151" s="242">
        <f t="shared" si="25"/>
        <v>0</v>
      </c>
      <c r="AD151" s="242">
        <f t="shared" si="26"/>
        <v>0</v>
      </c>
      <c r="AE151" s="242">
        <f t="shared" si="27"/>
        <v>0</v>
      </c>
      <c r="AF151" s="242">
        <f t="shared" si="28"/>
        <v>0</v>
      </c>
      <c r="AG151" s="242">
        <f t="shared" si="29"/>
        <v>0</v>
      </c>
    </row>
    <row r="152" spans="1:33" ht="195.75" x14ac:dyDescent="0.2">
      <c r="A152" s="219" t="s">
        <v>19</v>
      </c>
      <c r="B152" s="224" t="s">
        <v>16</v>
      </c>
      <c r="C152" s="727"/>
      <c r="D152" s="727"/>
      <c r="E152" s="744"/>
      <c r="F152" s="744"/>
      <c r="G152" s="374" t="s">
        <v>106</v>
      </c>
      <c r="H152" s="218" t="s">
        <v>106</v>
      </c>
      <c r="I152" s="218" t="s">
        <v>107</v>
      </c>
      <c r="J152" s="215">
        <v>1</v>
      </c>
      <c r="K152" s="398">
        <v>45231</v>
      </c>
      <c r="L152" s="398">
        <v>45747</v>
      </c>
      <c r="M152" s="380">
        <f t="shared" si="32"/>
        <v>73.714285714285708</v>
      </c>
      <c r="N152" s="212">
        <v>1</v>
      </c>
      <c r="O152" s="223" t="s">
        <v>4268</v>
      </c>
      <c r="P152" s="386">
        <f t="shared" si="31"/>
        <v>1</v>
      </c>
      <c r="Q152" s="214" t="str">
        <f>IF(ISNUMBER(P152),IF(P152=100%,"CUMPLIDA",IF(AND(ISNUMBER(L152),ISNUMBER([8]OCI!$P$6)), IF(L152&lt;[8]OCI!$P$6,"INCUMPLIDA","PROCESO"), "VERIFICAR FECHA")),"SIN VALOR AVANCE")</f>
        <v>CUMPLIDA</v>
      </c>
      <c r="R152" s="606" t="s">
        <v>115</v>
      </c>
      <c r="S152" s="602" t="s">
        <v>116</v>
      </c>
      <c r="T152" s="607">
        <v>1</v>
      </c>
      <c r="U152" s="608">
        <v>45809</v>
      </c>
      <c r="V152" s="608">
        <v>46568</v>
      </c>
      <c r="W152" s="380">
        <f t="shared" si="30"/>
        <v>108.42857142857143</v>
      </c>
      <c r="X152" s="212">
        <v>0</v>
      </c>
      <c r="Y152" s="605" t="s">
        <v>4280</v>
      </c>
      <c r="Z152" s="242">
        <f t="shared" si="22"/>
        <v>0</v>
      </c>
      <c r="AA152" s="242">
        <f t="shared" si="23"/>
        <v>0</v>
      </c>
      <c r="AB152" s="242">
        <f t="shared" si="24"/>
        <v>1</v>
      </c>
      <c r="AC152" s="242">
        <f t="shared" si="25"/>
        <v>0</v>
      </c>
      <c r="AD152" s="242">
        <f t="shared" si="26"/>
        <v>0</v>
      </c>
      <c r="AE152" s="242">
        <f t="shared" si="27"/>
        <v>0</v>
      </c>
      <c r="AF152" s="242">
        <f t="shared" si="28"/>
        <v>0</v>
      </c>
      <c r="AG152" s="242">
        <f t="shared" si="29"/>
        <v>0</v>
      </c>
    </row>
    <row r="153" spans="1:33" ht="409.5" x14ac:dyDescent="0.2">
      <c r="A153" s="219" t="s">
        <v>19</v>
      </c>
      <c r="B153" s="224" t="s">
        <v>16</v>
      </c>
      <c r="C153" s="727"/>
      <c r="D153" s="727"/>
      <c r="E153" s="744"/>
      <c r="F153" s="744"/>
      <c r="G153" s="374" t="s">
        <v>108</v>
      </c>
      <c r="H153" s="218" t="s">
        <v>108</v>
      </c>
      <c r="I153" s="218" t="s">
        <v>109</v>
      </c>
      <c r="J153" s="215">
        <v>1</v>
      </c>
      <c r="K153" s="398">
        <v>45231</v>
      </c>
      <c r="L153" s="398">
        <v>45808</v>
      </c>
      <c r="M153" s="380">
        <f t="shared" si="32"/>
        <v>82.428571428571431</v>
      </c>
      <c r="N153" s="212">
        <v>1</v>
      </c>
      <c r="O153" s="223" t="s">
        <v>4279</v>
      </c>
      <c r="P153" s="386">
        <f t="shared" si="31"/>
        <v>1</v>
      </c>
      <c r="Q153" s="214" t="str">
        <f>IF(ISNUMBER(P153),IF(P153=100%,"CUMPLIDA",IF(AND(ISNUMBER(L153),ISNUMBER([8]OCI!$P$6)), IF(L153&lt;[8]OCI!$P$6,"INCUMPLIDA","PROCESO"), "VERIFICAR FECHA")),"SIN VALOR AVANCE")</f>
        <v>CUMPLIDA</v>
      </c>
      <c r="R153" s="606" t="s">
        <v>118</v>
      </c>
      <c r="S153" s="602" t="s">
        <v>119</v>
      </c>
      <c r="T153" s="607">
        <v>2</v>
      </c>
      <c r="U153" s="608">
        <v>45809</v>
      </c>
      <c r="V153" s="608">
        <v>46568</v>
      </c>
      <c r="W153" s="380">
        <f t="shared" si="30"/>
        <v>108.42857142857143</v>
      </c>
      <c r="X153" s="212">
        <v>0</v>
      </c>
      <c r="Y153" s="605" t="s">
        <v>4279</v>
      </c>
      <c r="Z153" s="242">
        <f t="shared" si="22"/>
        <v>0</v>
      </c>
      <c r="AA153" s="242">
        <f t="shared" si="23"/>
        <v>0</v>
      </c>
      <c r="AB153" s="242">
        <f t="shared" si="24"/>
        <v>0</v>
      </c>
      <c r="AC153" s="242">
        <f t="shared" si="25"/>
        <v>0</v>
      </c>
      <c r="AD153" s="242">
        <f t="shared" si="26"/>
        <v>0</v>
      </c>
      <c r="AE153" s="242">
        <f t="shared" si="27"/>
        <v>0</v>
      </c>
      <c r="AF153" s="242">
        <f t="shared" si="28"/>
        <v>0</v>
      </c>
      <c r="AG153" s="242">
        <f t="shared" si="29"/>
        <v>1</v>
      </c>
    </row>
    <row r="154" spans="1:33" ht="285" customHeight="1" x14ac:dyDescent="0.2">
      <c r="A154" s="219" t="s">
        <v>19</v>
      </c>
      <c r="B154" s="224" t="s">
        <v>16</v>
      </c>
      <c r="C154" s="727"/>
      <c r="D154" s="727"/>
      <c r="E154" s="744"/>
      <c r="F154" s="744"/>
      <c r="G154" s="374" t="s">
        <v>110</v>
      </c>
      <c r="H154" s="218" t="s">
        <v>111</v>
      </c>
      <c r="I154" s="218" t="s">
        <v>112</v>
      </c>
      <c r="J154" s="215">
        <v>8</v>
      </c>
      <c r="K154" s="398">
        <v>45809</v>
      </c>
      <c r="L154" s="398">
        <v>46568</v>
      </c>
      <c r="M154" s="380">
        <f t="shared" si="32"/>
        <v>108.42857142857143</v>
      </c>
      <c r="N154" s="212">
        <v>0</v>
      </c>
      <c r="O154" s="223" t="s">
        <v>4268</v>
      </c>
      <c r="P154" s="386">
        <f t="shared" si="31"/>
        <v>0</v>
      </c>
      <c r="Q154" s="214" t="str">
        <f>IF(ISNUMBER(P154),IF(P154=100%,"CUMPLIDA",IF(AND(ISNUMBER(L154),ISNUMBER([8]OCI!$P$6)), IF(L154&lt;[8]OCI!$P$6,"INCUMPLIDA","PROCESO"), "VERIFICAR FECHA")),"SIN VALOR AVANCE")</f>
        <v>PROCESO</v>
      </c>
      <c r="R154" s="612" t="s">
        <v>4328</v>
      </c>
      <c r="S154" s="615" t="s">
        <v>4329</v>
      </c>
      <c r="T154" s="616">
        <v>1</v>
      </c>
      <c r="U154" s="604">
        <v>45139</v>
      </c>
      <c r="V154" s="604" t="s">
        <v>4776</v>
      </c>
      <c r="W154" s="380">
        <f t="shared" si="30"/>
        <v>134.57142857142858</v>
      </c>
      <c r="X154" s="617">
        <v>0.4</v>
      </c>
      <c r="Y154" s="605" t="s">
        <v>4330</v>
      </c>
      <c r="Z154" s="242">
        <f t="shared" si="22"/>
        <v>0</v>
      </c>
      <c r="AA154" s="242">
        <f t="shared" si="23"/>
        <v>0</v>
      </c>
      <c r="AB154" s="242">
        <f t="shared" si="24"/>
        <v>0</v>
      </c>
      <c r="AC154" s="242">
        <f t="shared" si="25"/>
        <v>0</v>
      </c>
      <c r="AD154" s="242">
        <f t="shared" si="26"/>
        <v>0</v>
      </c>
      <c r="AE154" s="242">
        <f t="shared" si="27"/>
        <v>0</v>
      </c>
      <c r="AF154" s="242">
        <f t="shared" si="28"/>
        <v>0</v>
      </c>
      <c r="AG154" s="242">
        <f t="shared" si="29"/>
        <v>0</v>
      </c>
    </row>
    <row r="155" spans="1:33" ht="165.75" x14ac:dyDescent="0.2">
      <c r="A155" s="219" t="s">
        <v>19</v>
      </c>
      <c r="B155" s="224" t="s">
        <v>16</v>
      </c>
      <c r="C155" s="727"/>
      <c r="D155" s="727"/>
      <c r="E155" s="744"/>
      <c r="F155" s="744"/>
      <c r="G155" s="374" t="s">
        <v>114</v>
      </c>
      <c r="H155" s="218" t="s">
        <v>115</v>
      </c>
      <c r="I155" s="218" t="s">
        <v>116</v>
      </c>
      <c r="J155" s="215">
        <v>1</v>
      </c>
      <c r="K155" s="398">
        <v>45809</v>
      </c>
      <c r="L155" s="398">
        <v>46568</v>
      </c>
      <c r="M155" s="380">
        <f t="shared" si="32"/>
        <v>108.42857142857143</v>
      </c>
      <c r="N155" s="212">
        <v>0</v>
      </c>
      <c r="O155" s="223" t="s">
        <v>4280</v>
      </c>
      <c r="P155" s="386">
        <f t="shared" si="31"/>
        <v>0</v>
      </c>
      <c r="Q155" s="214" t="str">
        <f>IF(ISNUMBER(P155),IF(P155=100%,"CUMPLIDA",IF(AND(ISNUMBER(L155),ISNUMBER([8]OCI!$P$6)), IF(L155&lt;[8]OCI!$P$6,"INCUMPLIDA","PROCESO"), "VERIFICAR FECHA")),"SIN VALOR AVANCE")</f>
        <v>PROCESO</v>
      </c>
      <c r="R155" s="612" t="s">
        <v>4331</v>
      </c>
      <c r="S155" s="615" t="s">
        <v>4332</v>
      </c>
      <c r="T155" s="616">
        <v>1</v>
      </c>
      <c r="U155" s="604">
        <v>45139</v>
      </c>
      <c r="V155" s="604">
        <v>45230</v>
      </c>
      <c r="W155" s="380">
        <f t="shared" si="30"/>
        <v>13</v>
      </c>
      <c r="X155" s="383">
        <v>1</v>
      </c>
      <c r="Y155" s="614" t="s">
        <v>4313</v>
      </c>
      <c r="Z155" s="242">
        <f t="shared" si="22"/>
        <v>0</v>
      </c>
      <c r="AA155" s="242">
        <f t="shared" si="23"/>
        <v>0</v>
      </c>
      <c r="AB155" s="242">
        <f t="shared" si="24"/>
        <v>1</v>
      </c>
      <c r="AC155" s="242">
        <f t="shared" si="25"/>
        <v>0</v>
      </c>
      <c r="AD155" s="242">
        <f t="shared" si="26"/>
        <v>0</v>
      </c>
      <c r="AE155" s="242">
        <f t="shared" si="27"/>
        <v>0</v>
      </c>
      <c r="AF155" s="242">
        <f t="shared" si="28"/>
        <v>0</v>
      </c>
      <c r="AG155" s="242">
        <f t="shared" si="29"/>
        <v>0</v>
      </c>
    </row>
    <row r="156" spans="1:33" ht="409.5" x14ac:dyDescent="0.2">
      <c r="A156" s="219" t="s">
        <v>19</v>
      </c>
      <c r="B156" s="224" t="s">
        <v>16</v>
      </c>
      <c r="C156" s="728"/>
      <c r="D156" s="728"/>
      <c r="E156" s="745"/>
      <c r="F156" s="745"/>
      <c r="G156" s="374" t="s">
        <v>117</v>
      </c>
      <c r="H156" s="218" t="s">
        <v>118</v>
      </c>
      <c r="I156" s="218" t="s">
        <v>119</v>
      </c>
      <c r="J156" s="215">
        <v>2</v>
      </c>
      <c r="K156" s="398">
        <v>45809</v>
      </c>
      <c r="L156" s="398">
        <v>46568</v>
      </c>
      <c r="M156" s="380">
        <f t="shared" si="32"/>
        <v>108.42857142857143</v>
      </c>
      <c r="N156" s="212">
        <v>0</v>
      </c>
      <c r="O156" s="223" t="s">
        <v>4279</v>
      </c>
      <c r="P156" s="386">
        <f t="shared" si="31"/>
        <v>0</v>
      </c>
      <c r="Q156" s="214" t="str">
        <f>IF(ISNUMBER(P156),IF(P156=100%,"CUMPLIDA",IF(AND(ISNUMBER(L156),ISNUMBER([8]OCI!$P$6)), IF(L156&lt;[8]OCI!$P$6,"INCUMPLIDA","PROCESO"), "VERIFICAR FECHA")),"SIN VALOR AVANCE")</f>
        <v>PROCESO</v>
      </c>
      <c r="R156" s="612" t="s">
        <v>4334</v>
      </c>
      <c r="S156" s="602" t="s">
        <v>4335</v>
      </c>
      <c r="T156" s="616">
        <v>1</v>
      </c>
      <c r="U156" s="604">
        <v>45664</v>
      </c>
      <c r="V156" s="604" t="s">
        <v>4776</v>
      </c>
      <c r="W156" s="380">
        <f t="shared" si="30"/>
        <v>59.571428571428569</v>
      </c>
      <c r="X156" s="617">
        <v>0</v>
      </c>
      <c r="Y156" s="614" t="s">
        <v>4336</v>
      </c>
      <c r="Z156" s="242">
        <f t="shared" si="22"/>
        <v>0</v>
      </c>
      <c r="AA156" s="242">
        <f t="shared" si="23"/>
        <v>0</v>
      </c>
      <c r="AB156" s="242">
        <f t="shared" si="24"/>
        <v>0</v>
      </c>
      <c r="AC156" s="242">
        <f t="shared" si="25"/>
        <v>0</v>
      </c>
      <c r="AD156" s="242">
        <f t="shared" si="26"/>
        <v>0</v>
      </c>
      <c r="AE156" s="242">
        <f t="shared" si="27"/>
        <v>0</v>
      </c>
      <c r="AF156" s="242">
        <f t="shared" si="28"/>
        <v>1</v>
      </c>
      <c r="AG156" s="242">
        <f t="shared" si="29"/>
        <v>0</v>
      </c>
    </row>
    <row r="157" spans="1:33" ht="375" customHeight="1" x14ac:dyDescent="0.2">
      <c r="A157" s="219" t="s">
        <v>19</v>
      </c>
      <c r="B157" s="224" t="s">
        <v>16</v>
      </c>
      <c r="C157" s="726" t="s">
        <v>4281</v>
      </c>
      <c r="D157" s="726" t="s">
        <v>4282</v>
      </c>
      <c r="E157" s="743" t="s">
        <v>4283</v>
      </c>
      <c r="F157" s="743" t="s">
        <v>4284</v>
      </c>
      <c r="G157" s="373" t="s">
        <v>4285</v>
      </c>
      <c r="H157" s="220" t="s">
        <v>4285</v>
      </c>
      <c r="I157" s="387" t="s">
        <v>4286</v>
      </c>
      <c r="J157" s="378">
        <v>1</v>
      </c>
      <c r="K157" s="385">
        <v>45139</v>
      </c>
      <c r="L157" s="385">
        <v>45716</v>
      </c>
      <c r="M157" s="380">
        <f t="shared" si="32"/>
        <v>82.428571428571431</v>
      </c>
      <c r="N157" s="212">
        <v>1</v>
      </c>
      <c r="O157" s="220" t="s">
        <v>4287</v>
      </c>
      <c r="P157" s="213">
        <f t="shared" si="31"/>
        <v>1</v>
      </c>
      <c r="Q157" s="214" t="str">
        <f>IF(ISNUMBER(P157),IF(P157=100%,"CUMPLIDA",IF(AND(ISNUMBER(L157),ISNUMBER([8]OCI!$P$6)), IF(L157&lt;[8]OCI!$P$6,"INCUMPLIDA","PROCESO"), "VERIFICAR FECHA")),"SIN VALOR AVANCE")</f>
        <v>CUMPLIDA</v>
      </c>
      <c r="R157" s="612" t="s">
        <v>1068</v>
      </c>
      <c r="S157" s="615" t="s">
        <v>1073</v>
      </c>
      <c r="T157" s="616">
        <v>1</v>
      </c>
      <c r="U157" s="604">
        <v>45139</v>
      </c>
      <c r="V157" s="604" t="s">
        <v>4776</v>
      </c>
      <c r="W157" s="380">
        <f t="shared" si="30"/>
        <v>134.57142857142858</v>
      </c>
      <c r="X157" s="617">
        <v>0.6</v>
      </c>
      <c r="Y157" s="614" t="s">
        <v>4337</v>
      </c>
      <c r="Z157" s="242">
        <f t="shared" si="22"/>
        <v>0</v>
      </c>
      <c r="AA157" s="242">
        <f t="shared" si="23"/>
        <v>0</v>
      </c>
      <c r="AB157" s="242">
        <f t="shared" si="24"/>
        <v>1</v>
      </c>
      <c r="AC157" s="242">
        <f t="shared" si="25"/>
        <v>1</v>
      </c>
      <c r="AD157" s="242">
        <f t="shared" si="26"/>
        <v>0</v>
      </c>
      <c r="AE157" s="242">
        <f t="shared" si="27"/>
        <v>0</v>
      </c>
      <c r="AF157" s="242">
        <f t="shared" si="28"/>
        <v>0</v>
      </c>
      <c r="AG157" s="242">
        <f t="shared" si="29"/>
        <v>0</v>
      </c>
    </row>
    <row r="158" spans="1:33" ht="409.5" x14ac:dyDescent="0.2">
      <c r="A158" s="219" t="s">
        <v>19</v>
      </c>
      <c r="B158" s="224" t="s">
        <v>16</v>
      </c>
      <c r="C158" s="727"/>
      <c r="D158" s="727"/>
      <c r="E158" s="744"/>
      <c r="F158" s="744"/>
      <c r="G158" s="373" t="s">
        <v>4288</v>
      </c>
      <c r="H158" s="220" t="s">
        <v>4288</v>
      </c>
      <c r="I158" s="220" t="s">
        <v>4289</v>
      </c>
      <c r="J158" s="378">
        <v>1</v>
      </c>
      <c r="K158" s="385">
        <v>45139</v>
      </c>
      <c r="L158" s="385">
        <v>45351</v>
      </c>
      <c r="M158" s="380">
        <f t="shared" si="32"/>
        <v>30.285714285714285</v>
      </c>
      <c r="N158" s="212">
        <v>1</v>
      </c>
      <c r="O158" s="220" t="s">
        <v>4290</v>
      </c>
      <c r="P158" s="213">
        <f t="shared" si="31"/>
        <v>1</v>
      </c>
      <c r="Q158" s="214" t="str">
        <f>IF(ISNUMBER(P158),IF(P158=100%,"CUMPLIDA",IF(AND(ISNUMBER(L158),ISNUMBER([8]OCI!$P$6)), IF(L158&lt;[8]OCI!$P$6,"INCUMPLIDA","PROCESO"), "VERIFICAR FECHA")),"SIN VALOR AVANCE")</f>
        <v>CUMPLIDA</v>
      </c>
      <c r="R158" s="612" t="s">
        <v>1255</v>
      </c>
      <c r="S158" s="615" t="s">
        <v>1070</v>
      </c>
      <c r="T158" s="603">
        <v>1</v>
      </c>
      <c r="U158" s="604">
        <v>45306</v>
      </c>
      <c r="V158" s="604">
        <v>45504</v>
      </c>
      <c r="W158" s="380">
        <f t="shared" si="30"/>
        <v>28.285714285714285</v>
      </c>
      <c r="X158" s="212">
        <v>1</v>
      </c>
      <c r="Y158" s="614" t="s">
        <v>4320</v>
      </c>
      <c r="Z158" s="242">
        <f t="shared" si="22"/>
        <v>0</v>
      </c>
      <c r="AA158" s="242">
        <f t="shared" si="23"/>
        <v>0</v>
      </c>
      <c r="AB158" s="242">
        <f t="shared" si="24"/>
        <v>1</v>
      </c>
      <c r="AC158" s="242">
        <f t="shared" si="25"/>
        <v>0</v>
      </c>
      <c r="AD158" s="242">
        <f t="shared" si="26"/>
        <v>0</v>
      </c>
      <c r="AE158" s="242">
        <f t="shared" si="27"/>
        <v>0</v>
      </c>
      <c r="AF158" s="242">
        <f t="shared" si="28"/>
        <v>1</v>
      </c>
      <c r="AG158" s="242">
        <f t="shared" si="29"/>
        <v>0</v>
      </c>
    </row>
    <row r="159" spans="1:33" ht="409.5" x14ac:dyDescent="0.2">
      <c r="A159" s="219" t="s">
        <v>19</v>
      </c>
      <c r="B159" s="224" t="s">
        <v>16</v>
      </c>
      <c r="C159" s="727"/>
      <c r="D159" s="727"/>
      <c r="E159" s="744"/>
      <c r="F159" s="744"/>
      <c r="G159" s="373" t="s">
        <v>4291</v>
      </c>
      <c r="H159" s="220" t="s">
        <v>4291</v>
      </c>
      <c r="I159" s="220" t="s">
        <v>4292</v>
      </c>
      <c r="J159" s="378">
        <v>6</v>
      </c>
      <c r="K159" s="385">
        <v>45139</v>
      </c>
      <c r="L159" s="385">
        <v>45351</v>
      </c>
      <c r="M159" s="380">
        <f t="shared" si="32"/>
        <v>30.285714285714285</v>
      </c>
      <c r="N159" s="212">
        <v>6</v>
      </c>
      <c r="O159" s="220" t="s">
        <v>4290</v>
      </c>
      <c r="P159" s="213">
        <f t="shared" si="31"/>
        <v>1</v>
      </c>
      <c r="Q159" s="214" t="str">
        <f>IF(ISNUMBER(P159),IF(P159=100%,"CUMPLIDA",IF(AND(ISNUMBER(L159),ISNUMBER([8]OCI!$P$6)), IF(L159&lt;[8]OCI!$P$6,"INCUMPLIDA","PROCESO"), "VERIFICAR FECHA")),"SIN VALOR AVANCE")</f>
        <v>CUMPLIDA</v>
      </c>
      <c r="R159" s="612" t="s">
        <v>4297</v>
      </c>
      <c r="S159" s="615" t="s">
        <v>1258</v>
      </c>
      <c r="T159" s="603">
        <v>1</v>
      </c>
      <c r="U159" s="604">
        <v>45505</v>
      </c>
      <c r="V159" s="604">
        <v>45596</v>
      </c>
      <c r="W159" s="380">
        <f t="shared" si="30"/>
        <v>13</v>
      </c>
      <c r="X159" s="212">
        <v>1</v>
      </c>
      <c r="Y159" s="614" t="s">
        <v>4341</v>
      </c>
      <c r="Z159" s="242">
        <f t="shared" si="22"/>
        <v>0</v>
      </c>
      <c r="AA159" s="242">
        <f t="shared" si="23"/>
        <v>0</v>
      </c>
      <c r="AB159" s="242">
        <f t="shared" si="24"/>
        <v>0</v>
      </c>
      <c r="AC159" s="242">
        <f t="shared" si="25"/>
        <v>0</v>
      </c>
      <c r="AD159" s="242">
        <f t="shared" si="26"/>
        <v>0</v>
      </c>
      <c r="AE159" s="242">
        <f t="shared" si="27"/>
        <v>0</v>
      </c>
      <c r="AF159" s="242">
        <f t="shared" si="28"/>
        <v>0</v>
      </c>
      <c r="AG159" s="242">
        <f t="shared" si="29"/>
        <v>0</v>
      </c>
    </row>
    <row r="160" spans="1:33" ht="300" x14ac:dyDescent="0.2">
      <c r="A160" s="219" t="s">
        <v>19</v>
      </c>
      <c r="B160" s="224" t="s">
        <v>16</v>
      </c>
      <c r="C160" s="727"/>
      <c r="D160" s="727"/>
      <c r="E160" s="744"/>
      <c r="F160" s="744"/>
      <c r="G160" s="373" t="s">
        <v>4293</v>
      </c>
      <c r="H160" s="220" t="s">
        <v>4293</v>
      </c>
      <c r="I160" s="220" t="s">
        <v>4294</v>
      </c>
      <c r="J160" s="213">
        <v>1</v>
      </c>
      <c r="K160" s="385">
        <v>45139</v>
      </c>
      <c r="L160" s="385">
        <v>45351</v>
      </c>
      <c r="M160" s="380">
        <f t="shared" si="32"/>
        <v>30.285714285714285</v>
      </c>
      <c r="N160" s="383">
        <v>1</v>
      </c>
      <c r="O160" s="220" t="s">
        <v>4295</v>
      </c>
      <c r="P160" s="213">
        <f t="shared" si="31"/>
        <v>1</v>
      </c>
      <c r="Q160" s="214" t="str">
        <f>IF(ISNUMBER(P160),IF(P160=100%,"CUMPLIDA",IF(AND(ISNUMBER(L160),ISNUMBER([8]OCI!$P$6)), IF(L160&lt;[8]OCI!$P$6,"INCUMPLIDA","PROCESO"), "VERIFICAR FECHA")),"SIN VALOR AVANCE")</f>
        <v>CUMPLIDA</v>
      </c>
      <c r="R160" s="612" t="s">
        <v>1259</v>
      </c>
      <c r="S160" s="615" t="s">
        <v>1260</v>
      </c>
      <c r="T160" s="603">
        <v>1</v>
      </c>
      <c r="U160" s="604">
        <v>45597</v>
      </c>
      <c r="V160" s="604">
        <v>45869</v>
      </c>
      <c r="W160" s="380">
        <f t="shared" si="30"/>
        <v>38.857142857142854</v>
      </c>
      <c r="X160" s="212">
        <v>0</v>
      </c>
      <c r="Y160" s="614" t="s">
        <v>4342</v>
      </c>
      <c r="Z160" s="242">
        <f t="shared" si="22"/>
        <v>0</v>
      </c>
      <c r="AA160" s="242">
        <f t="shared" si="23"/>
        <v>0</v>
      </c>
      <c r="AB160" s="242">
        <f t="shared" si="24"/>
        <v>1</v>
      </c>
      <c r="AC160" s="242">
        <f t="shared" si="25"/>
        <v>0</v>
      </c>
      <c r="AD160" s="242">
        <f t="shared" si="26"/>
        <v>0</v>
      </c>
      <c r="AE160" s="242">
        <f t="shared" si="27"/>
        <v>0</v>
      </c>
      <c r="AF160" s="242">
        <f t="shared" si="28"/>
        <v>0</v>
      </c>
      <c r="AG160" s="242">
        <f t="shared" si="29"/>
        <v>0</v>
      </c>
    </row>
    <row r="161" spans="1:33" ht="270.75" x14ac:dyDescent="0.2">
      <c r="A161" s="219" t="s">
        <v>19</v>
      </c>
      <c r="B161" s="224" t="s">
        <v>16</v>
      </c>
      <c r="C161" s="727"/>
      <c r="D161" s="727"/>
      <c r="E161" s="744"/>
      <c r="F161" s="744"/>
      <c r="G161" s="373" t="s">
        <v>1255</v>
      </c>
      <c r="H161" s="220" t="s">
        <v>1255</v>
      </c>
      <c r="I161" s="220" t="s">
        <v>1070</v>
      </c>
      <c r="J161" s="378">
        <v>1</v>
      </c>
      <c r="K161" s="385">
        <v>45306</v>
      </c>
      <c r="L161" s="385">
        <v>45504</v>
      </c>
      <c r="M161" s="380">
        <f t="shared" si="32"/>
        <v>28.285714285714285</v>
      </c>
      <c r="N161" s="212">
        <v>1</v>
      </c>
      <c r="O161" s="220" t="s">
        <v>4296</v>
      </c>
      <c r="P161" s="213">
        <f t="shared" si="31"/>
        <v>1</v>
      </c>
      <c r="Q161" s="214" t="str">
        <f>IF(ISNUMBER(P161),IF(P161=100%,"CUMPLIDA",IF(AND(ISNUMBER(L161),ISNUMBER([8]OCI!$P$6)), IF(L161&lt;[8]OCI!$P$6,"INCUMPLIDA","PROCESO"), "VERIFICAR FECHA")),"SIN VALOR AVANCE")</f>
        <v>CUMPLIDA</v>
      </c>
      <c r="R161" s="612" t="s">
        <v>1261</v>
      </c>
      <c r="S161" s="615" t="s">
        <v>1262</v>
      </c>
      <c r="T161" s="616">
        <v>1</v>
      </c>
      <c r="U161" s="604">
        <v>45870</v>
      </c>
      <c r="V161" s="604">
        <v>46112</v>
      </c>
      <c r="W161" s="380">
        <f t="shared" si="30"/>
        <v>34.571428571428569</v>
      </c>
      <c r="X161" s="383">
        <v>0</v>
      </c>
      <c r="Y161" s="614" t="s">
        <v>4343</v>
      </c>
      <c r="Z161" s="242">
        <f t="shared" si="22"/>
        <v>0</v>
      </c>
      <c r="AA161" s="242">
        <f t="shared" si="23"/>
        <v>0</v>
      </c>
      <c r="AB161" s="242">
        <f t="shared" si="24"/>
        <v>1</v>
      </c>
      <c r="AC161" s="242">
        <f t="shared" si="25"/>
        <v>0</v>
      </c>
      <c r="AD161" s="242">
        <f t="shared" si="26"/>
        <v>0</v>
      </c>
      <c r="AE161" s="242">
        <f t="shared" si="27"/>
        <v>0</v>
      </c>
      <c r="AF161" s="242">
        <f t="shared" si="28"/>
        <v>0</v>
      </c>
      <c r="AG161" s="242">
        <f t="shared" si="29"/>
        <v>0</v>
      </c>
    </row>
    <row r="162" spans="1:33" ht="315.75" x14ac:dyDescent="0.2">
      <c r="A162" s="219" t="s">
        <v>19</v>
      </c>
      <c r="B162" s="224" t="s">
        <v>16</v>
      </c>
      <c r="C162" s="727"/>
      <c r="D162" s="727"/>
      <c r="E162" s="744"/>
      <c r="F162" s="744"/>
      <c r="G162" s="373" t="s">
        <v>4297</v>
      </c>
      <c r="H162" s="220" t="s">
        <v>4297</v>
      </c>
      <c r="I162" s="220" t="s">
        <v>1258</v>
      </c>
      <c r="J162" s="378">
        <v>1</v>
      </c>
      <c r="K162" s="385">
        <v>45505</v>
      </c>
      <c r="L162" s="385">
        <v>45596</v>
      </c>
      <c r="M162" s="380">
        <f t="shared" si="32"/>
        <v>13</v>
      </c>
      <c r="N162" s="212">
        <v>1</v>
      </c>
      <c r="O162" s="220" t="s">
        <v>4298</v>
      </c>
      <c r="P162" s="213">
        <f t="shared" si="31"/>
        <v>1</v>
      </c>
      <c r="Q162" s="214" t="str">
        <f>IF(ISNUMBER(P162),IF(P162=100%,"CUMPLIDA",IF(AND(ISNUMBER(L162),ISNUMBER([8]OCI!$P$6)), IF(L162&lt;[8]OCI!$P$6,"INCUMPLIDA","PROCESO"), "VERIFICAR FECHA")),"SIN VALOR AVANCE")</f>
        <v>CUMPLIDA</v>
      </c>
      <c r="R162" s="601" t="s">
        <v>675</v>
      </c>
      <c r="S162" s="602" t="s">
        <v>676</v>
      </c>
      <c r="T162" s="603">
        <v>1</v>
      </c>
      <c r="U162" s="604">
        <v>45231</v>
      </c>
      <c r="V162" s="604">
        <v>45504</v>
      </c>
      <c r="W162" s="380">
        <f t="shared" si="30"/>
        <v>39</v>
      </c>
      <c r="X162" s="212">
        <v>1</v>
      </c>
      <c r="Y162" s="605" t="s">
        <v>4301</v>
      </c>
      <c r="Z162" s="242">
        <f t="shared" si="22"/>
        <v>0</v>
      </c>
      <c r="AA162" s="242">
        <f t="shared" si="23"/>
        <v>0</v>
      </c>
      <c r="AB162" s="242">
        <f t="shared" si="24"/>
        <v>1</v>
      </c>
      <c r="AC162" s="242">
        <f t="shared" si="25"/>
        <v>0</v>
      </c>
      <c r="AD162" s="242">
        <f t="shared" si="26"/>
        <v>0</v>
      </c>
      <c r="AE162" s="242">
        <f t="shared" si="27"/>
        <v>0</v>
      </c>
      <c r="AF162" s="242">
        <f t="shared" si="28"/>
        <v>1</v>
      </c>
      <c r="AG162" s="242">
        <f t="shared" si="29"/>
        <v>0</v>
      </c>
    </row>
    <row r="163" spans="1:33" ht="255.75" x14ac:dyDescent="0.2">
      <c r="A163" s="219" t="s">
        <v>19</v>
      </c>
      <c r="B163" s="224" t="s">
        <v>16</v>
      </c>
      <c r="C163" s="727"/>
      <c r="D163" s="727"/>
      <c r="E163" s="744"/>
      <c r="F163" s="744"/>
      <c r="G163" s="373" t="s">
        <v>1259</v>
      </c>
      <c r="H163" s="220" t="s">
        <v>1259</v>
      </c>
      <c r="I163" s="220" t="s">
        <v>1260</v>
      </c>
      <c r="J163" s="378">
        <v>1</v>
      </c>
      <c r="K163" s="385">
        <v>45597</v>
      </c>
      <c r="L163" s="385">
        <v>45869</v>
      </c>
      <c r="M163" s="380">
        <f t="shared" si="32"/>
        <v>38.857142857142854</v>
      </c>
      <c r="N163" s="212">
        <v>0</v>
      </c>
      <c r="O163" s="220" t="s">
        <v>4299</v>
      </c>
      <c r="P163" s="213">
        <f t="shared" si="31"/>
        <v>0</v>
      </c>
      <c r="Q163" s="214" t="str">
        <f>IF(ISNUMBER(P163),IF(P163=100%,"CUMPLIDA",IF(AND(ISNUMBER(L163),ISNUMBER([8]OCI!$P$6)), IF(L163&lt;[8]OCI!$P$6,"INCUMPLIDA","PROCESO"), "VERIFICAR FECHA")),"SIN VALOR AVANCE")</f>
        <v>PROCESO</v>
      </c>
      <c r="R163" s="601" t="s">
        <v>678</v>
      </c>
      <c r="S163" s="602" t="s">
        <v>679</v>
      </c>
      <c r="T163" s="603">
        <v>1</v>
      </c>
      <c r="U163" s="604">
        <v>45231</v>
      </c>
      <c r="V163" s="604">
        <v>45504</v>
      </c>
      <c r="W163" s="380">
        <f t="shared" si="30"/>
        <v>39</v>
      </c>
      <c r="X163" s="212">
        <v>1</v>
      </c>
      <c r="Y163" s="605" t="s">
        <v>4279</v>
      </c>
      <c r="Z163" s="242">
        <f t="shared" si="22"/>
        <v>0</v>
      </c>
      <c r="AA163" s="242">
        <f t="shared" si="23"/>
        <v>0</v>
      </c>
      <c r="AB163" s="242">
        <f t="shared" si="24"/>
        <v>1</v>
      </c>
      <c r="AC163" s="242">
        <f t="shared" si="25"/>
        <v>0</v>
      </c>
      <c r="AD163" s="242">
        <f t="shared" si="26"/>
        <v>0</v>
      </c>
      <c r="AE163" s="242">
        <f t="shared" si="27"/>
        <v>0</v>
      </c>
      <c r="AF163" s="242">
        <f t="shared" si="28"/>
        <v>0</v>
      </c>
      <c r="AG163" s="242">
        <f t="shared" si="29"/>
        <v>0</v>
      </c>
    </row>
    <row r="164" spans="1:33" ht="195.75" x14ac:dyDescent="0.2">
      <c r="A164" s="219" t="s">
        <v>19</v>
      </c>
      <c r="B164" s="224" t="s">
        <v>16</v>
      </c>
      <c r="C164" s="727"/>
      <c r="D164" s="727"/>
      <c r="E164" s="744"/>
      <c r="F164" s="744"/>
      <c r="G164" s="373" t="s">
        <v>1261</v>
      </c>
      <c r="H164" s="220" t="s">
        <v>1261</v>
      </c>
      <c r="I164" s="220" t="s">
        <v>1262</v>
      </c>
      <c r="J164" s="213">
        <v>1</v>
      </c>
      <c r="K164" s="385">
        <v>45870</v>
      </c>
      <c r="L164" s="385">
        <v>46112</v>
      </c>
      <c r="M164" s="380">
        <f t="shared" si="32"/>
        <v>34.571428571428569</v>
      </c>
      <c r="N164" s="383">
        <v>0</v>
      </c>
      <c r="O164" s="220" t="s">
        <v>4300</v>
      </c>
      <c r="P164" s="213">
        <f t="shared" si="31"/>
        <v>0</v>
      </c>
      <c r="Q164" s="214" t="str">
        <f>IF(ISNUMBER(P164),IF(P164=100%,"CUMPLIDA",IF(AND(ISNUMBER(L164),ISNUMBER([8]OCI!$P$6)), IF(L164&lt;[8]OCI!$P$6,"INCUMPLIDA","PROCESO"), "VERIFICAR FECHA")),"SIN VALOR AVANCE")</f>
        <v>PROCESO</v>
      </c>
      <c r="R164" s="606" t="s">
        <v>98</v>
      </c>
      <c r="S164" s="602" t="s">
        <v>99</v>
      </c>
      <c r="T164" s="607">
        <v>1</v>
      </c>
      <c r="U164" s="608">
        <v>45323</v>
      </c>
      <c r="V164" s="608">
        <v>45747</v>
      </c>
      <c r="W164" s="380">
        <f t="shared" si="30"/>
        <v>60.571428571428569</v>
      </c>
      <c r="X164" s="212">
        <v>0</v>
      </c>
      <c r="Y164" s="605" t="s">
        <v>4280</v>
      </c>
      <c r="Z164" s="242">
        <f t="shared" si="22"/>
        <v>0</v>
      </c>
      <c r="AA164" s="242">
        <f t="shared" si="23"/>
        <v>0</v>
      </c>
      <c r="AB164" s="242">
        <f t="shared" si="24"/>
        <v>1</v>
      </c>
      <c r="AC164" s="242">
        <f t="shared" si="25"/>
        <v>0</v>
      </c>
      <c r="AD164" s="242">
        <f t="shared" si="26"/>
        <v>0</v>
      </c>
      <c r="AE164" s="242">
        <f t="shared" si="27"/>
        <v>0</v>
      </c>
      <c r="AF164" s="242">
        <f t="shared" si="28"/>
        <v>1</v>
      </c>
      <c r="AG164" s="242">
        <f t="shared" si="29"/>
        <v>0</v>
      </c>
    </row>
    <row r="165" spans="1:33" ht="270.75" x14ac:dyDescent="0.2">
      <c r="A165" s="219" t="s">
        <v>19</v>
      </c>
      <c r="B165" s="224" t="s">
        <v>16</v>
      </c>
      <c r="C165" s="727"/>
      <c r="D165" s="727"/>
      <c r="E165" s="744"/>
      <c r="F165" s="744"/>
      <c r="G165" s="374" t="s">
        <v>823</v>
      </c>
      <c r="H165" s="381" t="s">
        <v>675</v>
      </c>
      <c r="I165" s="218" t="s">
        <v>676</v>
      </c>
      <c r="J165" s="378">
        <v>1</v>
      </c>
      <c r="K165" s="385">
        <v>45231</v>
      </c>
      <c r="L165" s="385">
        <v>45504</v>
      </c>
      <c r="M165" s="380">
        <f t="shared" si="32"/>
        <v>39</v>
      </c>
      <c r="N165" s="212">
        <v>1</v>
      </c>
      <c r="O165" s="223" t="s">
        <v>4301</v>
      </c>
      <c r="P165" s="386">
        <f t="shared" si="31"/>
        <v>1</v>
      </c>
      <c r="Q165" s="214" t="str">
        <f>IF(ISNUMBER(P165),IF(P165=100%,"CUMPLIDA",IF(AND(ISNUMBER(L165),ISNUMBER([8]OCI!$P$6)), IF(L165&lt;[8]OCI!$P$6,"INCUMPLIDA","PROCESO"), "VERIFICAR FECHA")),"SIN VALOR AVANCE")</f>
        <v>CUMPLIDA</v>
      </c>
      <c r="R165" s="606" t="s">
        <v>101</v>
      </c>
      <c r="S165" s="602" t="s">
        <v>102</v>
      </c>
      <c r="T165" s="607">
        <v>1</v>
      </c>
      <c r="U165" s="608">
        <v>45323</v>
      </c>
      <c r="V165" s="608">
        <v>45747</v>
      </c>
      <c r="W165" s="380">
        <f t="shared" si="30"/>
        <v>60.571428571428569</v>
      </c>
      <c r="X165" s="212">
        <v>0</v>
      </c>
      <c r="Y165" s="605" t="s">
        <v>4268</v>
      </c>
      <c r="Z165" s="242">
        <f t="shared" si="22"/>
        <v>0</v>
      </c>
      <c r="AA165" s="242">
        <f t="shared" si="23"/>
        <v>0</v>
      </c>
      <c r="AB165" s="242">
        <f t="shared" si="24"/>
        <v>1</v>
      </c>
      <c r="AC165" s="242">
        <f t="shared" si="25"/>
        <v>0</v>
      </c>
      <c r="AD165" s="242">
        <f t="shared" si="26"/>
        <v>0</v>
      </c>
      <c r="AE165" s="242">
        <f t="shared" si="27"/>
        <v>0</v>
      </c>
      <c r="AF165" s="242">
        <f t="shared" si="28"/>
        <v>0</v>
      </c>
      <c r="AG165" s="242">
        <f t="shared" si="29"/>
        <v>0</v>
      </c>
    </row>
    <row r="166" spans="1:33" ht="210.75" x14ac:dyDescent="0.2">
      <c r="A166" s="219" t="s">
        <v>19</v>
      </c>
      <c r="B166" s="224" t="s">
        <v>16</v>
      </c>
      <c r="C166" s="727"/>
      <c r="D166" s="727"/>
      <c r="E166" s="744"/>
      <c r="F166" s="744"/>
      <c r="G166" s="374" t="s">
        <v>823</v>
      </c>
      <c r="H166" s="381" t="s">
        <v>678</v>
      </c>
      <c r="I166" s="218" t="s">
        <v>679</v>
      </c>
      <c r="J166" s="378">
        <v>1</v>
      </c>
      <c r="K166" s="385">
        <v>45231</v>
      </c>
      <c r="L166" s="385">
        <v>45504</v>
      </c>
      <c r="M166" s="380">
        <f t="shared" si="32"/>
        <v>39</v>
      </c>
      <c r="N166" s="212">
        <v>1</v>
      </c>
      <c r="O166" s="223" t="s">
        <v>4279</v>
      </c>
      <c r="P166" s="386">
        <f t="shared" si="31"/>
        <v>1</v>
      </c>
      <c r="Q166" s="214" t="str">
        <f>IF(ISNUMBER(P166),IF(P166=100%,"CUMPLIDA",IF(AND(ISNUMBER(L166),ISNUMBER([8]OCI!$P$6)), IF(L166&lt;[8]OCI!$P$6,"INCUMPLIDA","PROCESO"), "VERIFICAR FECHA")),"SIN VALOR AVANCE")</f>
        <v>CUMPLIDA</v>
      </c>
      <c r="R166" s="606" t="s">
        <v>239</v>
      </c>
      <c r="S166" s="602" t="s">
        <v>240</v>
      </c>
      <c r="T166" s="607">
        <v>1</v>
      </c>
      <c r="U166" s="608">
        <v>45231</v>
      </c>
      <c r="V166" s="608">
        <v>45747</v>
      </c>
      <c r="W166" s="380">
        <f t="shared" si="30"/>
        <v>73.714285714285708</v>
      </c>
      <c r="X166" s="212">
        <v>0</v>
      </c>
      <c r="Y166" s="605" t="s">
        <v>4268</v>
      </c>
      <c r="Z166" s="242">
        <f t="shared" si="22"/>
        <v>0</v>
      </c>
      <c r="AA166" s="242">
        <f t="shared" si="23"/>
        <v>0</v>
      </c>
      <c r="AB166" s="242">
        <f t="shared" si="24"/>
        <v>1</v>
      </c>
      <c r="AC166" s="242">
        <f t="shared" si="25"/>
        <v>1</v>
      </c>
      <c r="AD166" s="242">
        <f t="shared" si="26"/>
        <v>0</v>
      </c>
      <c r="AE166" s="242">
        <f t="shared" si="27"/>
        <v>0</v>
      </c>
      <c r="AF166" s="242">
        <f t="shared" si="28"/>
        <v>0</v>
      </c>
      <c r="AG166" s="242">
        <f t="shared" si="29"/>
        <v>0</v>
      </c>
    </row>
    <row r="167" spans="1:33" ht="195.75" x14ac:dyDescent="0.2">
      <c r="A167" s="219" t="s">
        <v>19</v>
      </c>
      <c r="B167" s="224" t="s">
        <v>16</v>
      </c>
      <c r="C167" s="727"/>
      <c r="D167" s="727"/>
      <c r="E167" s="744"/>
      <c r="F167" s="744"/>
      <c r="G167" s="374" t="s">
        <v>97</v>
      </c>
      <c r="H167" s="218" t="s">
        <v>98</v>
      </c>
      <c r="I167" s="218" t="s">
        <v>99</v>
      </c>
      <c r="J167" s="215">
        <v>1</v>
      </c>
      <c r="K167" s="398">
        <v>45323</v>
      </c>
      <c r="L167" s="398">
        <v>45747</v>
      </c>
      <c r="M167" s="380">
        <f t="shared" si="32"/>
        <v>60.571428571428569</v>
      </c>
      <c r="N167" s="212">
        <v>1</v>
      </c>
      <c r="O167" s="223" t="s">
        <v>4280</v>
      </c>
      <c r="P167" s="386">
        <f t="shared" si="31"/>
        <v>1</v>
      </c>
      <c r="Q167" s="214" t="str">
        <f>IF(ISNUMBER(P167),IF(P167=100%,"CUMPLIDA",IF(AND(ISNUMBER(L167),ISNUMBER([8]OCI!$P$6)), IF(L167&lt;[8]OCI!$P$6,"INCUMPLIDA","PROCESO"), "VERIFICAR FECHA")),"SIN VALOR AVANCE")</f>
        <v>CUMPLIDA</v>
      </c>
      <c r="R167" s="606" t="s">
        <v>104</v>
      </c>
      <c r="S167" s="602" t="s">
        <v>105</v>
      </c>
      <c r="T167" s="607">
        <v>1</v>
      </c>
      <c r="U167" s="608">
        <v>45323</v>
      </c>
      <c r="V167" s="608">
        <v>45747</v>
      </c>
      <c r="W167" s="380">
        <f t="shared" si="30"/>
        <v>60.571428571428569</v>
      </c>
      <c r="X167" s="212">
        <v>0</v>
      </c>
      <c r="Y167" s="605" t="s">
        <v>4280</v>
      </c>
      <c r="Z167" s="242">
        <f t="shared" si="22"/>
        <v>0</v>
      </c>
      <c r="AA167" s="242">
        <f t="shared" si="23"/>
        <v>0</v>
      </c>
      <c r="AB167" s="242">
        <f t="shared" si="24"/>
        <v>1</v>
      </c>
      <c r="AC167" s="242">
        <f t="shared" si="25"/>
        <v>1</v>
      </c>
      <c r="AD167" s="242">
        <f t="shared" si="26"/>
        <v>1</v>
      </c>
      <c r="AE167" s="242">
        <f t="shared" si="27"/>
        <v>1</v>
      </c>
      <c r="AF167" s="242">
        <f t="shared" si="28"/>
        <v>0</v>
      </c>
      <c r="AG167" s="242">
        <f t="shared" si="29"/>
        <v>1</v>
      </c>
    </row>
    <row r="168" spans="1:33" ht="105" x14ac:dyDescent="0.2">
      <c r="A168" s="219" t="s">
        <v>19</v>
      </c>
      <c r="B168" s="224" t="s">
        <v>16</v>
      </c>
      <c r="C168" s="727"/>
      <c r="D168" s="727"/>
      <c r="E168" s="744"/>
      <c r="F168" s="744"/>
      <c r="G168" s="374" t="s">
        <v>101</v>
      </c>
      <c r="H168" s="218" t="s">
        <v>101</v>
      </c>
      <c r="I168" s="218" t="s">
        <v>102</v>
      </c>
      <c r="J168" s="215">
        <v>1</v>
      </c>
      <c r="K168" s="398">
        <v>45323</v>
      </c>
      <c r="L168" s="398">
        <v>45747</v>
      </c>
      <c r="M168" s="380">
        <f t="shared" si="32"/>
        <v>60.571428571428569</v>
      </c>
      <c r="N168" s="212">
        <v>1</v>
      </c>
      <c r="O168" s="223" t="s">
        <v>4268</v>
      </c>
      <c r="P168" s="386">
        <f t="shared" si="31"/>
        <v>1</v>
      </c>
      <c r="Q168" s="214" t="str">
        <f>IF(ISNUMBER(P168),IF(P168=100%,"CUMPLIDA",IF(AND(ISNUMBER(L168),ISNUMBER([8]OCI!$P$6)), IF(L168&lt;[8]OCI!$P$6,"INCUMPLIDA","PROCESO"), "VERIFICAR FECHA")),"SIN VALOR AVANCE")</f>
        <v>CUMPLIDA</v>
      </c>
      <c r="R168" s="606" t="s">
        <v>106</v>
      </c>
      <c r="S168" s="602" t="s">
        <v>107</v>
      </c>
      <c r="T168" s="607">
        <v>1</v>
      </c>
      <c r="U168" s="608">
        <v>45231</v>
      </c>
      <c r="V168" s="608">
        <v>45747</v>
      </c>
      <c r="W168" s="380">
        <f t="shared" si="30"/>
        <v>73.714285714285708</v>
      </c>
      <c r="X168" s="212">
        <v>0</v>
      </c>
      <c r="Y168" s="605" t="s">
        <v>4268</v>
      </c>
      <c r="Z168" s="242">
        <f t="shared" si="22"/>
        <v>0</v>
      </c>
      <c r="AA168" s="242">
        <f t="shared" si="23"/>
        <v>0</v>
      </c>
      <c r="AB168" s="242">
        <f t="shared" si="24"/>
        <v>1</v>
      </c>
      <c r="AC168" s="242">
        <f t="shared" si="25"/>
        <v>0</v>
      </c>
      <c r="AD168" s="242">
        <f t="shared" si="26"/>
        <v>1</v>
      </c>
      <c r="AE168" s="242">
        <f t="shared" si="27"/>
        <v>0</v>
      </c>
      <c r="AF168" s="242">
        <f t="shared" si="28"/>
        <v>0</v>
      </c>
      <c r="AG168" s="242">
        <f t="shared" si="29"/>
        <v>1</v>
      </c>
    </row>
    <row r="169" spans="1:33" ht="255.75" x14ac:dyDescent="0.2">
      <c r="A169" s="219" t="s">
        <v>19</v>
      </c>
      <c r="B169" s="224" t="s">
        <v>16</v>
      </c>
      <c r="C169" s="727"/>
      <c r="D169" s="727"/>
      <c r="E169" s="744"/>
      <c r="F169" s="744"/>
      <c r="G169" s="374" t="s">
        <v>238</v>
      </c>
      <c r="H169" s="218" t="s">
        <v>239</v>
      </c>
      <c r="I169" s="218" t="s">
        <v>240</v>
      </c>
      <c r="J169" s="215">
        <v>1</v>
      </c>
      <c r="K169" s="398">
        <v>45231</v>
      </c>
      <c r="L169" s="398">
        <v>45747</v>
      </c>
      <c r="M169" s="380">
        <f t="shared" si="32"/>
        <v>73.714285714285708</v>
      </c>
      <c r="N169" s="212">
        <v>1</v>
      </c>
      <c r="O169" s="223" t="s">
        <v>4268</v>
      </c>
      <c r="P169" s="386">
        <f t="shared" si="31"/>
        <v>1</v>
      </c>
      <c r="Q169" s="214" t="str">
        <f>IF(ISNUMBER(P169),IF(P169=100%,"CUMPLIDA",IF(AND(ISNUMBER(L169),ISNUMBER([8]OCI!$P$6)), IF(L169&lt;[8]OCI!$P$6,"INCUMPLIDA","PROCESO"), "VERIFICAR FECHA")),"SIN VALOR AVANCE")</f>
        <v>CUMPLIDA</v>
      </c>
      <c r="R169" s="606" t="s">
        <v>108</v>
      </c>
      <c r="S169" s="602" t="s">
        <v>524</v>
      </c>
      <c r="T169" s="607">
        <v>1</v>
      </c>
      <c r="U169" s="608">
        <v>45231</v>
      </c>
      <c r="V169" s="608">
        <v>45808</v>
      </c>
      <c r="W169" s="380">
        <f t="shared" si="30"/>
        <v>82.428571428571431</v>
      </c>
      <c r="X169" s="212">
        <v>0</v>
      </c>
      <c r="Y169" s="605" t="s">
        <v>4279</v>
      </c>
      <c r="Z169" s="242">
        <f t="shared" si="22"/>
        <v>0</v>
      </c>
      <c r="AA169" s="242">
        <f t="shared" si="23"/>
        <v>0</v>
      </c>
      <c r="AB169" s="242">
        <f t="shared" si="24"/>
        <v>1</v>
      </c>
      <c r="AC169" s="242">
        <f t="shared" si="25"/>
        <v>1</v>
      </c>
      <c r="AD169" s="242">
        <f t="shared" si="26"/>
        <v>0</v>
      </c>
      <c r="AE169" s="242">
        <f t="shared" si="27"/>
        <v>0</v>
      </c>
      <c r="AF169" s="242">
        <f t="shared" si="28"/>
        <v>0</v>
      </c>
      <c r="AG169" s="242">
        <f t="shared" si="29"/>
        <v>0</v>
      </c>
    </row>
    <row r="170" spans="1:33" ht="165.75" x14ac:dyDescent="0.2">
      <c r="A170" s="219" t="s">
        <v>19</v>
      </c>
      <c r="B170" s="224" t="s">
        <v>16</v>
      </c>
      <c r="C170" s="727"/>
      <c r="D170" s="727"/>
      <c r="E170" s="744"/>
      <c r="F170" s="744"/>
      <c r="G170" s="374" t="s">
        <v>104</v>
      </c>
      <c r="H170" s="218" t="s">
        <v>104</v>
      </c>
      <c r="I170" s="218" t="s">
        <v>105</v>
      </c>
      <c r="J170" s="215">
        <v>1</v>
      </c>
      <c r="K170" s="398">
        <v>45323</v>
      </c>
      <c r="L170" s="398">
        <v>45747</v>
      </c>
      <c r="M170" s="380">
        <f t="shared" si="32"/>
        <v>60.571428571428569</v>
      </c>
      <c r="N170" s="212">
        <v>1</v>
      </c>
      <c r="O170" s="223" t="s">
        <v>4280</v>
      </c>
      <c r="P170" s="386">
        <f t="shared" si="31"/>
        <v>1</v>
      </c>
      <c r="Q170" s="214" t="str">
        <f>IF(ISNUMBER(P170),IF(P170=100%,"CUMPLIDA",IF(AND(ISNUMBER(L170),ISNUMBER([8]OCI!$P$6)), IF(L170&lt;[8]OCI!$P$6,"INCUMPLIDA","PROCESO"), "VERIFICAR FECHA")),"SIN VALOR AVANCE")</f>
        <v>CUMPLIDA</v>
      </c>
      <c r="R170" s="606" t="s">
        <v>111</v>
      </c>
      <c r="S170" s="602" t="s">
        <v>112</v>
      </c>
      <c r="T170" s="607">
        <v>8</v>
      </c>
      <c r="U170" s="608">
        <v>45809</v>
      </c>
      <c r="V170" s="608">
        <v>46568</v>
      </c>
      <c r="W170" s="380">
        <f t="shared" si="30"/>
        <v>108.42857142857143</v>
      </c>
      <c r="X170" s="212">
        <v>0</v>
      </c>
      <c r="Y170" s="605" t="s">
        <v>4268</v>
      </c>
      <c r="Z170" s="242">
        <f t="shared" si="22"/>
        <v>0</v>
      </c>
      <c r="AA170" s="242">
        <f t="shared" si="23"/>
        <v>0</v>
      </c>
      <c r="AB170" s="242">
        <f t="shared" si="24"/>
        <v>0</v>
      </c>
      <c r="AC170" s="242">
        <f t="shared" si="25"/>
        <v>0</v>
      </c>
      <c r="AD170" s="242">
        <f t="shared" si="26"/>
        <v>0</v>
      </c>
      <c r="AE170" s="242">
        <f t="shared" si="27"/>
        <v>0</v>
      </c>
      <c r="AF170" s="242">
        <f t="shared" si="28"/>
        <v>0</v>
      </c>
      <c r="AG170" s="242">
        <f t="shared" si="29"/>
        <v>0</v>
      </c>
    </row>
    <row r="171" spans="1:33" ht="180.75" x14ac:dyDescent="0.2">
      <c r="A171" s="219" t="s">
        <v>19</v>
      </c>
      <c r="B171" s="224" t="s">
        <v>16</v>
      </c>
      <c r="C171" s="727"/>
      <c r="D171" s="727"/>
      <c r="E171" s="744"/>
      <c r="F171" s="744"/>
      <c r="G171" s="374" t="s">
        <v>106</v>
      </c>
      <c r="H171" s="218" t="s">
        <v>106</v>
      </c>
      <c r="I171" s="218" t="s">
        <v>107</v>
      </c>
      <c r="J171" s="215">
        <v>1</v>
      </c>
      <c r="K171" s="398">
        <v>45231</v>
      </c>
      <c r="L171" s="398">
        <v>45747</v>
      </c>
      <c r="M171" s="380">
        <f t="shared" si="32"/>
        <v>73.714285714285708</v>
      </c>
      <c r="N171" s="212">
        <v>1</v>
      </c>
      <c r="O171" s="223" t="s">
        <v>4268</v>
      </c>
      <c r="P171" s="386">
        <f t="shared" si="31"/>
        <v>1</v>
      </c>
      <c r="Q171" s="214" t="str">
        <f>IF(ISNUMBER(P171),IF(P171=100%,"CUMPLIDA",IF(AND(ISNUMBER(L171),ISNUMBER([8]OCI!$P$6)), IF(L171&lt;[8]OCI!$P$6,"INCUMPLIDA","PROCESO"), "VERIFICAR FECHA")),"SIN VALOR AVANCE")</f>
        <v>CUMPLIDA</v>
      </c>
      <c r="R171" s="606" t="s">
        <v>115</v>
      </c>
      <c r="S171" s="602" t="s">
        <v>116</v>
      </c>
      <c r="T171" s="607">
        <v>1</v>
      </c>
      <c r="U171" s="608">
        <v>45809</v>
      </c>
      <c r="V171" s="608">
        <v>46568</v>
      </c>
      <c r="W171" s="380">
        <f t="shared" si="30"/>
        <v>108.42857142857143</v>
      </c>
      <c r="X171" s="212">
        <v>0</v>
      </c>
      <c r="Y171" s="605" t="s">
        <v>4344</v>
      </c>
      <c r="Z171" s="242">
        <f t="shared" si="22"/>
        <v>0</v>
      </c>
      <c r="AA171" s="242">
        <f t="shared" si="23"/>
        <v>0</v>
      </c>
      <c r="AB171" s="242">
        <f t="shared" si="24"/>
        <v>1</v>
      </c>
      <c r="AC171" s="242">
        <f t="shared" si="25"/>
        <v>0</v>
      </c>
      <c r="AD171" s="242">
        <f t="shared" si="26"/>
        <v>0</v>
      </c>
      <c r="AE171" s="242">
        <f t="shared" si="27"/>
        <v>0</v>
      </c>
      <c r="AF171" s="242">
        <f t="shared" si="28"/>
        <v>0</v>
      </c>
      <c r="AG171" s="242">
        <f t="shared" si="29"/>
        <v>0</v>
      </c>
    </row>
    <row r="172" spans="1:33" ht="409.5" x14ac:dyDescent="0.2">
      <c r="A172" s="219" t="s">
        <v>19</v>
      </c>
      <c r="B172" s="224" t="s">
        <v>16</v>
      </c>
      <c r="C172" s="727"/>
      <c r="D172" s="727"/>
      <c r="E172" s="744"/>
      <c r="F172" s="744"/>
      <c r="G172" s="374" t="s">
        <v>108</v>
      </c>
      <c r="H172" s="218" t="s">
        <v>108</v>
      </c>
      <c r="I172" s="218" t="s">
        <v>109</v>
      </c>
      <c r="J172" s="215">
        <v>1</v>
      </c>
      <c r="K172" s="398">
        <v>45231</v>
      </c>
      <c r="L172" s="398">
        <v>45808</v>
      </c>
      <c r="M172" s="380">
        <f t="shared" si="32"/>
        <v>82.428571428571431</v>
      </c>
      <c r="N172" s="212">
        <v>1</v>
      </c>
      <c r="O172" s="223" t="s">
        <v>4279</v>
      </c>
      <c r="P172" s="386">
        <f t="shared" si="31"/>
        <v>1</v>
      </c>
      <c r="Q172" s="214" t="str">
        <f>IF(ISNUMBER(P172),IF(P172=100%,"CUMPLIDA",IF(AND(ISNUMBER(L172),ISNUMBER([8]OCI!$P$6)), IF(L172&lt;[8]OCI!$P$6,"INCUMPLIDA","PROCESO"), "VERIFICAR FECHA")),"SIN VALOR AVANCE")</f>
        <v>CUMPLIDA</v>
      </c>
      <c r="R172" s="606" t="s">
        <v>118</v>
      </c>
      <c r="S172" s="602" t="s">
        <v>119</v>
      </c>
      <c r="T172" s="607">
        <v>2</v>
      </c>
      <c r="U172" s="608">
        <v>45809</v>
      </c>
      <c r="V172" s="608">
        <v>46568</v>
      </c>
      <c r="W172" s="380">
        <f t="shared" si="30"/>
        <v>108.42857142857143</v>
      </c>
      <c r="X172" s="212">
        <v>0</v>
      </c>
      <c r="Y172" s="605" t="s">
        <v>4279</v>
      </c>
      <c r="Z172" s="242">
        <f t="shared" si="22"/>
        <v>0</v>
      </c>
      <c r="AA172" s="242">
        <f t="shared" si="23"/>
        <v>0</v>
      </c>
      <c r="AB172" s="242">
        <f t="shared" si="24"/>
        <v>0</v>
      </c>
      <c r="AC172" s="242">
        <f t="shared" si="25"/>
        <v>0</v>
      </c>
      <c r="AD172" s="242">
        <f t="shared" si="26"/>
        <v>0</v>
      </c>
      <c r="AE172" s="242">
        <f t="shared" si="27"/>
        <v>0</v>
      </c>
      <c r="AF172" s="242">
        <f t="shared" si="28"/>
        <v>0</v>
      </c>
      <c r="AG172" s="242">
        <f t="shared" si="29"/>
        <v>1</v>
      </c>
    </row>
    <row r="173" spans="1:33" ht="315.75" x14ac:dyDescent="0.2">
      <c r="A173" s="219" t="s">
        <v>19</v>
      </c>
      <c r="B173" s="224" t="s">
        <v>16</v>
      </c>
      <c r="C173" s="727"/>
      <c r="D173" s="727"/>
      <c r="E173" s="744"/>
      <c r="F173" s="744"/>
      <c r="G173" s="374" t="s">
        <v>110</v>
      </c>
      <c r="H173" s="218" t="s">
        <v>111</v>
      </c>
      <c r="I173" s="218" t="s">
        <v>112</v>
      </c>
      <c r="J173" s="215">
        <v>7</v>
      </c>
      <c r="K173" s="398">
        <v>46024</v>
      </c>
      <c r="L173" s="398">
        <v>46660</v>
      </c>
      <c r="M173" s="380">
        <f t="shared" si="32"/>
        <v>90.857142857142861</v>
      </c>
      <c r="N173" s="212">
        <v>0</v>
      </c>
      <c r="O173" s="223" t="s">
        <v>4268</v>
      </c>
      <c r="P173" s="386">
        <f t="shared" si="31"/>
        <v>0</v>
      </c>
      <c r="Q173" s="214" t="str">
        <f>IF(ISNUMBER(P173),IF(P173=100%,"CUMPLIDA",IF(AND(ISNUMBER(L173),ISNUMBER([8]OCI!$P$6)), IF(L173&lt;[8]OCI!$P$6,"INCUMPLIDA","PROCESO"), "VERIFICAR FECHA")),"SIN VALOR AVANCE")</f>
        <v>PROCESO</v>
      </c>
      <c r="R173" s="612" t="s">
        <v>4305</v>
      </c>
      <c r="S173" s="615" t="s">
        <v>4306</v>
      </c>
      <c r="T173" s="616">
        <v>1</v>
      </c>
      <c r="U173" s="604">
        <v>45139</v>
      </c>
      <c r="V173" s="604" t="s">
        <v>4776</v>
      </c>
      <c r="W173" s="380">
        <f t="shared" si="30"/>
        <v>134.57142857142858</v>
      </c>
      <c r="X173" s="617">
        <v>0.4</v>
      </c>
      <c r="Y173" s="614" t="s">
        <v>4345</v>
      </c>
      <c r="Z173" s="242">
        <f t="shared" ref="Z173:Z236" si="33">IF(R173=H173,1,0)</f>
        <v>0</v>
      </c>
      <c r="AA173" s="242">
        <f t="shared" ref="AA173:AA236" si="34">IF(S173=I173,1,0)</f>
        <v>0</v>
      </c>
      <c r="AB173" s="242">
        <f t="shared" ref="AB173:AB236" si="35">IF(T173=J173,1,0)</f>
        <v>0</v>
      </c>
      <c r="AC173" s="242">
        <f t="shared" ref="AC173:AC236" si="36">IF(U173=K173,1,0)</f>
        <v>0</v>
      </c>
      <c r="AD173" s="242">
        <f t="shared" ref="AD173:AD236" si="37">IF(V173=L173,1,0)</f>
        <v>0</v>
      </c>
      <c r="AE173" s="242">
        <f t="shared" ref="AE173:AE236" si="38">IF(W173=M173,1,0)</f>
        <v>0</v>
      </c>
      <c r="AF173" s="242">
        <f t="shared" ref="AF173:AF236" si="39">IF(X173=N173,1,0)</f>
        <v>0</v>
      </c>
      <c r="AG173" s="242">
        <f t="shared" ref="AG173:AG236" si="40">IF(Y173=O173,1,0)</f>
        <v>0</v>
      </c>
    </row>
    <row r="174" spans="1:33" ht="409.5" x14ac:dyDescent="0.2">
      <c r="A174" s="219" t="s">
        <v>19</v>
      </c>
      <c r="B174" s="224" t="s">
        <v>16</v>
      </c>
      <c r="C174" s="727"/>
      <c r="D174" s="727"/>
      <c r="E174" s="744"/>
      <c r="F174" s="744"/>
      <c r="G174" s="374" t="s">
        <v>114</v>
      </c>
      <c r="H174" s="218" t="s">
        <v>115</v>
      </c>
      <c r="I174" s="218" t="s">
        <v>116</v>
      </c>
      <c r="J174" s="215">
        <v>1</v>
      </c>
      <c r="K174" s="398">
        <v>46024</v>
      </c>
      <c r="L174" s="398">
        <v>46660</v>
      </c>
      <c r="M174" s="380">
        <f t="shared" si="32"/>
        <v>90.857142857142861</v>
      </c>
      <c r="N174" s="212">
        <v>0</v>
      </c>
      <c r="O174" s="223" t="s">
        <v>4280</v>
      </c>
      <c r="P174" s="386">
        <f t="shared" si="31"/>
        <v>0</v>
      </c>
      <c r="Q174" s="214" t="str">
        <f>IF(ISNUMBER(P174),IF(P174=100%,"CUMPLIDA",IF(AND(ISNUMBER(L174),ISNUMBER([8]OCI!$P$6)), IF(L174&lt;[8]OCI!$P$6,"INCUMPLIDA","PROCESO"), "VERIFICAR FECHA")),"SIN VALOR AVANCE")</f>
        <v>PROCESO</v>
      </c>
      <c r="R174" s="612" t="s">
        <v>4350</v>
      </c>
      <c r="S174" s="615" t="s">
        <v>4351</v>
      </c>
      <c r="T174" s="603">
        <v>1</v>
      </c>
      <c r="U174" s="604">
        <v>45444</v>
      </c>
      <c r="V174" s="604">
        <v>45504</v>
      </c>
      <c r="W174" s="380">
        <f t="shared" si="30"/>
        <v>8.5714285714285712</v>
      </c>
      <c r="X174" s="212">
        <v>1</v>
      </c>
      <c r="Y174" s="614" t="s">
        <v>4352</v>
      </c>
      <c r="Z174" s="242">
        <f t="shared" si="33"/>
        <v>0</v>
      </c>
      <c r="AA174" s="242">
        <f t="shared" si="34"/>
        <v>0</v>
      </c>
      <c r="AB174" s="242">
        <f t="shared" si="35"/>
        <v>1</v>
      </c>
      <c r="AC174" s="242">
        <f t="shared" si="36"/>
        <v>0</v>
      </c>
      <c r="AD174" s="242">
        <f t="shared" si="37"/>
        <v>0</v>
      </c>
      <c r="AE174" s="242">
        <f t="shared" si="38"/>
        <v>0</v>
      </c>
      <c r="AF174" s="242">
        <f t="shared" si="39"/>
        <v>0</v>
      </c>
      <c r="AG174" s="242">
        <f t="shared" si="40"/>
        <v>0</v>
      </c>
    </row>
    <row r="175" spans="1:33" ht="405" x14ac:dyDescent="0.2">
      <c r="A175" s="219" t="s">
        <v>19</v>
      </c>
      <c r="B175" s="224" t="s">
        <v>16</v>
      </c>
      <c r="C175" s="728"/>
      <c r="D175" s="728"/>
      <c r="E175" s="745"/>
      <c r="F175" s="745"/>
      <c r="G175" s="374" t="s">
        <v>117</v>
      </c>
      <c r="H175" s="218" t="s">
        <v>118</v>
      </c>
      <c r="I175" s="218" t="s">
        <v>119</v>
      </c>
      <c r="J175" s="215">
        <v>2</v>
      </c>
      <c r="K175" s="398">
        <v>46024</v>
      </c>
      <c r="L175" s="398">
        <v>46660</v>
      </c>
      <c r="M175" s="380">
        <f t="shared" si="32"/>
        <v>90.857142857142861</v>
      </c>
      <c r="N175" s="212">
        <v>0</v>
      </c>
      <c r="O175" s="223" t="s">
        <v>4279</v>
      </c>
      <c r="P175" s="386">
        <f t="shared" si="31"/>
        <v>0</v>
      </c>
      <c r="Q175" s="214" t="str">
        <f>IF(ISNUMBER(P175),IF(P175=100%,"CUMPLIDA",IF(AND(ISNUMBER(L175),ISNUMBER([8]OCI!$P$6)), IF(L175&lt;[8]OCI!$P$6,"INCUMPLIDA","PROCESO"), "VERIFICAR FECHA")),"SIN VALOR AVANCE")</f>
        <v>PROCESO</v>
      </c>
      <c r="R175" s="612" t="s">
        <v>4353</v>
      </c>
      <c r="S175" s="615" t="s">
        <v>4354</v>
      </c>
      <c r="T175" s="603">
        <v>6</v>
      </c>
      <c r="U175" s="604">
        <v>45504</v>
      </c>
      <c r="V175" s="604">
        <v>45869</v>
      </c>
      <c r="W175" s="380">
        <f t="shared" si="30"/>
        <v>52.142857142857146</v>
      </c>
      <c r="X175" s="212">
        <v>0</v>
      </c>
      <c r="Y175" s="614" t="s">
        <v>4355</v>
      </c>
      <c r="Z175" s="242">
        <f t="shared" si="33"/>
        <v>0</v>
      </c>
      <c r="AA175" s="242">
        <f t="shared" si="34"/>
        <v>0</v>
      </c>
      <c r="AB175" s="242">
        <f t="shared" si="35"/>
        <v>0</v>
      </c>
      <c r="AC175" s="242">
        <f t="shared" si="36"/>
        <v>0</v>
      </c>
      <c r="AD175" s="242">
        <f t="shared" si="37"/>
        <v>0</v>
      </c>
      <c r="AE175" s="242">
        <f t="shared" si="38"/>
        <v>0</v>
      </c>
      <c r="AF175" s="242">
        <f t="shared" si="39"/>
        <v>1</v>
      </c>
      <c r="AG175" s="242">
        <f t="shared" si="40"/>
        <v>0</v>
      </c>
    </row>
    <row r="176" spans="1:33" ht="409.5" x14ac:dyDescent="0.2">
      <c r="A176" s="219" t="s">
        <v>19</v>
      </c>
      <c r="B176" s="224" t="s">
        <v>16</v>
      </c>
      <c r="C176" s="726" t="s">
        <v>4302</v>
      </c>
      <c r="D176" s="726" t="s">
        <v>4282</v>
      </c>
      <c r="E176" s="743" t="s">
        <v>4303</v>
      </c>
      <c r="F176" s="743" t="s">
        <v>4304</v>
      </c>
      <c r="G176" s="373" t="s">
        <v>4305</v>
      </c>
      <c r="H176" s="220" t="s">
        <v>4305</v>
      </c>
      <c r="I176" s="220" t="s">
        <v>4306</v>
      </c>
      <c r="J176" s="213">
        <v>1</v>
      </c>
      <c r="K176" s="385">
        <v>45139</v>
      </c>
      <c r="L176" s="385">
        <v>46081</v>
      </c>
      <c r="M176" s="380">
        <f t="shared" si="32"/>
        <v>134.57142857142858</v>
      </c>
      <c r="N176" s="383">
        <v>0.4</v>
      </c>
      <c r="O176" s="223" t="s">
        <v>4307</v>
      </c>
      <c r="P176" s="213">
        <f t="shared" si="31"/>
        <v>0.4</v>
      </c>
      <c r="Q176" s="214" t="str">
        <f>IF(ISNUMBER(P176),IF(P176=100%,"CUMPLIDA",IF(AND(ISNUMBER(L176),ISNUMBER([8]OCI!$P$6)), IF(L176&lt;[8]OCI!$P$6,"INCUMPLIDA","PROCESO"), "VERIFICAR FECHA")),"SIN VALOR AVANCE")</f>
        <v>PROCESO</v>
      </c>
      <c r="R176" s="612" t="s">
        <v>4357</v>
      </c>
      <c r="S176" s="615" t="s">
        <v>4358</v>
      </c>
      <c r="T176" s="603">
        <v>12</v>
      </c>
      <c r="U176" s="604">
        <v>45474</v>
      </c>
      <c r="V176" s="604">
        <v>45869</v>
      </c>
      <c r="W176" s="380">
        <f t="shared" si="30"/>
        <v>56.428571428571431</v>
      </c>
      <c r="X176" s="212">
        <v>0</v>
      </c>
      <c r="Y176" s="614" t="s">
        <v>4359</v>
      </c>
      <c r="Z176" s="242">
        <f t="shared" si="33"/>
        <v>0</v>
      </c>
      <c r="AA176" s="242">
        <f t="shared" si="34"/>
        <v>0</v>
      </c>
      <c r="AB176" s="242">
        <f t="shared" si="35"/>
        <v>0</v>
      </c>
      <c r="AC176" s="242">
        <f t="shared" si="36"/>
        <v>0</v>
      </c>
      <c r="AD176" s="242">
        <f t="shared" si="37"/>
        <v>0</v>
      </c>
      <c r="AE176" s="242">
        <f t="shared" si="38"/>
        <v>0</v>
      </c>
      <c r="AF176" s="242">
        <f t="shared" si="39"/>
        <v>0</v>
      </c>
      <c r="AG176" s="242">
        <f t="shared" si="40"/>
        <v>0</v>
      </c>
    </row>
    <row r="177" spans="1:33" ht="409.5" x14ac:dyDescent="0.2">
      <c r="A177" s="219" t="s">
        <v>19</v>
      </c>
      <c r="B177" s="224" t="s">
        <v>16</v>
      </c>
      <c r="C177" s="727"/>
      <c r="D177" s="727"/>
      <c r="E177" s="744"/>
      <c r="F177" s="744"/>
      <c r="G177" s="373" t="s">
        <v>4308</v>
      </c>
      <c r="H177" s="220" t="s">
        <v>4308</v>
      </c>
      <c r="I177" s="220" t="s">
        <v>4309</v>
      </c>
      <c r="J177" s="378">
        <v>1</v>
      </c>
      <c r="K177" s="385">
        <v>45139</v>
      </c>
      <c r="L177" s="385">
        <v>45230</v>
      </c>
      <c r="M177" s="380">
        <f t="shared" si="32"/>
        <v>13</v>
      </c>
      <c r="N177" s="212">
        <v>1</v>
      </c>
      <c r="O177" s="220" t="s">
        <v>4310</v>
      </c>
      <c r="P177" s="213">
        <f t="shared" si="31"/>
        <v>1</v>
      </c>
      <c r="Q177" s="214" t="str">
        <f>IF(ISNUMBER(P177),IF(P177=100%,"CUMPLIDA",IF(AND(ISNUMBER(L177),ISNUMBER([8]OCI!$P$6)), IF(L177&lt;[8]OCI!$P$6,"INCUMPLIDA","PROCESO"), "VERIFICAR FECHA")),"SIN VALOR AVANCE")</f>
        <v>CUMPLIDA</v>
      </c>
      <c r="R177" s="612" t="s">
        <v>4360</v>
      </c>
      <c r="S177" s="615" t="s">
        <v>4361</v>
      </c>
      <c r="T177" s="603">
        <v>12</v>
      </c>
      <c r="U177" s="604">
        <v>45474</v>
      </c>
      <c r="V177" s="604">
        <v>45869</v>
      </c>
      <c r="W177" s="380">
        <f t="shared" si="30"/>
        <v>56.428571428571431</v>
      </c>
      <c r="X177" s="212">
        <v>0</v>
      </c>
      <c r="Y177" s="614" t="s">
        <v>4362</v>
      </c>
      <c r="Z177" s="242">
        <f t="shared" si="33"/>
        <v>0</v>
      </c>
      <c r="AA177" s="242">
        <f t="shared" si="34"/>
        <v>0</v>
      </c>
      <c r="AB177" s="242">
        <f t="shared" si="35"/>
        <v>0</v>
      </c>
      <c r="AC177" s="242">
        <f t="shared" si="36"/>
        <v>0</v>
      </c>
      <c r="AD177" s="242">
        <f t="shared" si="37"/>
        <v>0</v>
      </c>
      <c r="AE177" s="242">
        <f t="shared" si="38"/>
        <v>0</v>
      </c>
      <c r="AF177" s="242">
        <f t="shared" si="39"/>
        <v>0</v>
      </c>
      <c r="AG177" s="242">
        <f t="shared" si="40"/>
        <v>0</v>
      </c>
    </row>
    <row r="178" spans="1:33" ht="255" customHeight="1" x14ac:dyDescent="0.2">
      <c r="A178" s="219" t="s">
        <v>19</v>
      </c>
      <c r="B178" s="224" t="s">
        <v>16</v>
      </c>
      <c r="C178" s="727"/>
      <c r="D178" s="727"/>
      <c r="E178" s="744"/>
      <c r="F178" s="744"/>
      <c r="G178" s="373" t="s">
        <v>4311</v>
      </c>
      <c r="H178" s="220" t="s">
        <v>4311</v>
      </c>
      <c r="I178" s="220" t="s">
        <v>4312</v>
      </c>
      <c r="J178" s="378">
        <v>2</v>
      </c>
      <c r="K178" s="385">
        <v>45139</v>
      </c>
      <c r="L178" s="385">
        <v>45230</v>
      </c>
      <c r="M178" s="380">
        <f t="shared" si="32"/>
        <v>13</v>
      </c>
      <c r="N178" s="212">
        <v>2</v>
      </c>
      <c r="O178" s="218" t="s">
        <v>4313</v>
      </c>
      <c r="P178" s="213">
        <f t="shared" si="31"/>
        <v>1</v>
      </c>
      <c r="Q178" s="214" t="str">
        <f>IF(ISNUMBER(P178),IF(P178=100%,"CUMPLIDA",IF(AND(ISNUMBER(L178),ISNUMBER([8]OCI!$P$6)), IF(L178&lt;[8]OCI!$P$6,"INCUMPLIDA","PROCESO"), "VERIFICAR FECHA")),"SIN VALOR AVANCE")</f>
        <v>CUMPLIDA</v>
      </c>
      <c r="R178" s="618" t="s">
        <v>4368</v>
      </c>
      <c r="S178" s="619" t="s">
        <v>4369</v>
      </c>
      <c r="T178" s="603">
        <v>1</v>
      </c>
      <c r="U178" s="604">
        <v>45518</v>
      </c>
      <c r="V178" s="604">
        <v>45565</v>
      </c>
      <c r="W178" s="380">
        <f t="shared" si="30"/>
        <v>6.7142857142857144</v>
      </c>
      <c r="X178" s="212">
        <v>1</v>
      </c>
      <c r="Y178" s="620" t="s">
        <v>4370</v>
      </c>
      <c r="Z178" s="242">
        <f t="shared" si="33"/>
        <v>0</v>
      </c>
      <c r="AA178" s="242">
        <f t="shared" si="34"/>
        <v>0</v>
      </c>
      <c r="AB178" s="242">
        <f t="shared" si="35"/>
        <v>0</v>
      </c>
      <c r="AC178" s="242">
        <f t="shared" si="36"/>
        <v>0</v>
      </c>
      <c r="AD178" s="242">
        <f t="shared" si="37"/>
        <v>0</v>
      </c>
      <c r="AE178" s="242">
        <f t="shared" si="38"/>
        <v>0</v>
      </c>
      <c r="AF178" s="242">
        <f t="shared" si="39"/>
        <v>0</v>
      </c>
      <c r="AG178" s="242">
        <f t="shared" si="40"/>
        <v>0</v>
      </c>
    </row>
    <row r="179" spans="1:33" ht="270" x14ac:dyDescent="0.2">
      <c r="A179" s="219" t="s">
        <v>19</v>
      </c>
      <c r="B179" s="224" t="s">
        <v>16</v>
      </c>
      <c r="C179" s="728"/>
      <c r="D179" s="728"/>
      <c r="E179" s="745"/>
      <c r="F179" s="745"/>
      <c r="G179" s="373" t="s">
        <v>4314</v>
      </c>
      <c r="H179" s="220" t="s">
        <v>4314</v>
      </c>
      <c r="I179" s="220" t="s">
        <v>4315</v>
      </c>
      <c r="J179" s="213">
        <v>1</v>
      </c>
      <c r="K179" s="385">
        <v>45139</v>
      </c>
      <c r="L179" s="385">
        <v>45230</v>
      </c>
      <c r="M179" s="380">
        <f t="shared" si="32"/>
        <v>13</v>
      </c>
      <c r="N179" s="383">
        <v>1</v>
      </c>
      <c r="O179" s="218" t="s">
        <v>4313</v>
      </c>
      <c r="P179" s="213">
        <f t="shared" si="31"/>
        <v>1</v>
      </c>
      <c r="Q179" s="214" t="str">
        <f>IF(ISNUMBER(P179),IF(P179=100%,"CUMPLIDA",IF(AND(ISNUMBER(L179),ISNUMBER([8]OCI!$P$6)), IF(L179&lt;[8]OCI!$P$6,"INCUMPLIDA","PROCESO"), "VERIFICAR FECHA")),"SIN VALOR AVANCE")</f>
        <v>CUMPLIDA</v>
      </c>
      <c r="R179" s="606" t="s">
        <v>4372</v>
      </c>
      <c r="S179" s="611" t="s">
        <v>4373</v>
      </c>
      <c r="T179" s="603">
        <v>1</v>
      </c>
      <c r="U179" s="604">
        <v>45519</v>
      </c>
      <c r="V179" s="604">
        <v>46021</v>
      </c>
      <c r="W179" s="380">
        <f t="shared" si="30"/>
        <v>71.714285714285708</v>
      </c>
      <c r="X179" s="586">
        <v>0</v>
      </c>
      <c r="Y179" s="620" t="s">
        <v>4370</v>
      </c>
      <c r="Z179" s="242">
        <f t="shared" si="33"/>
        <v>0</v>
      </c>
      <c r="AA179" s="242">
        <f t="shared" si="34"/>
        <v>0</v>
      </c>
      <c r="AB179" s="242">
        <f t="shared" si="35"/>
        <v>1</v>
      </c>
      <c r="AC179" s="242">
        <f t="shared" si="36"/>
        <v>0</v>
      </c>
      <c r="AD179" s="242">
        <f t="shared" si="37"/>
        <v>0</v>
      </c>
      <c r="AE179" s="242">
        <f t="shared" si="38"/>
        <v>0</v>
      </c>
      <c r="AF179" s="242">
        <f t="shared" si="39"/>
        <v>0</v>
      </c>
      <c r="AG179" s="242">
        <f t="shared" si="40"/>
        <v>0</v>
      </c>
    </row>
    <row r="180" spans="1:33" ht="240" customHeight="1" x14ac:dyDescent="0.2">
      <c r="A180" s="219" t="s">
        <v>19</v>
      </c>
      <c r="B180" s="224" t="s">
        <v>16</v>
      </c>
      <c r="C180" s="726" t="s">
        <v>4316</v>
      </c>
      <c r="D180" s="726" t="s">
        <v>4282</v>
      </c>
      <c r="E180" s="743" t="s">
        <v>4317</v>
      </c>
      <c r="F180" s="737" t="s">
        <v>4318</v>
      </c>
      <c r="G180" s="373" t="s">
        <v>4305</v>
      </c>
      <c r="H180" s="220" t="s">
        <v>4305</v>
      </c>
      <c r="I180" s="220" t="s">
        <v>4306</v>
      </c>
      <c r="J180" s="213">
        <v>1</v>
      </c>
      <c r="K180" s="385">
        <v>45139</v>
      </c>
      <c r="L180" s="385">
        <v>46081</v>
      </c>
      <c r="M180" s="380">
        <f t="shared" si="32"/>
        <v>134.57142857142858</v>
      </c>
      <c r="N180" s="383">
        <v>0.4</v>
      </c>
      <c r="O180" s="220" t="s">
        <v>4319</v>
      </c>
      <c r="P180" s="213">
        <f t="shared" si="31"/>
        <v>0.4</v>
      </c>
      <c r="Q180" s="214" t="str">
        <f>IF(ISNUMBER(P180),IF(P180=100%,"CUMPLIDA",IF(AND(ISNUMBER(L180),ISNUMBER([8]OCI!$P$6)), IF(L180&lt;[8]OCI!$P$6,"INCUMPLIDA","PROCESO"), "VERIFICAR FECHA")),"SIN VALOR AVANCE")</f>
        <v>PROCESO</v>
      </c>
      <c r="R180" s="618" t="s">
        <v>4375</v>
      </c>
      <c r="S180" s="619" t="s">
        <v>4369</v>
      </c>
      <c r="T180" s="603">
        <v>1</v>
      </c>
      <c r="U180" s="604">
        <v>45518</v>
      </c>
      <c r="V180" s="604">
        <v>45565</v>
      </c>
      <c r="W180" s="380">
        <f t="shared" si="30"/>
        <v>6.7142857142857144</v>
      </c>
      <c r="X180" s="212">
        <v>1</v>
      </c>
      <c r="Y180" s="620" t="s">
        <v>4370</v>
      </c>
      <c r="Z180" s="242">
        <f t="shared" si="33"/>
        <v>0</v>
      </c>
      <c r="AA180" s="242">
        <f t="shared" si="34"/>
        <v>0</v>
      </c>
      <c r="AB180" s="242">
        <f t="shared" si="35"/>
        <v>1</v>
      </c>
      <c r="AC180" s="242">
        <f t="shared" si="36"/>
        <v>0</v>
      </c>
      <c r="AD180" s="242">
        <f t="shared" si="37"/>
        <v>0</v>
      </c>
      <c r="AE180" s="242">
        <f t="shared" si="38"/>
        <v>0</v>
      </c>
      <c r="AF180" s="242">
        <f t="shared" si="39"/>
        <v>0</v>
      </c>
      <c r="AG180" s="242">
        <f t="shared" si="40"/>
        <v>0</v>
      </c>
    </row>
    <row r="181" spans="1:33" ht="300" customHeight="1" x14ac:dyDescent="0.2">
      <c r="A181" s="219" t="s">
        <v>19</v>
      </c>
      <c r="B181" s="224" t="s">
        <v>16</v>
      </c>
      <c r="C181" s="727"/>
      <c r="D181" s="727"/>
      <c r="E181" s="744"/>
      <c r="F181" s="738"/>
      <c r="G181" s="373" t="s">
        <v>1255</v>
      </c>
      <c r="H181" s="220" t="s">
        <v>1255</v>
      </c>
      <c r="I181" s="220" t="s">
        <v>1070</v>
      </c>
      <c r="J181" s="378">
        <v>1</v>
      </c>
      <c r="K181" s="385">
        <v>45306</v>
      </c>
      <c r="L181" s="385">
        <v>45504</v>
      </c>
      <c r="M181" s="380">
        <f t="shared" si="32"/>
        <v>28.285714285714285</v>
      </c>
      <c r="N181" s="212">
        <v>1</v>
      </c>
      <c r="O181" s="220" t="s">
        <v>4320</v>
      </c>
      <c r="P181" s="213">
        <f t="shared" si="31"/>
        <v>1</v>
      </c>
      <c r="Q181" s="214" t="str">
        <f>IF(ISNUMBER(P181),IF(P181=100%,"CUMPLIDA",IF(AND(ISNUMBER(L181),ISNUMBER([8]OCI!$P$6)), IF(L181&lt;[8]OCI!$P$6,"INCUMPLIDA","PROCESO"), "VERIFICAR FECHA")),"SIN VALOR AVANCE")</f>
        <v>CUMPLIDA</v>
      </c>
      <c r="R181" s="606" t="s">
        <v>4377</v>
      </c>
      <c r="S181" s="611" t="s">
        <v>4378</v>
      </c>
      <c r="T181" s="603">
        <v>1</v>
      </c>
      <c r="U181" s="604">
        <v>45520</v>
      </c>
      <c r="V181" s="604">
        <v>46021</v>
      </c>
      <c r="W181" s="380">
        <f t="shared" si="30"/>
        <v>71.571428571428569</v>
      </c>
      <c r="X181" s="586">
        <v>0</v>
      </c>
      <c r="Y181" s="620" t="s">
        <v>4370</v>
      </c>
      <c r="Z181" s="242">
        <f t="shared" si="33"/>
        <v>0</v>
      </c>
      <c r="AA181" s="242">
        <f t="shared" si="34"/>
        <v>0</v>
      </c>
      <c r="AB181" s="242">
        <f t="shared" si="35"/>
        <v>1</v>
      </c>
      <c r="AC181" s="242">
        <f t="shared" si="36"/>
        <v>0</v>
      </c>
      <c r="AD181" s="242">
        <f t="shared" si="37"/>
        <v>0</v>
      </c>
      <c r="AE181" s="242">
        <f t="shared" si="38"/>
        <v>0</v>
      </c>
      <c r="AF181" s="242">
        <f t="shared" si="39"/>
        <v>0</v>
      </c>
      <c r="AG181" s="242">
        <f t="shared" si="40"/>
        <v>0</v>
      </c>
    </row>
    <row r="182" spans="1:33" ht="240" x14ac:dyDescent="0.2">
      <c r="A182" s="219" t="s">
        <v>19</v>
      </c>
      <c r="B182" s="224" t="s">
        <v>16</v>
      </c>
      <c r="C182" s="727"/>
      <c r="D182" s="727"/>
      <c r="E182" s="744"/>
      <c r="F182" s="738"/>
      <c r="G182" s="373" t="s">
        <v>4321</v>
      </c>
      <c r="H182" s="220" t="s">
        <v>4321</v>
      </c>
      <c r="I182" s="220" t="s">
        <v>1258</v>
      </c>
      <c r="J182" s="378">
        <v>1</v>
      </c>
      <c r="K182" s="385">
        <v>45505</v>
      </c>
      <c r="L182" s="385">
        <v>45596</v>
      </c>
      <c r="M182" s="380">
        <f t="shared" si="32"/>
        <v>13</v>
      </c>
      <c r="N182" s="212">
        <v>1</v>
      </c>
      <c r="O182" s="220" t="s">
        <v>4322</v>
      </c>
      <c r="P182" s="213">
        <f t="shared" si="31"/>
        <v>1</v>
      </c>
      <c r="Q182" s="214" t="str">
        <f>IF(ISNUMBER(P182),IF(P182=100%,"CUMPLIDA",IF(AND(ISNUMBER(L182),ISNUMBER([8]OCI!$P$6)), IF(L182&lt;[8]OCI!$P$6,"INCUMPLIDA","PROCESO"), "VERIFICAR FECHA")),"SIN VALOR AVANCE")</f>
        <v>CUMPLIDA</v>
      </c>
      <c r="R182" s="618" t="s">
        <v>4375</v>
      </c>
      <c r="S182" s="619" t="s">
        <v>4369</v>
      </c>
      <c r="T182" s="603">
        <v>1</v>
      </c>
      <c r="U182" s="604">
        <v>45518</v>
      </c>
      <c r="V182" s="604">
        <v>45565</v>
      </c>
      <c r="W182" s="380">
        <f t="shared" si="30"/>
        <v>6.7142857142857144</v>
      </c>
      <c r="X182" s="212">
        <v>1</v>
      </c>
      <c r="Y182" s="620" t="s">
        <v>4370</v>
      </c>
      <c r="Z182" s="242">
        <f t="shared" si="33"/>
        <v>0</v>
      </c>
      <c r="AA182" s="242">
        <f t="shared" si="34"/>
        <v>0</v>
      </c>
      <c r="AB182" s="242">
        <f t="shared" si="35"/>
        <v>1</v>
      </c>
      <c r="AC182" s="242">
        <f t="shared" si="36"/>
        <v>0</v>
      </c>
      <c r="AD182" s="242">
        <f t="shared" si="37"/>
        <v>0</v>
      </c>
      <c r="AE182" s="242">
        <f t="shared" si="38"/>
        <v>0</v>
      </c>
      <c r="AF182" s="242">
        <f t="shared" si="39"/>
        <v>1</v>
      </c>
      <c r="AG182" s="242">
        <f t="shared" si="40"/>
        <v>0</v>
      </c>
    </row>
    <row r="183" spans="1:33" ht="360" x14ac:dyDescent="0.2">
      <c r="A183" s="219" t="s">
        <v>19</v>
      </c>
      <c r="B183" s="224" t="s">
        <v>16</v>
      </c>
      <c r="C183" s="727"/>
      <c r="D183" s="727"/>
      <c r="E183" s="744"/>
      <c r="F183" s="738"/>
      <c r="G183" s="373" t="s">
        <v>1259</v>
      </c>
      <c r="H183" s="220" t="s">
        <v>1259</v>
      </c>
      <c r="I183" s="220" t="s">
        <v>1260</v>
      </c>
      <c r="J183" s="378">
        <v>1</v>
      </c>
      <c r="K183" s="385">
        <v>45597</v>
      </c>
      <c r="L183" s="385">
        <v>45869</v>
      </c>
      <c r="M183" s="380">
        <f t="shared" si="32"/>
        <v>38.857142857142854</v>
      </c>
      <c r="N183" s="212">
        <v>0</v>
      </c>
      <c r="O183" s="220" t="s">
        <v>4323</v>
      </c>
      <c r="P183" s="213">
        <f t="shared" si="31"/>
        <v>0</v>
      </c>
      <c r="Q183" s="214" t="str">
        <f>IF(ISNUMBER(P183),IF(P183=100%,"CUMPLIDA",IF(AND(ISNUMBER(L183),ISNUMBER([8]OCI!$P$6)), IF(L183&lt;[8]OCI!$P$6,"INCUMPLIDA","PROCESO"), "VERIFICAR FECHA")),"SIN VALOR AVANCE")</f>
        <v>PROCESO</v>
      </c>
      <c r="R183" s="610" t="s">
        <v>4380</v>
      </c>
      <c r="S183" s="611" t="s">
        <v>4378</v>
      </c>
      <c r="T183" s="603">
        <v>1</v>
      </c>
      <c r="U183" s="621">
        <v>45519</v>
      </c>
      <c r="V183" s="604">
        <v>46021</v>
      </c>
      <c r="W183" s="380">
        <f t="shared" si="30"/>
        <v>71.714285714285708</v>
      </c>
      <c r="X183" s="586">
        <v>0</v>
      </c>
      <c r="Y183" s="620" t="s">
        <v>4370</v>
      </c>
      <c r="Z183" s="242">
        <f t="shared" si="33"/>
        <v>0</v>
      </c>
      <c r="AA183" s="242">
        <f t="shared" si="34"/>
        <v>0</v>
      </c>
      <c r="AB183" s="242">
        <f t="shared" si="35"/>
        <v>1</v>
      </c>
      <c r="AC183" s="242">
        <f t="shared" si="36"/>
        <v>0</v>
      </c>
      <c r="AD183" s="242">
        <f t="shared" si="37"/>
        <v>0</v>
      </c>
      <c r="AE183" s="242">
        <f t="shared" si="38"/>
        <v>0</v>
      </c>
      <c r="AF183" s="242">
        <f t="shared" si="39"/>
        <v>1</v>
      </c>
      <c r="AG183" s="242">
        <f t="shared" si="40"/>
        <v>0</v>
      </c>
    </row>
    <row r="184" spans="1:33" ht="240" x14ac:dyDescent="0.2">
      <c r="A184" s="219" t="s">
        <v>19</v>
      </c>
      <c r="B184" s="224" t="s">
        <v>16</v>
      </c>
      <c r="C184" s="727"/>
      <c r="D184" s="727"/>
      <c r="E184" s="744"/>
      <c r="F184" s="738"/>
      <c r="G184" s="373" t="s">
        <v>1261</v>
      </c>
      <c r="H184" s="220" t="s">
        <v>1261</v>
      </c>
      <c r="I184" s="220" t="s">
        <v>1262</v>
      </c>
      <c r="J184" s="213">
        <v>1</v>
      </c>
      <c r="K184" s="385">
        <v>45870</v>
      </c>
      <c r="L184" s="385">
        <v>46112</v>
      </c>
      <c r="M184" s="380">
        <f t="shared" si="32"/>
        <v>34.571428571428569</v>
      </c>
      <c r="N184" s="383">
        <v>0</v>
      </c>
      <c r="O184" s="220" t="s">
        <v>4324</v>
      </c>
      <c r="P184" s="213">
        <f t="shared" si="31"/>
        <v>0</v>
      </c>
      <c r="Q184" s="214" t="str">
        <f>IF(ISNUMBER(P184),IF(P184=100%,"CUMPLIDA",IF(AND(ISNUMBER(L184),ISNUMBER([8]OCI!$P$6)), IF(L184&lt;[8]OCI!$P$6,"INCUMPLIDA","PROCESO"), "VERIFICAR FECHA")),"SIN VALOR AVANCE")</f>
        <v>PROCESO</v>
      </c>
      <c r="R184" s="618" t="s">
        <v>4375</v>
      </c>
      <c r="S184" s="619" t="s">
        <v>4369</v>
      </c>
      <c r="T184" s="603">
        <v>1</v>
      </c>
      <c r="U184" s="621">
        <v>45518</v>
      </c>
      <c r="V184" s="621">
        <v>45565</v>
      </c>
      <c r="W184" s="380">
        <f t="shared" ref="W184:W247" si="41">(V184-U184)/7</f>
        <v>6.7142857142857144</v>
      </c>
      <c r="X184" s="212">
        <v>1</v>
      </c>
      <c r="Y184" s="620" t="s">
        <v>4381</v>
      </c>
      <c r="Z184" s="242">
        <f t="shared" si="33"/>
        <v>0</v>
      </c>
      <c r="AA184" s="242">
        <f t="shared" si="34"/>
        <v>0</v>
      </c>
      <c r="AB184" s="242">
        <f t="shared" si="35"/>
        <v>1</v>
      </c>
      <c r="AC184" s="242">
        <f t="shared" si="36"/>
        <v>0</v>
      </c>
      <c r="AD184" s="242">
        <f t="shared" si="37"/>
        <v>0</v>
      </c>
      <c r="AE184" s="242">
        <f t="shared" si="38"/>
        <v>0</v>
      </c>
      <c r="AF184" s="242">
        <f t="shared" si="39"/>
        <v>0</v>
      </c>
      <c r="AG184" s="242">
        <f t="shared" si="40"/>
        <v>0</v>
      </c>
    </row>
    <row r="185" spans="1:33" ht="330" x14ac:dyDescent="0.2">
      <c r="A185" s="219" t="s">
        <v>19</v>
      </c>
      <c r="B185" s="224" t="s">
        <v>16</v>
      </c>
      <c r="C185" s="727"/>
      <c r="D185" s="727"/>
      <c r="E185" s="744"/>
      <c r="F185" s="738"/>
      <c r="G185" s="737" t="s">
        <v>823</v>
      </c>
      <c r="H185" s="381" t="s">
        <v>675</v>
      </c>
      <c r="I185" s="218" t="s">
        <v>676</v>
      </c>
      <c r="J185" s="378">
        <v>1</v>
      </c>
      <c r="K185" s="385">
        <v>45231</v>
      </c>
      <c r="L185" s="385">
        <v>45504</v>
      </c>
      <c r="M185" s="380">
        <f t="shared" si="32"/>
        <v>39</v>
      </c>
      <c r="N185" s="212">
        <v>1</v>
      </c>
      <c r="O185" s="223" t="s">
        <v>4301</v>
      </c>
      <c r="P185" s="386">
        <f t="shared" si="31"/>
        <v>1</v>
      </c>
      <c r="Q185" s="214" t="str">
        <f>IF(ISNUMBER(P185),IF(P185=100%,"CUMPLIDA",IF(AND(ISNUMBER(L185),ISNUMBER([8]OCI!$P$6)), IF(L185&lt;[8]OCI!$P$6,"INCUMPLIDA","PROCESO"), "VERIFICAR FECHA")),"SIN VALOR AVANCE")</f>
        <v>CUMPLIDA</v>
      </c>
      <c r="R185" s="606" t="s">
        <v>4383</v>
      </c>
      <c r="S185" s="611" t="s">
        <v>4378</v>
      </c>
      <c r="T185" s="603">
        <v>1</v>
      </c>
      <c r="U185" s="621">
        <v>45519</v>
      </c>
      <c r="V185" s="604">
        <v>46021</v>
      </c>
      <c r="W185" s="380">
        <f t="shared" si="41"/>
        <v>71.714285714285708</v>
      </c>
      <c r="X185" s="586">
        <v>0</v>
      </c>
      <c r="Y185" s="620" t="s">
        <v>4370</v>
      </c>
      <c r="Z185" s="242">
        <f t="shared" si="33"/>
        <v>0</v>
      </c>
      <c r="AA185" s="242">
        <f t="shared" si="34"/>
        <v>0</v>
      </c>
      <c r="AB185" s="242">
        <f t="shared" si="35"/>
        <v>1</v>
      </c>
      <c r="AC185" s="242">
        <f t="shared" si="36"/>
        <v>0</v>
      </c>
      <c r="AD185" s="242">
        <f t="shared" si="37"/>
        <v>0</v>
      </c>
      <c r="AE185" s="242">
        <f t="shared" si="38"/>
        <v>0</v>
      </c>
      <c r="AF185" s="242">
        <f t="shared" si="39"/>
        <v>0</v>
      </c>
      <c r="AG185" s="242">
        <f t="shared" si="40"/>
        <v>0</v>
      </c>
    </row>
    <row r="186" spans="1:33" ht="330" x14ac:dyDescent="0.2">
      <c r="A186" s="219" t="s">
        <v>19</v>
      </c>
      <c r="B186" s="224" t="s">
        <v>16</v>
      </c>
      <c r="C186" s="727"/>
      <c r="D186" s="727"/>
      <c r="E186" s="744"/>
      <c r="F186" s="738"/>
      <c r="G186" s="739"/>
      <c r="H186" s="381" t="s">
        <v>678</v>
      </c>
      <c r="I186" s="218" t="s">
        <v>679</v>
      </c>
      <c r="J186" s="378">
        <v>1</v>
      </c>
      <c r="K186" s="385">
        <v>45231</v>
      </c>
      <c r="L186" s="385">
        <v>45504</v>
      </c>
      <c r="M186" s="380">
        <f t="shared" si="32"/>
        <v>39</v>
      </c>
      <c r="N186" s="212">
        <v>1</v>
      </c>
      <c r="O186" s="223" t="s">
        <v>4279</v>
      </c>
      <c r="P186" s="386">
        <f t="shared" si="31"/>
        <v>1</v>
      </c>
      <c r="Q186" s="214" t="str">
        <f>IF(ISNUMBER(P186),IF(P186=100%,"CUMPLIDA",IF(AND(ISNUMBER(L186),ISNUMBER([8]OCI!$P$6)), IF(L186&lt;[8]OCI!$P$6,"INCUMPLIDA","PROCESO"), "VERIFICAR FECHA")),"SIN VALOR AVANCE")</f>
        <v>CUMPLIDA</v>
      </c>
      <c r="R186" s="606" t="s">
        <v>4385</v>
      </c>
      <c r="S186" s="611" t="s">
        <v>4386</v>
      </c>
      <c r="T186" s="603">
        <v>1</v>
      </c>
      <c r="U186" s="604">
        <v>45519</v>
      </c>
      <c r="V186" s="604">
        <v>45657</v>
      </c>
      <c r="W186" s="380">
        <f t="shared" si="41"/>
        <v>19.714285714285715</v>
      </c>
      <c r="X186" s="212">
        <v>1</v>
      </c>
      <c r="Y186" s="620" t="s">
        <v>4387</v>
      </c>
      <c r="Z186" s="242">
        <f t="shared" si="33"/>
        <v>0</v>
      </c>
      <c r="AA186" s="242">
        <f t="shared" si="34"/>
        <v>0</v>
      </c>
      <c r="AB186" s="242">
        <f t="shared" si="35"/>
        <v>1</v>
      </c>
      <c r="AC186" s="242">
        <f t="shared" si="36"/>
        <v>0</v>
      </c>
      <c r="AD186" s="242">
        <f t="shared" si="37"/>
        <v>0</v>
      </c>
      <c r="AE186" s="242">
        <f t="shared" si="38"/>
        <v>0</v>
      </c>
      <c r="AF186" s="242">
        <f t="shared" si="39"/>
        <v>1</v>
      </c>
      <c r="AG186" s="242">
        <f t="shared" si="40"/>
        <v>0</v>
      </c>
    </row>
    <row r="187" spans="1:33" ht="409.5" x14ac:dyDescent="0.2">
      <c r="A187" s="219" t="s">
        <v>19</v>
      </c>
      <c r="B187" s="224" t="s">
        <v>16</v>
      </c>
      <c r="C187" s="727"/>
      <c r="D187" s="727"/>
      <c r="E187" s="744"/>
      <c r="F187" s="738"/>
      <c r="G187" s="374" t="s">
        <v>97</v>
      </c>
      <c r="H187" s="218" t="s">
        <v>98</v>
      </c>
      <c r="I187" s="218" t="s">
        <v>99</v>
      </c>
      <c r="J187" s="215">
        <v>1</v>
      </c>
      <c r="K187" s="398">
        <v>45323</v>
      </c>
      <c r="L187" s="398">
        <v>45747</v>
      </c>
      <c r="M187" s="380">
        <f t="shared" si="32"/>
        <v>60.571428571428569</v>
      </c>
      <c r="N187" s="212">
        <v>1</v>
      </c>
      <c r="O187" s="223" t="s">
        <v>4280</v>
      </c>
      <c r="P187" s="386">
        <f t="shared" si="31"/>
        <v>1</v>
      </c>
      <c r="Q187" s="214" t="str">
        <f>IF(ISNUMBER(P187),IF(P187=100%,"CUMPLIDA",IF(AND(ISNUMBER(L187),ISNUMBER([8]OCI!$P$6)), IF(L187&lt;[8]OCI!$P$6,"INCUMPLIDA","PROCESO"), "VERIFICAR FECHA")),"SIN VALOR AVANCE")</f>
        <v>CUMPLIDA</v>
      </c>
      <c r="R187" s="610" t="s">
        <v>4388</v>
      </c>
      <c r="S187" s="611" t="s">
        <v>4389</v>
      </c>
      <c r="T187" s="603">
        <v>1</v>
      </c>
      <c r="U187" s="604">
        <v>45519</v>
      </c>
      <c r="V187" s="604">
        <v>45657</v>
      </c>
      <c r="W187" s="380">
        <f t="shared" si="41"/>
        <v>19.714285714285715</v>
      </c>
      <c r="X187" s="212">
        <v>1</v>
      </c>
      <c r="Y187" s="620" t="s">
        <v>4390</v>
      </c>
      <c r="Z187" s="242">
        <f t="shared" si="33"/>
        <v>0</v>
      </c>
      <c r="AA187" s="242">
        <f t="shared" si="34"/>
        <v>0</v>
      </c>
      <c r="AB187" s="242">
        <f t="shared" si="35"/>
        <v>1</v>
      </c>
      <c r="AC187" s="242">
        <f t="shared" si="36"/>
        <v>0</v>
      </c>
      <c r="AD187" s="242">
        <f t="shared" si="37"/>
        <v>0</v>
      </c>
      <c r="AE187" s="242">
        <f t="shared" si="38"/>
        <v>0</v>
      </c>
      <c r="AF187" s="242">
        <f t="shared" si="39"/>
        <v>1</v>
      </c>
      <c r="AG187" s="242">
        <f t="shared" si="40"/>
        <v>0</v>
      </c>
    </row>
    <row r="188" spans="1:33" ht="409.5" x14ac:dyDescent="0.2">
      <c r="A188" s="219" t="s">
        <v>19</v>
      </c>
      <c r="B188" s="224" t="s">
        <v>16</v>
      </c>
      <c r="C188" s="727"/>
      <c r="D188" s="727"/>
      <c r="E188" s="744"/>
      <c r="F188" s="738"/>
      <c r="G188" s="374" t="s">
        <v>101</v>
      </c>
      <c r="H188" s="218" t="s">
        <v>101</v>
      </c>
      <c r="I188" s="218" t="s">
        <v>102</v>
      </c>
      <c r="J188" s="215">
        <v>1</v>
      </c>
      <c r="K188" s="398">
        <v>45323</v>
      </c>
      <c r="L188" s="398">
        <v>45747</v>
      </c>
      <c r="M188" s="380">
        <f t="shared" si="32"/>
        <v>60.571428571428569</v>
      </c>
      <c r="N188" s="212">
        <v>1</v>
      </c>
      <c r="O188" s="223" t="s">
        <v>4268</v>
      </c>
      <c r="P188" s="386">
        <f t="shared" si="31"/>
        <v>1</v>
      </c>
      <c r="Q188" s="214" t="str">
        <f>IF(ISNUMBER(P188),IF(P188=100%,"CUMPLIDA",IF(AND(ISNUMBER(L188),ISNUMBER([8]OCI!$P$6)), IF(L188&lt;[8]OCI!$P$6,"INCUMPLIDA","PROCESO"), "VERIFICAR FECHA")),"SIN VALOR AVANCE")</f>
        <v>CUMPLIDA</v>
      </c>
      <c r="R188" s="610" t="s">
        <v>4388</v>
      </c>
      <c r="S188" s="611" t="s">
        <v>4389</v>
      </c>
      <c r="T188" s="603">
        <v>1</v>
      </c>
      <c r="U188" s="604">
        <v>45519</v>
      </c>
      <c r="V188" s="604">
        <v>45657</v>
      </c>
      <c r="W188" s="380">
        <f t="shared" si="41"/>
        <v>19.714285714285715</v>
      </c>
      <c r="X188" s="212">
        <v>1</v>
      </c>
      <c r="Y188" s="620" t="s">
        <v>4390</v>
      </c>
      <c r="Z188" s="242">
        <f t="shared" si="33"/>
        <v>0</v>
      </c>
      <c r="AA188" s="242">
        <f t="shared" si="34"/>
        <v>0</v>
      </c>
      <c r="AB188" s="242">
        <f t="shared" si="35"/>
        <v>1</v>
      </c>
      <c r="AC188" s="242">
        <f t="shared" si="36"/>
        <v>0</v>
      </c>
      <c r="AD188" s="242">
        <f t="shared" si="37"/>
        <v>0</v>
      </c>
      <c r="AE188" s="242">
        <f t="shared" si="38"/>
        <v>0</v>
      </c>
      <c r="AF188" s="242">
        <f t="shared" si="39"/>
        <v>1</v>
      </c>
      <c r="AG188" s="242">
        <f t="shared" si="40"/>
        <v>0</v>
      </c>
    </row>
    <row r="189" spans="1:33" ht="409.5" x14ac:dyDescent="0.2">
      <c r="A189" s="219" t="s">
        <v>19</v>
      </c>
      <c r="B189" s="224" t="s">
        <v>16</v>
      </c>
      <c r="C189" s="727"/>
      <c r="D189" s="727"/>
      <c r="E189" s="744"/>
      <c r="F189" s="738"/>
      <c r="G189" s="374" t="s">
        <v>238</v>
      </c>
      <c r="H189" s="218" t="s">
        <v>239</v>
      </c>
      <c r="I189" s="218" t="s">
        <v>240</v>
      </c>
      <c r="J189" s="215">
        <v>1</v>
      </c>
      <c r="K189" s="398">
        <v>45231</v>
      </c>
      <c r="L189" s="398">
        <v>45747</v>
      </c>
      <c r="M189" s="380">
        <f t="shared" si="32"/>
        <v>73.714285714285708</v>
      </c>
      <c r="N189" s="212">
        <v>1</v>
      </c>
      <c r="O189" s="223" t="s">
        <v>4268</v>
      </c>
      <c r="P189" s="386">
        <f t="shared" si="31"/>
        <v>1</v>
      </c>
      <c r="Q189" s="214" t="str">
        <f>IF(ISNUMBER(P189),IF(P189=100%,"CUMPLIDA",IF(AND(ISNUMBER(L189),ISNUMBER([8]OCI!$P$6)), IF(L189&lt;[8]OCI!$P$6,"INCUMPLIDA","PROCESO"), "VERIFICAR FECHA")),"SIN VALOR AVANCE")</f>
        <v>CUMPLIDA</v>
      </c>
      <c r="R189" s="610" t="s">
        <v>4388</v>
      </c>
      <c r="S189" s="611" t="s">
        <v>4389</v>
      </c>
      <c r="T189" s="603">
        <v>1</v>
      </c>
      <c r="U189" s="604">
        <v>45519</v>
      </c>
      <c r="V189" s="604">
        <v>45657</v>
      </c>
      <c r="W189" s="380">
        <f t="shared" si="41"/>
        <v>19.714285714285715</v>
      </c>
      <c r="X189" s="212">
        <v>1</v>
      </c>
      <c r="Y189" s="620" t="s">
        <v>4390</v>
      </c>
      <c r="Z189" s="242">
        <f t="shared" si="33"/>
        <v>0</v>
      </c>
      <c r="AA189" s="242">
        <f t="shared" si="34"/>
        <v>0</v>
      </c>
      <c r="AB189" s="242">
        <f t="shared" si="35"/>
        <v>1</v>
      </c>
      <c r="AC189" s="242">
        <f t="shared" si="36"/>
        <v>0</v>
      </c>
      <c r="AD189" s="242">
        <f t="shared" si="37"/>
        <v>0</v>
      </c>
      <c r="AE189" s="242">
        <f t="shared" si="38"/>
        <v>0</v>
      </c>
      <c r="AF189" s="242">
        <f t="shared" si="39"/>
        <v>1</v>
      </c>
      <c r="AG189" s="242">
        <f t="shared" si="40"/>
        <v>0</v>
      </c>
    </row>
    <row r="190" spans="1:33" ht="409.5" x14ac:dyDescent="0.2">
      <c r="A190" s="219" t="s">
        <v>19</v>
      </c>
      <c r="B190" s="224" t="s">
        <v>16</v>
      </c>
      <c r="C190" s="727"/>
      <c r="D190" s="727"/>
      <c r="E190" s="744"/>
      <c r="F190" s="738"/>
      <c r="G190" s="374" t="s">
        <v>104</v>
      </c>
      <c r="H190" s="218" t="s">
        <v>104</v>
      </c>
      <c r="I190" s="218" t="s">
        <v>105</v>
      </c>
      <c r="J190" s="215">
        <v>1</v>
      </c>
      <c r="K190" s="398">
        <v>45323</v>
      </c>
      <c r="L190" s="398">
        <v>45747</v>
      </c>
      <c r="M190" s="380">
        <f t="shared" si="32"/>
        <v>60.571428571428569</v>
      </c>
      <c r="N190" s="212">
        <v>1</v>
      </c>
      <c r="O190" s="223" t="s">
        <v>4280</v>
      </c>
      <c r="P190" s="386">
        <f t="shared" si="31"/>
        <v>1</v>
      </c>
      <c r="Q190" s="214" t="str">
        <f>IF(ISNUMBER(P190),IF(P190=100%,"CUMPLIDA",IF(AND(ISNUMBER(L190),ISNUMBER([8]OCI!$P$6)), IF(L190&lt;[8]OCI!$P$6,"INCUMPLIDA","PROCESO"), "VERIFICAR FECHA")),"SIN VALOR AVANCE")</f>
        <v>CUMPLIDA</v>
      </c>
      <c r="R190" s="610" t="s">
        <v>4388</v>
      </c>
      <c r="S190" s="611" t="s">
        <v>4389</v>
      </c>
      <c r="T190" s="603">
        <v>1</v>
      </c>
      <c r="U190" s="604">
        <v>45520</v>
      </c>
      <c r="V190" s="604">
        <v>45658</v>
      </c>
      <c r="W190" s="380">
        <f t="shared" si="41"/>
        <v>19.714285714285715</v>
      </c>
      <c r="X190" s="212">
        <v>1</v>
      </c>
      <c r="Y190" s="620" t="s">
        <v>4390</v>
      </c>
      <c r="Z190" s="242">
        <f t="shared" si="33"/>
        <v>0</v>
      </c>
      <c r="AA190" s="242">
        <f t="shared" si="34"/>
        <v>0</v>
      </c>
      <c r="AB190" s="242">
        <f t="shared" si="35"/>
        <v>1</v>
      </c>
      <c r="AC190" s="242">
        <f t="shared" si="36"/>
        <v>0</v>
      </c>
      <c r="AD190" s="242">
        <f t="shared" si="37"/>
        <v>0</v>
      </c>
      <c r="AE190" s="242">
        <f t="shared" si="38"/>
        <v>0</v>
      </c>
      <c r="AF190" s="242">
        <f t="shared" si="39"/>
        <v>1</v>
      </c>
      <c r="AG190" s="242">
        <f t="shared" si="40"/>
        <v>0</v>
      </c>
    </row>
    <row r="191" spans="1:33" ht="330" x14ac:dyDescent="0.2">
      <c r="A191" s="219" t="s">
        <v>19</v>
      </c>
      <c r="B191" s="224" t="s">
        <v>16</v>
      </c>
      <c r="C191" s="727"/>
      <c r="D191" s="727"/>
      <c r="E191" s="744"/>
      <c r="F191" s="738"/>
      <c r="G191" s="374" t="s">
        <v>106</v>
      </c>
      <c r="H191" s="218" t="s">
        <v>106</v>
      </c>
      <c r="I191" s="218" t="s">
        <v>107</v>
      </c>
      <c r="J191" s="215">
        <v>1</v>
      </c>
      <c r="K191" s="398">
        <v>45231</v>
      </c>
      <c r="L191" s="398">
        <v>45747</v>
      </c>
      <c r="M191" s="380">
        <f t="shared" si="32"/>
        <v>73.714285714285708</v>
      </c>
      <c r="N191" s="212">
        <v>1</v>
      </c>
      <c r="O191" s="223" t="s">
        <v>4268</v>
      </c>
      <c r="P191" s="386">
        <f t="shared" si="31"/>
        <v>1</v>
      </c>
      <c r="Q191" s="214" t="str">
        <f>IF(ISNUMBER(P191),IF(P191=100%,"CUMPLIDA",IF(AND(ISNUMBER(L191),ISNUMBER([8]OCI!$P$6)), IF(L191&lt;[8]OCI!$P$6,"INCUMPLIDA","PROCESO"), "VERIFICAR FECHA")),"SIN VALOR AVANCE")</f>
        <v>CUMPLIDA</v>
      </c>
      <c r="R191" s="606" t="s">
        <v>4385</v>
      </c>
      <c r="S191" s="611" t="s">
        <v>4386</v>
      </c>
      <c r="T191" s="603">
        <v>1</v>
      </c>
      <c r="U191" s="604">
        <v>45519</v>
      </c>
      <c r="V191" s="604">
        <v>45657</v>
      </c>
      <c r="W191" s="380">
        <f t="shared" si="41"/>
        <v>19.714285714285715</v>
      </c>
      <c r="X191" s="212">
        <v>1</v>
      </c>
      <c r="Y191" s="620" t="s">
        <v>4391</v>
      </c>
      <c r="Z191" s="242">
        <f t="shared" si="33"/>
        <v>0</v>
      </c>
      <c r="AA191" s="242">
        <f t="shared" si="34"/>
        <v>0</v>
      </c>
      <c r="AB191" s="242">
        <f t="shared" si="35"/>
        <v>1</v>
      </c>
      <c r="AC191" s="242">
        <f t="shared" si="36"/>
        <v>0</v>
      </c>
      <c r="AD191" s="242">
        <f t="shared" si="37"/>
        <v>0</v>
      </c>
      <c r="AE191" s="242">
        <f t="shared" si="38"/>
        <v>0</v>
      </c>
      <c r="AF191" s="242">
        <f t="shared" si="39"/>
        <v>1</v>
      </c>
      <c r="AG191" s="242">
        <f t="shared" si="40"/>
        <v>0</v>
      </c>
    </row>
    <row r="192" spans="1:33" ht="240" x14ac:dyDescent="0.2">
      <c r="A192" s="219" t="s">
        <v>19</v>
      </c>
      <c r="B192" s="224" t="s">
        <v>16</v>
      </c>
      <c r="C192" s="727"/>
      <c r="D192" s="727"/>
      <c r="E192" s="744"/>
      <c r="F192" s="738"/>
      <c r="G192" s="374" t="s">
        <v>108</v>
      </c>
      <c r="H192" s="218" t="s">
        <v>108</v>
      </c>
      <c r="I192" s="218" t="s">
        <v>109</v>
      </c>
      <c r="J192" s="215">
        <v>1</v>
      </c>
      <c r="K192" s="398">
        <v>45231</v>
      </c>
      <c r="L192" s="398">
        <v>45808</v>
      </c>
      <c r="M192" s="380">
        <f t="shared" si="32"/>
        <v>82.428571428571431</v>
      </c>
      <c r="N192" s="212">
        <v>1</v>
      </c>
      <c r="O192" s="223" t="s">
        <v>4279</v>
      </c>
      <c r="P192" s="386">
        <f t="shared" si="31"/>
        <v>1</v>
      </c>
      <c r="Q192" s="214" t="str">
        <f>IF(ISNUMBER(P192),IF(P192=100%,"CUMPLIDA",IF(AND(ISNUMBER(L192),ISNUMBER([8]OCI!$P$6)), IF(L192&lt;[8]OCI!$P$6,"INCUMPLIDA","PROCESO"), "VERIFICAR FECHA")),"SIN VALOR AVANCE")</f>
        <v>CUMPLIDA</v>
      </c>
      <c r="R192" s="606" t="s">
        <v>4375</v>
      </c>
      <c r="S192" s="619" t="s">
        <v>4369</v>
      </c>
      <c r="T192" s="607">
        <v>1</v>
      </c>
      <c r="U192" s="608">
        <v>45518</v>
      </c>
      <c r="V192" s="608">
        <v>45565</v>
      </c>
      <c r="W192" s="380">
        <f t="shared" si="41"/>
        <v>6.7142857142857144</v>
      </c>
      <c r="X192" s="212">
        <v>1</v>
      </c>
      <c r="Y192" s="620" t="s">
        <v>4370</v>
      </c>
      <c r="Z192" s="242">
        <f t="shared" si="33"/>
        <v>0</v>
      </c>
      <c r="AA192" s="242">
        <f t="shared" si="34"/>
        <v>0</v>
      </c>
      <c r="AB192" s="242">
        <f t="shared" si="35"/>
        <v>1</v>
      </c>
      <c r="AC192" s="242">
        <f t="shared" si="36"/>
        <v>0</v>
      </c>
      <c r="AD192" s="242">
        <f t="shared" si="37"/>
        <v>0</v>
      </c>
      <c r="AE192" s="242">
        <f t="shared" si="38"/>
        <v>0</v>
      </c>
      <c r="AF192" s="242">
        <f t="shared" si="39"/>
        <v>1</v>
      </c>
      <c r="AG192" s="242">
        <f t="shared" si="40"/>
        <v>0</v>
      </c>
    </row>
    <row r="193" spans="1:33" ht="409.5" x14ac:dyDescent="0.2">
      <c r="A193" s="219" t="s">
        <v>19</v>
      </c>
      <c r="B193" s="224" t="s">
        <v>16</v>
      </c>
      <c r="C193" s="727"/>
      <c r="D193" s="727"/>
      <c r="E193" s="744"/>
      <c r="F193" s="738"/>
      <c r="G193" s="374" t="s">
        <v>110</v>
      </c>
      <c r="H193" s="218" t="s">
        <v>111</v>
      </c>
      <c r="I193" s="218" t="s">
        <v>112</v>
      </c>
      <c r="J193" s="215">
        <v>8</v>
      </c>
      <c r="K193" s="398">
        <v>45809</v>
      </c>
      <c r="L193" s="398">
        <v>46568</v>
      </c>
      <c r="M193" s="380">
        <f t="shared" si="32"/>
        <v>108.42857142857143</v>
      </c>
      <c r="N193" s="212">
        <v>0</v>
      </c>
      <c r="O193" s="223" t="s">
        <v>4268</v>
      </c>
      <c r="P193" s="386">
        <f t="shared" ref="P193:P256" si="42">N193/J193</f>
        <v>0</v>
      </c>
      <c r="Q193" s="214" t="str">
        <f>IF(ISNUMBER(P193),IF(P193=100%,"CUMPLIDA",IF(AND(ISNUMBER(L193),ISNUMBER([8]OCI!$P$6)), IF(L193&lt;[8]OCI!$P$6,"INCUMPLIDA","PROCESO"), "VERIFICAR FECHA")),"SIN VALOR AVANCE")</f>
        <v>PROCESO</v>
      </c>
      <c r="R193" s="606" t="s">
        <v>4393</v>
      </c>
      <c r="S193" s="611" t="s">
        <v>4378</v>
      </c>
      <c r="T193" s="603">
        <v>1</v>
      </c>
      <c r="U193" s="604">
        <v>45519</v>
      </c>
      <c r="V193" s="604">
        <v>46021</v>
      </c>
      <c r="W193" s="380">
        <f t="shared" si="41"/>
        <v>71.714285714285708</v>
      </c>
      <c r="X193" s="586">
        <v>0</v>
      </c>
      <c r="Y193" s="620" t="s">
        <v>4394</v>
      </c>
      <c r="Z193" s="242">
        <f t="shared" si="33"/>
        <v>0</v>
      </c>
      <c r="AA193" s="242">
        <f t="shared" si="34"/>
        <v>0</v>
      </c>
      <c r="AB193" s="242">
        <f t="shared" si="35"/>
        <v>0</v>
      </c>
      <c r="AC193" s="242">
        <f t="shared" si="36"/>
        <v>0</v>
      </c>
      <c r="AD193" s="242">
        <f t="shared" si="37"/>
        <v>0</v>
      </c>
      <c r="AE193" s="242">
        <f t="shared" si="38"/>
        <v>0</v>
      </c>
      <c r="AF193" s="242">
        <f t="shared" si="39"/>
        <v>1</v>
      </c>
      <c r="AG193" s="242">
        <f t="shared" si="40"/>
        <v>0</v>
      </c>
    </row>
    <row r="194" spans="1:33" ht="240" customHeight="1" x14ac:dyDescent="0.2">
      <c r="A194" s="219" t="s">
        <v>19</v>
      </c>
      <c r="B194" s="224" t="s">
        <v>16</v>
      </c>
      <c r="C194" s="727"/>
      <c r="D194" s="727"/>
      <c r="E194" s="744"/>
      <c r="F194" s="738"/>
      <c r="G194" s="374" t="s">
        <v>114</v>
      </c>
      <c r="H194" s="218" t="s">
        <v>115</v>
      </c>
      <c r="I194" s="218" t="s">
        <v>116</v>
      </c>
      <c r="J194" s="215">
        <v>1</v>
      </c>
      <c r="K194" s="398">
        <v>45809</v>
      </c>
      <c r="L194" s="398">
        <v>46568</v>
      </c>
      <c r="M194" s="380">
        <f t="shared" si="32"/>
        <v>108.42857142857143</v>
      </c>
      <c r="N194" s="212">
        <v>0</v>
      </c>
      <c r="O194" s="223" t="s">
        <v>4280</v>
      </c>
      <c r="P194" s="386">
        <f t="shared" si="42"/>
        <v>0</v>
      </c>
      <c r="Q194" s="214" t="str">
        <f>IF(ISNUMBER(P194),IF(P194=100%,"CUMPLIDA",IF(AND(ISNUMBER(L194),ISNUMBER([8]OCI!$P$6)), IF(L194&lt;[8]OCI!$P$6,"INCUMPLIDA","PROCESO"), "VERIFICAR FECHA")),"SIN VALOR AVANCE")</f>
        <v>PROCESO</v>
      </c>
      <c r="R194" s="606" t="s">
        <v>4375</v>
      </c>
      <c r="S194" s="619" t="s">
        <v>4369</v>
      </c>
      <c r="T194" s="607">
        <v>1</v>
      </c>
      <c r="U194" s="608">
        <v>45518</v>
      </c>
      <c r="V194" s="608">
        <v>45565</v>
      </c>
      <c r="W194" s="380">
        <f t="shared" si="41"/>
        <v>6.7142857142857144</v>
      </c>
      <c r="X194" s="212">
        <v>1</v>
      </c>
      <c r="Y194" s="620" t="s">
        <v>4370</v>
      </c>
      <c r="Z194" s="242">
        <f t="shared" si="33"/>
        <v>0</v>
      </c>
      <c r="AA194" s="242">
        <f t="shared" si="34"/>
        <v>0</v>
      </c>
      <c r="AB194" s="242">
        <f t="shared" si="35"/>
        <v>1</v>
      </c>
      <c r="AC194" s="242">
        <f t="shared" si="36"/>
        <v>0</v>
      </c>
      <c r="AD194" s="242">
        <f t="shared" si="37"/>
        <v>0</v>
      </c>
      <c r="AE194" s="242">
        <f t="shared" si="38"/>
        <v>0</v>
      </c>
      <c r="AF194" s="242">
        <f t="shared" si="39"/>
        <v>0</v>
      </c>
      <c r="AG194" s="242">
        <f t="shared" si="40"/>
        <v>0</v>
      </c>
    </row>
    <row r="195" spans="1:33" ht="409.5" x14ac:dyDescent="0.2">
      <c r="A195" s="219" t="s">
        <v>19</v>
      </c>
      <c r="B195" s="224" t="s">
        <v>16</v>
      </c>
      <c r="C195" s="728"/>
      <c r="D195" s="728"/>
      <c r="E195" s="745"/>
      <c r="F195" s="739"/>
      <c r="G195" s="374" t="s">
        <v>117</v>
      </c>
      <c r="H195" s="218" t="s">
        <v>118</v>
      </c>
      <c r="I195" s="218" t="s">
        <v>119</v>
      </c>
      <c r="J195" s="215">
        <v>2</v>
      </c>
      <c r="K195" s="398">
        <v>45809</v>
      </c>
      <c r="L195" s="398">
        <v>46568</v>
      </c>
      <c r="M195" s="380">
        <f t="shared" si="32"/>
        <v>108.42857142857143</v>
      </c>
      <c r="N195" s="212">
        <v>0</v>
      </c>
      <c r="O195" s="223" t="s">
        <v>4279</v>
      </c>
      <c r="P195" s="386">
        <f t="shared" si="42"/>
        <v>0</v>
      </c>
      <c r="Q195" s="214" t="str">
        <f>IF(ISNUMBER(P195),IF(P195=100%,"CUMPLIDA",IF(AND(ISNUMBER(L195),ISNUMBER([8]OCI!$P$6)), IF(L195&lt;[8]OCI!$P$6,"INCUMPLIDA","PROCESO"), "VERIFICAR FECHA")),"SIN VALOR AVANCE")</f>
        <v>PROCESO</v>
      </c>
      <c r="R195" s="606" t="s">
        <v>4398</v>
      </c>
      <c r="S195" s="611" t="s">
        <v>4378</v>
      </c>
      <c r="T195" s="607">
        <v>1</v>
      </c>
      <c r="U195" s="608">
        <v>45519</v>
      </c>
      <c r="V195" s="604">
        <v>46021</v>
      </c>
      <c r="W195" s="380">
        <f t="shared" si="41"/>
        <v>71.714285714285708</v>
      </c>
      <c r="X195" s="586">
        <v>0</v>
      </c>
      <c r="Y195" s="620" t="s">
        <v>4370</v>
      </c>
      <c r="Z195" s="242">
        <f t="shared" si="33"/>
        <v>0</v>
      </c>
      <c r="AA195" s="242">
        <f t="shared" si="34"/>
        <v>0</v>
      </c>
      <c r="AB195" s="242">
        <f t="shared" si="35"/>
        <v>0</v>
      </c>
      <c r="AC195" s="242">
        <f t="shared" si="36"/>
        <v>0</v>
      </c>
      <c r="AD195" s="242">
        <f t="shared" si="37"/>
        <v>0</v>
      </c>
      <c r="AE195" s="242">
        <f t="shared" si="38"/>
        <v>0</v>
      </c>
      <c r="AF195" s="242">
        <f t="shared" si="39"/>
        <v>1</v>
      </c>
      <c r="AG195" s="242">
        <f t="shared" si="40"/>
        <v>0</v>
      </c>
    </row>
    <row r="196" spans="1:33" ht="225.75" customHeight="1" x14ac:dyDescent="0.2">
      <c r="A196" s="219" t="s">
        <v>19</v>
      </c>
      <c r="B196" s="224" t="s">
        <v>16</v>
      </c>
      <c r="C196" s="726" t="s">
        <v>4325</v>
      </c>
      <c r="D196" s="726" t="s">
        <v>4282</v>
      </c>
      <c r="E196" s="743" t="s">
        <v>4326</v>
      </c>
      <c r="F196" s="737" t="s">
        <v>4327</v>
      </c>
      <c r="G196" s="373" t="s">
        <v>4328</v>
      </c>
      <c r="H196" s="220" t="s">
        <v>4328</v>
      </c>
      <c r="I196" s="220" t="s">
        <v>4329</v>
      </c>
      <c r="J196" s="213">
        <v>1</v>
      </c>
      <c r="K196" s="385">
        <v>45139</v>
      </c>
      <c r="L196" s="385">
        <v>46081</v>
      </c>
      <c r="M196" s="380">
        <f t="shared" si="32"/>
        <v>134.57142857142858</v>
      </c>
      <c r="N196" s="383">
        <v>0.4</v>
      </c>
      <c r="O196" s="223" t="s">
        <v>4330</v>
      </c>
      <c r="P196" s="213">
        <f t="shared" si="42"/>
        <v>0.4</v>
      </c>
      <c r="Q196" s="214" t="str">
        <f>IF(ISNUMBER(P196),IF(P196=100%,"CUMPLIDA",IF(AND(ISNUMBER(L196),ISNUMBER([8]OCI!$P$6)), IF(L196&lt;[8]OCI!$P$6,"INCUMPLIDA","PROCESO"), "VERIFICAR FECHA")),"SIN VALOR AVANCE")</f>
        <v>PROCESO</v>
      </c>
      <c r="R196" s="606" t="s">
        <v>4400</v>
      </c>
      <c r="S196" s="611" t="s">
        <v>4401</v>
      </c>
      <c r="T196" s="607">
        <v>1</v>
      </c>
      <c r="U196" s="608">
        <v>45505</v>
      </c>
      <c r="V196" s="608">
        <v>45870</v>
      </c>
      <c r="W196" s="380">
        <f t="shared" si="41"/>
        <v>52.142857142857146</v>
      </c>
      <c r="X196" s="586">
        <v>0</v>
      </c>
      <c r="Y196" s="620" t="s">
        <v>4402</v>
      </c>
      <c r="Z196" s="242">
        <f t="shared" si="33"/>
        <v>0</v>
      </c>
      <c r="AA196" s="242">
        <f t="shared" si="34"/>
        <v>0</v>
      </c>
      <c r="AB196" s="242">
        <f t="shared" si="35"/>
        <v>1</v>
      </c>
      <c r="AC196" s="242">
        <f t="shared" si="36"/>
        <v>0</v>
      </c>
      <c r="AD196" s="242">
        <f t="shared" si="37"/>
        <v>0</v>
      </c>
      <c r="AE196" s="242">
        <f t="shared" si="38"/>
        <v>0</v>
      </c>
      <c r="AF196" s="242">
        <f t="shared" si="39"/>
        <v>0</v>
      </c>
      <c r="AG196" s="242">
        <f t="shared" si="40"/>
        <v>0</v>
      </c>
    </row>
    <row r="197" spans="1:33" ht="255" customHeight="1" x14ac:dyDescent="0.2">
      <c r="A197" s="219" t="s">
        <v>19</v>
      </c>
      <c r="B197" s="224" t="s">
        <v>16</v>
      </c>
      <c r="C197" s="727"/>
      <c r="D197" s="727"/>
      <c r="E197" s="744"/>
      <c r="F197" s="738"/>
      <c r="G197" s="373" t="s">
        <v>4331</v>
      </c>
      <c r="H197" s="220" t="s">
        <v>4331</v>
      </c>
      <c r="I197" s="220" t="s">
        <v>4332</v>
      </c>
      <c r="J197" s="213">
        <v>1</v>
      </c>
      <c r="K197" s="385">
        <v>45139</v>
      </c>
      <c r="L197" s="385">
        <v>45230</v>
      </c>
      <c r="M197" s="380">
        <f t="shared" si="32"/>
        <v>13</v>
      </c>
      <c r="N197" s="383">
        <v>1</v>
      </c>
      <c r="O197" s="220" t="s">
        <v>4313</v>
      </c>
      <c r="P197" s="213">
        <f t="shared" si="42"/>
        <v>1</v>
      </c>
      <c r="Q197" s="214" t="str">
        <f>IF(ISNUMBER(P197),IF(P197=100%,"CUMPLIDA",IF(AND(ISNUMBER(L197),ISNUMBER([8]OCI!$P$6)), IF(L197&lt;[8]OCI!$P$6,"INCUMPLIDA","PROCESO"), "VERIFICAR FECHA")),"SIN VALOR AVANCE")</f>
        <v>CUMPLIDA</v>
      </c>
      <c r="R197" s="606" t="s">
        <v>4404</v>
      </c>
      <c r="S197" s="602" t="s">
        <v>4405</v>
      </c>
      <c r="T197" s="607">
        <v>1</v>
      </c>
      <c r="U197" s="608">
        <v>45519</v>
      </c>
      <c r="V197" s="608">
        <v>45885</v>
      </c>
      <c r="W197" s="380">
        <f t="shared" si="41"/>
        <v>52.285714285714285</v>
      </c>
      <c r="X197" s="212">
        <v>0</v>
      </c>
      <c r="Y197" s="620" t="s">
        <v>4406</v>
      </c>
      <c r="Z197" s="242">
        <f t="shared" si="33"/>
        <v>0</v>
      </c>
      <c r="AA197" s="242">
        <f t="shared" si="34"/>
        <v>0</v>
      </c>
      <c r="AB197" s="242">
        <f t="shared" si="35"/>
        <v>1</v>
      </c>
      <c r="AC197" s="242">
        <f t="shared" si="36"/>
        <v>0</v>
      </c>
      <c r="AD197" s="242">
        <f t="shared" si="37"/>
        <v>0</v>
      </c>
      <c r="AE197" s="242">
        <f t="shared" si="38"/>
        <v>0</v>
      </c>
      <c r="AF197" s="242">
        <f t="shared" si="39"/>
        <v>0</v>
      </c>
      <c r="AG197" s="242">
        <f t="shared" si="40"/>
        <v>0</v>
      </c>
    </row>
    <row r="198" spans="1:33" ht="409.5" x14ac:dyDescent="0.2">
      <c r="A198" s="219" t="s">
        <v>19</v>
      </c>
      <c r="B198" s="224" t="s">
        <v>16</v>
      </c>
      <c r="C198" s="727"/>
      <c r="D198" s="727"/>
      <c r="E198" s="744"/>
      <c r="F198" s="738"/>
      <c r="G198" s="373" t="s">
        <v>4333</v>
      </c>
      <c r="H198" s="220" t="s">
        <v>4334</v>
      </c>
      <c r="I198" s="218" t="s">
        <v>4335</v>
      </c>
      <c r="J198" s="213">
        <v>1</v>
      </c>
      <c r="K198" s="385">
        <v>45664</v>
      </c>
      <c r="L198" s="385">
        <v>46081</v>
      </c>
      <c r="M198" s="380">
        <f t="shared" si="32"/>
        <v>59.571428571428569</v>
      </c>
      <c r="N198" s="383">
        <v>0</v>
      </c>
      <c r="O198" s="220" t="s">
        <v>4336</v>
      </c>
      <c r="P198" s="213">
        <f t="shared" si="42"/>
        <v>0</v>
      </c>
      <c r="Q198" s="214" t="str">
        <f>IF(ISNUMBER(P198),IF(P198=100%,"CUMPLIDA",IF(AND(ISNUMBER(L198),ISNUMBER([8]OCI!$P$6)), IF(L198&lt;[8]OCI!$P$6,"INCUMPLIDA","PROCESO"), "VERIFICAR FECHA")),"SIN VALOR AVANCE")</f>
        <v>PROCESO</v>
      </c>
      <c r="R198" s="606" t="s">
        <v>4375</v>
      </c>
      <c r="S198" s="619" t="s">
        <v>4369</v>
      </c>
      <c r="T198" s="607">
        <v>1</v>
      </c>
      <c r="U198" s="608">
        <v>45518</v>
      </c>
      <c r="V198" s="608">
        <v>45565</v>
      </c>
      <c r="W198" s="380">
        <f t="shared" si="41"/>
        <v>6.7142857142857144</v>
      </c>
      <c r="X198" s="212">
        <v>1</v>
      </c>
      <c r="Y198" s="620" t="s">
        <v>4370</v>
      </c>
      <c r="Z198" s="242">
        <f t="shared" si="33"/>
        <v>0</v>
      </c>
      <c r="AA198" s="242">
        <f t="shared" si="34"/>
        <v>0</v>
      </c>
      <c r="AB198" s="242">
        <f t="shared" si="35"/>
        <v>1</v>
      </c>
      <c r="AC198" s="242">
        <f t="shared" si="36"/>
        <v>0</v>
      </c>
      <c r="AD198" s="242">
        <f t="shared" si="37"/>
        <v>0</v>
      </c>
      <c r="AE198" s="242">
        <f t="shared" si="38"/>
        <v>0</v>
      </c>
      <c r="AF198" s="242">
        <f t="shared" si="39"/>
        <v>0</v>
      </c>
      <c r="AG198" s="242">
        <f t="shared" si="40"/>
        <v>0</v>
      </c>
    </row>
    <row r="199" spans="1:33" ht="390" x14ac:dyDescent="0.2">
      <c r="A199" s="219" t="s">
        <v>19</v>
      </c>
      <c r="B199" s="224" t="s">
        <v>16</v>
      </c>
      <c r="C199" s="728"/>
      <c r="D199" s="728"/>
      <c r="E199" s="745"/>
      <c r="F199" s="739"/>
      <c r="G199" s="373" t="s">
        <v>1068</v>
      </c>
      <c r="H199" s="220" t="s">
        <v>1068</v>
      </c>
      <c r="I199" s="220" t="s">
        <v>1073</v>
      </c>
      <c r="J199" s="213">
        <v>1</v>
      </c>
      <c r="K199" s="385">
        <v>45139</v>
      </c>
      <c r="L199" s="385">
        <v>46081</v>
      </c>
      <c r="M199" s="380">
        <f t="shared" si="32"/>
        <v>134.57142857142858</v>
      </c>
      <c r="N199" s="383">
        <v>0.6</v>
      </c>
      <c r="O199" s="220" t="s">
        <v>4337</v>
      </c>
      <c r="P199" s="213">
        <f t="shared" si="42"/>
        <v>0.6</v>
      </c>
      <c r="Q199" s="214" t="str">
        <f>IF(ISNUMBER(P199),IF(P199=100%,"CUMPLIDA",IF(AND(ISNUMBER(L199),ISNUMBER([8]OCI!$P$6)), IF(L199&lt;[8]OCI!$P$6,"INCUMPLIDA","PROCESO"), "VERIFICAR FECHA")),"SIN VALOR AVANCE")</f>
        <v>PROCESO</v>
      </c>
      <c r="R199" s="606" t="s">
        <v>4408</v>
      </c>
      <c r="S199" s="611" t="s">
        <v>4378</v>
      </c>
      <c r="T199" s="607">
        <v>1</v>
      </c>
      <c r="U199" s="608">
        <v>45519</v>
      </c>
      <c r="V199" s="604">
        <v>46021</v>
      </c>
      <c r="W199" s="380">
        <f t="shared" si="41"/>
        <v>71.714285714285708</v>
      </c>
      <c r="X199" s="586">
        <v>0</v>
      </c>
      <c r="Y199" s="620" t="s">
        <v>4370</v>
      </c>
      <c r="Z199" s="242">
        <f t="shared" si="33"/>
        <v>0</v>
      </c>
      <c r="AA199" s="242">
        <f t="shared" si="34"/>
        <v>0</v>
      </c>
      <c r="AB199" s="242">
        <f t="shared" si="35"/>
        <v>1</v>
      </c>
      <c r="AC199" s="242">
        <f t="shared" si="36"/>
        <v>0</v>
      </c>
      <c r="AD199" s="242">
        <f t="shared" si="37"/>
        <v>0</v>
      </c>
      <c r="AE199" s="242">
        <f t="shared" si="38"/>
        <v>0</v>
      </c>
      <c r="AF199" s="242">
        <f t="shared" si="39"/>
        <v>0</v>
      </c>
      <c r="AG199" s="242">
        <f t="shared" si="40"/>
        <v>0</v>
      </c>
    </row>
    <row r="200" spans="1:33" ht="330" customHeight="1" x14ac:dyDescent="0.2">
      <c r="A200" s="219" t="s">
        <v>19</v>
      </c>
      <c r="B200" s="224" t="s">
        <v>16</v>
      </c>
      <c r="C200" s="726" t="s">
        <v>4338</v>
      </c>
      <c r="D200" s="726" t="s">
        <v>4282</v>
      </c>
      <c r="E200" s="743" t="s">
        <v>4339</v>
      </c>
      <c r="F200" s="737" t="s">
        <v>4340</v>
      </c>
      <c r="G200" s="373" t="s">
        <v>1255</v>
      </c>
      <c r="H200" s="220" t="s">
        <v>1255</v>
      </c>
      <c r="I200" s="220" t="s">
        <v>1070</v>
      </c>
      <c r="J200" s="378">
        <v>1</v>
      </c>
      <c r="K200" s="385">
        <v>45306</v>
      </c>
      <c r="L200" s="385">
        <v>45504</v>
      </c>
      <c r="M200" s="380">
        <f t="shared" si="32"/>
        <v>28.285714285714285</v>
      </c>
      <c r="N200" s="212">
        <v>1</v>
      </c>
      <c r="O200" s="220" t="s">
        <v>4320</v>
      </c>
      <c r="P200" s="213">
        <f t="shared" si="42"/>
        <v>1</v>
      </c>
      <c r="Q200" s="214" t="str">
        <f>IF(ISNUMBER(P200),IF(P200=100%,"CUMPLIDA",IF(AND(ISNUMBER(L200),ISNUMBER([8]OCI!$P$6)), IF(L200&lt;[8]OCI!$P$6,"INCUMPLIDA","PROCESO"), "VERIFICAR FECHA")),"SIN VALOR AVANCE")</f>
        <v>CUMPLIDA</v>
      </c>
      <c r="R200" s="606" t="s">
        <v>4409</v>
      </c>
      <c r="S200" s="602" t="s">
        <v>4405</v>
      </c>
      <c r="T200" s="607">
        <v>1</v>
      </c>
      <c r="U200" s="608">
        <v>45519</v>
      </c>
      <c r="V200" s="608">
        <v>45885</v>
      </c>
      <c r="W200" s="380">
        <f t="shared" si="41"/>
        <v>52.285714285714285</v>
      </c>
      <c r="X200" s="212">
        <v>0</v>
      </c>
      <c r="Y200" s="620" t="s">
        <v>4406</v>
      </c>
      <c r="Z200" s="242">
        <f t="shared" si="33"/>
        <v>0</v>
      </c>
      <c r="AA200" s="242">
        <f t="shared" si="34"/>
        <v>0</v>
      </c>
      <c r="AB200" s="242">
        <f t="shared" si="35"/>
        <v>1</v>
      </c>
      <c r="AC200" s="242">
        <f t="shared" si="36"/>
        <v>0</v>
      </c>
      <c r="AD200" s="242">
        <f t="shared" si="37"/>
        <v>0</v>
      </c>
      <c r="AE200" s="242">
        <f t="shared" si="38"/>
        <v>0</v>
      </c>
      <c r="AF200" s="242">
        <f t="shared" si="39"/>
        <v>0</v>
      </c>
      <c r="AG200" s="242">
        <f t="shared" si="40"/>
        <v>0</v>
      </c>
    </row>
    <row r="201" spans="1:33" ht="270.75" customHeight="1" x14ac:dyDescent="0.2">
      <c r="A201" s="219" t="s">
        <v>19</v>
      </c>
      <c r="B201" s="224" t="s">
        <v>16</v>
      </c>
      <c r="C201" s="727"/>
      <c r="D201" s="727"/>
      <c r="E201" s="744"/>
      <c r="F201" s="738"/>
      <c r="G201" s="373" t="s">
        <v>4297</v>
      </c>
      <c r="H201" s="220" t="s">
        <v>4297</v>
      </c>
      <c r="I201" s="220" t="s">
        <v>1258</v>
      </c>
      <c r="J201" s="378">
        <v>1</v>
      </c>
      <c r="K201" s="385">
        <v>45505</v>
      </c>
      <c r="L201" s="385">
        <v>45596</v>
      </c>
      <c r="M201" s="380">
        <f t="shared" si="32"/>
        <v>13</v>
      </c>
      <c r="N201" s="212">
        <v>1</v>
      </c>
      <c r="O201" s="220" t="s">
        <v>4341</v>
      </c>
      <c r="P201" s="213">
        <f t="shared" si="42"/>
        <v>1</v>
      </c>
      <c r="Q201" s="214" t="str">
        <f>IF(ISNUMBER(P201),IF(P201=100%,"CUMPLIDA",IF(AND(ISNUMBER(L201),ISNUMBER([8]OCI!$P$6)), IF(L201&lt;[8]OCI!$P$6,"INCUMPLIDA","PROCESO"), "VERIFICAR FECHA")),"SIN VALOR AVANCE")</f>
        <v>CUMPLIDA</v>
      </c>
      <c r="R201" s="606" t="s">
        <v>4410</v>
      </c>
      <c r="S201" s="611" t="s">
        <v>4401</v>
      </c>
      <c r="T201" s="607">
        <v>1</v>
      </c>
      <c r="U201" s="608">
        <v>45505</v>
      </c>
      <c r="V201" s="608">
        <v>45870</v>
      </c>
      <c r="W201" s="380">
        <f t="shared" si="41"/>
        <v>52.142857142857146</v>
      </c>
      <c r="X201" s="586">
        <v>0</v>
      </c>
      <c r="Y201" s="620" t="s">
        <v>4411</v>
      </c>
      <c r="Z201" s="242">
        <f t="shared" si="33"/>
        <v>0</v>
      </c>
      <c r="AA201" s="242">
        <f t="shared" si="34"/>
        <v>0</v>
      </c>
      <c r="AB201" s="242">
        <f t="shared" si="35"/>
        <v>1</v>
      </c>
      <c r="AC201" s="242">
        <f t="shared" si="36"/>
        <v>1</v>
      </c>
      <c r="AD201" s="242">
        <f t="shared" si="37"/>
        <v>0</v>
      </c>
      <c r="AE201" s="242">
        <f t="shared" si="38"/>
        <v>0</v>
      </c>
      <c r="AF201" s="242">
        <f t="shared" si="39"/>
        <v>0</v>
      </c>
      <c r="AG201" s="242">
        <f t="shared" si="40"/>
        <v>0</v>
      </c>
    </row>
    <row r="202" spans="1:33" ht="195.75" x14ac:dyDescent="0.2">
      <c r="A202" s="219" t="s">
        <v>19</v>
      </c>
      <c r="B202" s="224" t="s">
        <v>16</v>
      </c>
      <c r="C202" s="727"/>
      <c r="D202" s="727"/>
      <c r="E202" s="744"/>
      <c r="F202" s="738"/>
      <c r="G202" s="373" t="s">
        <v>1259</v>
      </c>
      <c r="H202" s="220" t="s">
        <v>1259</v>
      </c>
      <c r="I202" s="220" t="s">
        <v>1260</v>
      </c>
      <c r="J202" s="378">
        <v>1</v>
      </c>
      <c r="K202" s="385">
        <v>45597</v>
      </c>
      <c r="L202" s="385">
        <v>45869</v>
      </c>
      <c r="M202" s="380">
        <f t="shared" si="32"/>
        <v>38.857142857142854</v>
      </c>
      <c r="N202" s="212">
        <v>0</v>
      </c>
      <c r="O202" s="220" t="s">
        <v>4342</v>
      </c>
      <c r="P202" s="213">
        <f t="shared" si="42"/>
        <v>0</v>
      </c>
      <c r="Q202" s="214" t="str">
        <f>IF(ISNUMBER(P202),IF(P202=100%,"CUMPLIDA",IF(AND(ISNUMBER(L202),ISNUMBER([8]OCI!$P$6)), IF(L202&lt;[8]OCI!$P$6,"INCUMPLIDA","PROCESO"), "VERIFICAR FECHA")),"SIN VALOR AVANCE")</f>
        <v>PROCESO</v>
      </c>
      <c r="R202" s="606" t="s">
        <v>4412</v>
      </c>
      <c r="S202" s="611" t="s">
        <v>4401</v>
      </c>
      <c r="T202" s="607">
        <v>1</v>
      </c>
      <c r="U202" s="608">
        <v>45505</v>
      </c>
      <c r="V202" s="608">
        <v>45870</v>
      </c>
      <c r="W202" s="380">
        <f t="shared" si="41"/>
        <v>52.142857142857146</v>
      </c>
      <c r="X202" s="586">
        <v>0</v>
      </c>
      <c r="Y202" s="620" t="s">
        <v>4413</v>
      </c>
      <c r="Z202" s="242">
        <f t="shared" si="33"/>
        <v>0</v>
      </c>
      <c r="AA202" s="242">
        <f t="shared" si="34"/>
        <v>0</v>
      </c>
      <c r="AB202" s="242">
        <f t="shared" si="35"/>
        <v>1</v>
      </c>
      <c r="AC202" s="242">
        <f t="shared" si="36"/>
        <v>0</v>
      </c>
      <c r="AD202" s="242">
        <f t="shared" si="37"/>
        <v>0</v>
      </c>
      <c r="AE202" s="242">
        <f t="shared" si="38"/>
        <v>0</v>
      </c>
      <c r="AF202" s="242">
        <f t="shared" si="39"/>
        <v>1</v>
      </c>
      <c r="AG202" s="242">
        <f t="shared" si="40"/>
        <v>0</v>
      </c>
    </row>
    <row r="203" spans="1:33" ht="390" x14ac:dyDescent="0.2">
      <c r="A203" s="219" t="s">
        <v>19</v>
      </c>
      <c r="B203" s="224" t="s">
        <v>16</v>
      </c>
      <c r="C203" s="727"/>
      <c r="D203" s="727"/>
      <c r="E203" s="744"/>
      <c r="F203" s="738"/>
      <c r="G203" s="373" t="s">
        <v>1261</v>
      </c>
      <c r="H203" s="220" t="s">
        <v>1261</v>
      </c>
      <c r="I203" s="220" t="s">
        <v>1262</v>
      </c>
      <c r="J203" s="213">
        <v>1</v>
      </c>
      <c r="K203" s="385">
        <v>45870</v>
      </c>
      <c r="L203" s="385">
        <v>46112</v>
      </c>
      <c r="M203" s="380">
        <f t="shared" ref="M203:M266" si="43">(L203-K203)/7</f>
        <v>34.571428571428569</v>
      </c>
      <c r="N203" s="383">
        <v>0</v>
      </c>
      <c r="O203" s="220" t="s">
        <v>4343</v>
      </c>
      <c r="P203" s="213">
        <f t="shared" si="42"/>
        <v>0</v>
      </c>
      <c r="Q203" s="214" t="str">
        <f>IF(ISNUMBER(P203),IF(P203=100%,"CUMPLIDA",IF(AND(ISNUMBER(L203),ISNUMBER([8]OCI!$P$6)), IF(L203&lt;[8]OCI!$P$6,"INCUMPLIDA","PROCESO"), "VERIFICAR FECHA")),"SIN VALOR AVANCE")</f>
        <v>PROCESO</v>
      </c>
      <c r="R203" s="606" t="s">
        <v>4415</v>
      </c>
      <c r="S203" s="602" t="s">
        <v>4416</v>
      </c>
      <c r="T203" s="607">
        <v>1</v>
      </c>
      <c r="U203" s="608">
        <v>45519</v>
      </c>
      <c r="V203" s="608">
        <v>45657</v>
      </c>
      <c r="W203" s="380">
        <f t="shared" si="41"/>
        <v>19.714285714285715</v>
      </c>
      <c r="X203" s="212">
        <v>1</v>
      </c>
      <c r="Y203" s="620" t="s">
        <v>4417</v>
      </c>
      <c r="Z203" s="242">
        <f t="shared" si="33"/>
        <v>0</v>
      </c>
      <c r="AA203" s="242">
        <f t="shared" si="34"/>
        <v>0</v>
      </c>
      <c r="AB203" s="242">
        <f t="shared" si="35"/>
        <v>1</v>
      </c>
      <c r="AC203" s="242">
        <f t="shared" si="36"/>
        <v>0</v>
      </c>
      <c r="AD203" s="242">
        <f t="shared" si="37"/>
        <v>0</v>
      </c>
      <c r="AE203" s="242">
        <f t="shared" si="38"/>
        <v>0</v>
      </c>
      <c r="AF203" s="242">
        <f t="shared" si="39"/>
        <v>0</v>
      </c>
      <c r="AG203" s="242">
        <f t="shared" si="40"/>
        <v>0</v>
      </c>
    </row>
    <row r="204" spans="1:33" ht="409.5" x14ac:dyDescent="0.2">
      <c r="A204" s="219" t="s">
        <v>19</v>
      </c>
      <c r="B204" s="224" t="s">
        <v>16</v>
      </c>
      <c r="C204" s="727"/>
      <c r="D204" s="727"/>
      <c r="E204" s="744"/>
      <c r="F204" s="738"/>
      <c r="G204" s="737" t="s">
        <v>823</v>
      </c>
      <c r="H204" s="381" t="s">
        <v>675</v>
      </c>
      <c r="I204" s="218" t="s">
        <v>676</v>
      </c>
      <c r="J204" s="378">
        <v>1</v>
      </c>
      <c r="K204" s="385">
        <v>45231</v>
      </c>
      <c r="L204" s="385">
        <v>45504</v>
      </c>
      <c r="M204" s="380">
        <f t="shared" si="43"/>
        <v>39</v>
      </c>
      <c r="N204" s="212">
        <v>1</v>
      </c>
      <c r="O204" s="223" t="s">
        <v>4301</v>
      </c>
      <c r="P204" s="386">
        <f t="shared" si="42"/>
        <v>1</v>
      </c>
      <c r="Q204" s="214" t="str">
        <f>IF(ISNUMBER(P204),IF(P204=100%,"CUMPLIDA",IF(AND(ISNUMBER(L204),ISNUMBER([8]OCI!$P$6)), IF(L204&lt;[8]OCI!$P$6,"INCUMPLIDA","PROCESO"), "VERIFICAR FECHA")),"SIN VALOR AVANCE")</f>
        <v>CUMPLIDA</v>
      </c>
      <c r="R204" s="606" t="s">
        <v>4419</v>
      </c>
      <c r="S204" s="611" t="s">
        <v>4420</v>
      </c>
      <c r="T204" s="607">
        <v>1</v>
      </c>
      <c r="U204" s="608">
        <v>45536</v>
      </c>
      <c r="V204" s="608">
        <v>45747</v>
      </c>
      <c r="W204" s="380">
        <f t="shared" si="41"/>
        <v>30.142857142857142</v>
      </c>
      <c r="X204" s="212">
        <v>0</v>
      </c>
      <c r="Y204" s="620" t="s">
        <v>4421</v>
      </c>
      <c r="Z204" s="242">
        <f t="shared" si="33"/>
        <v>0</v>
      </c>
      <c r="AA204" s="242">
        <f t="shared" si="34"/>
        <v>0</v>
      </c>
      <c r="AB204" s="242">
        <f t="shared" si="35"/>
        <v>1</v>
      </c>
      <c r="AC204" s="242">
        <f t="shared" si="36"/>
        <v>0</v>
      </c>
      <c r="AD204" s="242">
        <f t="shared" si="37"/>
        <v>0</v>
      </c>
      <c r="AE204" s="242">
        <f t="shared" si="38"/>
        <v>0</v>
      </c>
      <c r="AF204" s="242">
        <f t="shared" si="39"/>
        <v>0</v>
      </c>
      <c r="AG204" s="242">
        <f t="shared" si="40"/>
        <v>0</v>
      </c>
    </row>
    <row r="205" spans="1:33" ht="409.5" x14ac:dyDescent="0.2">
      <c r="A205" s="219" t="s">
        <v>19</v>
      </c>
      <c r="B205" s="224" t="s">
        <v>16</v>
      </c>
      <c r="C205" s="727"/>
      <c r="D205" s="727"/>
      <c r="E205" s="744"/>
      <c r="F205" s="738"/>
      <c r="G205" s="739"/>
      <c r="H205" s="381" t="s">
        <v>678</v>
      </c>
      <c r="I205" s="218" t="s">
        <v>679</v>
      </c>
      <c r="J205" s="378">
        <v>1</v>
      </c>
      <c r="K205" s="385">
        <v>45231</v>
      </c>
      <c r="L205" s="385">
        <v>45504</v>
      </c>
      <c r="M205" s="380">
        <f t="shared" si="43"/>
        <v>39</v>
      </c>
      <c r="N205" s="212">
        <v>1</v>
      </c>
      <c r="O205" s="223" t="s">
        <v>4279</v>
      </c>
      <c r="P205" s="386">
        <f t="shared" si="42"/>
        <v>1</v>
      </c>
      <c r="Q205" s="214" t="str">
        <f>IF(ISNUMBER(P205),IF(P205=100%,"CUMPLIDA",IF(AND(ISNUMBER(L205),ISNUMBER([8]OCI!$P$6)), IF(L205&lt;[8]OCI!$P$6,"INCUMPLIDA","PROCESO"), "VERIFICAR FECHA")),"SIN VALOR AVANCE")</f>
        <v>CUMPLIDA</v>
      </c>
      <c r="R205" s="606" t="s">
        <v>4423</v>
      </c>
      <c r="S205" s="611" t="s">
        <v>4424</v>
      </c>
      <c r="T205" s="607">
        <v>3</v>
      </c>
      <c r="U205" s="608">
        <v>45748</v>
      </c>
      <c r="V205" s="608">
        <v>46022</v>
      </c>
      <c r="W205" s="380">
        <f t="shared" si="41"/>
        <v>39.142857142857146</v>
      </c>
      <c r="X205" s="212">
        <v>0</v>
      </c>
      <c r="Y205" s="620" t="s">
        <v>4421</v>
      </c>
      <c r="Z205" s="242">
        <f t="shared" si="33"/>
        <v>0</v>
      </c>
      <c r="AA205" s="242">
        <f t="shared" si="34"/>
        <v>0</v>
      </c>
      <c r="AB205" s="242">
        <f t="shared" si="35"/>
        <v>0</v>
      </c>
      <c r="AC205" s="242">
        <f t="shared" si="36"/>
        <v>0</v>
      </c>
      <c r="AD205" s="242">
        <f t="shared" si="37"/>
        <v>0</v>
      </c>
      <c r="AE205" s="242">
        <f t="shared" si="38"/>
        <v>0</v>
      </c>
      <c r="AF205" s="242">
        <f t="shared" si="39"/>
        <v>0</v>
      </c>
      <c r="AG205" s="242">
        <f t="shared" si="40"/>
        <v>0</v>
      </c>
    </row>
    <row r="206" spans="1:33" ht="240" x14ac:dyDescent="0.2">
      <c r="A206" s="219" t="s">
        <v>19</v>
      </c>
      <c r="B206" s="224" t="s">
        <v>16</v>
      </c>
      <c r="C206" s="727"/>
      <c r="D206" s="727"/>
      <c r="E206" s="744"/>
      <c r="F206" s="738"/>
      <c r="G206" s="374" t="s">
        <v>97</v>
      </c>
      <c r="H206" s="218" t="s">
        <v>98</v>
      </c>
      <c r="I206" s="218" t="s">
        <v>99</v>
      </c>
      <c r="J206" s="215">
        <v>1</v>
      </c>
      <c r="K206" s="398">
        <v>45323</v>
      </c>
      <c r="L206" s="398">
        <v>45747</v>
      </c>
      <c r="M206" s="380">
        <f t="shared" si="43"/>
        <v>60.571428571428569</v>
      </c>
      <c r="N206" s="212">
        <v>1</v>
      </c>
      <c r="O206" s="223" t="s">
        <v>4280</v>
      </c>
      <c r="P206" s="386">
        <f t="shared" si="42"/>
        <v>1</v>
      </c>
      <c r="Q206" s="214" t="str">
        <f>IF(ISNUMBER(P206),IF(P206=100%,"CUMPLIDA",IF(AND(ISNUMBER(L206),ISNUMBER([8]OCI!$P$6)), IF(L206&lt;[8]OCI!$P$6,"INCUMPLIDA","PROCESO"), "VERIFICAR FECHA")),"SIN VALOR AVANCE")</f>
        <v>CUMPLIDA</v>
      </c>
      <c r="R206" s="606" t="s">
        <v>4375</v>
      </c>
      <c r="S206" s="619" t="s">
        <v>4369</v>
      </c>
      <c r="T206" s="607">
        <v>1</v>
      </c>
      <c r="U206" s="608">
        <v>45518</v>
      </c>
      <c r="V206" s="608">
        <v>45565</v>
      </c>
      <c r="W206" s="380">
        <f t="shared" si="41"/>
        <v>6.7142857142857144</v>
      </c>
      <c r="X206" s="212">
        <v>1</v>
      </c>
      <c r="Y206" s="620" t="s">
        <v>4381</v>
      </c>
      <c r="Z206" s="242">
        <f t="shared" si="33"/>
        <v>0</v>
      </c>
      <c r="AA206" s="242">
        <f t="shared" si="34"/>
        <v>0</v>
      </c>
      <c r="AB206" s="242">
        <f t="shared" si="35"/>
        <v>1</v>
      </c>
      <c r="AC206" s="242">
        <f t="shared" si="36"/>
        <v>0</v>
      </c>
      <c r="AD206" s="242">
        <f t="shared" si="37"/>
        <v>0</v>
      </c>
      <c r="AE206" s="242">
        <f t="shared" si="38"/>
        <v>0</v>
      </c>
      <c r="AF206" s="242">
        <f t="shared" si="39"/>
        <v>1</v>
      </c>
      <c r="AG206" s="242">
        <f t="shared" si="40"/>
        <v>0</v>
      </c>
    </row>
    <row r="207" spans="1:33" ht="409.5" x14ac:dyDescent="0.2">
      <c r="A207" s="219" t="s">
        <v>19</v>
      </c>
      <c r="B207" s="224" t="s">
        <v>16</v>
      </c>
      <c r="C207" s="727"/>
      <c r="D207" s="727"/>
      <c r="E207" s="744"/>
      <c r="F207" s="738"/>
      <c r="G207" s="374" t="s">
        <v>101</v>
      </c>
      <c r="H207" s="218" t="s">
        <v>101</v>
      </c>
      <c r="I207" s="218" t="s">
        <v>102</v>
      </c>
      <c r="J207" s="215">
        <v>1</v>
      </c>
      <c r="K207" s="398">
        <v>45323</v>
      </c>
      <c r="L207" s="398">
        <v>45747</v>
      </c>
      <c r="M207" s="380">
        <f t="shared" si="43"/>
        <v>60.571428571428569</v>
      </c>
      <c r="N207" s="212">
        <v>1</v>
      </c>
      <c r="O207" s="223" t="s">
        <v>4268</v>
      </c>
      <c r="P207" s="386">
        <f t="shared" si="42"/>
        <v>1</v>
      </c>
      <c r="Q207" s="214" t="str">
        <f>IF(ISNUMBER(P207),IF(P207=100%,"CUMPLIDA",IF(AND(ISNUMBER(L207),ISNUMBER([8]OCI!$P$6)), IF(L207&lt;[8]OCI!$P$6,"INCUMPLIDA","PROCESO"), "VERIFICAR FECHA")),"SIN VALOR AVANCE")</f>
        <v>CUMPLIDA</v>
      </c>
      <c r="R207" s="606" t="s">
        <v>4426</v>
      </c>
      <c r="S207" s="611" t="s">
        <v>4373</v>
      </c>
      <c r="T207" s="607">
        <v>1</v>
      </c>
      <c r="U207" s="608">
        <v>45519</v>
      </c>
      <c r="V207" s="604">
        <v>46021</v>
      </c>
      <c r="W207" s="380">
        <f t="shared" si="41"/>
        <v>71.714285714285708</v>
      </c>
      <c r="X207" s="586">
        <v>0</v>
      </c>
      <c r="Y207" s="620" t="s">
        <v>4406</v>
      </c>
      <c r="Z207" s="242">
        <f t="shared" si="33"/>
        <v>0</v>
      </c>
      <c r="AA207" s="242">
        <f t="shared" si="34"/>
        <v>0</v>
      </c>
      <c r="AB207" s="242">
        <f t="shared" si="35"/>
        <v>1</v>
      </c>
      <c r="AC207" s="242">
        <f t="shared" si="36"/>
        <v>0</v>
      </c>
      <c r="AD207" s="242">
        <f t="shared" si="37"/>
        <v>0</v>
      </c>
      <c r="AE207" s="242">
        <f t="shared" si="38"/>
        <v>0</v>
      </c>
      <c r="AF207" s="242">
        <f t="shared" si="39"/>
        <v>0</v>
      </c>
      <c r="AG207" s="242">
        <f t="shared" si="40"/>
        <v>0</v>
      </c>
    </row>
    <row r="208" spans="1:33" ht="345" x14ac:dyDescent="0.2">
      <c r="A208" s="219" t="s">
        <v>19</v>
      </c>
      <c r="B208" s="224" t="s">
        <v>16</v>
      </c>
      <c r="C208" s="727"/>
      <c r="D208" s="727"/>
      <c r="E208" s="744"/>
      <c r="F208" s="738"/>
      <c r="G208" s="374" t="s">
        <v>238</v>
      </c>
      <c r="H208" s="218" t="s">
        <v>239</v>
      </c>
      <c r="I208" s="218" t="s">
        <v>240</v>
      </c>
      <c r="J208" s="215">
        <v>1</v>
      </c>
      <c r="K208" s="398">
        <v>45231</v>
      </c>
      <c r="L208" s="398">
        <v>45747</v>
      </c>
      <c r="M208" s="380">
        <f t="shared" si="43"/>
        <v>73.714285714285708</v>
      </c>
      <c r="N208" s="212">
        <v>1</v>
      </c>
      <c r="O208" s="223" t="s">
        <v>4268</v>
      </c>
      <c r="P208" s="386">
        <f t="shared" si="42"/>
        <v>1</v>
      </c>
      <c r="Q208" s="214" t="str">
        <f>IF(ISNUMBER(P208),IF(P208=100%,"CUMPLIDA",IF(AND(ISNUMBER(L208),ISNUMBER([8]OCI!$P$6)), IF(L208&lt;[8]OCI!$P$6,"INCUMPLIDA","PROCESO"), "VERIFICAR FECHA")),"SIN VALOR AVANCE")</f>
        <v>CUMPLIDA</v>
      </c>
      <c r="R208" s="606" t="s">
        <v>4428</v>
      </c>
      <c r="S208" s="611" t="s">
        <v>4429</v>
      </c>
      <c r="T208" s="607">
        <v>1</v>
      </c>
      <c r="U208" s="608">
        <v>45519</v>
      </c>
      <c r="V208" s="608">
        <v>45657</v>
      </c>
      <c r="W208" s="380">
        <f t="shared" si="41"/>
        <v>19.714285714285715</v>
      </c>
      <c r="X208" s="212">
        <v>1</v>
      </c>
      <c r="Y208" s="620" t="s">
        <v>4430</v>
      </c>
      <c r="Z208" s="242">
        <f t="shared" si="33"/>
        <v>0</v>
      </c>
      <c r="AA208" s="242">
        <f t="shared" si="34"/>
        <v>0</v>
      </c>
      <c r="AB208" s="242">
        <f t="shared" si="35"/>
        <v>1</v>
      </c>
      <c r="AC208" s="242">
        <f t="shared" si="36"/>
        <v>0</v>
      </c>
      <c r="AD208" s="242">
        <f t="shared" si="37"/>
        <v>0</v>
      </c>
      <c r="AE208" s="242">
        <f t="shared" si="38"/>
        <v>0</v>
      </c>
      <c r="AF208" s="242">
        <f t="shared" si="39"/>
        <v>1</v>
      </c>
      <c r="AG208" s="242">
        <f t="shared" si="40"/>
        <v>0</v>
      </c>
    </row>
    <row r="209" spans="1:33" ht="165.75" x14ac:dyDescent="0.2">
      <c r="A209" s="219" t="s">
        <v>19</v>
      </c>
      <c r="B209" s="224" t="s">
        <v>16</v>
      </c>
      <c r="C209" s="727"/>
      <c r="D209" s="727"/>
      <c r="E209" s="744"/>
      <c r="F209" s="738"/>
      <c r="G209" s="374" t="s">
        <v>104</v>
      </c>
      <c r="H209" s="218" t="s">
        <v>104</v>
      </c>
      <c r="I209" s="218" t="s">
        <v>105</v>
      </c>
      <c r="J209" s="215">
        <v>1</v>
      </c>
      <c r="K209" s="398">
        <v>45323</v>
      </c>
      <c r="L209" s="398">
        <v>45747</v>
      </c>
      <c r="M209" s="380">
        <f t="shared" si="43"/>
        <v>60.571428571428569</v>
      </c>
      <c r="N209" s="212">
        <v>1</v>
      </c>
      <c r="O209" s="223" t="s">
        <v>4280</v>
      </c>
      <c r="P209" s="386">
        <f t="shared" si="42"/>
        <v>1</v>
      </c>
      <c r="Q209" s="214" t="str">
        <f>IF(ISNUMBER(P209),IF(P209=100%,"CUMPLIDA",IF(AND(ISNUMBER(L209),ISNUMBER([8]OCI!$P$6)), IF(L209&lt;[8]OCI!$P$6,"INCUMPLIDA","PROCESO"), "VERIFICAR FECHA")),"SIN VALOR AVANCE")</f>
        <v>CUMPLIDA</v>
      </c>
      <c r="R209" s="610" t="s">
        <v>4432</v>
      </c>
      <c r="S209" s="602" t="s">
        <v>546</v>
      </c>
      <c r="T209" s="607">
        <v>1</v>
      </c>
      <c r="U209" s="608">
        <v>45505</v>
      </c>
      <c r="V209" s="608">
        <v>45565</v>
      </c>
      <c r="W209" s="380">
        <f t="shared" si="41"/>
        <v>8.5714285714285712</v>
      </c>
      <c r="X209" s="212">
        <v>1</v>
      </c>
      <c r="Y209" s="620" t="s">
        <v>4433</v>
      </c>
      <c r="Z209" s="242">
        <f t="shared" si="33"/>
        <v>0</v>
      </c>
      <c r="AA209" s="242">
        <f t="shared" si="34"/>
        <v>0</v>
      </c>
      <c r="AB209" s="242">
        <f t="shared" si="35"/>
        <v>1</v>
      </c>
      <c r="AC209" s="242">
        <f t="shared" si="36"/>
        <v>0</v>
      </c>
      <c r="AD209" s="242">
        <f t="shared" si="37"/>
        <v>0</v>
      </c>
      <c r="AE209" s="242">
        <f t="shared" si="38"/>
        <v>0</v>
      </c>
      <c r="AF209" s="242">
        <f t="shared" si="39"/>
        <v>1</v>
      </c>
      <c r="AG209" s="242">
        <f t="shared" si="40"/>
        <v>0</v>
      </c>
    </row>
    <row r="210" spans="1:33" ht="165.75" x14ac:dyDescent="0.2">
      <c r="A210" s="219" t="s">
        <v>19</v>
      </c>
      <c r="B210" s="224" t="s">
        <v>16</v>
      </c>
      <c r="C210" s="727"/>
      <c r="D210" s="727"/>
      <c r="E210" s="744"/>
      <c r="F210" s="738"/>
      <c r="G210" s="374" t="s">
        <v>106</v>
      </c>
      <c r="H210" s="218" t="s">
        <v>106</v>
      </c>
      <c r="I210" s="218" t="s">
        <v>107</v>
      </c>
      <c r="J210" s="215">
        <v>1</v>
      </c>
      <c r="K210" s="398">
        <v>45231</v>
      </c>
      <c r="L210" s="398">
        <v>45747</v>
      </c>
      <c r="M210" s="380">
        <f t="shared" si="43"/>
        <v>73.714285714285708</v>
      </c>
      <c r="N210" s="212">
        <v>1</v>
      </c>
      <c r="O210" s="223" t="s">
        <v>4268</v>
      </c>
      <c r="P210" s="386">
        <f t="shared" si="42"/>
        <v>1</v>
      </c>
      <c r="Q210" s="214" t="str">
        <f>IF(ISNUMBER(P210),IF(P210=100%,"CUMPLIDA",IF(AND(ISNUMBER(L210),ISNUMBER([8]OCI!$P$6)), IF(L210&lt;[8]OCI!$P$6,"INCUMPLIDA","PROCESO"), "VERIFICAR FECHA")),"SIN VALOR AVANCE")</f>
        <v>CUMPLIDA</v>
      </c>
      <c r="R210" s="610" t="s">
        <v>4434</v>
      </c>
      <c r="S210" s="602" t="s">
        <v>4435</v>
      </c>
      <c r="T210" s="607">
        <v>1</v>
      </c>
      <c r="U210" s="608">
        <v>45566</v>
      </c>
      <c r="V210" s="608">
        <v>45747</v>
      </c>
      <c r="W210" s="380">
        <f t="shared" si="41"/>
        <v>25.857142857142858</v>
      </c>
      <c r="X210" s="212">
        <v>0.77</v>
      </c>
      <c r="Y210" s="620" t="s">
        <v>4436</v>
      </c>
      <c r="Z210" s="242">
        <f t="shared" si="33"/>
        <v>0</v>
      </c>
      <c r="AA210" s="242">
        <f t="shared" si="34"/>
        <v>0</v>
      </c>
      <c r="AB210" s="242">
        <f t="shared" si="35"/>
        <v>1</v>
      </c>
      <c r="AC210" s="242">
        <f t="shared" si="36"/>
        <v>0</v>
      </c>
      <c r="AD210" s="242">
        <f t="shared" si="37"/>
        <v>1</v>
      </c>
      <c r="AE210" s="242">
        <f t="shared" si="38"/>
        <v>0</v>
      </c>
      <c r="AF210" s="242">
        <f t="shared" si="39"/>
        <v>0</v>
      </c>
      <c r="AG210" s="242">
        <f t="shared" si="40"/>
        <v>0</v>
      </c>
    </row>
    <row r="211" spans="1:33" ht="210.75" x14ac:dyDescent="0.2">
      <c r="A211" s="219" t="s">
        <v>19</v>
      </c>
      <c r="B211" s="224" t="s">
        <v>16</v>
      </c>
      <c r="C211" s="727"/>
      <c r="D211" s="727"/>
      <c r="E211" s="744"/>
      <c r="F211" s="738"/>
      <c r="G211" s="374" t="s">
        <v>108</v>
      </c>
      <c r="H211" s="218" t="s">
        <v>108</v>
      </c>
      <c r="I211" s="218" t="s">
        <v>524</v>
      </c>
      <c r="J211" s="215">
        <v>1</v>
      </c>
      <c r="K211" s="398">
        <v>45231</v>
      </c>
      <c r="L211" s="398">
        <v>45808</v>
      </c>
      <c r="M211" s="380">
        <f t="shared" si="43"/>
        <v>82.428571428571431</v>
      </c>
      <c r="N211" s="212">
        <v>1</v>
      </c>
      <c r="O211" s="223" t="s">
        <v>4279</v>
      </c>
      <c r="P211" s="386">
        <f t="shared" si="42"/>
        <v>1</v>
      </c>
      <c r="Q211" s="214" t="str">
        <f>IF(ISNUMBER(P211),IF(P211=100%,"CUMPLIDA",IF(AND(ISNUMBER(L211),ISNUMBER([8]OCI!$P$6)), IF(L211&lt;[8]OCI!$P$6,"INCUMPLIDA","PROCESO"), "VERIFICAR FECHA")),"SIN VALOR AVANCE")</f>
        <v>CUMPLIDA</v>
      </c>
      <c r="R211" s="606" t="s">
        <v>4437</v>
      </c>
      <c r="S211" s="611" t="s">
        <v>4401</v>
      </c>
      <c r="T211" s="607">
        <v>1</v>
      </c>
      <c r="U211" s="608">
        <v>45505</v>
      </c>
      <c r="V211" s="608">
        <v>45870</v>
      </c>
      <c r="W211" s="380">
        <f t="shared" si="41"/>
        <v>52.142857142857146</v>
      </c>
      <c r="X211" s="586">
        <v>0</v>
      </c>
      <c r="Y211" s="620" t="s">
        <v>4402</v>
      </c>
      <c r="Z211" s="242">
        <f t="shared" si="33"/>
        <v>0</v>
      </c>
      <c r="AA211" s="242">
        <f t="shared" si="34"/>
        <v>0</v>
      </c>
      <c r="AB211" s="242">
        <f t="shared" si="35"/>
        <v>1</v>
      </c>
      <c r="AC211" s="242">
        <f t="shared" si="36"/>
        <v>0</v>
      </c>
      <c r="AD211" s="242">
        <f t="shared" si="37"/>
        <v>0</v>
      </c>
      <c r="AE211" s="242">
        <f t="shared" si="38"/>
        <v>0</v>
      </c>
      <c r="AF211" s="242">
        <f t="shared" si="39"/>
        <v>0</v>
      </c>
      <c r="AG211" s="242">
        <f t="shared" si="40"/>
        <v>0</v>
      </c>
    </row>
    <row r="212" spans="1:33" ht="210" x14ac:dyDescent="0.2">
      <c r="A212" s="219" t="s">
        <v>19</v>
      </c>
      <c r="B212" s="224" t="s">
        <v>16</v>
      </c>
      <c r="C212" s="727"/>
      <c r="D212" s="727"/>
      <c r="E212" s="744"/>
      <c r="F212" s="738"/>
      <c r="G212" s="374" t="s">
        <v>110</v>
      </c>
      <c r="H212" s="218" t="s">
        <v>111</v>
      </c>
      <c r="I212" s="218" t="s">
        <v>112</v>
      </c>
      <c r="J212" s="215">
        <v>8</v>
      </c>
      <c r="K212" s="398">
        <v>45809</v>
      </c>
      <c r="L212" s="398">
        <v>46568</v>
      </c>
      <c r="M212" s="380">
        <f t="shared" si="43"/>
        <v>108.42857142857143</v>
      </c>
      <c r="N212" s="212">
        <v>0</v>
      </c>
      <c r="O212" s="223" t="s">
        <v>4268</v>
      </c>
      <c r="P212" s="386">
        <f t="shared" si="42"/>
        <v>0</v>
      </c>
      <c r="Q212" s="214" t="str">
        <f>IF(ISNUMBER(P212),IF(P212=100%,"CUMPLIDA",IF(AND(ISNUMBER(L212),ISNUMBER([8]OCI!$P$6)), IF(L212&lt;[8]OCI!$P$6,"INCUMPLIDA","PROCESO"), "VERIFICAR FECHA")),"SIN VALOR AVANCE")</f>
        <v>PROCESO</v>
      </c>
      <c r="R212" s="606" t="s">
        <v>4439</v>
      </c>
      <c r="S212" s="602" t="s">
        <v>4405</v>
      </c>
      <c r="T212" s="607">
        <v>1</v>
      </c>
      <c r="U212" s="608">
        <v>45519</v>
      </c>
      <c r="V212" s="608">
        <v>45885</v>
      </c>
      <c r="W212" s="380">
        <f t="shared" si="41"/>
        <v>52.285714285714285</v>
      </c>
      <c r="X212" s="212">
        <v>0</v>
      </c>
      <c r="Y212" s="620" t="s">
        <v>4370</v>
      </c>
      <c r="Z212" s="242">
        <f t="shared" si="33"/>
        <v>0</v>
      </c>
      <c r="AA212" s="242">
        <f t="shared" si="34"/>
        <v>0</v>
      </c>
      <c r="AB212" s="242">
        <f t="shared" si="35"/>
        <v>0</v>
      </c>
      <c r="AC212" s="242">
        <f t="shared" si="36"/>
        <v>0</v>
      </c>
      <c r="AD212" s="242">
        <f t="shared" si="37"/>
        <v>0</v>
      </c>
      <c r="AE212" s="242">
        <f t="shared" si="38"/>
        <v>0</v>
      </c>
      <c r="AF212" s="242">
        <f t="shared" si="39"/>
        <v>1</v>
      </c>
      <c r="AG212" s="242">
        <f t="shared" si="40"/>
        <v>0</v>
      </c>
    </row>
    <row r="213" spans="1:33" ht="300" customHeight="1" x14ac:dyDescent="0.2">
      <c r="A213" s="219" t="s">
        <v>19</v>
      </c>
      <c r="B213" s="224" t="s">
        <v>16</v>
      </c>
      <c r="C213" s="727"/>
      <c r="D213" s="727"/>
      <c r="E213" s="744"/>
      <c r="F213" s="738"/>
      <c r="G213" s="374" t="s">
        <v>114</v>
      </c>
      <c r="H213" s="218" t="s">
        <v>115</v>
      </c>
      <c r="I213" s="218" t="s">
        <v>116</v>
      </c>
      <c r="J213" s="215">
        <v>1</v>
      </c>
      <c r="K213" s="398">
        <v>45809</v>
      </c>
      <c r="L213" s="398">
        <v>46568</v>
      </c>
      <c r="M213" s="380">
        <f t="shared" si="43"/>
        <v>108.42857142857143</v>
      </c>
      <c r="N213" s="212">
        <v>0</v>
      </c>
      <c r="O213" s="223" t="s">
        <v>4344</v>
      </c>
      <c r="P213" s="386">
        <f t="shared" si="42"/>
        <v>0</v>
      </c>
      <c r="Q213" s="214" t="str">
        <f>IF(ISNUMBER(P213),IF(P213=100%,"CUMPLIDA",IF(AND(ISNUMBER(L213),ISNUMBER([8]OCI!$P$6)), IF(L213&lt;[8]OCI!$P$6,"INCUMPLIDA","PROCESO"), "VERIFICAR FECHA")),"SIN VALOR AVANCE")</f>
        <v>PROCESO</v>
      </c>
      <c r="R213" s="606" t="s">
        <v>4444</v>
      </c>
      <c r="S213" s="602" t="s">
        <v>4445</v>
      </c>
      <c r="T213" s="607">
        <v>1</v>
      </c>
      <c r="U213" s="608">
        <v>45536</v>
      </c>
      <c r="V213" s="608">
        <v>45657</v>
      </c>
      <c r="W213" s="380">
        <f t="shared" si="41"/>
        <v>17.285714285714285</v>
      </c>
      <c r="X213" s="212">
        <v>1</v>
      </c>
      <c r="Y213" s="620" t="s">
        <v>4406</v>
      </c>
      <c r="Z213" s="242">
        <f t="shared" si="33"/>
        <v>0</v>
      </c>
      <c r="AA213" s="242">
        <f t="shared" si="34"/>
        <v>0</v>
      </c>
      <c r="AB213" s="242">
        <f t="shared" si="35"/>
        <v>1</v>
      </c>
      <c r="AC213" s="242">
        <f t="shared" si="36"/>
        <v>0</v>
      </c>
      <c r="AD213" s="242">
        <f t="shared" si="37"/>
        <v>0</v>
      </c>
      <c r="AE213" s="242">
        <f t="shared" si="38"/>
        <v>0</v>
      </c>
      <c r="AF213" s="242">
        <f t="shared" si="39"/>
        <v>0</v>
      </c>
      <c r="AG213" s="242">
        <f t="shared" si="40"/>
        <v>0</v>
      </c>
    </row>
    <row r="214" spans="1:33" ht="345" x14ac:dyDescent="0.2">
      <c r="A214" s="219" t="s">
        <v>19</v>
      </c>
      <c r="B214" s="224" t="s">
        <v>16</v>
      </c>
      <c r="C214" s="727"/>
      <c r="D214" s="727"/>
      <c r="E214" s="744"/>
      <c r="F214" s="738"/>
      <c r="G214" s="374" t="s">
        <v>117</v>
      </c>
      <c r="H214" s="218" t="s">
        <v>118</v>
      </c>
      <c r="I214" s="218" t="s">
        <v>119</v>
      </c>
      <c r="J214" s="215">
        <v>2</v>
      </c>
      <c r="K214" s="398">
        <v>45809</v>
      </c>
      <c r="L214" s="398">
        <v>46568</v>
      </c>
      <c r="M214" s="380">
        <f t="shared" si="43"/>
        <v>108.42857142857143</v>
      </c>
      <c r="N214" s="212">
        <v>0</v>
      </c>
      <c r="O214" s="223" t="s">
        <v>4279</v>
      </c>
      <c r="P214" s="386">
        <f t="shared" si="42"/>
        <v>0</v>
      </c>
      <c r="Q214" s="214" t="str">
        <f>IF(ISNUMBER(P214),IF(P214=100%,"CUMPLIDA",IF(AND(ISNUMBER(L214),ISNUMBER([8]OCI!$P$6)), IF(L214&lt;[8]OCI!$P$6,"INCUMPLIDA","PROCESO"), "VERIFICAR FECHA")),"SIN VALOR AVANCE")</f>
        <v>PROCESO</v>
      </c>
      <c r="R214" s="606" t="s">
        <v>4447</v>
      </c>
      <c r="S214" s="611" t="s">
        <v>4448</v>
      </c>
      <c r="T214" s="607">
        <v>1</v>
      </c>
      <c r="U214" s="608">
        <v>45505</v>
      </c>
      <c r="V214" s="608">
        <v>45566</v>
      </c>
      <c r="W214" s="380">
        <f t="shared" si="41"/>
        <v>8.7142857142857135</v>
      </c>
      <c r="X214" s="212">
        <v>1</v>
      </c>
      <c r="Y214" s="620" t="s">
        <v>4381</v>
      </c>
      <c r="Z214" s="242">
        <f t="shared" si="33"/>
        <v>0</v>
      </c>
      <c r="AA214" s="242">
        <f t="shared" si="34"/>
        <v>0</v>
      </c>
      <c r="AB214" s="242">
        <f t="shared" si="35"/>
        <v>0</v>
      </c>
      <c r="AC214" s="242">
        <f t="shared" si="36"/>
        <v>0</v>
      </c>
      <c r="AD214" s="242">
        <f t="shared" si="37"/>
        <v>0</v>
      </c>
      <c r="AE214" s="242">
        <f t="shared" si="38"/>
        <v>0</v>
      </c>
      <c r="AF214" s="242">
        <f t="shared" si="39"/>
        <v>0</v>
      </c>
      <c r="AG214" s="242">
        <f t="shared" si="40"/>
        <v>0</v>
      </c>
    </row>
    <row r="215" spans="1:33" ht="285" x14ac:dyDescent="0.2">
      <c r="A215" s="219" t="s">
        <v>19</v>
      </c>
      <c r="B215" s="224" t="s">
        <v>16</v>
      </c>
      <c r="C215" s="728"/>
      <c r="D215" s="728"/>
      <c r="E215" s="745"/>
      <c r="F215" s="739"/>
      <c r="G215" s="373" t="s">
        <v>4305</v>
      </c>
      <c r="H215" s="220" t="s">
        <v>4305</v>
      </c>
      <c r="I215" s="220" t="s">
        <v>4306</v>
      </c>
      <c r="J215" s="213">
        <v>1</v>
      </c>
      <c r="K215" s="385">
        <v>45139</v>
      </c>
      <c r="L215" s="385">
        <v>46081</v>
      </c>
      <c r="M215" s="380">
        <f t="shared" si="43"/>
        <v>134.57142857142858</v>
      </c>
      <c r="N215" s="383">
        <v>0.4</v>
      </c>
      <c r="O215" s="220" t="s">
        <v>4345</v>
      </c>
      <c r="P215" s="213">
        <f t="shared" si="42"/>
        <v>0.4</v>
      </c>
      <c r="Q215" s="214" t="str">
        <f>IF(ISNUMBER(P215),IF(P215=100%,"CUMPLIDA",IF(AND(ISNUMBER(L215),ISNUMBER([8]OCI!$P$6)), IF(L215&lt;[8]OCI!$P$6,"INCUMPLIDA","PROCESO"), "VERIFICAR FECHA")),"SIN VALOR AVANCE")</f>
        <v>PROCESO</v>
      </c>
      <c r="R215" s="606" t="s">
        <v>4444</v>
      </c>
      <c r="S215" s="602" t="s">
        <v>4445</v>
      </c>
      <c r="T215" s="607">
        <v>1</v>
      </c>
      <c r="U215" s="608">
        <v>45566</v>
      </c>
      <c r="V215" s="608">
        <v>45657</v>
      </c>
      <c r="W215" s="380">
        <f t="shared" si="41"/>
        <v>13</v>
      </c>
      <c r="X215" s="212">
        <v>1</v>
      </c>
      <c r="Y215" s="620" t="s">
        <v>4406</v>
      </c>
      <c r="Z215" s="242">
        <f t="shared" si="33"/>
        <v>0</v>
      </c>
      <c r="AA215" s="242">
        <f t="shared" si="34"/>
        <v>0</v>
      </c>
      <c r="AB215" s="242">
        <f t="shared" si="35"/>
        <v>1</v>
      </c>
      <c r="AC215" s="242">
        <f t="shared" si="36"/>
        <v>0</v>
      </c>
      <c r="AD215" s="242">
        <f t="shared" si="37"/>
        <v>0</v>
      </c>
      <c r="AE215" s="242">
        <f t="shared" si="38"/>
        <v>0</v>
      </c>
      <c r="AF215" s="242">
        <f t="shared" si="39"/>
        <v>0</v>
      </c>
      <c r="AG215" s="242">
        <f t="shared" si="40"/>
        <v>0</v>
      </c>
    </row>
    <row r="216" spans="1:33" ht="360" customHeight="1" x14ac:dyDescent="0.2">
      <c r="A216" s="219" t="s">
        <v>19</v>
      </c>
      <c r="B216" s="224" t="s">
        <v>16</v>
      </c>
      <c r="C216" s="726" t="s">
        <v>4346</v>
      </c>
      <c r="D216" s="726" t="s">
        <v>4282</v>
      </c>
      <c r="E216" s="743" t="s">
        <v>4347</v>
      </c>
      <c r="F216" s="743" t="s">
        <v>4348</v>
      </c>
      <c r="G216" s="373" t="s">
        <v>4349</v>
      </c>
      <c r="H216" s="220" t="s">
        <v>4350</v>
      </c>
      <c r="I216" s="220" t="s">
        <v>4351</v>
      </c>
      <c r="J216" s="378">
        <v>1</v>
      </c>
      <c r="K216" s="385">
        <v>45444</v>
      </c>
      <c r="L216" s="385">
        <v>45504</v>
      </c>
      <c r="M216" s="380">
        <f t="shared" si="43"/>
        <v>8.5714285714285712</v>
      </c>
      <c r="N216" s="212">
        <v>1</v>
      </c>
      <c r="O216" s="220" t="s">
        <v>4352</v>
      </c>
      <c r="P216" s="213">
        <f t="shared" si="42"/>
        <v>1</v>
      </c>
      <c r="Q216" s="214" t="str">
        <f>IF(ISNUMBER(P216),IF(P216=100%,"CUMPLIDA",IF(AND(ISNUMBER(L216),ISNUMBER([8]OCI!$P$6)), IF(L216&lt;[8]OCI!$P$6,"INCUMPLIDA","PROCESO"), "VERIFICAR FECHA")),"SIN VALOR AVANCE")</f>
        <v>CUMPLIDA</v>
      </c>
      <c r="R216" s="606" t="s">
        <v>4450</v>
      </c>
      <c r="S216" s="611" t="s">
        <v>4451</v>
      </c>
      <c r="T216" s="607">
        <v>1</v>
      </c>
      <c r="U216" s="608">
        <v>45519</v>
      </c>
      <c r="V216" s="608">
        <v>45883</v>
      </c>
      <c r="W216" s="380">
        <f t="shared" si="41"/>
        <v>52</v>
      </c>
      <c r="X216" s="212">
        <v>0</v>
      </c>
      <c r="Y216" s="620" t="s">
        <v>4381</v>
      </c>
      <c r="Z216" s="242">
        <f t="shared" si="33"/>
        <v>0</v>
      </c>
      <c r="AA216" s="242">
        <f t="shared" si="34"/>
        <v>0</v>
      </c>
      <c r="AB216" s="242">
        <f t="shared" si="35"/>
        <v>1</v>
      </c>
      <c r="AC216" s="242">
        <f t="shared" si="36"/>
        <v>0</v>
      </c>
      <c r="AD216" s="242">
        <f t="shared" si="37"/>
        <v>0</v>
      </c>
      <c r="AE216" s="242">
        <f t="shared" si="38"/>
        <v>0</v>
      </c>
      <c r="AF216" s="242">
        <f t="shared" si="39"/>
        <v>0</v>
      </c>
      <c r="AG216" s="242">
        <f t="shared" si="40"/>
        <v>0</v>
      </c>
    </row>
    <row r="217" spans="1:33" ht="300" customHeight="1" x14ac:dyDescent="0.2">
      <c r="A217" s="219" t="s">
        <v>19</v>
      </c>
      <c r="B217" s="224" t="s">
        <v>16</v>
      </c>
      <c r="C217" s="727"/>
      <c r="D217" s="727"/>
      <c r="E217" s="744"/>
      <c r="F217" s="744"/>
      <c r="G217" s="373" t="s">
        <v>4353</v>
      </c>
      <c r="H217" s="220" t="s">
        <v>4353</v>
      </c>
      <c r="I217" s="220" t="s">
        <v>4354</v>
      </c>
      <c r="J217" s="378">
        <v>6</v>
      </c>
      <c r="K217" s="385">
        <v>45504</v>
      </c>
      <c r="L217" s="385">
        <v>45869</v>
      </c>
      <c r="M217" s="380">
        <f t="shared" si="43"/>
        <v>52.142857142857146</v>
      </c>
      <c r="N217" s="212">
        <v>5</v>
      </c>
      <c r="O217" s="220" t="s">
        <v>4355</v>
      </c>
      <c r="P217" s="213">
        <f t="shared" si="42"/>
        <v>0.83333333333333337</v>
      </c>
      <c r="Q217" s="214" t="str">
        <f>IF(ISNUMBER(P217),IF(P217=100%,"CUMPLIDA",IF(AND(ISNUMBER(L217),ISNUMBER([8]OCI!$P$6)), IF(L217&lt;[8]OCI!$P$6,"INCUMPLIDA","PROCESO"), "VERIFICAR FECHA")),"SIN VALOR AVANCE")</f>
        <v>PROCESO</v>
      </c>
      <c r="R217" s="606" t="s">
        <v>4444</v>
      </c>
      <c r="S217" s="602" t="s">
        <v>4445</v>
      </c>
      <c r="T217" s="607">
        <v>1</v>
      </c>
      <c r="U217" s="608">
        <v>45566</v>
      </c>
      <c r="V217" s="608">
        <v>45657</v>
      </c>
      <c r="W217" s="380">
        <f t="shared" si="41"/>
        <v>13</v>
      </c>
      <c r="X217" s="212">
        <v>1</v>
      </c>
      <c r="Y217" s="620" t="s">
        <v>4406</v>
      </c>
      <c r="Z217" s="242">
        <f t="shared" si="33"/>
        <v>0</v>
      </c>
      <c r="AA217" s="242">
        <f t="shared" si="34"/>
        <v>0</v>
      </c>
      <c r="AB217" s="242">
        <f t="shared" si="35"/>
        <v>0</v>
      </c>
      <c r="AC217" s="242">
        <f t="shared" si="36"/>
        <v>0</v>
      </c>
      <c r="AD217" s="242">
        <f t="shared" si="37"/>
        <v>0</v>
      </c>
      <c r="AE217" s="242">
        <f t="shared" si="38"/>
        <v>0</v>
      </c>
      <c r="AF217" s="242">
        <f t="shared" si="39"/>
        <v>0</v>
      </c>
      <c r="AG217" s="242">
        <f t="shared" si="40"/>
        <v>0</v>
      </c>
    </row>
    <row r="218" spans="1:33" ht="240" x14ac:dyDescent="0.2">
      <c r="A218" s="219" t="s">
        <v>19</v>
      </c>
      <c r="B218" s="224" t="s">
        <v>16</v>
      </c>
      <c r="C218" s="727"/>
      <c r="D218" s="727"/>
      <c r="E218" s="744"/>
      <c r="F218" s="744"/>
      <c r="G218" s="373" t="s">
        <v>4356</v>
      </c>
      <c r="H218" s="220" t="s">
        <v>4357</v>
      </c>
      <c r="I218" s="220" t="s">
        <v>4358</v>
      </c>
      <c r="J218" s="378">
        <v>12</v>
      </c>
      <c r="K218" s="385">
        <v>45474</v>
      </c>
      <c r="L218" s="385">
        <v>45869</v>
      </c>
      <c r="M218" s="380">
        <f t="shared" si="43"/>
        <v>56.428571428571431</v>
      </c>
      <c r="N218" s="212">
        <v>11</v>
      </c>
      <c r="O218" s="220" t="s">
        <v>4359</v>
      </c>
      <c r="P218" s="213">
        <f t="shared" si="42"/>
        <v>0.91666666666666663</v>
      </c>
      <c r="Q218" s="214" t="str">
        <f>IF(ISNUMBER(P218),IF(P218=100%,"CUMPLIDA",IF(AND(ISNUMBER(L218),ISNUMBER([8]OCI!$P$6)), IF(L218&lt;[8]OCI!$P$6,"INCUMPLIDA","PROCESO"), "VERIFICAR FECHA")),"SIN VALOR AVANCE")</f>
        <v>PROCESO</v>
      </c>
      <c r="R218" s="606" t="s">
        <v>4375</v>
      </c>
      <c r="S218" s="619" t="s">
        <v>4369</v>
      </c>
      <c r="T218" s="607">
        <v>1</v>
      </c>
      <c r="U218" s="608">
        <v>45518</v>
      </c>
      <c r="V218" s="608">
        <v>45565</v>
      </c>
      <c r="W218" s="380">
        <f t="shared" si="41"/>
        <v>6.7142857142857144</v>
      </c>
      <c r="X218" s="212">
        <v>1</v>
      </c>
      <c r="Y218" s="620" t="s">
        <v>4370</v>
      </c>
      <c r="Z218" s="242">
        <f t="shared" si="33"/>
        <v>0</v>
      </c>
      <c r="AA218" s="242">
        <f t="shared" si="34"/>
        <v>0</v>
      </c>
      <c r="AB218" s="242">
        <f t="shared" si="35"/>
        <v>0</v>
      </c>
      <c r="AC218" s="242">
        <f t="shared" si="36"/>
        <v>0</v>
      </c>
      <c r="AD218" s="242">
        <f t="shared" si="37"/>
        <v>0</v>
      </c>
      <c r="AE218" s="242">
        <f t="shared" si="38"/>
        <v>0</v>
      </c>
      <c r="AF218" s="242">
        <f t="shared" si="39"/>
        <v>0</v>
      </c>
      <c r="AG218" s="242">
        <f t="shared" si="40"/>
        <v>0</v>
      </c>
    </row>
    <row r="219" spans="1:33" ht="255" x14ac:dyDescent="0.2">
      <c r="A219" s="219" t="s">
        <v>19</v>
      </c>
      <c r="B219" s="224" t="s">
        <v>16</v>
      </c>
      <c r="C219" s="728"/>
      <c r="D219" s="728"/>
      <c r="E219" s="745"/>
      <c r="F219" s="745"/>
      <c r="G219" s="373" t="s">
        <v>4360</v>
      </c>
      <c r="H219" s="220" t="s">
        <v>4360</v>
      </c>
      <c r="I219" s="220" t="s">
        <v>4361</v>
      </c>
      <c r="J219" s="378">
        <v>12</v>
      </c>
      <c r="K219" s="385">
        <v>45474</v>
      </c>
      <c r="L219" s="385">
        <v>45869</v>
      </c>
      <c r="M219" s="380">
        <f t="shared" si="43"/>
        <v>56.428571428571431</v>
      </c>
      <c r="N219" s="212">
        <v>10</v>
      </c>
      <c r="O219" s="220" t="s">
        <v>4362</v>
      </c>
      <c r="P219" s="213">
        <f t="shared" si="42"/>
        <v>0.83333333333333337</v>
      </c>
      <c r="Q219" s="214" t="str">
        <f>IF(ISNUMBER(P219),IF(P219=100%,"CUMPLIDA",IF(AND(ISNUMBER(L219),ISNUMBER([8]OCI!$P$6)), IF(L219&lt;[8]OCI!$P$6,"INCUMPLIDA","PROCESO"), "VERIFICAR FECHA")),"SIN VALOR AVANCE")</f>
        <v>PROCESO</v>
      </c>
      <c r="R219" s="606" t="s">
        <v>4453</v>
      </c>
      <c r="S219" s="611" t="s">
        <v>4378</v>
      </c>
      <c r="T219" s="607">
        <v>1</v>
      </c>
      <c r="U219" s="608">
        <v>45519</v>
      </c>
      <c r="V219" s="604">
        <v>46021</v>
      </c>
      <c r="W219" s="380">
        <f t="shared" si="41"/>
        <v>71.714285714285708</v>
      </c>
      <c r="X219" s="586">
        <v>0</v>
      </c>
      <c r="Y219" s="620" t="s">
        <v>4370</v>
      </c>
      <c r="Z219" s="242">
        <f t="shared" si="33"/>
        <v>0</v>
      </c>
      <c r="AA219" s="242">
        <f t="shared" si="34"/>
        <v>0</v>
      </c>
      <c r="AB219" s="242">
        <f t="shared" si="35"/>
        <v>0</v>
      </c>
      <c r="AC219" s="242">
        <f t="shared" si="36"/>
        <v>0</v>
      </c>
      <c r="AD219" s="242">
        <f t="shared" si="37"/>
        <v>0</v>
      </c>
      <c r="AE219" s="242">
        <f t="shared" si="38"/>
        <v>0</v>
      </c>
      <c r="AF219" s="242">
        <f t="shared" si="39"/>
        <v>0</v>
      </c>
      <c r="AG219" s="242">
        <f t="shared" si="40"/>
        <v>0</v>
      </c>
    </row>
    <row r="220" spans="1:33" ht="409.5" x14ac:dyDescent="0.2">
      <c r="A220" s="219" t="s">
        <v>19</v>
      </c>
      <c r="B220" s="224" t="s">
        <v>16</v>
      </c>
      <c r="C220" s="726" t="s">
        <v>4363</v>
      </c>
      <c r="D220" s="726" t="s">
        <v>4364</v>
      </c>
      <c r="E220" s="743" t="s">
        <v>4365</v>
      </c>
      <c r="F220" s="743" t="s">
        <v>4366</v>
      </c>
      <c r="G220" s="375" t="s">
        <v>4367</v>
      </c>
      <c r="H220" s="376" t="s">
        <v>4368</v>
      </c>
      <c r="I220" s="376" t="s">
        <v>4369</v>
      </c>
      <c r="J220" s="378">
        <v>1</v>
      </c>
      <c r="K220" s="385">
        <v>45518</v>
      </c>
      <c r="L220" s="385">
        <v>45565</v>
      </c>
      <c r="M220" s="380">
        <f t="shared" si="43"/>
        <v>6.7142857142857144</v>
      </c>
      <c r="N220" s="212">
        <v>1</v>
      </c>
      <c r="O220" s="394" t="s">
        <v>4370</v>
      </c>
      <c r="P220" s="213">
        <f t="shared" si="42"/>
        <v>1</v>
      </c>
      <c r="Q220" s="214" t="str">
        <f>IF(ISNUMBER(P220),IF(P220=100%,"CUMPLIDA",IF(AND(ISNUMBER(L220),ISNUMBER([8]OCI!$P$6)), IF(L220&lt;[8]OCI!$P$6,"INCUMPLIDA","PROCESO"), "VERIFICAR FECHA")),"SIN VALOR AVANCE")</f>
        <v>CUMPLIDA</v>
      </c>
      <c r="R220" s="606" t="s">
        <v>4423</v>
      </c>
      <c r="S220" s="611" t="s">
        <v>4420</v>
      </c>
      <c r="T220" s="607">
        <v>1</v>
      </c>
      <c r="U220" s="608">
        <v>45536</v>
      </c>
      <c r="V220" s="608">
        <v>45747</v>
      </c>
      <c r="W220" s="380">
        <f t="shared" si="41"/>
        <v>30.142857142857142</v>
      </c>
      <c r="X220" s="212">
        <v>0</v>
      </c>
      <c r="Y220" s="620" t="s">
        <v>4457</v>
      </c>
      <c r="Z220" s="242">
        <f t="shared" si="33"/>
        <v>0</v>
      </c>
      <c r="AA220" s="242">
        <f t="shared" si="34"/>
        <v>0</v>
      </c>
      <c r="AB220" s="242">
        <f t="shared" si="35"/>
        <v>1</v>
      </c>
      <c r="AC220" s="242">
        <f t="shared" si="36"/>
        <v>0</v>
      </c>
      <c r="AD220" s="242">
        <f t="shared" si="37"/>
        <v>0</v>
      </c>
      <c r="AE220" s="242">
        <f t="shared" si="38"/>
        <v>0</v>
      </c>
      <c r="AF220" s="242">
        <f t="shared" si="39"/>
        <v>0</v>
      </c>
      <c r="AG220" s="242">
        <f t="shared" si="40"/>
        <v>0</v>
      </c>
    </row>
    <row r="221" spans="1:33" ht="409.5" x14ac:dyDescent="0.2">
      <c r="A221" s="219" t="s">
        <v>19</v>
      </c>
      <c r="B221" s="224" t="s">
        <v>16</v>
      </c>
      <c r="C221" s="727"/>
      <c r="D221" s="727"/>
      <c r="E221" s="744"/>
      <c r="F221" s="744"/>
      <c r="G221" s="393" t="s">
        <v>4371</v>
      </c>
      <c r="H221" s="218" t="s">
        <v>4372</v>
      </c>
      <c r="I221" s="394" t="s">
        <v>4373</v>
      </c>
      <c r="J221" s="378">
        <v>1</v>
      </c>
      <c r="K221" s="385">
        <v>45519</v>
      </c>
      <c r="L221" s="385">
        <v>46021</v>
      </c>
      <c r="M221" s="380">
        <f t="shared" si="43"/>
        <v>71.714285714285708</v>
      </c>
      <c r="N221" s="212">
        <v>0.5</v>
      </c>
      <c r="O221" s="394" t="s">
        <v>4370</v>
      </c>
      <c r="P221" s="213">
        <f t="shared" si="42"/>
        <v>0.5</v>
      </c>
      <c r="Q221" s="214" t="str">
        <f>IF(ISNUMBER(P221),IF(P221=100%,"CUMPLIDA",IF(AND(ISNUMBER(L221),ISNUMBER([8]OCI!$P$6)), IF(L221&lt;[8]OCI!$P$6,"INCUMPLIDA","PROCESO"), "VERIFICAR FECHA")),"SIN VALOR AVANCE")</f>
        <v>PROCESO</v>
      </c>
      <c r="R221" s="606" t="s">
        <v>4423</v>
      </c>
      <c r="S221" s="611" t="s">
        <v>4424</v>
      </c>
      <c r="T221" s="607">
        <v>3</v>
      </c>
      <c r="U221" s="608">
        <v>45748</v>
      </c>
      <c r="V221" s="608">
        <v>46022</v>
      </c>
      <c r="W221" s="380">
        <f t="shared" si="41"/>
        <v>39.142857142857146</v>
      </c>
      <c r="X221" s="212">
        <v>0</v>
      </c>
      <c r="Y221" s="620" t="s">
        <v>4457</v>
      </c>
      <c r="Z221" s="242">
        <f t="shared" si="33"/>
        <v>0</v>
      </c>
      <c r="AA221" s="242">
        <f t="shared" si="34"/>
        <v>0</v>
      </c>
      <c r="AB221" s="242">
        <f t="shared" si="35"/>
        <v>0</v>
      </c>
      <c r="AC221" s="242">
        <f t="shared" si="36"/>
        <v>0</v>
      </c>
      <c r="AD221" s="242">
        <f t="shared" si="37"/>
        <v>0</v>
      </c>
      <c r="AE221" s="242">
        <f t="shared" si="38"/>
        <v>0</v>
      </c>
      <c r="AF221" s="242">
        <f t="shared" si="39"/>
        <v>0</v>
      </c>
      <c r="AG221" s="242">
        <f t="shared" si="40"/>
        <v>0</v>
      </c>
    </row>
    <row r="222" spans="1:33" ht="390" x14ac:dyDescent="0.2">
      <c r="A222" s="219" t="s">
        <v>19</v>
      </c>
      <c r="B222" s="224" t="s">
        <v>16</v>
      </c>
      <c r="C222" s="727"/>
      <c r="D222" s="727"/>
      <c r="E222" s="744"/>
      <c r="F222" s="744"/>
      <c r="G222" s="375" t="s">
        <v>4374</v>
      </c>
      <c r="H222" s="376" t="s">
        <v>4375</v>
      </c>
      <c r="I222" s="376" t="s">
        <v>4369</v>
      </c>
      <c r="J222" s="378">
        <v>1</v>
      </c>
      <c r="K222" s="385">
        <v>45518</v>
      </c>
      <c r="L222" s="385">
        <v>45565</v>
      </c>
      <c r="M222" s="380">
        <f t="shared" si="43"/>
        <v>6.7142857142857144</v>
      </c>
      <c r="N222" s="212">
        <v>1</v>
      </c>
      <c r="O222" s="394" t="s">
        <v>4370</v>
      </c>
      <c r="P222" s="213">
        <f t="shared" si="42"/>
        <v>1</v>
      </c>
      <c r="Q222" s="214" t="str">
        <f>IF(ISNUMBER(P222),IF(P222=100%,"CUMPLIDA",IF(AND(ISNUMBER(L222),ISNUMBER([8]OCI!$P$6)), IF(L222&lt;[8]OCI!$P$6,"INCUMPLIDA","PROCESO"), "VERIFICAR FECHA")),"SIN VALOR AVANCE")</f>
        <v>CUMPLIDA</v>
      </c>
      <c r="R222" s="606" t="s">
        <v>4459</v>
      </c>
      <c r="S222" s="611" t="s">
        <v>4460</v>
      </c>
      <c r="T222" s="607">
        <v>1</v>
      </c>
      <c r="U222" s="608">
        <v>45523</v>
      </c>
      <c r="V222" s="608">
        <v>45688</v>
      </c>
      <c r="W222" s="380">
        <f t="shared" si="41"/>
        <v>23.571428571428573</v>
      </c>
      <c r="X222" s="212">
        <v>0</v>
      </c>
      <c r="Y222" s="620" t="s">
        <v>4457</v>
      </c>
      <c r="Z222" s="242">
        <f t="shared" si="33"/>
        <v>0</v>
      </c>
      <c r="AA222" s="242">
        <f t="shared" si="34"/>
        <v>0</v>
      </c>
      <c r="AB222" s="242">
        <f t="shared" si="35"/>
        <v>1</v>
      </c>
      <c r="AC222" s="242">
        <f t="shared" si="36"/>
        <v>0</v>
      </c>
      <c r="AD222" s="242">
        <f t="shared" si="37"/>
        <v>0</v>
      </c>
      <c r="AE222" s="242">
        <f t="shared" si="38"/>
        <v>0</v>
      </c>
      <c r="AF222" s="242">
        <f t="shared" si="39"/>
        <v>0</v>
      </c>
      <c r="AG222" s="242">
        <f t="shared" si="40"/>
        <v>0</v>
      </c>
    </row>
    <row r="223" spans="1:33" ht="409.5" x14ac:dyDescent="0.2">
      <c r="A223" s="219" t="s">
        <v>19</v>
      </c>
      <c r="B223" s="224" t="s">
        <v>16</v>
      </c>
      <c r="C223" s="727"/>
      <c r="D223" s="727"/>
      <c r="E223" s="744"/>
      <c r="F223" s="744"/>
      <c r="G223" s="393" t="s">
        <v>4376</v>
      </c>
      <c r="H223" s="218" t="s">
        <v>4377</v>
      </c>
      <c r="I223" s="394" t="s">
        <v>4378</v>
      </c>
      <c r="J223" s="378">
        <v>1</v>
      </c>
      <c r="K223" s="385">
        <v>45520</v>
      </c>
      <c r="L223" s="385">
        <v>46021</v>
      </c>
      <c r="M223" s="380">
        <f t="shared" si="43"/>
        <v>71.571428571428569</v>
      </c>
      <c r="N223" s="212">
        <v>0.5</v>
      </c>
      <c r="O223" s="394" t="s">
        <v>4370</v>
      </c>
      <c r="P223" s="213">
        <f t="shared" si="42"/>
        <v>0.5</v>
      </c>
      <c r="Q223" s="214" t="str">
        <f>IF(ISNUMBER(P223),IF(P223=100%,"CUMPLIDA",IF(AND(ISNUMBER(L223),ISNUMBER([8]OCI!$P$6)), IF(L223&lt;[8]OCI!$P$6,"INCUMPLIDA","PROCESO"), "VERIFICAR FECHA")),"SIN VALOR AVANCE")</f>
        <v>PROCESO</v>
      </c>
      <c r="R223" s="606" t="s">
        <v>4462</v>
      </c>
      <c r="S223" s="611" t="s">
        <v>4460</v>
      </c>
      <c r="T223" s="607">
        <v>1</v>
      </c>
      <c r="U223" s="608">
        <v>45505</v>
      </c>
      <c r="V223" s="608">
        <v>45547</v>
      </c>
      <c r="W223" s="380">
        <f t="shared" si="41"/>
        <v>6</v>
      </c>
      <c r="X223" s="212">
        <v>1</v>
      </c>
      <c r="Y223" s="620" t="s">
        <v>4463</v>
      </c>
      <c r="Z223" s="242">
        <f t="shared" si="33"/>
        <v>0</v>
      </c>
      <c r="AA223" s="242">
        <f t="shared" si="34"/>
        <v>0</v>
      </c>
      <c r="AB223" s="242">
        <f t="shared" si="35"/>
        <v>1</v>
      </c>
      <c r="AC223" s="242">
        <f t="shared" si="36"/>
        <v>0</v>
      </c>
      <c r="AD223" s="242">
        <f t="shared" si="37"/>
        <v>0</v>
      </c>
      <c r="AE223" s="242">
        <f t="shared" si="38"/>
        <v>0</v>
      </c>
      <c r="AF223" s="242">
        <f t="shared" si="39"/>
        <v>0</v>
      </c>
      <c r="AG223" s="242">
        <f t="shared" si="40"/>
        <v>0</v>
      </c>
    </row>
    <row r="224" spans="1:33" ht="390" x14ac:dyDescent="0.2">
      <c r="A224" s="219" t="s">
        <v>19</v>
      </c>
      <c r="B224" s="224" t="s">
        <v>16</v>
      </c>
      <c r="C224" s="727"/>
      <c r="D224" s="727"/>
      <c r="E224" s="744"/>
      <c r="F224" s="744"/>
      <c r="G224" s="375" t="s">
        <v>4374</v>
      </c>
      <c r="H224" s="376" t="s">
        <v>4375</v>
      </c>
      <c r="I224" s="376" t="s">
        <v>4369</v>
      </c>
      <c r="J224" s="378">
        <v>1</v>
      </c>
      <c r="K224" s="385">
        <v>45518</v>
      </c>
      <c r="L224" s="385">
        <v>45565</v>
      </c>
      <c r="M224" s="380">
        <f t="shared" si="43"/>
        <v>6.7142857142857144</v>
      </c>
      <c r="N224" s="212">
        <v>1</v>
      </c>
      <c r="O224" s="394" t="s">
        <v>4370</v>
      </c>
      <c r="P224" s="213">
        <f t="shared" si="42"/>
        <v>1</v>
      </c>
      <c r="Q224" s="214" t="str">
        <f>IF(ISNUMBER(P224),IF(P224=100%,"CUMPLIDA",IF(AND(ISNUMBER(L224),ISNUMBER([8]OCI!$P$6)), IF(L224&lt;[8]OCI!$P$6,"INCUMPLIDA","PROCESO"), "VERIFICAR FECHA")),"SIN VALOR AVANCE")</f>
        <v>CUMPLIDA</v>
      </c>
      <c r="R224" s="606" t="s">
        <v>4465</v>
      </c>
      <c r="S224" s="611" t="s">
        <v>4460</v>
      </c>
      <c r="T224" s="607">
        <v>1</v>
      </c>
      <c r="U224" s="608">
        <v>45505</v>
      </c>
      <c r="V224" s="608">
        <v>45547</v>
      </c>
      <c r="W224" s="380">
        <f t="shared" si="41"/>
        <v>6</v>
      </c>
      <c r="X224" s="212">
        <v>1</v>
      </c>
      <c r="Y224" s="620" t="s">
        <v>4463</v>
      </c>
      <c r="Z224" s="242">
        <f t="shared" si="33"/>
        <v>0</v>
      </c>
      <c r="AA224" s="242">
        <f t="shared" si="34"/>
        <v>0</v>
      </c>
      <c r="AB224" s="242">
        <f t="shared" si="35"/>
        <v>1</v>
      </c>
      <c r="AC224" s="242">
        <f t="shared" si="36"/>
        <v>0</v>
      </c>
      <c r="AD224" s="242">
        <f t="shared" si="37"/>
        <v>0</v>
      </c>
      <c r="AE224" s="242">
        <f t="shared" si="38"/>
        <v>0</v>
      </c>
      <c r="AF224" s="242">
        <f t="shared" si="39"/>
        <v>1</v>
      </c>
      <c r="AG224" s="242">
        <f t="shared" si="40"/>
        <v>0</v>
      </c>
    </row>
    <row r="225" spans="1:33" ht="390" x14ac:dyDescent="0.2">
      <c r="A225" s="219" t="s">
        <v>19</v>
      </c>
      <c r="B225" s="224" t="s">
        <v>16</v>
      </c>
      <c r="C225" s="727"/>
      <c r="D225" s="727"/>
      <c r="E225" s="744"/>
      <c r="F225" s="744"/>
      <c r="G225" s="393" t="s">
        <v>4379</v>
      </c>
      <c r="H225" s="394" t="s">
        <v>4380</v>
      </c>
      <c r="I225" s="394" t="s">
        <v>4378</v>
      </c>
      <c r="J225" s="378">
        <v>1</v>
      </c>
      <c r="K225" s="385">
        <v>45519</v>
      </c>
      <c r="L225" s="385">
        <v>46021</v>
      </c>
      <c r="M225" s="380">
        <f t="shared" si="43"/>
        <v>71.714285714285708</v>
      </c>
      <c r="N225" s="212">
        <v>0.5</v>
      </c>
      <c r="O225" s="394" t="s">
        <v>4370</v>
      </c>
      <c r="P225" s="213">
        <f t="shared" si="42"/>
        <v>0.5</v>
      </c>
      <c r="Q225" s="214" t="str">
        <f>IF(ISNUMBER(P225),IF(P225=100%,"CUMPLIDA",IF(AND(ISNUMBER(L225),ISNUMBER([8]OCI!$P$6)), IF(L225&lt;[8]OCI!$P$6,"INCUMPLIDA","PROCESO"), "VERIFICAR FECHA")),"SIN VALOR AVANCE")</f>
        <v>PROCESO</v>
      </c>
      <c r="R225" s="606" t="s">
        <v>4467</v>
      </c>
      <c r="S225" s="611" t="s">
        <v>4460</v>
      </c>
      <c r="T225" s="607">
        <v>1</v>
      </c>
      <c r="U225" s="608">
        <v>45523</v>
      </c>
      <c r="V225" s="608">
        <v>45688</v>
      </c>
      <c r="W225" s="380">
        <f t="shared" si="41"/>
        <v>23.571428571428573</v>
      </c>
      <c r="X225" s="212">
        <v>0</v>
      </c>
      <c r="Y225" s="620" t="s">
        <v>4457</v>
      </c>
      <c r="Z225" s="242">
        <f t="shared" si="33"/>
        <v>0</v>
      </c>
      <c r="AA225" s="242">
        <f t="shared" si="34"/>
        <v>0</v>
      </c>
      <c r="AB225" s="242">
        <f t="shared" si="35"/>
        <v>1</v>
      </c>
      <c r="AC225" s="242">
        <f t="shared" si="36"/>
        <v>0</v>
      </c>
      <c r="AD225" s="242">
        <f t="shared" si="37"/>
        <v>0</v>
      </c>
      <c r="AE225" s="242">
        <f t="shared" si="38"/>
        <v>0</v>
      </c>
      <c r="AF225" s="242">
        <f t="shared" si="39"/>
        <v>0</v>
      </c>
      <c r="AG225" s="242">
        <f t="shared" si="40"/>
        <v>0</v>
      </c>
    </row>
    <row r="226" spans="1:33" ht="345" x14ac:dyDescent="0.2">
      <c r="A226" s="219" t="s">
        <v>19</v>
      </c>
      <c r="B226" s="224" t="s">
        <v>16</v>
      </c>
      <c r="C226" s="727"/>
      <c r="D226" s="727"/>
      <c r="E226" s="744"/>
      <c r="F226" s="744"/>
      <c r="G226" s="375" t="s">
        <v>4374</v>
      </c>
      <c r="H226" s="376" t="s">
        <v>4375</v>
      </c>
      <c r="I226" s="376" t="s">
        <v>4369</v>
      </c>
      <c r="J226" s="378">
        <v>1</v>
      </c>
      <c r="K226" s="385">
        <v>45518</v>
      </c>
      <c r="L226" s="385">
        <v>45565</v>
      </c>
      <c r="M226" s="380">
        <f t="shared" si="43"/>
        <v>6.7142857142857144</v>
      </c>
      <c r="N226" s="212">
        <v>1</v>
      </c>
      <c r="O226" s="394" t="s">
        <v>4381</v>
      </c>
      <c r="P226" s="213">
        <f t="shared" si="42"/>
        <v>1</v>
      </c>
      <c r="Q226" s="214" t="str">
        <f>IF(ISNUMBER(P226),IF(P226=100%,"CUMPLIDA",IF(AND(ISNUMBER(L226),ISNUMBER([8]OCI!$P$6)), IF(L226&lt;[8]OCI!$P$6,"INCUMPLIDA","PROCESO"), "VERIFICAR FECHA")),"SIN VALOR AVANCE")</f>
        <v>CUMPLIDA</v>
      </c>
      <c r="R226" s="606" t="s">
        <v>4469</v>
      </c>
      <c r="S226" s="611" t="s">
        <v>4470</v>
      </c>
      <c r="T226" s="607">
        <v>3</v>
      </c>
      <c r="U226" s="608">
        <v>45516</v>
      </c>
      <c r="V226" s="608">
        <v>45747</v>
      </c>
      <c r="W226" s="380">
        <f t="shared" si="41"/>
        <v>33</v>
      </c>
      <c r="X226" s="212">
        <v>1</v>
      </c>
      <c r="Y226" s="620" t="s">
        <v>4457</v>
      </c>
      <c r="Z226" s="242">
        <f t="shared" si="33"/>
        <v>0</v>
      </c>
      <c r="AA226" s="242">
        <f t="shared" si="34"/>
        <v>0</v>
      </c>
      <c r="AB226" s="242">
        <f t="shared" si="35"/>
        <v>0</v>
      </c>
      <c r="AC226" s="242">
        <f t="shared" si="36"/>
        <v>0</v>
      </c>
      <c r="AD226" s="242">
        <f t="shared" si="37"/>
        <v>0</v>
      </c>
      <c r="AE226" s="242">
        <f t="shared" si="38"/>
        <v>0</v>
      </c>
      <c r="AF226" s="242">
        <f t="shared" si="39"/>
        <v>1</v>
      </c>
      <c r="AG226" s="242">
        <f t="shared" si="40"/>
        <v>0</v>
      </c>
    </row>
    <row r="227" spans="1:33" ht="150" customHeight="1" x14ac:dyDescent="0.2">
      <c r="A227" s="219" t="s">
        <v>19</v>
      </c>
      <c r="B227" s="224" t="s">
        <v>16</v>
      </c>
      <c r="C227" s="727"/>
      <c r="D227" s="727"/>
      <c r="E227" s="744"/>
      <c r="F227" s="744"/>
      <c r="G227" s="393" t="s">
        <v>4382</v>
      </c>
      <c r="H227" s="218" t="s">
        <v>4383</v>
      </c>
      <c r="I227" s="394" t="s">
        <v>4378</v>
      </c>
      <c r="J227" s="378">
        <v>1</v>
      </c>
      <c r="K227" s="385">
        <v>45519</v>
      </c>
      <c r="L227" s="385">
        <v>46021</v>
      </c>
      <c r="M227" s="380">
        <f t="shared" si="43"/>
        <v>71.714285714285708</v>
      </c>
      <c r="N227" s="212">
        <v>0.5</v>
      </c>
      <c r="O227" s="394" t="s">
        <v>4370</v>
      </c>
      <c r="P227" s="213">
        <f t="shared" si="42"/>
        <v>0.5</v>
      </c>
      <c r="Q227" s="214" t="str">
        <f>IF(ISNUMBER(P227),IF(P227=100%,"CUMPLIDA",IF(AND(ISNUMBER(L227),ISNUMBER([8]OCI!$P$6)), IF(L227&lt;[8]OCI!$P$6,"INCUMPLIDA","PROCESO"), "VERIFICAR FECHA")),"SIN VALOR AVANCE")</f>
        <v>PROCESO</v>
      </c>
      <c r="R227" s="606" t="s">
        <v>4475</v>
      </c>
      <c r="S227" s="611" t="s">
        <v>4429</v>
      </c>
      <c r="T227" s="607">
        <v>1</v>
      </c>
      <c r="U227" s="608">
        <v>45519</v>
      </c>
      <c r="V227" s="608">
        <v>45657</v>
      </c>
      <c r="W227" s="380">
        <f t="shared" si="41"/>
        <v>19.714285714285715</v>
      </c>
      <c r="X227" s="212">
        <v>1</v>
      </c>
      <c r="Y227" s="620" t="s">
        <v>4476</v>
      </c>
      <c r="Z227" s="242">
        <f t="shared" si="33"/>
        <v>0</v>
      </c>
      <c r="AA227" s="242">
        <f t="shared" si="34"/>
        <v>0</v>
      </c>
      <c r="AB227" s="242">
        <f t="shared" si="35"/>
        <v>1</v>
      </c>
      <c r="AC227" s="242">
        <f t="shared" si="36"/>
        <v>1</v>
      </c>
      <c r="AD227" s="242">
        <f t="shared" si="37"/>
        <v>0</v>
      </c>
      <c r="AE227" s="242">
        <f t="shared" si="38"/>
        <v>0</v>
      </c>
      <c r="AF227" s="242">
        <f t="shared" si="39"/>
        <v>0</v>
      </c>
      <c r="AG227" s="242">
        <f t="shared" si="40"/>
        <v>0</v>
      </c>
    </row>
    <row r="228" spans="1:33" ht="135" x14ac:dyDescent="0.2">
      <c r="A228" s="219" t="s">
        <v>19</v>
      </c>
      <c r="B228" s="224" t="s">
        <v>16</v>
      </c>
      <c r="C228" s="727"/>
      <c r="D228" s="727"/>
      <c r="E228" s="744"/>
      <c r="F228" s="744"/>
      <c r="G228" s="393" t="s">
        <v>4384</v>
      </c>
      <c r="H228" s="218" t="s">
        <v>4385</v>
      </c>
      <c r="I228" s="394" t="s">
        <v>4386</v>
      </c>
      <c r="J228" s="378">
        <v>1</v>
      </c>
      <c r="K228" s="385">
        <v>45519</v>
      </c>
      <c r="L228" s="385">
        <v>45657</v>
      </c>
      <c r="M228" s="380">
        <f t="shared" si="43"/>
        <v>19.714285714285715</v>
      </c>
      <c r="N228" s="212">
        <v>1</v>
      </c>
      <c r="O228" s="394" t="s">
        <v>4387</v>
      </c>
      <c r="P228" s="213">
        <f t="shared" si="42"/>
        <v>1</v>
      </c>
      <c r="Q228" s="214" t="str">
        <f>IF(ISNUMBER(P228),IF(P228=100%,"CUMPLIDA",IF(AND(ISNUMBER(L228),ISNUMBER([8]OCI!$P$6)), IF(L228&lt;[8]OCI!$P$6,"INCUMPLIDA","PROCESO"), "VERIFICAR FECHA")),"SIN VALOR AVANCE")</f>
        <v>CUMPLIDA</v>
      </c>
      <c r="R228" s="610" t="s">
        <v>4477</v>
      </c>
      <c r="S228" s="602" t="s">
        <v>546</v>
      </c>
      <c r="T228" s="607">
        <v>1</v>
      </c>
      <c r="U228" s="608">
        <v>45505</v>
      </c>
      <c r="V228" s="608">
        <v>45565</v>
      </c>
      <c r="W228" s="380">
        <f t="shared" si="41"/>
        <v>8.5714285714285712</v>
      </c>
      <c r="X228" s="212">
        <v>1</v>
      </c>
      <c r="Y228" s="620" t="s">
        <v>4478</v>
      </c>
      <c r="Z228" s="242">
        <f t="shared" si="33"/>
        <v>0</v>
      </c>
      <c r="AA228" s="242">
        <f t="shared" si="34"/>
        <v>0</v>
      </c>
      <c r="AB228" s="242">
        <f t="shared" si="35"/>
        <v>1</v>
      </c>
      <c r="AC228" s="242">
        <f t="shared" si="36"/>
        <v>0</v>
      </c>
      <c r="AD228" s="242">
        <f t="shared" si="37"/>
        <v>0</v>
      </c>
      <c r="AE228" s="242">
        <f t="shared" si="38"/>
        <v>0</v>
      </c>
      <c r="AF228" s="242">
        <f t="shared" si="39"/>
        <v>1</v>
      </c>
      <c r="AG228" s="242">
        <f t="shared" si="40"/>
        <v>0</v>
      </c>
    </row>
    <row r="229" spans="1:33" ht="180" x14ac:dyDescent="0.2">
      <c r="A229" s="219" t="s">
        <v>19</v>
      </c>
      <c r="B229" s="224" t="s">
        <v>16</v>
      </c>
      <c r="C229" s="727"/>
      <c r="D229" s="727"/>
      <c r="E229" s="744"/>
      <c r="F229" s="744"/>
      <c r="G229" s="393" t="s">
        <v>4388</v>
      </c>
      <c r="H229" s="394" t="s">
        <v>4388</v>
      </c>
      <c r="I229" s="394" t="s">
        <v>4389</v>
      </c>
      <c r="J229" s="378">
        <v>1</v>
      </c>
      <c r="K229" s="385">
        <v>45519</v>
      </c>
      <c r="L229" s="385">
        <v>45657</v>
      </c>
      <c r="M229" s="380">
        <f t="shared" si="43"/>
        <v>19.714285714285715</v>
      </c>
      <c r="N229" s="212">
        <v>1</v>
      </c>
      <c r="O229" s="394" t="s">
        <v>4390</v>
      </c>
      <c r="P229" s="213">
        <f t="shared" si="42"/>
        <v>1</v>
      </c>
      <c r="Q229" s="214" t="str">
        <f>IF(ISNUMBER(P229),IF(P229=100%,"CUMPLIDA",IF(AND(ISNUMBER(L229),ISNUMBER([8]OCI!$P$6)), IF(L229&lt;[8]OCI!$P$6,"INCUMPLIDA","PROCESO"), "VERIFICAR FECHA")),"SIN VALOR AVANCE")</f>
        <v>CUMPLIDA</v>
      </c>
      <c r="R229" s="610" t="s">
        <v>4434</v>
      </c>
      <c r="S229" s="602" t="s">
        <v>4479</v>
      </c>
      <c r="T229" s="607">
        <v>1</v>
      </c>
      <c r="U229" s="608">
        <v>45566</v>
      </c>
      <c r="V229" s="608">
        <v>45747</v>
      </c>
      <c r="W229" s="380">
        <f t="shared" si="41"/>
        <v>25.857142857142858</v>
      </c>
      <c r="X229" s="212">
        <v>0.77</v>
      </c>
      <c r="Y229" s="620" t="s">
        <v>4480</v>
      </c>
      <c r="Z229" s="242">
        <f t="shared" si="33"/>
        <v>0</v>
      </c>
      <c r="AA229" s="242">
        <f t="shared" si="34"/>
        <v>0</v>
      </c>
      <c r="AB229" s="242">
        <f t="shared" si="35"/>
        <v>1</v>
      </c>
      <c r="AC229" s="242">
        <f t="shared" si="36"/>
        <v>0</v>
      </c>
      <c r="AD229" s="242">
        <f t="shared" si="37"/>
        <v>0</v>
      </c>
      <c r="AE229" s="242">
        <f t="shared" si="38"/>
        <v>0</v>
      </c>
      <c r="AF229" s="242">
        <f t="shared" si="39"/>
        <v>0</v>
      </c>
      <c r="AG229" s="242">
        <f t="shared" si="40"/>
        <v>0</v>
      </c>
    </row>
    <row r="230" spans="1:33" ht="360" customHeight="1" x14ac:dyDescent="0.2">
      <c r="A230" s="219" t="s">
        <v>19</v>
      </c>
      <c r="B230" s="224" t="s">
        <v>16</v>
      </c>
      <c r="C230" s="727"/>
      <c r="D230" s="727"/>
      <c r="E230" s="744"/>
      <c r="F230" s="744"/>
      <c r="G230" s="393" t="s">
        <v>4388</v>
      </c>
      <c r="H230" s="394" t="s">
        <v>4388</v>
      </c>
      <c r="I230" s="394" t="s">
        <v>4389</v>
      </c>
      <c r="J230" s="378">
        <v>1</v>
      </c>
      <c r="K230" s="385">
        <v>45519</v>
      </c>
      <c r="L230" s="385">
        <v>45657</v>
      </c>
      <c r="M230" s="380">
        <f t="shared" si="43"/>
        <v>19.714285714285715</v>
      </c>
      <c r="N230" s="212">
        <v>1</v>
      </c>
      <c r="O230" s="394" t="s">
        <v>4390</v>
      </c>
      <c r="P230" s="213">
        <f t="shared" si="42"/>
        <v>1</v>
      </c>
      <c r="Q230" s="214" t="str">
        <f>IF(ISNUMBER(P230),IF(P230=100%,"CUMPLIDA",IF(AND(ISNUMBER(L230),ISNUMBER([8]OCI!$P$6)), IF(L230&lt;[8]OCI!$P$6,"INCUMPLIDA","PROCESO"), "VERIFICAR FECHA")),"SIN VALOR AVANCE")</f>
        <v>CUMPLIDA</v>
      </c>
      <c r="R230" s="606" t="s">
        <v>4486</v>
      </c>
      <c r="S230" s="611" t="s">
        <v>4487</v>
      </c>
      <c r="T230" s="607">
        <v>1</v>
      </c>
      <c r="U230" s="608">
        <v>45505</v>
      </c>
      <c r="V230" s="608">
        <v>45535</v>
      </c>
      <c r="W230" s="380">
        <f t="shared" si="41"/>
        <v>4.2857142857142856</v>
      </c>
      <c r="X230" s="212">
        <v>1</v>
      </c>
      <c r="Y230" s="622" t="s">
        <v>4488</v>
      </c>
      <c r="Z230" s="242">
        <f t="shared" si="33"/>
        <v>0</v>
      </c>
      <c r="AA230" s="242">
        <f t="shared" si="34"/>
        <v>0</v>
      </c>
      <c r="AB230" s="242">
        <f t="shared" si="35"/>
        <v>1</v>
      </c>
      <c r="AC230" s="242">
        <f t="shared" si="36"/>
        <v>0</v>
      </c>
      <c r="AD230" s="242">
        <f t="shared" si="37"/>
        <v>0</v>
      </c>
      <c r="AE230" s="242">
        <f t="shared" si="38"/>
        <v>0</v>
      </c>
      <c r="AF230" s="242">
        <f t="shared" si="39"/>
        <v>1</v>
      </c>
      <c r="AG230" s="242">
        <f t="shared" si="40"/>
        <v>0</v>
      </c>
    </row>
    <row r="231" spans="1:33" ht="409.5" x14ac:dyDescent="0.2">
      <c r="A231" s="219" t="s">
        <v>19</v>
      </c>
      <c r="B231" s="224" t="s">
        <v>16</v>
      </c>
      <c r="C231" s="727"/>
      <c r="D231" s="727"/>
      <c r="E231" s="744"/>
      <c r="F231" s="744"/>
      <c r="G231" s="393" t="s">
        <v>4388</v>
      </c>
      <c r="H231" s="394" t="s">
        <v>4388</v>
      </c>
      <c r="I231" s="394" t="s">
        <v>4389</v>
      </c>
      <c r="J231" s="378">
        <v>1</v>
      </c>
      <c r="K231" s="385">
        <v>45519</v>
      </c>
      <c r="L231" s="385">
        <v>45657</v>
      </c>
      <c r="M231" s="380">
        <f t="shared" si="43"/>
        <v>19.714285714285715</v>
      </c>
      <c r="N231" s="212">
        <v>1</v>
      </c>
      <c r="O231" s="394" t="s">
        <v>4390</v>
      </c>
      <c r="P231" s="213">
        <f t="shared" si="42"/>
        <v>1</v>
      </c>
      <c r="Q231" s="214" t="str">
        <f>IF(ISNUMBER(P231),IF(P231=100%,"CUMPLIDA",IF(AND(ISNUMBER(L231),ISNUMBER([8]OCI!$P$6)), IF(L231&lt;[8]OCI!$P$6,"INCUMPLIDA","PROCESO"), "VERIFICAR FECHA")),"SIN VALOR AVANCE")</f>
        <v>CUMPLIDA</v>
      </c>
      <c r="R231" s="606" t="s">
        <v>4490</v>
      </c>
      <c r="S231" s="611" t="s">
        <v>4491</v>
      </c>
      <c r="T231" s="607">
        <v>1</v>
      </c>
      <c r="U231" s="608">
        <v>45505</v>
      </c>
      <c r="V231" s="608">
        <v>45535</v>
      </c>
      <c r="W231" s="380">
        <f t="shared" si="41"/>
        <v>4.2857142857142856</v>
      </c>
      <c r="X231" s="212">
        <v>1</v>
      </c>
      <c r="Y231" s="622" t="s">
        <v>4492</v>
      </c>
      <c r="Z231" s="242">
        <f t="shared" si="33"/>
        <v>0</v>
      </c>
      <c r="AA231" s="242">
        <f t="shared" si="34"/>
        <v>0</v>
      </c>
      <c r="AB231" s="242">
        <f t="shared" si="35"/>
        <v>1</v>
      </c>
      <c r="AC231" s="242">
        <f t="shared" si="36"/>
        <v>0</v>
      </c>
      <c r="AD231" s="242">
        <f t="shared" si="37"/>
        <v>0</v>
      </c>
      <c r="AE231" s="242">
        <f t="shared" si="38"/>
        <v>0</v>
      </c>
      <c r="AF231" s="242">
        <f t="shared" si="39"/>
        <v>1</v>
      </c>
      <c r="AG231" s="242">
        <f t="shared" si="40"/>
        <v>0</v>
      </c>
    </row>
    <row r="232" spans="1:33" ht="180" x14ac:dyDescent="0.2">
      <c r="A232" s="219" t="s">
        <v>19</v>
      </c>
      <c r="B232" s="224" t="s">
        <v>16</v>
      </c>
      <c r="C232" s="727"/>
      <c r="D232" s="727"/>
      <c r="E232" s="744"/>
      <c r="F232" s="744"/>
      <c r="G232" s="393" t="s">
        <v>4388</v>
      </c>
      <c r="H232" s="394" t="s">
        <v>4388</v>
      </c>
      <c r="I232" s="394" t="s">
        <v>4389</v>
      </c>
      <c r="J232" s="378">
        <v>1</v>
      </c>
      <c r="K232" s="385">
        <v>45520</v>
      </c>
      <c r="L232" s="385">
        <v>45658</v>
      </c>
      <c r="M232" s="380">
        <f t="shared" si="43"/>
        <v>19.714285714285715</v>
      </c>
      <c r="N232" s="212">
        <v>1</v>
      </c>
      <c r="O232" s="394" t="s">
        <v>4390</v>
      </c>
      <c r="P232" s="213">
        <f t="shared" si="42"/>
        <v>1</v>
      </c>
      <c r="Q232" s="214" t="str">
        <f>IF(ISNUMBER(P232),IF(P232=100%,"CUMPLIDA",IF(AND(ISNUMBER(L232),ISNUMBER([8]OCI!$P$6)), IF(L232&lt;[8]OCI!$P$6,"INCUMPLIDA","PROCESO"), "VERIFICAR FECHA")),"SIN VALOR AVANCE")</f>
        <v>CUMPLIDA</v>
      </c>
      <c r="R232" s="606" t="s">
        <v>4493</v>
      </c>
      <c r="S232" s="611" t="s">
        <v>4401</v>
      </c>
      <c r="T232" s="607">
        <v>1</v>
      </c>
      <c r="U232" s="608">
        <v>45505</v>
      </c>
      <c r="V232" s="608">
        <v>45870</v>
      </c>
      <c r="W232" s="380">
        <f t="shared" si="41"/>
        <v>52.142857142857146</v>
      </c>
      <c r="X232" s="586">
        <v>0</v>
      </c>
      <c r="Y232" s="620" t="s">
        <v>4494</v>
      </c>
      <c r="Z232" s="242">
        <f t="shared" si="33"/>
        <v>0</v>
      </c>
      <c r="AA232" s="242">
        <f t="shared" si="34"/>
        <v>0</v>
      </c>
      <c r="AB232" s="242">
        <f t="shared" si="35"/>
        <v>1</v>
      </c>
      <c r="AC232" s="242">
        <f t="shared" si="36"/>
        <v>0</v>
      </c>
      <c r="AD232" s="242">
        <f t="shared" si="37"/>
        <v>0</v>
      </c>
      <c r="AE232" s="242">
        <f t="shared" si="38"/>
        <v>0</v>
      </c>
      <c r="AF232" s="242">
        <f t="shared" si="39"/>
        <v>0</v>
      </c>
      <c r="AG232" s="242">
        <f t="shared" si="40"/>
        <v>0</v>
      </c>
    </row>
    <row r="233" spans="1:33" ht="360" x14ac:dyDescent="0.2">
      <c r="A233" s="219" t="s">
        <v>19</v>
      </c>
      <c r="B233" s="224" t="s">
        <v>16</v>
      </c>
      <c r="C233" s="727"/>
      <c r="D233" s="727"/>
      <c r="E233" s="744"/>
      <c r="F233" s="744"/>
      <c r="G233" s="393" t="s">
        <v>4384</v>
      </c>
      <c r="H233" s="218" t="s">
        <v>4385</v>
      </c>
      <c r="I233" s="394" t="s">
        <v>4386</v>
      </c>
      <c r="J233" s="378">
        <v>1</v>
      </c>
      <c r="K233" s="385">
        <v>45519</v>
      </c>
      <c r="L233" s="385">
        <v>45657</v>
      </c>
      <c r="M233" s="380">
        <f t="shared" si="43"/>
        <v>19.714285714285715</v>
      </c>
      <c r="N233" s="212">
        <v>1</v>
      </c>
      <c r="O233" s="394" t="s">
        <v>4391</v>
      </c>
      <c r="P233" s="213">
        <f t="shared" si="42"/>
        <v>1</v>
      </c>
      <c r="Q233" s="214" t="str">
        <f>IF(ISNUMBER(P233),IF(P233=100%,"CUMPLIDA",IF(AND(ISNUMBER(L233),ISNUMBER([8]OCI!$P$6)), IF(L233&lt;[8]OCI!$P$6,"INCUMPLIDA","PROCESO"), "VERIFICAR FECHA")),"SIN VALOR AVANCE")</f>
        <v>CUMPLIDA</v>
      </c>
      <c r="R233" s="606" t="s">
        <v>4496</v>
      </c>
      <c r="S233" s="602" t="s">
        <v>3830</v>
      </c>
      <c r="T233" s="607">
        <v>1</v>
      </c>
      <c r="U233" s="608">
        <v>45519</v>
      </c>
      <c r="V233" s="608">
        <v>45657</v>
      </c>
      <c r="W233" s="380">
        <f t="shared" si="41"/>
        <v>19.714285714285715</v>
      </c>
      <c r="X233" s="212">
        <v>1</v>
      </c>
      <c r="Y233" s="620" t="s">
        <v>4497</v>
      </c>
      <c r="Z233" s="242">
        <f t="shared" si="33"/>
        <v>0</v>
      </c>
      <c r="AA233" s="242">
        <f t="shared" si="34"/>
        <v>0</v>
      </c>
      <c r="AB233" s="242">
        <f t="shared" si="35"/>
        <v>1</v>
      </c>
      <c r="AC233" s="242">
        <f t="shared" si="36"/>
        <v>1</v>
      </c>
      <c r="AD233" s="242">
        <f t="shared" si="37"/>
        <v>1</v>
      </c>
      <c r="AE233" s="242">
        <f t="shared" si="38"/>
        <v>1</v>
      </c>
      <c r="AF233" s="242">
        <f t="shared" si="39"/>
        <v>1</v>
      </c>
      <c r="AG233" s="242">
        <f t="shared" si="40"/>
        <v>0</v>
      </c>
    </row>
    <row r="234" spans="1:33" ht="409.5" x14ac:dyDescent="0.2">
      <c r="A234" s="219" t="s">
        <v>19</v>
      </c>
      <c r="B234" s="224" t="s">
        <v>16</v>
      </c>
      <c r="C234" s="727"/>
      <c r="D234" s="727"/>
      <c r="E234" s="744"/>
      <c r="F234" s="744"/>
      <c r="G234" s="393" t="s">
        <v>4392</v>
      </c>
      <c r="H234" s="218" t="s">
        <v>4375</v>
      </c>
      <c r="I234" s="376" t="s">
        <v>4369</v>
      </c>
      <c r="J234" s="215">
        <v>1</v>
      </c>
      <c r="K234" s="398">
        <v>45518</v>
      </c>
      <c r="L234" s="398">
        <v>45565</v>
      </c>
      <c r="M234" s="380">
        <f t="shared" si="43"/>
        <v>6.7142857142857144</v>
      </c>
      <c r="N234" s="212">
        <v>1</v>
      </c>
      <c r="O234" s="394" t="s">
        <v>4370</v>
      </c>
      <c r="P234" s="213">
        <f t="shared" si="42"/>
        <v>1</v>
      </c>
      <c r="Q234" s="214" t="str">
        <f>IF(ISNUMBER(P234),IF(P234=100%,"CUMPLIDA",IF(AND(ISNUMBER(L234),ISNUMBER([8]OCI!$P$6)), IF(L234&lt;[8]OCI!$P$6,"INCUMPLIDA","PROCESO"), "VERIFICAR FECHA")),"SIN VALOR AVANCE")</f>
        <v>CUMPLIDA</v>
      </c>
      <c r="R234" s="618" t="s">
        <v>4502</v>
      </c>
      <c r="S234" s="602" t="s">
        <v>4503</v>
      </c>
      <c r="T234" s="607">
        <v>6</v>
      </c>
      <c r="U234" s="623">
        <v>45611</v>
      </c>
      <c r="V234" s="623">
        <v>45807</v>
      </c>
      <c r="W234" s="380">
        <f t="shared" si="41"/>
        <v>28</v>
      </c>
      <c r="X234" s="212">
        <v>0</v>
      </c>
      <c r="Y234" s="609" t="s">
        <v>4504</v>
      </c>
      <c r="Z234" s="242">
        <f t="shared" si="33"/>
        <v>0</v>
      </c>
      <c r="AA234" s="242">
        <f t="shared" si="34"/>
        <v>0</v>
      </c>
      <c r="AB234" s="242">
        <f t="shared" si="35"/>
        <v>0</v>
      </c>
      <c r="AC234" s="242">
        <f t="shared" si="36"/>
        <v>0</v>
      </c>
      <c r="AD234" s="242">
        <f t="shared" si="37"/>
        <v>0</v>
      </c>
      <c r="AE234" s="242">
        <f t="shared" si="38"/>
        <v>0</v>
      </c>
      <c r="AF234" s="242">
        <f t="shared" si="39"/>
        <v>0</v>
      </c>
      <c r="AG234" s="242">
        <f t="shared" si="40"/>
        <v>0</v>
      </c>
    </row>
    <row r="235" spans="1:33" ht="225" x14ac:dyDescent="0.2">
      <c r="A235" s="219" t="s">
        <v>19</v>
      </c>
      <c r="B235" s="224" t="s">
        <v>16</v>
      </c>
      <c r="C235" s="728"/>
      <c r="D235" s="728"/>
      <c r="E235" s="745"/>
      <c r="F235" s="745"/>
      <c r="G235" s="393" t="s">
        <v>4376</v>
      </c>
      <c r="H235" s="218" t="s">
        <v>4393</v>
      </c>
      <c r="I235" s="394" t="s">
        <v>4378</v>
      </c>
      <c r="J235" s="378">
        <v>1</v>
      </c>
      <c r="K235" s="385">
        <v>45519</v>
      </c>
      <c r="L235" s="385">
        <v>46021</v>
      </c>
      <c r="M235" s="380">
        <f t="shared" si="43"/>
        <v>71.714285714285708</v>
      </c>
      <c r="N235" s="212">
        <v>0.5</v>
      </c>
      <c r="O235" s="394" t="s">
        <v>4394</v>
      </c>
      <c r="P235" s="213">
        <f t="shared" si="42"/>
        <v>0.5</v>
      </c>
      <c r="Q235" s="214" t="str">
        <f>IF(ISNUMBER(P235),IF(P235=100%,"CUMPLIDA",IF(AND(ISNUMBER(L235),ISNUMBER([8]OCI!$P$6)), IF(L235&lt;[8]OCI!$P$6,"INCUMPLIDA","PROCESO"), "VERIFICAR FECHA")),"SIN VALOR AVANCE")</f>
        <v>PROCESO</v>
      </c>
      <c r="R235" s="618" t="s">
        <v>4506</v>
      </c>
      <c r="S235" s="602" t="s">
        <v>4507</v>
      </c>
      <c r="T235" s="607">
        <v>3</v>
      </c>
      <c r="U235" s="623">
        <v>45611</v>
      </c>
      <c r="V235" s="623">
        <v>45703</v>
      </c>
      <c r="W235" s="380">
        <f t="shared" si="41"/>
        <v>13.142857142857142</v>
      </c>
      <c r="X235" s="212">
        <v>0</v>
      </c>
      <c r="Y235" s="620" t="s">
        <v>4508</v>
      </c>
      <c r="Z235" s="242">
        <f t="shared" si="33"/>
        <v>0</v>
      </c>
      <c r="AA235" s="242">
        <f t="shared" si="34"/>
        <v>0</v>
      </c>
      <c r="AB235" s="242">
        <f t="shared" si="35"/>
        <v>0</v>
      </c>
      <c r="AC235" s="242">
        <f t="shared" si="36"/>
        <v>0</v>
      </c>
      <c r="AD235" s="242">
        <f t="shared" si="37"/>
        <v>0</v>
      </c>
      <c r="AE235" s="242">
        <f t="shared" si="38"/>
        <v>0</v>
      </c>
      <c r="AF235" s="242">
        <f t="shared" si="39"/>
        <v>0</v>
      </c>
      <c r="AG235" s="242">
        <f t="shared" si="40"/>
        <v>0</v>
      </c>
    </row>
    <row r="236" spans="1:33" ht="375" customHeight="1" x14ac:dyDescent="0.2">
      <c r="A236" s="219" t="s">
        <v>19</v>
      </c>
      <c r="B236" s="224" t="s">
        <v>16</v>
      </c>
      <c r="C236" s="726" t="s">
        <v>4363</v>
      </c>
      <c r="D236" s="726" t="s">
        <v>4395</v>
      </c>
      <c r="E236" s="743" t="s">
        <v>4396</v>
      </c>
      <c r="F236" s="743" t="s">
        <v>4397</v>
      </c>
      <c r="G236" s="393" t="s">
        <v>4374</v>
      </c>
      <c r="H236" s="218" t="s">
        <v>4375</v>
      </c>
      <c r="I236" s="376" t="s">
        <v>4369</v>
      </c>
      <c r="J236" s="215">
        <v>1</v>
      </c>
      <c r="K236" s="398">
        <v>45518</v>
      </c>
      <c r="L236" s="398">
        <v>45565</v>
      </c>
      <c r="M236" s="380">
        <f t="shared" si="43"/>
        <v>6.7142857142857144</v>
      </c>
      <c r="N236" s="212">
        <v>1</v>
      </c>
      <c r="O236" s="394" t="s">
        <v>4370</v>
      </c>
      <c r="P236" s="213">
        <f t="shared" si="42"/>
        <v>1</v>
      </c>
      <c r="Q236" s="214" t="str">
        <f>IF(ISNUMBER(P236),IF(P236=100%,"CUMPLIDA",IF(AND(ISNUMBER(L236),ISNUMBER([8]OCI!$P$6)), IF(L236&lt;[8]OCI!$P$6,"INCUMPLIDA","PROCESO"), "VERIFICAR FECHA")),"SIN VALOR AVANCE")</f>
        <v>CUMPLIDA</v>
      </c>
      <c r="R236" s="606" t="s">
        <v>4510</v>
      </c>
      <c r="S236" s="602" t="s">
        <v>4511</v>
      </c>
      <c r="T236" s="607">
        <v>36</v>
      </c>
      <c r="U236" s="604">
        <v>45597</v>
      </c>
      <c r="V236" s="604">
        <v>45961</v>
      </c>
      <c r="W236" s="380">
        <f t="shared" si="41"/>
        <v>52</v>
      </c>
      <c r="X236" s="212">
        <v>0</v>
      </c>
      <c r="Y236" s="620" t="s">
        <v>4508</v>
      </c>
      <c r="Z236" s="242">
        <f t="shared" si="33"/>
        <v>0</v>
      </c>
      <c r="AA236" s="242">
        <f t="shared" si="34"/>
        <v>0</v>
      </c>
      <c r="AB236" s="242">
        <f t="shared" si="35"/>
        <v>0</v>
      </c>
      <c r="AC236" s="242">
        <f t="shared" si="36"/>
        <v>0</v>
      </c>
      <c r="AD236" s="242">
        <f t="shared" si="37"/>
        <v>0</v>
      </c>
      <c r="AE236" s="242">
        <f t="shared" si="38"/>
        <v>0</v>
      </c>
      <c r="AF236" s="242">
        <f t="shared" si="39"/>
        <v>0</v>
      </c>
      <c r="AG236" s="242">
        <f t="shared" si="40"/>
        <v>0</v>
      </c>
    </row>
    <row r="237" spans="1:33" ht="210" customHeight="1" x14ac:dyDescent="0.2">
      <c r="A237" s="219" t="s">
        <v>19</v>
      </c>
      <c r="B237" s="224" t="s">
        <v>16</v>
      </c>
      <c r="C237" s="727"/>
      <c r="D237" s="727"/>
      <c r="E237" s="744"/>
      <c r="F237" s="744"/>
      <c r="G237" s="393" t="s">
        <v>4376</v>
      </c>
      <c r="H237" s="218" t="s">
        <v>4398</v>
      </c>
      <c r="I237" s="394" t="s">
        <v>4378</v>
      </c>
      <c r="J237" s="215">
        <v>1</v>
      </c>
      <c r="K237" s="398">
        <v>45519</v>
      </c>
      <c r="L237" s="385">
        <v>46021</v>
      </c>
      <c r="M237" s="380">
        <f t="shared" si="43"/>
        <v>71.714285714285708</v>
      </c>
      <c r="N237" s="212">
        <v>0.5</v>
      </c>
      <c r="O237" s="394" t="s">
        <v>4370</v>
      </c>
      <c r="P237" s="213">
        <f t="shared" si="42"/>
        <v>0.5</v>
      </c>
      <c r="Q237" s="214" t="str">
        <f>IF(ISNUMBER(P237),IF(P237=100%,"CUMPLIDA",IF(AND(ISNUMBER(L237),ISNUMBER([8]OCI!$P$6)), IF(L237&lt;[8]OCI!$P$6,"INCUMPLIDA","PROCESO"), "VERIFICAR FECHA")),"SIN VALOR AVANCE")</f>
        <v>PROCESO</v>
      </c>
      <c r="R237" s="606" t="s">
        <v>4513</v>
      </c>
      <c r="S237" s="602" t="s">
        <v>4514</v>
      </c>
      <c r="T237" s="607">
        <v>12</v>
      </c>
      <c r="U237" s="604">
        <v>45641</v>
      </c>
      <c r="V237" s="604">
        <v>46006</v>
      </c>
      <c r="W237" s="380">
        <f t="shared" si="41"/>
        <v>52.142857142857146</v>
      </c>
      <c r="X237" s="212">
        <v>0</v>
      </c>
      <c r="Y237" s="620" t="s">
        <v>4515</v>
      </c>
      <c r="Z237" s="242">
        <f t="shared" ref="Z237:Z284" si="44">IF(R237=H237,1,0)</f>
        <v>0</v>
      </c>
      <c r="AA237" s="242">
        <f t="shared" ref="AA237:AA284" si="45">IF(S237=I237,1,0)</f>
        <v>0</v>
      </c>
      <c r="AB237" s="242">
        <f t="shared" ref="AB237:AB284" si="46">IF(T237=J237,1,0)</f>
        <v>0</v>
      </c>
      <c r="AC237" s="242">
        <f t="shared" ref="AC237:AC284" si="47">IF(U237=K237,1,0)</f>
        <v>0</v>
      </c>
      <c r="AD237" s="242">
        <f t="shared" ref="AD237:AD284" si="48">IF(V237=L237,1,0)</f>
        <v>0</v>
      </c>
      <c r="AE237" s="242">
        <f t="shared" ref="AE237:AE284" si="49">IF(W237=M237,1,0)</f>
        <v>0</v>
      </c>
      <c r="AF237" s="242">
        <f t="shared" ref="AF237:AF284" si="50">IF(X237=N237,1,0)</f>
        <v>0</v>
      </c>
      <c r="AG237" s="242">
        <f t="shared" ref="AG237:AG284" si="51">IF(Y237=O237,1,0)</f>
        <v>0</v>
      </c>
    </row>
    <row r="238" spans="1:33" ht="345" customHeight="1" x14ac:dyDescent="0.2">
      <c r="A238" s="219" t="s">
        <v>19</v>
      </c>
      <c r="B238" s="224" t="s">
        <v>16</v>
      </c>
      <c r="C238" s="727"/>
      <c r="D238" s="727"/>
      <c r="E238" s="744"/>
      <c r="F238" s="744"/>
      <c r="G238" s="393" t="s">
        <v>4399</v>
      </c>
      <c r="H238" s="218" t="s">
        <v>4400</v>
      </c>
      <c r="I238" s="394" t="s">
        <v>4401</v>
      </c>
      <c r="J238" s="215">
        <v>1</v>
      </c>
      <c r="K238" s="398">
        <v>45505</v>
      </c>
      <c r="L238" s="398">
        <v>45870</v>
      </c>
      <c r="M238" s="380">
        <f t="shared" si="43"/>
        <v>52.142857142857146</v>
      </c>
      <c r="N238" s="212">
        <v>0.5</v>
      </c>
      <c r="O238" s="394" t="s">
        <v>4402</v>
      </c>
      <c r="P238" s="213">
        <f t="shared" si="42"/>
        <v>0.5</v>
      </c>
      <c r="Q238" s="214" t="str">
        <f>IF(ISNUMBER(P238),IF(P238=100%,"CUMPLIDA",IF(AND(ISNUMBER(L238),ISNUMBER([8]OCI!$P$6)), IF(L238&lt;[8]OCI!$P$6,"INCUMPLIDA","PROCESO"), "VERIFICAR FECHA")),"SIN VALOR AVANCE")</f>
        <v>PROCESO</v>
      </c>
      <c r="R238" s="618" t="s">
        <v>4520</v>
      </c>
      <c r="S238" s="602" t="s">
        <v>4503</v>
      </c>
      <c r="T238" s="607">
        <v>6</v>
      </c>
      <c r="U238" s="604">
        <v>45597</v>
      </c>
      <c r="V238" s="604">
        <v>45777</v>
      </c>
      <c r="W238" s="380">
        <f t="shared" si="41"/>
        <v>25.714285714285715</v>
      </c>
      <c r="X238" s="212">
        <v>0</v>
      </c>
      <c r="Y238" s="609" t="s">
        <v>4504</v>
      </c>
      <c r="Z238" s="242">
        <f t="shared" si="44"/>
        <v>0</v>
      </c>
      <c r="AA238" s="242">
        <f t="shared" si="45"/>
        <v>0</v>
      </c>
      <c r="AB238" s="242">
        <f t="shared" si="46"/>
        <v>0</v>
      </c>
      <c r="AC238" s="242">
        <f t="shared" si="47"/>
        <v>0</v>
      </c>
      <c r="AD238" s="242">
        <f t="shared" si="48"/>
        <v>0</v>
      </c>
      <c r="AE238" s="242">
        <f t="shared" si="49"/>
        <v>0</v>
      </c>
      <c r="AF238" s="242">
        <f t="shared" si="50"/>
        <v>0</v>
      </c>
      <c r="AG238" s="242">
        <f t="shared" si="51"/>
        <v>0</v>
      </c>
    </row>
    <row r="239" spans="1:33" ht="225" x14ac:dyDescent="0.2">
      <c r="A239" s="219" t="s">
        <v>19</v>
      </c>
      <c r="B239" s="224" t="s">
        <v>16</v>
      </c>
      <c r="C239" s="727"/>
      <c r="D239" s="727"/>
      <c r="E239" s="744"/>
      <c r="F239" s="744"/>
      <c r="G239" s="393" t="s">
        <v>4403</v>
      </c>
      <c r="H239" s="218" t="s">
        <v>4404</v>
      </c>
      <c r="I239" s="218" t="s">
        <v>4405</v>
      </c>
      <c r="J239" s="215">
        <v>1</v>
      </c>
      <c r="K239" s="398">
        <v>45519</v>
      </c>
      <c r="L239" s="398">
        <v>45885</v>
      </c>
      <c r="M239" s="380">
        <f t="shared" si="43"/>
        <v>52.285714285714285</v>
      </c>
      <c r="N239" s="212">
        <v>0.8</v>
      </c>
      <c r="O239" s="394" t="s">
        <v>4406</v>
      </c>
      <c r="P239" s="213">
        <f t="shared" si="42"/>
        <v>0.8</v>
      </c>
      <c r="Q239" s="214" t="str">
        <f>IF(ISNUMBER(P239),IF(P239=100%,"CUMPLIDA",IF(AND(ISNUMBER(L239),ISNUMBER([8]OCI!$P$6)), IF(L239&lt;[8]OCI!$P$6,"INCUMPLIDA","PROCESO"), "VERIFICAR FECHA")),"SIN VALOR AVANCE")</f>
        <v>PROCESO</v>
      </c>
      <c r="R239" s="618" t="s">
        <v>4506</v>
      </c>
      <c r="S239" s="602" t="s">
        <v>4507</v>
      </c>
      <c r="T239" s="607">
        <v>3</v>
      </c>
      <c r="U239" s="604">
        <v>45611</v>
      </c>
      <c r="V239" s="604">
        <v>45703</v>
      </c>
      <c r="W239" s="380">
        <f t="shared" si="41"/>
        <v>13.142857142857142</v>
      </c>
      <c r="X239" s="212">
        <v>0</v>
      </c>
      <c r="Y239" s="620" t="s">
        <v>4508</v>
      </c>
      <c r="Z239" s="242">
        <f t="shared" si="44"/>
        <v>0</v>
      </c>
      <c r="AA239" s="242">
        <f t="shared" si="45"/>
        <v>0</v>
      </c>
      <c r="AB239" s="242">
        <f t="shared" si="46"/>
        <v>0</v>
      </c>
      <c r="AC239" s="242">
        <f t="shared" si="47"/>
        <v>0</v>
      </c>
      <c r="AD239" s="242">
        <f t="shared" si="48"/>
        <v>0</v>
      </c>
      <c r="AE239" s="242">
        <f t="shared" si="49"/>
        <v>0</v>
      </c>
      <c r="AF239" s="242">
        <f t="shared" si="50"/>
        <v>0</v>
      </c>
      <c r="AG239" s="242">
        <f t="shared" si="51"/>
        <v>0</v>
      </c>
    </row>
    <row r="240" spans="1:33" ht="240" x14ac:dyDescent="0.2">
      <c r="A240" s="219" t="s">
        <v>19</v>
      </c>
      <c r="B240" s="224" t="s">
        <v>16</v>
      </c>
      <c r="C240" s="727"/>
      <c r="D240" s="727"/>
      <c r="E240" s="744"/>
      <c r="F240" s="744"/>
      <c r="G240" s="393" t="s">
        <v>4374</v>
      </c>
      <c r="H240" s="218" t="s">
        <v>4375</v>
      </c>
      <c r="I240" s="376" t="s">
        <v>4369</v>
      </c>
      <c r="J240" s="215">
        <v>1</v>
      </c>
      <c r="K240" s="398">
        <v>45518</v>
      </c>
      <c r="L240" s="398">
        <v>45565</v>
      </c>
      <c r="M240" s="380">
        <f t="shared" si="43"/>
        <v>6.7142857142857144</v>
      </c>
      <c r="N240" s="212">
        <v>1</v>
      </c>
      <c r="O240" s="394" t="s">
        <v>4370</v>
      </c>
      <c r="P240" s="213">
        <f t="shared" si="42"/>
        <v>1</v>
      </c>
      <c r="Q240" s="214" t="str">
        <f>IF(ISNUMBER(P240),IF(P240=100%,"CUMPLIDA",IF(AND(ISNUMBER(L240),ISNUMBER([8]OCI!$P$6)), IF(L240&lt;[8]OCI!$P$6,"INCUMPLIDA","PROCESO"), "VERIFICAR FECHA")),"SIN VALOR AVANCE")</f>
        <v>CUMPLIDA</v>
      </c>
      <c r="R240" s="606" t="s">
        <v>4522</v>
      </c>
      <c r="S240" s="602" t="s">
        <v>4523</v>
      </c>
      <c r="T240" s="607">
        <v>36</v>
      </c>
      <c r="U240" s="604">
        <v>45597</v>
      </c>
      <c r="V240" s="604">
        <v>45961</v>
      </c>
      <c r="W240" s="380">
        <f t="shared" si="41"/>
        <v>52</v>
      </c>
      <c r="X240" s="212">
        <v>0</v>
      </c>
      <c r="Y240" s="614" t="s">
        <v>4524</v>
      </c>
      <c r="Z240" s="242">
        <f t="shared" si="44"/>
        <v>0</v>
      </c>
      <c r="AA240" s="242">
        <f t="shared" si="45"/>
        <v>0</v>
      </c>
      <c r="AB240" s="242">
        <f t="shared" si="46"/>
        <v>0</v>
      </c>
      <c r="AC240" s="242">
        <f t="shared" si="47"/>
        <v>0</v>
      </c>
      <c r="AD240" s="242">
        <f t="shared" si="48"/>
        <v>0</v>
      </c>
      <c r="AE240" s="242">
        <f t="shared" si="49"/>
        <v>0</v>
      </c>
      <c r="AF240" s="242">
        <f t="shared" si="50"/>
        <v>0</v>
      </c>
      <c r="AG240" s="242">
        <f t="shared" si="51"/>
        <v>0</v>
      </c>
    </row>
    <row r="241" spans="1:33" ht="255" x14ac:dyDescent="0.2">
      <c r="A241" s="219" t="s">
        <v>19</v>
      </c>
      <c r="B241" s="224" t="s">
        <v>16</v>
      </c>
      <c r="C241" s="727"/>
      <c r="D241" s="727"/>
      <c r="E241" s="744"/>
      <c r="F241" s="744"/>
      <c r="G241" s="393" t="s">
        <v>4407</v>
      </c>
      <c r="H241" s="218" t="s">
        <v>4408</v>
      </c>
      <c r="I241" s="394" t="s">
        <v>4378</v>
      </c>
      <c r="J241" s="215">
        <v>1</v>
      </c>
      <c r="K241" s="398">
        <v>45519</v>
      </c>
      <c r="L241" s="385">
        <v>46021</v>
      </c>
      <c r="M241" s="380">
        <f t="shared" si="43"/>
        <v>71.714285714285708</v>
      </c>
      <c r="N241" s="212">
        <v>0.5</v>
      </c>
      <c r="O241" s="394" t="s">
        <v>4370</v>
      </c>
      <c r="P241" s="213">
        <f t="shared" si="42"/>
        <v>0.5</v>
      </c>
      <c r="Q241" s="214" t="str">
        <f>IF(ISNUMBER(P241),IF(P241=100%,"CUMPLIDA",IF(AND(ISNUMBER(L241),ISNUMBER([8]OCI!$P$6)), IF(L241&lt;[8]OCI!$P$6,"INCUMPLIDA","PROCESO"), "VERIFICAR FECHA")),"SIN VALOR AVANCE")</f>
        <v>PROCESO</v>
      </c>
      <c r="R241" s="606" t="s">
        <v>4526</v>
      </c>
      <c r="S241" s="602" t="s">
        <v>4527</v>
      </c>
      <c r="T241" s="607">
        <v>12</v>
      </c>
      <c r="U241" s="604">
        <v>45641</v>
      </c>
      <c r="V241" s="604">
        <v>46006</v>
      </c>
      <c r="W241" s="380">
        <f t="shared" si="41"/>
        <v>52.142857142857146</v>
      </c>
      <c r="X241" s="212">
        <v>0</v>
      </c>
      <c r="Y241" s="614" t="s">
        <v>4528</v>
      </c>
      <c r="Z241" s="242">
        <f t="shared" si="44"/>
        <v>0</v>
      </c>
      <c r="AA241" s="242">
        <f t="shared" si="45"/>
        <v>0</v>
      </c>
      <c r="AB241" s="242">
        <f t="shared" si="46"/>
        <v>0</v>
      </c>
      <c r="AC241" s="242">
        <f t="shared" si="47"/>
        <v>0</v>
      </c>
      <c r="AD241" s="242">
        <f t="shared" si="48"/>
        <v>0</v>
      </c>
      <c r="AE241" s="242">
        <f t="shared" si="49"/>
        <v>0</v>
      </c>
      <c r="AF241" s="242">
        <f t="shared" si="50"/>
        <v>0</v>
      </c>
      <c r="AG241" s="242">
        <f t="shared" si="51"/>
        <v>0</v>
      </c>
    </row>
    <row r="242" spans="1:33" ht="409.5" x14ac:dyDescent="0.2">
      <c r="A242" s="219" t="s">
        <v>19</v>
      </c>
      <c r="B242" s="224" t="s">
        <v>16</v>
      </c>
      <c r="C242" s="727"/>
      <c r="D242" s="727"/>
      <c r="E242" s="744"/>
      <c r="F242" s="744"/>
      <c r="G242" s="393" t="s">
        <v>4403</v>
      </c>
      <c r="H242" s="218" t="s">
        <v>4409</v>
      </c>
      <c r="I242" s="218" t="s">
        <v>4405</v>
      </c>
      <c r="J242" s="215">
        <v>1</v>
      </c>
      <c r="K242" s="398">
        <v>45519</v>
      </c>
      <c r="L242" s="398">
        <v>45885</v>
      </c>
      <c r="M242" s="380">
        <f t="shared" si="43"/>
        <v>52.285714285714285</v>
      </c>
      <c r="N242" s="212">
        <v>0.8</v>
      </c>
      <c r="O242" s="394" t="s">
        <v>4406</v>
      </c>
      <c r="P242" s="213">
        <f t="shared" si="42"/>
        <v>0.8</v>
      </c>
      <c r="Q242" s="214" t="str">
        <f>IF(ISNUMBER(P242),IF(P242=100%,"CUMPLIDA",IF(AND(ISNUMBER(L242),ISNUMBER([8]OCI!$P$6)), IF(L242&lt;[8]OCI!$P$6,"INCUMPLIDA","PROCESO"), "VERIFICAR FECHA")),"SIN VALOR AVANCE")</f>
        <v>PROCESO</v>
      </c>
      <c r="R242" s="624" t="s">
        <v>4533</v>
      </c>
      <c r="S242" s="602" t="s">
        <v>4534</v>
      </c>
      <c r="T242" s="625">
        <v>1</v>
      </c>
      <c r="U242" s="604">
        <v>45606</v>
      </c>
      <c r="V242" s="604">
        <v>45884</v>
      </c>
      <c r="W242" s="380">
        <f t="shared" si="41"/>
        <v>39.714285714285715</v>
      </c>
      <c r="X242" s="626">
        <v>0</v>
      </c>
      <c r="Y242" s="614" t="s">
        <v>4524</v>
      </c>
      <c r="Z242" s="242">
        <f t="shared" si="44"/>
        <v>0</v>
      </c>
      <c r="AA242" s="242">
        <f t="shared" si="45"/>
        <v>0</v>
      </c>
      <c r="AB242" s="242">
        <f t="shared" si="46"/>
        <v>1</v>
      </c>
      <c r="AC242" s="242">
        <f t="shared" si="47"/>
        <v>0</v>
      </c>
      <c r="AD242" s="242">
        <f t="shared" si="48"/>
        <v>0</v>
      </c>
      <c r="AE242" s="242">
        <f t="shared" si="49"/>
        <v>0</v>
      </c>
      <c r="AF242" s="242">
        <f t="shared" si="50"/>
        <v>0</v>
      </c>
      <c r="AG242" s="242">
        <f t="shared" si="51"/>
        <v>0</v>
      </c>
    </row>
    <row r="243" spans="1:33" ht="180" x14ac:dyDescent="0.2">
      <c r="A243" s="219" t="s">
        <v>19</v>
      </c>
      <c r="B243" s="224" t="s">
        <v>16</v>
      </c>
      <c r="C243" s="727"/>
      <c r="D243" s="727"/>
      <c r="E243" s="744"/>
      <c r="F243" s="744"/>
      <c r="G243" s="393" t="s">
        <v>4399</v>
      </c>
      <c r="H243" s="218" t="s">
        <v>4410</v>
      </c>
      <c r="I243" s="394" t="s">
        <v>4401</v>
      </c>
      <c r="J243" s="215">
        <v>1</v>
      </c>
      <c r="K243" s="398">
        <v>45505</v>
      </c>
      <c r="L243" s="398">
        <v>45870</v>
      </c>
      <c r="M243" s="380">
        <f t="shared" si="43"/>
        <v>52.142857142857146</v>
      </c>
      <c r="N243" s="212">
        <v>0.5</v>
      </c>
      <c r="O243" s="394" t="s">
        <v>4411</v>
      </c>
      <c r="P243" s="213">
        <f t="shared" si="42"/>
        <v>0.5</v>
      </c>
      <c r="Q243" s="214" t="str">
        <f>IF(ISNUMBER(P243),IF(P243=100%,"CUMPLIDA",IF(AND(ISNUMBER(L243),ISNUMBER([8]OCI!$P$6)), IF(L243&lt;[8]OCI!$P$6,"INCUMPLIDA","PROCESO"), "VERIFICAR FECHA")),"SIN VALOR AVANCE")</f>
        <v>PROCESO</v>
      </c>
      <c r="R243" s="606" t="s">
        <v>4536</v>
      </c>
      <c r="S243" s="602" t="s">
        <v>4537</v>
      </c>
      <c r="T243" s="607">
        <v>36</v>
      </c>
      <c r="U243" s="604">
        <v>45597</v>
      </c>
      <c r="V243" s="604">
        <v>45991</v>
      </c>
      <c r="W243" s="380">
        <f t="shared" si="41"/>
        <v>56.285714285714285</v>
      </c>
      <c r="X243" s="586">
        <v>0</v>
      </c>
      <c r="Y243" s="614" t="s">
        <v>4528</v>
      </c>
      <c r="Z243" s="242">
        <f t="shared" si="44"/>
        <v>0</v>
      </c>
      <c r="AA243" s="242">
        <f t="shared" si="45"/>
        <v>0</v>
      </c>
      <c r="AB243" s="242">
        <f t="shared" si="46"/>
        <v>0</v>
      </c>
      <c r="AC243" s="242">
        <f t="shared" si="47"/>
        <v>0</v>
      </c>
      <c r="AD243" s="242">
        <f t="shared" si="48"/>
        <v>0</v>
      </c>
      <c r="AE243" s="242">
        <f t="shared" si="49"/>
        <v>0</v>
      </c>
      <c r="AF243" s="242">
        <f t="shared" si="50"/>
        <v>0</v>
      </c>
      <c r="AG243" s="242">
        <f t="shared" si="51"/>
        <v>0</v>
      </c>
    </row>
    <row r="244" spans="1:33" ht="315" x14ac:dyDescent="0.2">
      <c r="A244" s="219" t="s">
        <v>19</v>
      </c>
      <c r="B244" s="224" t="s">
        <v>16</v>
      </c>
      <c r="C244" s="727"/>
      <c r="D244" s="727"/>
      <c r="E244" s="744"/>
      <c r="F244" s="744"/>
      <c r="G244" s="393" t="s">
        <v>4399</v>
      </c>
      <c r="H244" s="218" t="s">
        <v>4412</v>
      </c>
      <c r="I244" s="394" t="s">
        <v>4401</v>
      </c>
      <c r="J244" s="215">
        <v>1</v>
      </c>
      <c r="K244" s="398">
        <v>45505</v>
      </c>
      <c r="L244" s="398">
        <v>45870</v>
      </c>
      <c r="M244" s="380">
        <f t="shared" si="43"/>
        <v>52.142857142857146</v>
      </c>
      <c r="N244" s="212">
        <v>0.5</v>
      </c>
      <c r="O244" s="394" t="s">
        <v>4413</v>
      </c>
      <c r="P244" s="213">
        <f t="shared" si="42"/>
        <v>0.5</v>
      </c>
      <c r="Q244" s="214" t="str">
        <f>IF(ISNUMBER(P244),IF(P244=100%,"CUMPLIDA",IF(AND(ISNUMBER(L244),ISNUMBER([8]OCI!$P$6)), IF(L244&lt;[8]OCI!$P$6,"INCUMPLIDA","PROCESO"), "VERIFICAR FECHA")),"SIN VALOR AVANCE")</f>
        <v>PROCESO</v>
      </c>
      <c r="R244" s="606" t="s">
        <v>4539</v>
      </c>
      <c r="S244" s="602" t="s">
        <v>4540</v>
      </c>
      <c r="T244" s="607">
        <v>12</v>
      </c>
      <c r="U244" s="604">
        <v>45641</v>
      </c>
      <c r="V244" s="604">
        <v>46006</v>
      </c>
      <c r="W244" s="380">
        <f t="shared" si="41"/>
        <v>52.142857142857146</v>
      </c>
      <c r="X244" s="212">
        <v>0</v>
      </c>
      <c r="Y244" s="614" t="s">
        <v>4524</v>
      </c>
      <c r="Z244" s="242">
        <f t="shared" si="44"/>
        <v>0</v>
      </c>
      <c r="AA244" s="242">
        <f t="shared" si="45"/>
        <v>0</v>
      </c>
      <c r="AB244" s="242">
        <f t="shared" si="46"/>
        <v>0</v>
      </c>
      <c r="AC244" s="242">
        <f t="shared" si="47"/>
        <v>0</v>
      </c>
      <c r="AD244" s="242">
        <f t="shared" si="48"/>
        <v>0</v>
      </c>
      <c r="AE244" s="242">
        <f t="shared" si="49"/>
        <v>1</v>
      </c>
      <c r="AF244" s="242">
        <f t="shared" si="50"/>
        <v>0</v>
      </c>
      <c r="AG244" s="242">
        <f t="shared" si="51"/>
        <v>0</v>
      </c>
    </row>
    <row r="245" spans="1:33" ht="225" customHeight="1" x14ac:dyDescent="0.2">
      <c r="A245" s="219" t="s">
        <v>19</v>
      </c>
      <c r="B245" s="224" t="s">
        <v>16</v>
      </c>
      <c r="C245" s="727"/>
      <c r="D245" s="727"/>
      <c r="E245" s="744"/>
      <c r="F245" s="744"/>
      <c r="G245" s="393" t="s">
        <v>4414</v>
      </c>
      <c r="H245" s="218" t="s">
        <v>4415</v>
      </c>
      <c r="I245" s="218" t="s">
        <v>4416</v>
      </c>
      <c r="J245" s="215">
        <v>1</v>
      </c>
      <c r="K245" s="398">
        <v>45519</v>
      </c>
      <c r="L245" s="398">
        <v>45657</v>
      </c>
      <c r="M245" s="380">
        <f t="shared" si="43"/>
        <v>19.714285714285715</v>
      </c>
      <c r="N245" s="212">
        <v>1</v>
      </c>
      <c r="O245" s="394" t="s">
        <v>4417</v>
      </c>
      <c r="P245" s="213">
        <f t="shared" si="42"/>
        <v>1</v>
      </c>
      <c r="Q245" s="214" t="str">
        <f>IF(ISNUMBER(P245),IF(P245=100%,"CUMPLIDA",IF(AND(ISNUMBER(L245),ISNUMBER([8]OCI!$P$6)), IF(L245&lt;[8]OCI!$P$6,"INCUMPLIDA","PROCESO"), "VERIFICAR FECHA")),"SIN VALOR AVANCE")</f>
        <v>CUMPLIDA</v>
      </c>
      <c r="R245" s="618" t="s">
        <v>4506</v>
      </c>
      <c r="S245" s="602" t="s">
        <v>4507</v>
      </c>
      <c r="T245" s="607">
        <v>3</v>
      </c>
      <c r="U245" s="623">
        <v>45611</v>
      </c>
      <c r="V245" s="623">
        <v>45731</v>
      </c>
      <c r="W245" s="380">
        <f t="shared" si="41"/>
        <v>17.142857142857142</v>
      </c>
      <c r="X245" s="411">
        <v>0</v>
      </c>
      <c r="Y245" s="620" t="s">
        <v>4508</v>
      </c>
      <c r="Z245" s="242">
        <f t="shared" si="44"/>
        <v>0</v>
      </c>
      <c r="AA245" s="242">
        <f t="shared" si="45"/>
        <v>0</v>
      </c>
      <c r="AB245" s="242">
        <f t="shared" si="46"/>
        <v>0</v>
      </c>
      <c r="AC245" s="242">
        <f t="shared" si="47"/>
        <v>0</v>
      </c>
      <c r="AD245" s="242">
        <f t="shared" si="48"/>
        <v>0</v>
      </c>
      <c r="AE245" s="242">
        <f t="shared" si="49"/>
        <v>0</v>
      </c>
      <c r="AF245" s="242">
        <f t="shared" si="50"/>
        <v>0</v>
      </c>
      <c r="AG245" s="242">
        <f t="shared" si="51"/>
        <v>0</v>
      </c>
    </row>
    <row r="246" spans="1:33" ht="300" x14ac:dyDescent="0.2">
      <c r="A246" s="219" t="s">
        <v>19</v>
      </c>
      <c r="B246" s="224" t="s">
        <v>16</v>
      </c>
      <c r="C246" s="727"/>
      <c r="D246" s="727"/>
      <c r="E246" s="744"/>
      <c r="F246" s="744"/>
      <c r="G246" s="393" t="s">
        <v>4418</v>
      </c>
      <c r="H246" s="218" t="s">
        <v>4419</v>
      </c>
      <c r="I246" s="394" t="s">
        <v>4420</v>
      </c>
      <c r="J246" s="215">
        <v>1</v>
      </c>
      <c r="K246" s="398">
        <v>45536</v>
      </c>
      <c r="L246" s="398">
        <v>45747</v>
      </c>
      <c r="M246" s="380">
        <f t="shared" si="43"/>
        <v>30.142857142857142</v>
      </c>
      <c r="N246" s="212">
        <v>1</v>
      </c>
      <c r="O246" s="394" t="s">
        <v>4421</v>
      </c>
      <c r="P246" s="213">
        <f t="shared" si="42"/>
        <v>1</v>
      </c>
      <c r="Q246" s="214" t="str">
        <f>IF(ISNUMBER(P246),IF(P246=100%,"CUMPLIDA",IF(AND(ISNUMBER(L246),ISNUMBER([8]OCI!$P$6)), IF(L246&lt;[8]OCI!$P$6,"INCUMPLIDA","PROCESO"), "VERIFICAR FECHA")),"SIN VALOR AVANCE")</f>
        <v>CUMPLIDA</v>
      </c>
      <c r="R246" s="618" t="s">
        <v>4545</v>
      </c>
      <c r="S246" s="619" t="s">
        <v>4546</v>
      </c>
      <c r="T246" s="607">
        <v>12</v>
      </c>
      <c r="U246" s="623">
        <v>45611</v>
      </c>
      <c r="V246" s="623">
        <v>45975</v>
      </c>
      <c r="W246" s="380">
        <f t="shared" si="41"/>
        <v>52</v>
      </c>
      <c r="X246" s="212">
        <v>0</v>
      </c>
      <c r="Y246" s="614" t="s">
        <v>4547</v>
      </c>
      <c r="Z246" s="242">
        <f t="shared" si="44"/>
        <v>0</v>
      </c>
      <c r="AA246" s="242">
        <f t="shared" si="45"/>
        <v>0</v>
      </c>
      <c r="AB246" s="242">
        <f t="shared" si="46"/>
        <v>0</v>
      </c>
      <c r="AC246" s="242">
        <f t="shared" si="47"/>
        <v>0</v>
      </c>
      <c r="AD246" s="242">
        <f t="shared" si="48"/>
        <v>0</v>
      </c>
      <c r="AE246" s="242">
        <f t="shared" si="49"/>
        <v>0</v>
      </c>
      <c r="AF246" s="242">
        <f t="shared" si="50"/>
        <v>0</v>
      </c>
      <c r="AG246" s="242">
        <f t="shared" si="51"/>
        <v>0</v>
      </c>
    </row>
    <row r="247" spans="1:33" ht="300" x14ac:dyDescent="0.2">
      <c r="A247" s="219" t="s">
        <v>19</v>
      </c>
      <c r="B247" s="224" t="s">
        <v>16</v>
      </c>
      <c r="C247" s="727"/>
      <c r="D247" s="727"/>
      <c r="E247" s="744"/>
      <c r="F247" s="744"/>
      <c r="G247" s="393" t="s">
        <v>4422</v>
      </c>
      <c r="H247" s="218" t="s">
        <v>4423</v>
      </c>
      <c r="I247" s="394" t="s">
        <v>4424</v>
      </c>
      <c r="J247" s="215">
        <v>3</v>
      </c>
      <c r="K247" s="398">
        <v>45748</v>
      </c>
      <c r="L247" s="398">
        <v>46022</v>
      </c>
      <c r="M247" s="380">
        <f t="shared" si="43"/>
        <v>39.142857142857146</v>
      </c>
      <c r="N247" s="212">
        <v>0.44</v>
      </c>
      <c r="O247" s="394" t="s">
        <v>4421</v>
      </c>
      <c r="P247" s="213">
        <f t="shared" si="42"/>
        <v>0.14666666666666667</v>
      </c>
      <c r="Q247" s="214" t="str">
        <f>IF(ISNUMBER(P247),IF(P247=100%,"CUMPLIDA",IF(AND(ISNUMBER(L247),ISNUMBER([8]OCI!$P$6)), IF(L247&lt;[8]OCI!$P$6,"INCUMPLIDA","PROCESO"), "VERIFICAR FECHA")),"SIN VALOR AVANCE")</f>
        <v>PROCESO</v>
      </c>
      <c r="R247" s="618" t="s">
        <v>4549</v>
      </c>
      <c r="S247" s="602" t="s">
        <v>4550</v>
      </c>
      <c r="T247" s="607">
        <v>12</v>
      </c>
      <c r="U247" s="623">
        <v>45611</v>
      </c>
      <c r="V247" s="623">
        <v>45975</v>
      </c>
      <c r="W247" s="380">
        <f t="shared" si="41"/>
        <v>52</v>
      </c>
      <c r="X247" s="212">
        <v>0</v>
      </c>
      <c r="Y247" s="614" t="s">
        <v>4551</v>
      </c>
      <c r="Z247" s="242">
        <f t="shared" si="44"/>
        <v>0</v>
      </c>
      <c r="AA247" s="242">
        <f t="shared" si="45"/>
        <v>0</v>
      </c>
      <c r="AB247" s="242">
        <f t="shared" si="46"/>
        <v>0</v>
      </c>
      <c r="AC247" s="242">
        <f t="shared" si="47"/>
        <v>0</v>
      </c>
      <c r="AD247" s="242">
        <f t="shared" si="48"/>
        <v>0</v>
      </c>
      <c r="AE247" s="242">
        <f t="shared" si="49"/>
        <v>0</v>
      </c>
      <c r="AF247" s="242">
        <f t="shared" si="50"/>
        <v>0</v>
      </c>
      <c r="AG247" s="242">
        <f t="shared" si="51"/>
        <v>0</v>
      </c>
    </row>
    <row r="248" spans="1:33" ht="409.5" x14ac:dyDescent="0.2">
      <c r="A248" s="219" t="s">
        <v>19</v>
      </c>
      <c r="B248" s="224" t="s">
        <v>16</v>
      </c>
      <c r="C248" s="727"/>
      <c r="D248" s="727"/>
      <c r="E248" s="744"/>
      <c r="F248" s="744"/>
      <c r="G248" s="393" t="s">
        <v>4374</v>
      </c>
      <c r="H248" s="218" t="s">
        <v>4375</v>
      </c>
      <c r="I248" s="376" t="s">
        <v>4369</v>
      </c>
      <c r="J248" s="215">
        <v>1</v>
      </c>
      <c r="K248" s="398">
        <v>45518</v>
      </c>
      <c r="L248" s="398">
        <v>45565</v>
      </c>
      <c r="M248" s="380">
        <f t="shared" si="43"/>
        <v>6.7142857142857144</v>
      </c>
      <c r="N248" s="212">
        <v>1</v>
      </c>
      <c r="O248" s="394" t="s">
        <v>4381</v>
      </c>
      <c r="P248" s="213">
        <f t="shared" si="42"/>
        <v>1</v>
      </c>
      <c r="Q248" s="214" t="str">
        <f>IF(ISNUMBER(P248),IF(P248=100%,"CUMPLIDA",IF(AND(ISNUMBER(L248),ISNUMBER([8]OCI!$P$6)), IF(L248&lt;[8]OCI!$P$6,"INCUMPLIDA","PROCESO"), "VERIFICAR FECHA")),"SIN VALOR AVANCE")</f>
        <v>CUMPLIDA</v>
      </c>
      <c r="R248" s="618" t="s">
        <v>4553</v>
      </c>
      <c r="S248" s="602" t="s">
        <v>4554</v>
      </c>
      <c r="T248" s="607">
        <v>12</v>
      </c>
      <c r="U248" s="623">
        <v>45611</v>
      </c>
      <c r="V248" s="623">
        <v>45975</v>
      </c>
      <c r="W248" s="380">
        <f t="shared" ref="W248:W284" si="52">(V248-U248)/7</f>
        <v>52</v>
      </c>
      <c r="X248" s="212">
        <v>0</v>
      </c>
      <c r="Y248" s="614" t="s">
        <v>4555</v>
      </c>
      <c r="Z248" s="242">
        <f t="shared" si="44"/>
        <v>0</v>
      </c>
      <c r="AA248" s="242">
        <f t="shared" si="45"/>
        <v>0</v>
      </c>
      <c r="AB248" s="242">
        <f t="shared" si="46"/>
        <v>0</v>
      </c>
      <c r="AC248" s="242">
        <f t="shared" si="47"/>
        <v>0</v>
      </c>
      <c r="AD248" s="242">
        <f t="shared" si="48"/>
        <v>0</v>
      </c>
      <c r="AE248" s="242">
        <f t="shared" si="49"/>
        <v>0</v>
      </c>
      <c r="AF248" s="242">
        <f t="shared" si="50"/>
        <v>0</v>
      </c>
      <c r="AG248" s="242">
        <f t="shared" si="51"/>
        <v>0</v>
      </c>
    </row>
    <row r="249" spans="1:33" ht="300" x14ac:dyDescent="0.2">
      <c r="A249" s="219" t="s">
        <v>19</v>
      </c>
      <c r="B249" s="224" t="s">
        <v>16</v>
      </c>
      <c r="C249" s="727"/>
      <c r="D249" s="727"/>
      <c r="E249" s="744"/>
      <c r="F249" s="744"/>
      <c r="G249" s="393" t="s">
        <v>4425</v>
      </c>
      <c r="H249" s="218" t="s">
        <v>4426</v>
      </c>
      <c r="I249" s="394" t="s">
        <v>4373</v>
      </c>
      <c r="J249" s="215">
        <v>1</v>
      </c>
      <c r="K249" s="398">
        <v>45519</v>
      </c>
      <c r="L249" s="385">
        <v>46021</v>
      </c>
      <c r="M249" s="380">
        <f t="shared" si="43"/>
        <v>71.714285714285708</v>
      </c>
      <c r="N249" s="212">
        <v>0.5</v>
      </c>
      <c r="O249" s="394" t="s">
        <v>4406</v>
      </c>
      <c r="P249" s="213">
        <f t="shared" si="42"/>
        <v>0.5</v>
      </c>
      <c r="Q249" s="214" t="str">
        <f>IF(ISNUMBER(P249),IF(P249=100%,"CUMPLIDA",IF(AND(ISNUMBER(L249),ISNUMBER([8]OCI!$P$6)), IF(L249&lt;[8]OCI!$P$6,"INCUMPLIDA","PROCESO"), "VERIFICAR FECHA")),"SIN VALOR AVANCE")</f>
        <v>PROCESO</v>
      </c>
      <c r="R249" s="618" t="s">
        <v>4557</v>
      </c>
      <c r="S249" s="602" t="s">
        <v>4558</v>
      </c>
      <c r="T249" s="607">
        <v>12</v>
      </c>
      <c r="U249" s="623">
        <v>45611</v>
      </c>
      <c r="V249" s="623">
        <v>45975</v>
      </c>
      <c r="W249" s="380">
        <f t="shared" si="52"/>
        <v>52</v>
      </c>
      <c r="X249" s="212">
        <v>0</v>
      </c>
      <c r="Y249" s="614" t="s">
        <v>4559</v>
      </c>
      <c r="Z249" s="242">
        <f t="shared" si="44"/>
        <v>0</v>
      </c>
      <c r="AA249" s="242">
        <f t="shared" si="45"/>
        <v>0</v>
      </c>
      <c r="AB249" s="242">
        <f t="shared" si="46"/>
        <v>0</v>
      </c>
      <c r="AC249" s="242">
        <f t="shared" si="47"/>
        <v>0</v>
      </c>
      <c r="AD249" s="242">
        <f t="shared" si="48"/>
        <v>0</v>
      </c>
      <c r="AE249" s="242">
        <f t="shared" si="49"/>
        <v>0</v>
      </c>
      <c r="AF249" s="242">
        <f t="shared" si="50"/>
        <v>0</v>
      </c>
      <c r="AG249" s="242">
        <f t="shared" si="51"/>
        <v>0</v>
      </c>
    </row>
    <row r="250" spans="1:33" ht="240" customHeight="1" x14ac:dyDescent="0.2">
      <c r="A250" s="219" t="s">
        <v>19</v>
      </c>
      <c r="B250" s="224" t="s">
        <v>16</v>
      </c>
      <c r="C250" s="727"/>
      <c r="D250" s="727"/>
      <c r="E250" s="744"/>
      <c r="F250" s="744"/>
      <c r="G250" s="393" t="s">
        <v>4427</v>
      </c>
      <c r="H250" s="218" t="s">
        <v>4428</v>
      </c>
      <c r="I250" s="394" t="s">
        <v>4429</v>
      </c>
      <c r="J250" s="215">
        <v>1</v>
      </c>
      <c r="K250" s="398">
        <v>45519</v>
      </c>
      <c r="L250" s="398">
        <v>45657</v>
      </c>
      <c r="M250" s="380">
        <f t="shared" si="43"/>
        <v>19.714285714285715</v>
      </c>
      <c r="N250" s="212">
        <v>1</v>
      </c>
      <c r="O250" s="394" t="s">
        <v>4430</v>
      </c>
      <c r="P250" s="213">
        <f t="shared" si="42"/>
        <v>1</v>
      </c>
      <c r="Q250" s="214" t="str">
        <f>IF(ISNUMBER(P250),IF(P250=100%,"CUMPLIDA",IF(AND(ISNUMBER(L250),ISNUMBER([8]OCI!$P$6)), IF(L250&lt;[8]OCI!$P$6,"INCUMPLIDA","PROCESO"), "VERIFICAR FECHA")),"SIN VALOR AVANCE")</f>
        <v>CUMPLIDA</v>
      </c>
      <c r="R250" s="618" t="s">
        <v>4564</v>
      </c>
      <c r="S250" s="602" t="s">
        <v>4565</v>
      </c>
      <c r="T250" s="607">
        <v>3</v>
      </c>
      <c r="U250" s="623">
        <v>45611</v>
      </c>
      <c r="V250" s="623">
        <v>46006</v>
      </c>
      <c r="W250" s="380">
        <f t="shared" si="52"/>
        <v>56.428571428571431</v>
      </c>
      <c r="X250" s="586">
        <v>0</v>
      </c>
      <c r="Y250" s="614" t="s">
        <v>4524</v>
      </c>
      <c r="Z250" s="242">
        <f t="shared" si="44"/>
        <v>0</v>
      </c>
      <c r="AA250" s="242">
        <f t="shared" si="45"/>
        <v>0</v>
      </c>
      <c r="AB250" s="242">
        <f t="shared" si="46"/>
        <v>0</v>
      </c>
      <c r="AC250" s="242">
        <f t="shared" si="47"/>
        <v>0</v>
      </c>
      <c r="AD250" s="242">
        <f t="shared" si="48"/>
        <v>0</v>
      </c>
      <c r="AE250" s="242">
        <f t="shared" si="49"/>
        <v>0</v>
      </c>
      <c r="AF250" s="242">
        <f t="shared" si="50"/>
        <v>0</v>
      </c>
      <c r="AG250" s="242">
        <f t="shared" si="51"/>
        <v>0</v>
      </c>
    </row>
    <row r="251" spans="1:33" ht="409.5" x14ac:dyDescent="0.2">
      <c r="A251" s="219" t="s">
        <v>19</v>
      </c>
      <c r="B251" s="224" t="s">
        <v>16</v>
      </c>
      <c r="C251" s="727"/>
      <c r="D251" s="727"/>
      <c r="E251" s="744"/>
      <c r="F251" s="744"/>
      <c r="G251" s="393" t="s">
        <v>4431</v>
      </c>
      <c r="H251" s="394" t="s">
        <v>4432</v>
      </c>
      <c r="I251" s="218" t="s">
        <v>546</v>
      </c>
      <c r="J251" s="215">
        <v>1</v>
      </c>
      <c r="K251" s="398">
        <v>45505</v>
      </c>
      <c r="L251" s="398">
        <v>45565</v>
      </c>
      <c r="M251" s="380">
        <f t="shared" si="43"/>
        <v>8.5714285714285712</v>
      </c>
      <c r="N251" s="212">
        <v>1</v>
      </c>
      <c r="O251" s="394" t="s">
        <v>4433</v>
      </c>
      <c r="P251" s="213">
        <f t="shared" si="42"/>
        <v>1</v>
      </c>
      <c r="Q251" s="214" t="str">
        <f>IF(ISNUMBER(P251),IF(P251=100%,"CUMPLIDA",IF(AND(ISNUMBER(L251),ISNUMBER([8]OCI!$P$6)), IF(L251&lt;[8]OCI!$P$6,"INCUMPLIDA","PROCESO"), "VERIFICAR FECHA")),"SIN VALOR AVANCE")</f>
        <v>CUMPLIDA</v>
      </c>
      <c r="R251" s="606" t="s">
        <v>4567</v>
      </c>
      <c r="S251" s="602" t="s">
        <v>4568</v>
      </c>
      <c r="T251" s="607">
        <v>2</v>
      </c>
      <c r="U251" s="623">
        <v>45611</v>
      </c>
      <c r="V251" s="623">
        <v>45762</v>
      </c>
      <c r="W251" s="380">
        <f t="shared" si="52"/>
        <v>21.571428571428573</v>
      </c>
      <c r="X251" s="212">
        <v>0</v>
      </c>
      <c r="Y251" s="609" t="s">
        <v>4569</v>
      </c>
      <c r="Z251" s="242">
        <f t="shared" si="44"/>
        <v>0</v>
      </c>
      <c r="AA251" s="242">
        <f t="shared" si="45"/>
        <v>0</v>
      </c>
      <c r="AB251" s="242">
        <f t="shared" si="46"/>
        <v>0</v>
      </c>
      <c r="AC251" s="242">
        <f t="shared" si="47"/>
        <v>0</v>
      </c>
      <c r="AD251" s="242">
        <f t="shared" si="48"/>
        <v>0</v>
      </c>
      <c r="AE251" s="242">
        <f t="shared" si="49"/>
        <v>0</v>
      </c>
      <c r="AF251" s="242">
        <f t="shared" si="50"/>
        <v>0</v>
      </c>
      <c r="AG251" s="242">
        <f t="shared" si="51"/>
        <v>0</v>
      </c>
    </row>
    <row r="252" spans="1:33" ht="195" x14ac:dyDescent="0.2">
      <c r="A252" s="219" t="s">
        <v>19</v>
      </c>
      <c r="B252" s="224" t="s">
        <v>16</v>
      </c>
      <c r="C252" s="727"/>
      <c r="D252" s="727"/>
      <c r="E252" s="744"/>
      <c r="F252" s="744"/>
      <c r="G252" s="393" t="s">
        <v>4434</v>
      </c>
      <c r="H252" s="394" t="s">
        <v>4434</v>
      </c>
      <c r="I252" s="218" t="s">
        <v>4435</v>
      </c>
      <c r="J252" s="215">
        <v>1</v>
      </c>
      <c r="K252" s="398">
        <v>45566</v>
      </c>
      <c r="L252" s="398">
        <v>45747</v>
      </c>
      <c r="M252" s="380">
        <f t="shared" si="43"/>
        <v>25.857142857142858</v>
      </c>
      <c r="N252" s="212">
        <v>1</v>
      </c>
      <c r="O252" s="394" t="s">
        <v>4436</v>
      </c>
      <c r="P252" s="213">
        <f t="shared" si="42"/>
        <v>1</v>
      </c>
      <c r="Q252" s="214" t="str">
        <f>IF(ISNUMBER(P252),IF(P252=100%,"CUMPLIDA",IF(AND(ISNUMBER(L252),ISNUMBER([8]OCI!$P$6)), IF(L252&lt;[8]OCI!$P$6,"INCUMPLIDA","PROCESO"), "VERIFICAR FECHA")),"SIN VALOR AVANCE")</f>
        <v>CUMPLIDA</v>
      </c>
      <c r="R252" s="606" t="s">
        <v>4571</v>
      </c>
      <c r="S252" s="602" t="s">
        <v>4572</v>
      </c>
      <c r="T252" s="607">
        <v>1</v>
      </c>
      <c r="U252" s="623">
        <v>45762</v>
      </c>
      <c r="V252" s="623">
        <v>45900</v>
      </c>
      <c r="W252" s="380">
        <f t="shared" si="52"/>
        <v>19.714285714285715</v>
      </c>
      <c r="X252" s="212">
        <v>0</v>
      </c>
      <c r="Y252" s="609" t="s">
        <v>4573</v>
      </c>
      <c r="Z252" s="242">
        <f t="shared" si="44"/>
        <v>0</v>
      </c>
      <c r="AA252" s="242">
        <f t="shared" si="45"/>
        <v>0</v>
      </c>
      <c r="AB252" s="242">
        <f t="shared" si="46"/>
        <v>1</v>
      </c>
      <c r="AC252" s="242">
        <f t="shared" si="47"/>
        <v>0</v>
      </c>
      <c r="AD252" s="242">
        <f t="shared" si="48"/>
        <v>0</v>
      </c>
      <c r="AE252" s="242">
        <f t="shared" si="49"/>
        <v>0</v>
      </c>
      <c r="AF252" s="242">
        <f t="shared" si="50"/>
        <v>0</v>
      </c>
      <c r="AG252" s="242">
        <f t="shared" si="51"/>
        <v>0</v>
      </c>
    </row>
    <row r="253" spans="1:33" ht="409.5" x14ac:dyDescent="0.2">
      <c r="A253" s="219" t="s">
        <v>19</v>
      </c>
      <c r="B253" s="224" t="s">
        <v>16</v>
      </c>
      <c r="C253" s="727"/>
      <c r="D253" s="727"/>
      <c r="E253" s="744"/>
      <c r="F253" s="744"/>
      <c r="G253" s="393" t="s">
        <v>4399</v>
      </c>
      <c r="H253" s="218" t="s">
        <v>4437</v>
      </c>
      <c r="I253" s="394" t="s">
        <v>4401</v>
      </c>
      <c r="J253" s="215">
        <v>1</v>
      </c>
      <c r="K253" s="398">
        <v>45505</v>
      </c>
      <c r="L253" s="398">
        <v>45870</v>
      </c>
      <c r="M253" s="380">
        <f t="shared" si="43"/>
        <v>52.142857142857146</v>
      </c>
      <c r="N253" s="212">
        <v>0.5</v>
      </c>
      <c r="O253" s="394" t="s">
        <v>4402</v>
      </c>
      <c r="P253" s="213">
        <f t="shared" si="42"/>
        <v>0.5</v>
      </c>
      <c r="Q253" s="214" t="str">
        <f>IF(ISNUMBER(P253),IF(P253=100%,"CUMPLIDA",IF(AND(ISNUMBER(L253),ISNUMBER([8]OCI!$P$6)), IF(L253&lt;[8]OCI!$P$6,"INCUMPLIDA","PROCESO"), "VERIFICAR FECHA")),"SIN VALOR AVANCE")</f>
        <v>PROCESO</v>
      </c>
      <c r="R253" s="601" t="s">
        <v>4578</v>
      </c>
      <c r="S253" s="602" t="s">
        <v>4579</v>
      </c>
      <c r="T253" s="603">
        <v>1</v>
      </c>
      <c r="U253" s="623">
        <v>45611</v>
      </c>
      <c r="V253" s="623">
        <v>45731</v>
      </c>
      <c r="W253" s="380">
        <f t="shared" si="52"/>
        <v>17.142857142857142</v>
      </c>
      <c r="X253" s="212">
        <v>0</v>
      </c>
      <c r="Y253" s="609" t="s">
        <v>4580</v>
      </c>
      <c r="Z253" s="242">
        <f t="shared" si="44"/>
        <v>0</v>
      </c>
      <c r="AA253" s="242">
        <f t="shared" si="45"/>
        <v>0</v>
      </c>
      <c r="AB253" s="242">
        <f t="shared" si="46"/>
        <v>1</v>
      </c>
      <c r="AC253" s="242">
        <f t="shared" si="47"/>
        <v>0</v>
      </c>
      <c r="AD253" s="242">
        <f t="shared" si="48"/>
        <v>0</v>
      </c>
      <c r="AE253" s="242">
        <f t="shared" si="49"/>
        <v>0</v>
      </c>
      <c r="AF253" s="242">
        <f t="shared" si="50"/>
        <v>0</v>
      </c>
      <c r="AG253" s="242">
        <f t="shared" si="51"/>
        <v>0</v>
      </c>
    </row>
    <row r="254" spans="1:33" ht="315" x14ac:dyDescent="0.2">
      <c r="A254" s="219" t="s">
        <v>19</v>
      </c>
      <c r="B254" s="224" t="s">
        <v>16</v>
      </c>
      <c r="C254" s="728"/>
      <c r="D254" s="728"/>
      <c r="E254" s="745"/>
      <c r="F254" s="745"/>
      <c r="G254" s="393" t="s">
        <v>4438</v>
      </c>
      <c r="H254" s="218" t="s">
        <v>4439</v>
      </c>
      <c r="I254" s="218" t="s">
        <v>4405</v>
      </c>
      <c r="J254" s="215">
        <v>1</v>
      </c>
      <c r="K254" s="398">
        <v>45519</v>
      </c>
      <c r="L254" s="398">
        <v>45885</v>
      </c>
      <c r="M254" s="380">
        <f t="shared" si="43"/>
        <v>52.285714285714285</v>
      </c>
      <c r="N254" s="212">
        <v>0.8</v>
      </c>
      <c r="O254" s="394" t="s">
        <v>4370</v>
      </c>
      <c r="P254" s="213">
        <f t="shared" si="42"/>
        <v>0.8</v>
      </c>
      <c r="Q254" s="214" t="str">
        <f>IF(ISNUMBER(P254),IF(P254=100%,"CUMPLIDA",IF(AND(ISNUMBER(L254),ISNUMBER([8]OCI!$P$6)), IF(L254&lt;[8]OCI!$P$6,"INCUMPLIDA","PROCESO"), "VERIFICAR FECHA")),"SIN VALOR AVANCE")</f>
        <v>PROCESO</v>
      </c>
      <c r="R254" s="601" t="s">
        <v>4582</v>
      </c>
      <c r="S254" s="602" t="s">
        <v>4583</v>
      </c>
      <c r="T254" s="607">
        <v>1</v>
      </c>
      <c r="U254" s="623">
        <v>45731</v>
      </c>
      <c r="V254" s="623">
        <v>45853</v>
      </c>
      <c r="W254" s="380">
        <f t="shared" si="52"/>
        <v>17.428571428571427</v>
      </c>
      <c r="X254" s="412">
        <v>0</v>
      </c>
      <c r="Y254" s="609" t="s">
        <v>4580</v>
      </c>
      <c r="Z254" s="242">
        <f t="shared" si="44"/>
        <v>0</v>
      </c>
      <c r="AA254" s="242">
        <f t="shared" si="45"/>
        <v>0</v>
      </c>
      <c r="AB254" s="242">
        <f t="shared" si="46"/>
        <v>1</v>
      </c>
      <c r="AC254" s="242">
        <f t="shared" si="47"/>
        <v>0</v>
      </c>
      <c r="AD254" s="242">
        <f t="shared" si="48"/>
        <v>0</v>
      </c>
      <c r="AE254" s="242">
        <f t="shared" si="49"/>
        <v>0</v>
      </c>
      <c r="AF254" s="242">
        <f t="shared" si="50"/>
        <v>0</v>
      </c>
      <c r="AG254" s="242">
        <f t="shared" si="51"/>
        <v>0</v>
      </c>
    </row>
    <row r="255" spans="1:33" ht="165.75" customHeight="1" x14ac:dyDescent="0.2">
      <c r="A255" s="219" t="s">
        <v>19</v>
      </c>
      <c r="B255" s="224" t="s">
        <v>16</v>
      </c>
      <c r="C255" s="726" t="s">
        <v>4363</v>
      </c>
      <c r="D255" s="726" t="s">
        <v>4440</v>
      </c>
      <c r="E255" s="743" t="s">
        <v>4441</v>
      </c>
      <c r="F255" s="743" t="s">
        <v>4442</v>
      </c>
      <c r="G255" s="393" t="s">
        <v>4443</v>
      </c>
      <c r="H255" s="218" t="s">
        <v>4444</v>
      </c>
      <c r="I255" s="218" t="s">
        <v>4445</v>
      </c>
      <c r="J255" s="215">
        <v>1</v>
      </c>
      <c r="K255" s="398">
        <v>45536</v>
      </c>
      <c r="L255" s="398">
        <v>45657</v>
      </c>
      <c r="M255" s="380">
        <f t="shared" si="43"/>
        <v>17.285714285714285</v>
      </c>
      <c r="N255" s="212">
        <v>1</v>
      </c>
      <c r="O255" s="394" t="s">
        <v>4406</v>
      </c>
      <c r="P255" s="213">
        <f t="shared" si="42"/>
        <v>1</v>
      </c>
      <c r="Q255" s="214" t="str">
        <f>IF(ISNUMBER(P255),IF(P255=100%,"CUMPLIDA",IF(AND(ISNUMBER(L255),ISNUMBER([8]OCI!$P$6)), IF(L255&lt;[8]OCI!$P$6,"INCUMPLIDA","PROCESO"), "VERIFICAR FECHA")),"SIN VALOR AVANCE")</f>
        <v>CUMPLIDA</v>
      </c>
      <c r="R255" s="606" t="s">
        <v>1679</v>
      </c>
      <c r="S255" s="602" t="s">
        <v>4053</v>
      </c>
      <c r="T255" s="607">
        <v>1</v>
      </c>
      <c r="U255" s="623">
        <v>45323</v>
      </c>
      <c r="V255" s="623">
        <v>45747</v>
      </c>
      <c r="W255" s="380">
        <f t="shared" si="52"/>
        <v>60.571428571428569</v>
      </c>
      <c r="X255" s="212">
        <v>0</v>
      </c>
      <c r="Y255" s="609" t="s">
        <v>4587</v>
      </c>
      <c r="Z255" s="242">
        <f t="shared" si="44"/>
        <v>0</v>
      </c>
      <c r="AA255" s="242">
        <f t="shared" si="45"/>
        <v>0</v>
      </c>
      <c r="AB255" s="242">
        <f t="shared" si="46"/>
        <v>1</v>
      </c>
      <c r="AC255" s="242">
        <f t="shared" si="47"/>
        <v>0</v>
      </c>
      <c r="AD255" s="242">
        <f t="shared" si="48"/>
        <v>0</v>
      </c>
      <c r="AE255" s="242">
        <f t="shared" si="49"/>
        <v>0</v>
      </c>
      <c r="AF255" s="242">
        <f t="shared" si="50"/>
        <v>0</v>
      </c>
      <c r="AG255" s="242">
        <f t="shared" si="51"/>
        <v>0</v>
      </c>
    </row>
    <row r="256" spans="1:33" ht="120.75" customHeight="1" x14ac:dyDescent="0.2">
      <c r="A256" s="219" t="s">
        <v>19</v>
      </c>
      <c r="B256" s="224" t="s">
        <v>16</v>
      </c>
      <c r="C256" s="727"/>
      <c r="D256" s="727"/>
      <c r="E256" s="744"/>
      <c r="F256" s="744"/>
      <c r="G256" s="393" t="s">
        <v>4446</v>
      </c>
      <c r="H256" s="218" t="s">
        <v>4447</v>
      </c>
      <c r="I256" s="394" t="s">
        <v>4448</v>
      </c>
      <c r="J256" s="215">
        <v>1</v>
      </c>
      <c r="K256" s="398">
        <v>45505</v>
      </c>
      <c r="L256" s="398">
        <v>45566</v>
      </c>
      <c r="M256" s="380">
        <f t="shared" si="43"/>
        <v>8.7142857142857135</v>
      </c>
      <c r="N256" s="212">
        <v>1</v>
      </c>
      <c r="O256" s="394" t="s">
        <v>4381</v>
      </c>
      <c r="P256" s="213">
        <f t="shared" si="42"/>
        <v>1</v>
      </c>
      <c r="Q256" s="214" t="str">
        <f>IF(ISNUMBER(P256),IF(P256=100%,"CUMPLIDA",IF(AND(ISNUMBER(L256),ISNUMBER([8]OCI!$P$6)), IF(L256&lt;[8]OCI!$P$6,"INCUMPLIDA","PROCESO"), "VERIFICAR FECHA")),"SIN VALOR AVANCE")</f>
        <v>CUMPLIDA</v>
      </c>
      <c r="R256" s="606" t="s">
        <v>101</v>
      </c>
      <c r="S256" s="602" t="s">
        <v>102</v>
      </c>
      <c r="T256" s="607">
        <v>1</v>
      </c>
      <c r="U256" s="623">
        <v>45323</v>
      </c>
      <c r="V256" s="623">
        <v>45747</v>
      </c>
      <c r="W256" s="380">
        <f t="shared" si="52"/>
        <v>60.571428571428569</v>
      </c>
      <c r="X256" s="212">
        <v>0</v>
      </c>
      <c r="Y256" s="609" t="s">
        <v>4588</v>
      </c>
      <c r="Z256" s="242">
        <f t="shared" si="44"/>
        <v>0</v>
      </c>
      <c r="AA256" s="242">
        <f t="shared" si="45"/>
        <v>0</v>
      </c>
      <c r="AB256" s="242">
        <f t="shared" si="46"/>
        <v>1</v>
      </c>
      <c r="AC256" s="242">
        <f t="shared" si="47"/>
        <v>0</v>
      </c>
      <c r="AD256" s="242">
        <f t="shared" si="48"/>
        <v>0</v>
      </c>
      <c r="AE256" s="242">
        <f t="shared" si="49"/>
        <v>0</v>
      </c>
      <c r="AF256" s="242">
        <f t="shared" si="50"/>
        <v>0</v>
      </c>
      <c r="AG256" s="242">
        <f t="shared" si="51"/>
        <v>0</v>
      </c>
    </row>
    <row r="257" spans="1:33" ht="150" x14ac:dyDescent="0.2">
      <c r="A257" s="219" t="s">
        <v>19</v>
      </c>
      <c r="B257" s="224" t="s">
        <v>16</v>
      </c>
      <c r="C257" s="727"/>
      <c r="D257" s="727"/>
      <c r="E257" s="744"/>
      <c r="F257" s="744"/>
      <c r="G257" s="393" t="s">
        <v>4443</v>
      </c>
      <c r="H257" s="218" t="s">
        <v>4444</v>
      </c>
      <c r="I257" s="218" t="s">
        <v>4445</v>
      </c>
      <c r="J257" s="215">
        <v>1</v>
      </c>
      <c r="K257" s="398">
        <v>45566</v>
      </c>
      <c r="L257" s="398">
        <v>45657</v>
      </c>
      <c r="M257" s="380">
        <f t="shared" si="43"/>
        <v>13</v>
      </c>
      <c r="N257" s="212">
        <v>1</v>
      </c>
      <c r="O257" s="394" t="s">
        <v>4406</v>
      </c>
      <c r="P257" s="213">
        <f t="shared" ref="P257:P320" si="53">N257/J257</f>
        <v>1</v>
      </c>
      <c r="Q257" s="214" t="str">
        <f>IF(ISNUMBER(P257),IF(P257=100%,"CUMPLIDA",IF(AND(ISNUMBER(L257),ISNUMBER([8]OCI!$P$6)), IF(L257&lt;[8]OCI!$P$6,"INCUMPLIDA","PROCESO"), "VERIFICAR FECHA")),"SIN VALOR AVANCE")</f>
        <v>CUMPLIDA</v>
      </c>
      <c r="R257" s="606" t="s">
        <v>239</v>
      </c>
      <c r="S257" s="602" t="s">
        <v>240</v>
      </c>
      <c r="T257" s="607">
        <v>1</v>
      </c>
      <c r="U257" s="623">
        <v>45231</v>
      </c>
      <c r="V257" s="623">
        <v>45747</v>
      </c>
      <c r="W257" s="380">
        <f t="shared" si="52"/>
        <v>73.714285714285708</v>
      </c>
      <c r="X257" s="212">
        <v>0</v>
      </c>
      <c r="Y257" s="609" t="s">
        <v>4588</v>
      </c>
      <c r="Z257" s="242">
        <f t="shared" si="44"/>
        <v>0</v>
      </c>
      <c r="AA257" s="242">
        <f t="shared" si="45"/>
        <v>0</v>
      </c>
      <c r="AB257" s="242">
        <f t="shared" si="46"/>
        <v>1</v>
      </c>
      <c r="AC257" s="242">
        <f t="shared" si="47"/>
        <v>0</v>
      </c>
      <c r="AD257" s="242">
        <f t="shared" si="48"/>
        <v>0</v>
      </c>
      <c r="AE257" s="242">
        <f t="shared" si="49"/>
        <v>0</v>
      </c>
      <c r="AF257" s="242">
        <f t="shared" si="50"/>
        <v>0</v>
      </c>
      <c r="AG257" s="242">
        <f t="shared" si="51"/>
        <v>0</v>
      </c>
    </row>
    <row r="258" spans="1:33" ht="150.75" x14ac:dyDescent="0.2">
      <c r="A258" s="219" t="s">
        <v>19</v>
      </c>
      <c r="B258" s="224" t="s">
        <v>16</v>
      </c>
      <c r="C258" s="727"/>
      <c r="D258" s="727"/>
      <c r="E258" s="744"/>
      <c r="F258" s="744"/>
      <c r="G258" s="393" t="s">
        <v>4449</v>
      </c>
      <c r="H258" s="218" t="s">
        <v>4450</v>
      </c>
      <c r="I258" s="394" t="s">
        <v>4451</v>
      </c>
      <c r="J258" s="215">
        <v>1</v>
      </c>
      <c r="K258" s="398">
        <v>45519</v>
      </c>
      <c r="L258" s="398">
        <v>45883</v>
      </c>
      <c r="M258" s="380">
        <f t="shared" si="43"/>
        <v>52</v>
      </c>
      <c r="N258" s="212">
        <v>0.3</v>
      </c>
      <c r="O258" s="394" t="s">
        <v>4381</v>
      </c>
      <c r="P258" s="213">
        <f t="shared" si="53"/>
        <v>0.3</v>
      </c>
      <c r="Q258" s="214" t="str">
        <f>IF(ISNUMBER(P258),IF(P258=100%,"CUMPLIDA",IF(AND(ISNUMBER(L258),ISNUMBER([8]OCI!$P$6)), IF(L258&lt;[8]OCI!$P$6,"INCUMPLIDA","PROCESO"), "VERIFICAR FECHA")),"SIN VALOR AVANCE")</f>
        <v>PROCESO</v>
      </c>
      <c r="R258" s="606" t="s">
        <v>104</v>
      </c>
      <c r="S258" s="602" t="s">
        <v>4056</v>
      </c>
      <c r="T258" s="607">
        <v>1</v>
      </c>
      <c r="U258" s="623">
        <v>45323</v>
      </c>
      <c r="V258" s="623">
        <v>45747</v>
      </c>
      <c r="W258" s="380">
        <f t="shared" si="52"/>
        <v>60.571428571428569</v>
      </c>
      <c r="X258" s="212">
        <v>0</v>
      </c>
      <c r="Y258" s="609" t="s">
        <v>4589</v>
      </c>
      <c r="Z258" s="242">
        <f t="shared" si="44"/>
        <v>0</v>
      </c>
      <c r="AA258" s="242">
        <f t="shared" si="45"/>
        <v>0</v>
      </c>
      <c r="AB258" s="242">
        <f t="shared" si="46"/>
        <v>1</v>
      </c>
      <c r="AC258" s="242">
        <f t="shared" si="47"/>
        <v>0</v>
      </c>
      <c r="AD258" s="242">
        <f t="shared" si="48"/>
        <v>0</v>
      </c>
      <c r="AE258" s="242">
        <f t="shared" si="49"/>
        <v>0</v>
      </c>
      <c r="AF258" s="242">
        <f t="shared" si="50"/>
        <v>0</v>
      </c>
      <c r="AG258" s="242">
        <f t="shared" si="51"/>
        <v>0</v>
      </c>
    </row>
    <row r="259" spans="1:33" ht="105.75" x14ac:dyDescent="0.2">
      <c r="A259" s="219" t="s">
        <v>19</v>
      </c>
      <c r="B259" s="224" t="s">
        <v>16</v>
      </c>
      <c r="C259" s="727"/>
      <c r="D259" s="727"/>
      <c r="E259" s="744"/>
      <c r="F259" s="744"/>
      <c r="G259" s="393" t="s">
        <v>4443</v>
      </c>
      <c r="H259" s="218" t="s">
        <v>4444</v>
      </c>
      <c r="I259" s="218" t="s">
        <v>4445</v>
      </c>
      <c r="J259" s="215">
        <v>1</v>
      </c>
      <c r="K259" s="398">
        <v>45566</v>
      </c>
      <c r="L259" s="398">
        <v>45657</v>
      </c>
      <c r="M259" s="380">
        <f t="shared" si="43"/>
        <v>13</v>
      </c>
      <c r="N259" s="212">
        <v>1</v>
      </c>
      <c r="O259" s="394" t="s">
        <v>4406</v>
      </c>
      <c r="P259" s="213">
        <f t="shared" si="53"/>
        <v>1</v>
      </c>
      <c r="Q259" s="214" t="str">
        <f>IF(ISNUMBER(P259),IF(P259=100%,"CUMPLIDA",IF(AND(ISNUMBER(L259),ISNUMBER([8]OCI!$P$6)), IF(L259&lt;[8]OCI!$P$6,"INCUMPLIDA","PROCESO"), "VERIFICAR FECHA")),"SIN VALOR AVANCE")</f>
        <v>CUMPLIDA</v>
      </c>
      <c r="R259" s="606" t="s">
        <v>106</v>
      </c>
      <c r="S259" s="602" t="s">
        <v>168</v>
      </c>
      <c r="T259" s="607">
        <v>1</v>
      </c>
      <c r="U259" s="623">
        <v>45231</v>
      </c>
      <c r="V259" s="623">
        <v>45747</v>
      </c>
      <c r="W259" s="380">
        <f t="shared" si="52"/>
        <v>73.714285714285708</v>
      </c>
      <c r="X259" s="212">
        <v>0</v>
      </c>
      <c r="Y259" s="609" t="s">
        <v>4590</v>
      </c>
      <c r="Z259" s="242">
        <f t="shared" si="44"/>
        <v>0</v>
      </c>
      <c r="AA259" s="242">
        <f t="shared" si="45"/>
        <v>0</v>
      </c>
      <c r="AB259" s="242">
        <f t="shared" si="46"/>
        <v>1</v>
      </c>
      <c r="AC259" s="242">
        <f t="shared" si="47"/>
        <v>0</v>
      </c>
      <c r="AD259" s="242">
        <f t="shared" si="48"/>
        <v>0</v>
      </c>
      <c r="AE259" s="242">
        <f t="shared" si="49"/>
        <v>0</v>
      </c>
      <c r="AF259" s="242">
        <f t="shared" si="50"/>
        <v>0</v>
      </c>
      <c r="AG259" s="242">
        <f t="shared" si="51"/>
        <v>0</v>
      </c>
    </row>
    <row r="260" spans="1:33" ht="180.75" x14ac:dyDescent="0.2">
      <c r="A260" s="219" t="s">
        <v>19</v>
      </c>
      <c r="B260" s="224" t="s">
        <v>16</v>
      </c>
      <c r="C260" s="727"/>
      <c r="D260" s="727"/>
      <c r="E260" s="744"/>
      <c r="F260" s="744"/>
      <c r="G260" s="393" t="s">
        <v>4374</v>
      </c>
      <c r="H260" s="218" t="s">
        <v>4375</v>
      </c>
      <c r="I260" s="376" t="s">
        <v>4369</v>
      </c>
      <c r="J260" s="215">
        <v>1</v>
      </c>
      <c r="K260" s="398">
        <v>45518</v>
      </c>
      <c r="L260" s="398">
        <v>45565</v>
      </c>
      <c r="M260" s="380">
        <f t="shared" si="43"/>
        <v>6.7142857142857144</v>
      </c>
      <c r="N260" s="212">
        <v>1</v>
      </c>
      <c r="O260" s="394" t="s">
        <v>4370</v>
      </c>
      <c r="P260" s="213">
        <f t="shared" si="53"/>
        <v>1</v>
      </c>
      <c r="Q260" s="214" t="str">
        <f>IF(ISNUMBER(P260),IF(P260=100%,"CUMPLIDA",IF(AND(ISNUMBER(L260),ISNUMBER([8]OCI!$P$6)), IF(L260&lt;[8]OCI!$P$6,"INCUMPLIDA","PROCESO"), "VERIFICAR FECHA")),"SIN VALOR AVANCE")</f>
        <v>CUMPLIDA</v>
      </c>
      <c r="R260" s="606" t="s">
        <v>108</v>
      </c>
      <c r="S260" s="602" t="s">
        <v>4591</v>
      </c>
      <c r="T260" s="607">
        <v>1</v>
      </c>
      <c r="U260" s="623">
        <v>45231</v>
      </c>
      <c r="V260" s="623">
        <v>45808</v>
      </c>
      <c r="W260" s="380">
        <f t="shared" si="52"/>
        <v>82.428571428571431</v>
      </c>
      <c r="X260" s="212">
        <v>0</v>
      </c>
      <c r="Y260" s="609" t="s">
        <v>4592</v>
      </c>
      <c r="Z260" s="242">
        <f t="shared" si="44"/>
        <v>0</v>
      </c>
      <c r="AA260" s="242">
        <f t="shared" si="45"/>
        <v>0</v>
      </c>
      <c r="AB260" s="242">
        <f t="shared" si="46"/>
        <v>1</v>
      </c>
      <c r="AC260" s="242">
        <f t="shared" si="47"/>
        <v>0</v>
      </c>
      <c r="AD260" s="242">
        <f t="shared" si="48"/>
        <v>0</v>
      </c>
      <c r="AE260" s="242">
        <f t="shared" si="49"/>
        <v>0</v>
      </c>
      <c r="AF260" s="242">
        <f t="shared" si="50"/>
        <v>0</v>
      </c>
      <c r="AG260" s="242">
        <f t="shared" si="51"/>
        <v>0</v>
      </c>
    </row>
    <row r="261" spans="1:33" ht="90.75" x14ac:dyDescent="0.2">
      <c r="A261" s="219" t="s">
        <v>19</v>
      </c>
      <c r="B261" s="224" t="s">
        <v>16</v>
      </c>
      <c r="C261" s="728"/>
      <c r="D261" s="728"/>
      <c r="E261" s="745"/>
      <c r="F261" s="745"/>
      <c r="G261" s="393" t="s">
        <v>4452</v>
      </c>
      <c r="H261" s="218" t="s">
        <v>4453</v>
      </c>
      <c r="I261" s="394" t="s">
        <v>4378</v>
      </c>
      <c r="J261" s="215">
        <v>1</v>
      </c>
      <c r="K261" s="398">
        <v>45519</v>
      </c>
      <c r="L261" s="385">
        <v>46021</v>
      </c>
      <c r="M261" s="380">
        <f t="shared" si="43"/>
        <v>71.714285714285708</v>
      </c>
      <c r="N261" s="212">
        <v>0.5</v>
      </c>
      <c r="O261" s="394" t="s">
        <v>4370</v>
      </c>
      <c r="P261" s="213">
        <f t="shared" si="53"/>
        <v>0.5</v>
      </c>
      <c r="Q261" s="214" t="str">
        <f>IF(ISNUMBER(P261),IF(P261=100%,"CUMPLIDA",IF(AND(ISNUMBER(L261),ISNUMBER([8]OCI!$P$6)), IF(L261&lt;[8]OCI!$P$6,"INCUMPLIDA","PROCESO"), "VERIFICAR FECHA")),"SIN VALOR AVANCE")</f>
        <v>PROCESO</v>
      </c>
      <c r="R261" s="606" t="s">
        <v>111</v>
      </c>
      <c r="S261" s="602" t="s">
        <v>112</v>
      </c>
      <c r="T261" s="607">
        <v>7</v>
      </c>
      <c r="U261" s="623">
        <v>46024</v>
      </c>
      <c r="V261" s="623">
        <v>46660</v>
      </c>
      <c r="W261" s="380">
        <f t="shared" si="52"/>
        <v>90.857142857142861</v>
      </c>
      <c r="X261" s="212">
        <v>0</v>
      </c>
      <c r="Y261" s="609" t="s">
        <v>4590</v>
      </c>
      <c r="Z261" s="242">
        <f t="shared" si="44"/>
        <v>0</v>
      </c>
      <c r="AA261" s="242">
        <f t="shared" si="45"/>
        <v>0</v>
      </c>
      <c r="AB261" s="242">
        <f t="shared" si="46"/>
        <v>0</v>
      </c>
      <c r="AC261" s="242">
        <f t="shared" si="47"/>
        <v>0</v>
      </c>
      <c r="AD261" s="242">
        <f t="shared" si="48"/>
        <v>0</v>
      </c>
      <c r="AE261" s="242">
        <f t="shared" si="49"/>
        <v>0</v>
      </c>
      <c r="AF261" s="242">
        <f t="shared" si="50"/>
        <v>0</v>
      </c>
      <c r="AG261" s="242">
        <f t="shared" si="51"/>
        <v>0</v>
      </c>
    </row>
    <row r="262" spans="1:33" ht="180" customHeight="1" x14ac:dyDescent="0.2">
      <c r="A262" s="219" t="s">
        <v>19</v>
      </c>
      <c r="B262" s="224" t="s">
        <v>16</v>
      </c>
      <c r="C262" s="726" t="s">
        <v>4363</v>
      </c>
      <c r="D262" s="726" t="s">
        <v>4454</v>
      </c>
      <c r="E262" s="743" t="s">
        <v>4455</v>
      </c>
      <c r="F262" s="743" t="s">
        <v>4456</v>
      </c>
      <c r="G262" s="393" t="s">
        <v>4418</v>
      </c>
      <c r="H262" s="218" t="s">
        <v>4423</v>
      </c>
      <c r="I262" s="394" t="s">
        <v>4420</v>
      </c>
      <c r="J262" s="215">
        <v>1</v>
      </c>
      <c r="K262" s="398">
        <v>45536</v>
      </c>
      <c r="L262" s="398">
        <v>45747</v>
      </c>
      <c r="M262" s="380">
        <f t="shared" si="43"/>
        <v>30.142857142857142</v>
      </c>
      <c r="N262" s="212">
        <v>1</v>
      </c>
      <c r="O262" s="394" t="s">
        <v>4457</v>
      </c>
      <c r="P262" s="213">
        <f t="shared" si="53"/>
        <v>1</v>
      </c>
      <c r="Q262" s="214" t="str">
        <f>IF(ISNUMBER(P262),IF(P262=100%,"CUMPLIDA",IF(AND(ISNUMBER(L262),ISNUMBER([8]OCI!$P$6)), IF(L262&lt;[8]OCI!$P$6,"INCUMPLIDA","PROCESO"), "VERIFICAR FECHA")),"SIN VALOR AVANCE")</f>
        <v>CUMPLIDA</v>
      </c>
      <c r="R262" s="606" t="s">
        <v>115</v>
      </c>
      <c r="S262" s="602" t="s">
        <v>116</v>
      </c>
      <c r="T262" s="607">
        <v>1</v>
      </c>
      <c r="U262" s="623">
        <v>46024</v>
      </c>
      <c r="V262" s="623">
        <v>46660</v>
      </c>
      <c r="W262" s="380">
        <f t="shared" si="52"/>
        <v>90.857142857142861</v>
      </c>
      <c r="X262" s="212">
        <v>0</v>
      </c>
      <c r="Y262" s="609" t="s">
        <v>4593</v>
      </c>
      <c r="Z262" s="242">
        <f t="shared" si="44"/>
        <v>0</v>
      </c>
      <c r="AA262" s="242">
        <f t="shared" si="45"/>
        <v>0</v>
      </c>
      <c r="AB262" s="242">
        <f t="shared" si="46"/>
        <v>1</v>
      </c>
      <c r="AC262" s="242">
        <f t="shared" si="47"/>
        <v>0</v>
      </c>
      <c r="AD262" s="242">
        <f t="shared" si="48"/>
        <v>0</v>
      </c>
      <c r="AE262" s="242">
        <f t="shared" si="49"/>
        <v>0</v>
      </c>
      <c r="AF262" s="242">
        <f t="shared" si="50"/>
        <v>0</v>
      </c>
      <c r="AG262" s="242">
        <f t="shared" si="51"/>
        <v>0</v>
      </c>
    </row>
    <row r="263" spans="1:33" ht="409.5" x14ac:dyDescent="0.2">
      <c r="A263" s="219" t="s">
        <v>19</v>
      </c>
      <c r="B263" s="224" t="s">
        <v>16</v>
      </c>
      <c r="C263" s="727"/>
      <c r="D263" s="727"/>
      <c r="E263" s="744"/>
      <c r="F263" s="744"/>
      <c r="G263" s="393" t="s">
        <v>4422</v>
      </c>
      <c r="H263" s="218" t="s">
        <v>4423</v>
      </c>
      <c r="I263" s="394" t="s">
        <v>4424</v>
      </c>
      <c r="J263" s="215">
        <v>3</v>
      </c>
      <c r="K263" s="398">
        <v>45748</v>
      </c>
      <c r="L263" s="398">
        <v>46022</v>
      </c>
      <c r="M263" s="380">
        <f t="shared" si="43"/>
        <v>39.142857142857146</v>
      </c>
      <c r="N263" s="212">
        <v>0.44</v>
      </c>
      <c r="O263" s="394" t="s">
        <v>4457</v>
      </c>
      <c r="P263" s="213">
        <f t="shared" si="53"/>
        <v>0.14666666666666667</v>
      </c>
      <c r="Q263" s="214" t="str">
        <f>IF(ISNUMBER(P263),IF(P263=100%,"CUMPLIDA",IF(AND(ISNUMBER(L263),ISNUMBER([8]OCI!$P$6)), IF(L263&lt;[8]OCI!$P$6,"INCUMPLIDA","PROCESO"), "VERIFICAR FECHA")),"SIN VALOR AVANCE")</f>
        <v>PROCESO</v>
      </c>
      <c r="R263" s="606" t="s">
        <v>118</v>
      </c>
      <c r="S263" s="602" t="s">
        <v>119</v>
      </c>
      <c r="T263" s="607">
        <v>2</v>
      </c>
      <c r="U263" s="623">
        <v>46024</v>
      </c>
      <c r="V263" s="623">
        <v>46660</v>
      </c>
      <c r="W263" s="380">
        <f t="shared" si="52"/>
        <v>90.857142857142861</v>
      </c>
      <c r="X263" s="212">
        <v>0</v>
      </c>
      <c r="Y263" s="609" t="s">
        <v>4592</v>
      </c>
      <c r="Z263" s="242">
        <f t="shared" si="44"/>
        <v>0</v>
      </c>
      <c r="AA263" s="242">
        <f t="shared" si="45"/>
        <v>0</v>
      </c>
      <c r="AB263" s="242">
        <f t="shared" si="46"/>
        <v>0</v>
      </c>
      <c r="AC263" s="242">
        <f t="shared" si="47"/>
        <v>0</v>
      </c>
      <c r="AD263" s="242">
        <f t="shared" si="48"/>
        <v>0</v>
      </c>
      <c r="AE263" s="242">
        <f t="shared" si="49"/>
        <v>0</v>
      </c>
      <c r="AF263" s="242">
        <f t="shared" si="50"/>
        <v>0</v>
      </c>
      <c r="AG263" s="242">
        <f t="shared" si="51"/>
        <v>0</v>
      </c>
    </row>
    <row r="264" spans="1:33" ht="75" customHeight="1" x14ac:dyDescent="0.2">
      <c r="A264" s="219" t="s">
        <v>19</v>
      </c>
      <c r="B264" s="224" t="s">
        <v>16</v>
      </c>
      <c r="C264" s="727"/>
      <c r="D264" s="727"/>
      <c r="E264" s="744"/>
      <c r="F264" s="744"/>
      <c r="G264" s="393" t="s">
        <v>4458</v>
      </c>
      <c r="H264" s="218" t="s">
        <v>4459</v>
      </c>
      <c r="I264" s="394" t="s">
        <v>4460</v>
      </c>
      <c r="J264" s="215">
        <v>1</v>
      </c>
      <c r="K264" s="398">
        <v>45523</v>
      </c>
      <c r="L264" s="398">
        <v>45688</v>
      </c>
      <c r="M264" s="380">
        <f t="shared" si="43"/>
        <v>23.571428571428573</v>
      </c>
      <c r="N264" s="212">
        <v>1</v>
      </c>
      <c r="O264" s="394" t="s">
        <v>4457</v>
      </c>
      <c r="P264" s="213">
        <f t="shared" si="53"/>
        <v>1</v>
      </c>
      <c r="Q264" s="214" t="str">
        <f>IF(ISNUMBER(P264),IF(P264=100%,"CUMPLIDA",IF(AND(ISNUMBER(L264),ISNUMBER([8]OCI!$P$6)), IF(L264&lt;[8]OCI!$P$6,"INCUMPLIDA","PROCESO"), "VERIFICAR FECHA")),"SIN VALOR AVANCE")</f>
        <v>CUMPLIDA</v>
      </c>
      <c r="R264" s="606" t="s">
        <v>4599</v>
      </c>
      <c r="S264" s="602" t="s">
        <v>4599</v>
      </c>
      <c r="T264" s="607">
        <v>1</v>
      </c>
      <c r="U264" s="623">
        <v>45628</v>
      </c>
      <c r="V264" s="623">
        <v>45838</v>
      </c>
      <c r="W264" s="380">
        <f t="shared" si="52"/>
        <v>30</v>
      </c>
      <c r="X264" s="212">
        <v>0</v>
      </c>
      <c r="Y264" s="609" t="s">
        <v>4600</v>
      </c>
      <c r="Z264" s="242">
        <f t="shared" si="44"/>
        <v>0</v>
      </c>
      <c r="AA264" s="242">
        <f t="shared" si="45"/>
        <v>0</v>
      </c>
      <c r="AB264" s="242">
        <f t="shared" si="46"/>
        <v>1</v>
      </c>
      <c r="AC264" s="242">
        <f t="shared" si="47"/>
        <v>0</v>
      </c>
      <c r="AD264" s="242">
        <f t="shared" si="48"/>
        <v>0</v>
      </c>
      <c r="AE264" s="242">
        <f t="shared" si="49"/>
        <v>0</v>
      </c>
      <c r="AF264" s="242">
        <f t="shared" si="50"/>
        <v>0</v>
      </c>
      <c r="AG264" s="242">
        <f t="shared" si="51"/>
        <v>0</v>
      </c>
    </row>
    <row r="265" spans="1:33" ht="165" x14ac:dyDescent="0.2">
      <c r="A265" s="219" t="s">
        <v>19</v>
      </c>
      <c r="B265" s="224" t="s">
        <v>16</v>
      </c>
      <c r="C265" s="727"/>
      <c r="D265" s="727"/>
      <c r="E265" s="744"/>
      <c r="F265" s="744"/>
      <c r="G265" s="374" t="s">
        <v>4461</v>
      </c>
      <c r="H265" s="218" t="s">
        <v>4462</v>
      </c>
      <c r="I265" s="394" t="s">
        <v>4460</v>
      </c>
      <c r="J265" s="215">
        <v>1</v>
      </c>
      <c r="K265" s="398">
        <v>45505</v>
      </c>
      <c r="L265" s="398">
        <v>45547</v>
      </c>
      <c r="M265" s="380">
        <f t="shared" si="43"/>
        <v>6</v>
      </c>
      <c r="N265" s="212">
        <v>1</v>
      </c>
      <c r="O265" s="394" t="s">
        <v>4463</v>
      </c>
      <c r="P265" s="213">
        <f t="shared" si="53"/>
        <v>1</v>
      </c>
      <c r="Q265" s="214" t="str">
        <f>IF(ISNUMBER(P265),IF(P265=100%,"CUMPLIDA",IF(AND(ISNUMBER(L265),ISNUMBER([8]OCI!$P$6)), IF(L265&lt;[8]OCI!$P$6,"INCUMPLIDA","PROCESO"), "VERIFICAR FECHA")),"SIN VALOR AVANCE")</f>
        <v>CUMPLIDA</v>
      </c>
      <c r="R265" s="606" t="s">
        <v>4602</v>
      </c>
      <c r="S265" s="602" t="s">
        <v>4602</v>
      </c>
      <c r="T265" s="607">
        <v>1</v>
      </c>
      <c r="U265" s="623">
        <v>45628</v>
      </c>
      <c r="V265" s="623">
        <v>45838</v>
      </c>
      <c r="W265" s="380">
        <f t="shared" si="52"/>
        <v>30</v>
      </c>
      <c r="X265" s="212">
        <v>0</v>
      </c>
      <c r="Y265" s="609" t="s">
        <v>4600</v>
      </c>
      <c r="Z265" s="242">
        <f t="shared" si="44"/>
        <v>0</v>
      </c>
      <c r="AA265" s="242">
        <f t="shared" si="45"/>
        <v>0</v>
      </c>
      <c r="AB265" s="242">
        <f t="shared" si="46"/>
        <v>1</v>
      </c>
      <c r="AC265" s="242">
        <f t="shared" si="47"/>
        <v>0</v>
      </c>
      <c r="AD265" s="242">
        <f t="shared" si="48"/>
        <v>0</v>
      </c>
      <c r="AE265" s="242">
        <f t="shared" si="49"/>
        <v>0</v>
      </c>
      <c r="AF265" s="242">
        <f t="shared" si="50"/>
        <v>0</v>
      </c>
      <c r="AG265" s="242">
        <f t="shared" si="51"/>
        <v>0</v>
      </c>
    </row>
    <row r="266" spans="1:33" ht="135.75" x14ac:dyDescent="0.2">
      <c r="A266" s="219" t="s">
        <v>19</v>
      </c>
      <c r="B266" s="224" t="s">
        <v>16</v>
      </c>
      <c r="C266" s="727"/>
      <c r="D266" s="727"/>
      <c r="E266" s="744"/>
      <c r="F266" s="744"/>
      <c r="G266" s="374" t="s">
        <v>4464</v>
      </c>
      <c r="H266" s="218" t="s">
        <v>4465</v>
      </c>
      <c r="I266" s="394" t="s">
        <v>4460</v>
      </c>
      <c r="J266" s="215">
        <v>1</v>
      </c>
      <c r="K266" s="398">
        <v>45505</v>
      </c>
      <c r="L266" s="398">
        <v>45547</v>
      </c>
      <c r="M266" s="380">
        <f t="shared" si="43"/>
        <v>6</v>
      </c>
      <c r="N266" s="212">
        <v>1</v>
      </c>
      <c r="O266" s="394" t="s">
        <v>4463</v>
      </c>
      <c r="P266" s="213">
        <f t="shared" si="53"/>
        <v>1</v>
      </c>
      <c r="Q266" s="214" t="str">
        <f>IF(ISNUMBER(P266),IF(P266=100%,"CUMPLIDA",IF(AND(ISNUMBER(L266),ISNUMBER([8]OCI!$P$6)), IF(L266&lt;[8]OCI!$P$6,"INCUMPLIDA","PROCESO"), "VERIFICAR FECHA")),"SIN VALOR AVANCE")</f>
        <v>CUMPLIDA</v>
      </c>
      <c r="R266" s="606" t="s">
        <v>4602</v>
      </c>
      <c r="S266" s="602" t="s">
        <v>4602</v>
      </c>
      <c r="T266" s="607">
        <v>1</v>
      </c>
      <c r="U266" s="623">
        <v>45628</v>
      </c>
      <c r="V266" s="623">
        <v>45838</v>
      </c>
      <c r="W266" s="380">
        <f t="shared" si="52"/>
        <v>30</v>
      </c>
      <c r="X266" s="212">
        <v>0</v>
      </c>
      <c r="Y266" s="609" t="s">
        <v>4600</v>
      </c>
      <c r="Z266" s="242">
        <f t="shared" si="44"/>
        <v>0</v>
      </c>
      <c r="AA266" s="242">
        <f t="shared" si="45"/>
        <v>0</v>
      </c>
      <c r="AB266" s="242">
        <f t="shared" si="46"/>
        <v>1</v>
      </c>
      <c r="AC266" s="242">
        <f t="shared" si="47"/>
        <v>0</v>
      </c>
      <c r="AD266" s="242">
        <f t="shared" si="48"/>
        <v>0</v>
      </c>
      <c r="AE266" s="242">
        <f t="shared" si="49"/>
        <v>0</v>
      </c>
      <c r="AF266" s="242">
        <f t="shared" si="50"/>
        <v>0</v>
      </c>
      <c r="AG266" s="242">
        <f t="shared" si="51"/>
        <v>0</v>
      </c>
    </row>
    <row r="267" spans="1:33" ht="315" customHeight="1" x14ac:dyDescent="0.2">
      <c r="A267" s="219" t="s">
        <v>19</v>
      </c>
      <c r="B267" s="224" t="s">
        <v>16</v>
      </c>
      <c r="C267" s="727"/>
      <c r="D267" s="727"/>
      <c r="E267" s="744"/>
      <c r="F267" s="744"/>
      <c r="G267" s="393" t="s">
        <v>4466</v>
      </c>
      <c r="H267" s="218" t="s">
        <v>4467</v>
      </c>
      <c r="I267" s="394" t="s">
        <v>4460</v>
      </c>
      <c r="J267" s="215">
        <v>1</v>
      </c>
      <c r="K267" s="398">
        <v>45523</v>
      </c>
      <c r="L267" s="398">
        <v>45688</v>
      </c>
      <c r="M267" s="380">
        <f t="shared" ref="M267:M330" si="54">(L267-K267)/7</f>
        <v>23.571428571428573</v>
      </c>
      <c r="N267" s="212">
        <v>1</v>
      </c>
      <c r="O267" s="394" t="s">
        <v>4457</v>
      </c>
      <c r="P267" s="213">
        <f t="shared" si="53"/>
        <v>1</v>
      </c>
      <c r="Q267" s="214" t="str">
        <f>IF(ISNUMBER(P267),IF(P267=100%,"CUMPLIDA",IF(AND(ISNUMBER(L267),ISNUMBER([8]OCI!$P$6)), IF(L267&lt;[8]OCI!$P$6,"INCUMPLIDA","PROCESO"), "VERIFICAR FECHA")),"SIN VALOR AVANCE")</f>
        <v>CUMPLIDA</v>
      </c>
      <c r="R267" s="606" t="s">
        <v>4607</v>
      </c>
      <c r="S267" s="602" t="s">
        <v>4607</v>
      </c>
      <c r="T267" s="607">
        <v>1</v>
      </c>
      <c r="U267" s="623">
        <v>45689</v>
      </c>
      <c r="V267" s="623">
        <v>45747</v>
      </c>
      <c r="W267" s="380">
        <f t="shared" si="52"/>
        <v>8.2857142857142865</v>
      </c>
      <c r="X267" s="212">
        <v>0</v>
      </c>
      <c r="Y267" s="609" t="s">
        <v>4600</v>
      </c>
      <c r="Z267" s="242">
        <f t="shared" si="44"/>
        <v>0</v>
      </c>
      <c r="AA267" s="242">
        <f t="shared" si="45"/>
        <v>0</v>
      </c>
      <c r="AB267" s="242">
        <f t="shared" si="46"/>
        <v>1</v>
      </c>
      <c r="AC267" s="242">
        <f t="shared" si="47"/>
        <v>0</v>
      </c>
      <c r="AD267" s="242">
        <f t="shared" si="48"/>
        <v>0</v>
      </c>
      <c r="AE267" s="242">
        <f t="shared" si="49"/>
        <v>0</v>
      </c>
      <c r="AF267" s="242">
        <f t="shared" si="50"/>
        <v>0</v>
      </c>
      <c r="AG267" s="242">
        <f t="shared" si="51"/>
        <v>0</v>
      </c>
    </row>
    <row r="268" spans="1:33" ht="210" x14ac:dyDescent="0.2">
      <c r="A268" s="219" t="s">
        <v>19</v>
      </c>
      <c r="B268" s="224" t="s">
        <v>16</v>
      </c>
      <c r="C268" s="728"/>
      <c r="D268" s="728"/>
      <c r="E268" s="745"/>
      <c r="F268" s="745"/>
      <c r="G268" s="393" t="s">
        <v>4468</v>
      </c>
      <c r="H268" s="218" t="s">
        <v>4469</v>
      </c>
      <c r="I268" s="394" t="s">
        <v>4470</v>
      </c>
      <c r="J268" s="215">
        <v>3</v>
      </c>
      <c r="K268" s="398">
        <v>45516</v>
      </c>
      <c r="L268" s="398">
        <v>45747</v>
      </c>
      <c r="M268" s="380">
        <f t="shared" si="54"/>
        <v>33</v>
      </c>
      <c r="N268" s="212">
        <v>3</v>
      </c>
      <c r="O268" s="394" t="s">
        <v>4457</v>
      </c>
      <c r="P268" s="213">
        <f t="shared" si="53"/>
        <v>1</v>
      </c>
      <c r="Q268" s="214" t="str">
        <f>IF(ISNUMBER(P268),IF(P268=100%,"CUMPLIDA",IF(AND(ISNUMBER(L268),ISNUMBER([8]OCI!$P$6)), IF(L268&lt;[8]OCI!$P$6,"INCUMPLIDA","PROCESO"), "VERIFICAR FECHA")),"SIN VALOR AVANCE")</f>
        <v>CUMPLIDA</v>
      </c>
      <c r="R268" s="606" t="s">
        <v>4609</v>
      </c>
      <c r="S268" s="602" t="s">
        <v>4609</v>
      </c>
      <c r="T268" s="607">
        <v>1</v>
      </c>
      <c r="U268" s="623">
        <v>45658</v>
      </c>
      <c r="V268" s="623">
        <v>45716</v>
      </c>
      <c r="W268" s="380">
        <f t="shared" si="52"/>
        <v>8.2857142857142865</v>
      </c>
      <c r="X268" s="212">
        <v>0</v>
      </c>
      <c r="Y268" s="609" t="s">
        <v>4600</v>
      </c>
      <c r="Z268" s="242">
        <f t="shared" si="44"/>
        <v>0</v>
      </c>
      <c r="AA268" s="242">
        <f t="shared" si="45"/>
        <v>0</v>
      </c>
      <c r="AB268" s="242">
        <f t="shared" si="46"/>
        <v>0</v>
      </c>
      <c r="AC268" s="242">
        <f t="shared" si="47"/>
        <v>0</v>
      </c>
      <c r="AD268" s="242">
        <f t="shared" si="48"/>
        <v>0</v>
      </c>
      <c r="AE268" s="242">
        <f t="shared" si="49"/>
        <v>0</v>
      </c>
      <c r="AF268" s="242">
        <f t="shared" si="50"/>
        <v>0</v>
      </c>
      <c r="AG268" s="242">
        <f t="shared" si="51"/>
        <v>0</v>
      </c>
    </row>
    <row r="269" spans="1:33" ht="150" customHeight="1" x14ac:dyDescent="0.2">
      <c r="A269" s="219" t="s">
        <v>19</v>
      </c>
      <c r="B269" s="224" t="s">
        <v>16</v>
      </c>
      <c r="C269" s="726" t="s">
        <v>4363</v>
      </c>
      <c r="D269" s="726" t="s">
        <v>4471</v>
      </c>
      <c r="E269" s="743" t="s">
        <v>4472</v>
      </c>
      <c r="F269" s="743" t="s">
        <v>4473</v>
      </c>
      <c r="G269" s="393" t="s">
        <v>4474</v>
      </c>
      <c r="H269" s="218" t="s">
        <v>4475</v>
      </c>
      <c r="I269" s="394" t="s">
        <v>4429</v>
      </c>
      <c r="J269" s="215">
        <v>1</v>
      </c>
      <c r="K269" s="398">
        <v>45519</v>
      </c>
      <c r="L269" s="398">
        <v>45657</v>
      </c>
      <c r="M269" s="380">
        <f t="shared" si="54"/>
        <v>19.714285714285715</v>
      </c>
      <c r="N269" s="212">
        <v>1</v>
      </c>
      <c r="O269" s="394" t="s">
        <v>4476</v>
      </c>
      <c r="P269" s="213">
        <f t="shared" si="53"/>
        <v>1</v>
      </c>
      <c r="Q269" s="214" t="str">
        <f>IF(ISNUMBER(P269),IF(P269=100%,"CUMPLIDA",IF(AND(ISNUMBER(L269),ISNUMBER([8]OCI!$P$6)), IF(L269&lt;[8]OCI!$P$6,"INCUMPLIDA","PROCESO"), "VERIFICAR FECHA")),"SIN VALOR AVANCE")</f>
        <v>CUMPLIDA</v>
      </c>
      <c r="R269" s="606" t="s">
        <v>4611</v>
      </c>
      <c r="S269" s="602" t="s">
        <v>4611</v>
      </c>
      <c r="T269" s="607">
        <v>2</v>
      </c>
      <c r="U269" s="623">
        <v>45628</v>
      </c>
      <c r="V269" s="623">
        <v>45838</v>
      </c>
      <c r="W269" s="380">
        <f t="shared" si="52"/>
        <v>30</v>
      </c>
      <c r="X269" s="212">
        <v>0</v>
      </c>
      <c r="Y269" s="609" t="s">
        <v>4600</v>
      </c>
      <c r="Z269" s="242">
        <f t="shared" si="44"/>
        <v>0</v>
      </c>
      <c r="AA269" s="242">
        <f t="shared" si="45"/>
        <v>0</v>
      </c>
      <c r="AB269" s="242">
        <f t="shared" si="46"/>
        <v>0</v>
      </c>
      <c r="AC269" s="242">
        <f t="shared" si="47"/>
        <v>0</v>
      </c>
      <c r="AD269" s="242">
        <f t="shared" si="48"/>
        <v>0</v>
      </c>
      <c r="AE269" s="242">
        <f t="shared" si="49"/>
        <v>0</v>
      </c>
      <c r="AF269" s="242">
        <f t="shared" si="50"/>
        <v>0</v>
      </c>
      <c r="AG269" s="242">
        <f t="shared" si="51"/>
        <v>0</v>
      </c>
    </row>
    <row r="270" spans="1:33" ht="165" customHeight="1" x14ac:dyDescent="0.2">
      <c r="A270" s="219" t="s">
        <v>19</v>
      </c>
      <c r="B270" s="224" t="s">
        <v>16</v>
      </c>
      <c r="C270" s="727"/>
      <c r="D270" s="727"/>
      <c r="E270" s="744"/>
      <c r="F270" s="744"/>
      <c r="G270" s="393" t="s">
        <v>4431</v>
      </c>
      <c r="H270" s="394" t="s">
        <v>4477</v>
      </c>
      <c r="I270" s="218" t="s">
        <v>546</v>
      </c>
      <c r="J270" s="215">
        <v>1</v>
      </c>
      <c r="K270" s="398">
        <v>45505</v>
      </c>
      <c r="L270" s="398">
        <v>45565</v>
      </c>
      <c r="M270" s="380">
        <f t="shared" si="54"/>
        <v>8.5714285714285712</v>
      </c>
      <c r="N270" s="212">
        <v>1</v>
      </c>
      <c r="O270" s="394" t="s">
        <v>4478</v>
      </c>
      <c r="P270" s="213">
        <f t="shared" si="53"/>
        <v>1</v>
      </c>
      <c r="Q270" s="214" t="str">
        <f>IF(ISNUMBER(P270),IF(P270=100%,"CUMPLIDA",IF(AND(ISNUMBER(L270),ISNUMBER([8]OCI!$P$6)), IF(L270&lt;[8]OCI!$P$6,"INCUMPLIDA","PROCESO"), "VERIFICAR FECHA")),"SIN VALOR AVANCE")</f>
        <v>CUMPLIDA</v>
      </c>
      <c r="R270" s="606" t="s">
        <v>4615</v>
      </c>
      <c r="S270" s="602" t="s">
        <v>4615</v>
      </c>
      <c r="T270" s="607">
        <v>1</v>
      </c>
      <c r="U270" s="623">
        <v>45628</v>
      </c>
      <c r="V270" s="623">
        <v>45869</v>
      </c>
      <c r="W270" s="380">
        <f t="shared" si="52"/>
        <v>34.428571428571431</v>
      </c>
      <c r="X270" s="212">
        <v>0</v>
      </c>
      <c r="Y270" s="609" t="s">
        <v>4616</v>
      </c>
      <c r="Z270" s="242">
        <f t="shared" si="44"/>
        <v>0</v>
      </c>
      <c r="AA270" s="242">
        <f t="shared" si="45"/>
        <v>0</v>
      </c>
      <c r="AB270" s="242">
        <f t="shared" si="46"/>
        <v>1</v>
      </c>
      <c r="AC270" s="242">
        <f t="shared" si="47"/>
        <v>0</v>
      </c>
      <c r="AD270" s="242">
        <f t="shared" si="48"/>
        <v>0</v>
      </c>
      <c r="AE270" s="242">
        <f t="shared" si="49"/>
        <v>0</v>
      </c>
      <c r="AF270" s="242">
        <f t="shared" si="50"/>
        <v>0</v>
      </c>
      <c r="AG270" s="242">
        <f t="shared" si="51"/>
        <v>0</v>
      </c>
    </row>
    <row r="271" spans="1:33" ht="105.75" x14ac:dyDescent="0.2">
      <c r="A271" s="219" t="s">
        <v>19</v>
      </c>
      <c r="B271" s="224" t="s">
        <v>16</v>
      </c>
      <c r="C271" s="728"/>
      <c r="D271" s="728"/>
      <c r="E271" s="745"/>
      <c r="F271" s="745"/>
      <c r="G271" s="393" t="s">
        <v>4434</v>
      </c>
      <c r="H271" s="394" t="s">
        <v>4434</v>
      </c>
      <c r="I271" s="218" t="s">
        <v>4479</v>
      </c>
      <c r="J271" s="215">
        <v>1</v>
      </c>
      <c r="K271" s="398">
        <v>45566</v>
      </c>
      <c r="L271" s="398">
        <v>45747</v>
      </c>
      <c r="M271" s="380">
        <f t="shared" si="54"/>
        <v>25.857142857142858</v>
      </c>
      <c r="N271" s="212">
        <v>1</v>
      </c>
      <c r="O271" s="394" t="s">
        <v>4480</v>
      </c>
      <c r="P271" s="213">
        <f t="shared" si="53"/>
        <v>1</v>
      </c>
      <c r="Q271" s="214" t="str">
        <f>IF(ISNUMBER(P271),IF(P271=100%,"CUMPLIDA",IF(AND(ISNUMBER(L271),ISNUMBER([8]OCI!$P$6)), IF(L271&lt;[8]OCI!$P$6,"INCUMPLIDA","PROCESO"), "VERIFICAR FECHA")),"SIN VALOR AVANCE")</f>
        <v>CUMPLIDA</v>
      </c>
      <c r="R271" s="606" t="s">
        <v>4618</v>
      </c>
      <c r="S271" s="602" t="s">
        <v>4618</v>
      </c>
      <c r="T271" s="607">
        <v>1</v>
      </c>
      <c r="U271" s="623">
        <v>45628</v>
      </c>
      <c r="V271" s="623">
        <v>45716</v>
      </c>
      <c r="W271" s="380">
        <f t="shared" si="52"/>
        <v>12.571428571428571</v>
      </c>
      <c r="X271" s="212">
        <v>0</v>
      </c>
      <c r="Y271" s="609" t="s">
        <v>4619</v>
      </c>
      <c r="Z271" s="242">
        <f t="shared" si="44"/>
        <v>0</v>
      </c>
      <c r="AA271" s="242">
        <f t="shared" si="45"/>
        <v>0</v>
      </c>
      <c r="AB271" s="242">
        <f t="shared" si="46"/>
        <v>1</v>
      </c>
      <c r="AC271" s="242">
        <f t="shared" si="47"/>
        <v>0</v>
      </c>
      <c r="AD271" s="242">
        <f t="shared" si="48"/>
        <v>0</v>
      </c>
      <c r="AE271" s="242">
        <f t="shared" si="49"/>
        <v>0</v>
      </c>
      <c r="AF271" s="242">
        <f t="shared" si="50"/>
        <v>0</v>
      </c>
      <c r="AG271" s="242">
        <f t="shared" si="51"/>
        <v>0</v>
      </c>
    </row>
    <row r="272" spans="1:33" ht="135" customHeight="1" x14ac:dyDescent="0.2">
      <c r="A272" s="219" t="s">
        <v>19</v>
      </c>
      <c r="B272" s="224" t="s">
        <v>16</v>
      </c>
      <c r="C272" s="726" t="s">
        <v>4481</v>
      </c>
      <c r="D272" s="726" t="s">
        <v>4482</v>
      </c>
      <c r="E272" s="743" t="s">
        <v>4483</v>
      </c>
      <c r="F272" s="743" t="s">
        <v>4484</v>
      </c>
      <c r="G272" s="393" t="s">
        <v>4485</v>
      </c>
      <c r="H272" s="218" t="s">
        <v>4486</v>
      </c>
      <c r="I272" s="394" t="s">
        <v>4487</v>
      </c>
      <c r="J272" s="215">
        <v>1</v>
      </c>
      <c r="K272" s="398">
        <v>45505</v>
      </c>
      <c r="L272" s="398">
        <v>45535</v>
      </c>
      <c r="M272" s="380">
        <f t="shared" si="54"/>
        <v>4.2857142857142856</v>
      </c>
      <c r="N272" s="212">
        <v>1</v>
      </c>
      <c r="O272" s="405" t="s">
        <v>4488</v>
      </c>
      <c r="P272" s="213">
        <f t="shared" si="53"/>
        <v>1</v>
      </c>
      <c r="Q272" s="214" t="str">
        <f>IF(ISNUMBER(P272),IF(P272=100%,"CUMPLIDA",IF(AND(ISNUMBER(L272),ISNUMBER([8]OCI!$P$6)), IF(L272&lt;[8]OCI!$P$6,"INCUMPLIDA","PROCESO"), "VERIFICAR FECHA")),"SIN VALOR AVANCE")</f>
        <v>CUMPLIDA</v>
      </c>
      <c r="R272" s="606" t="s">
        <v>4622</v>
      </c>
      <c r="S272" s="602" t="s">
        <v>4622</v>
      </c>
      <c r="T272" s="607">
        <v>1</v>
      </c>
      <c r="U272" s="623">
        <v>45628</v>
      </c>
      <c r="V272" s="623">
        <v>45869</v>
      </c>
      <c r="W272" s="380">
        <f t="shared" si="52"/>
        <v>34.428571428571431</v>
      </c>
      <c r="X272" s="212">
        <v>0</v>
      </c>
      <c r="Y272" s="609" t="s">
        <v>4623</v>
      </c>
      <c r="Z272" s="242">
        <f t="shared" si="44"/>
        <v>0</v>
      </c>
      <c r="AA272" s="242">
        <f t="shared" si="45"/>
        <v>0</v>
      </c>
      <c r="AB272" s="242">
        <f t="shared" si="46"/>
        <v>1</v>
      </c>
      <c r="AC272" s="242">
        <f t="shared" si="47"/>
        <v>0</v>
      </c>
      <c r="AD272" s="242">
        <f t="shared" si="48"/>
        <v>0</v>
      </c>
      <c r="AE272" s="242">
        <f t="shared" si="49"/>
        <v>0</v>
      </c>
      <c r="AF272" s="242">
        <f t="shared" si="50"/>
        <v>0</v>
      </c>
      <c r="AG272" s="242">
        <f t="shared" si="51"/>
        <v>0</v>
      </c>
    </row>
    <row r="273" spans="1:33" ht="165" customHeight="1" x14ac:dyDescent="0.2">
      <c r="A273" s="219" t="s">
        <v>19</v>
      </c>
      <c r="B273" s="224" t="s">
        <v>16</v>
      </c>
      <c r="C273" s="727"/>
      <c r="D273" s="727"/>
      <c r="E273" s="744"/>
      <c r="F273" s="744"/>
      <c r="G273" s="393" t="s">
        <v>4489</v>
      </c>
      <c r="H273" s="218" t="s">
        <v>4490</v>
      </c>
      <c r="I273" s="394" t="s">
        <v>4491</v>
      </c>
      <c r="J273" s="215">
        <v>1</v>
      </c>
      <c r="K273" s="398">
        <v>45505</v>
      </c>
      <c r="L273" s="398">
        <v>45535</v>
      </c>
      <c r="M273" s="380">
        <f t="shared" si="54"/>
        <v>4.2857142857142856</v>
      </c>
      <c r="N273" s="212">
        <v>1</v>
      </c>
      <c r="O273" s="405" t="s">
        <v>4492</v>
      </c>
      <c r="P273" s="213">
        <f t="shared" si="53"/>
        <v>1</v>
      </c>
      <c r="Q273" s="214" t="str">
        <f>IF(ISNUMBER(P273),IF(P273=100%,"CUMPLIDA",IF(AND(ISNUMBER(L273),ISNUMBER([8]OCI!$P$6)), IF(L273&lt;[8]OCI!$P$6,"INCUMPLIDA","PROCESO"), "VERIFICAR FECHA")),"SIN VALOR AVANCE")</f>
        <v>CUMPLIDA</v>
      </c>
      <c r="R273" s="606" t="s">
        <v>4627</v>
      </c>
      <c r="S273" s="602" t="s">
        <v>4627</v>
      </c>
      <c r="T273" s="607">
        <v>1</v>
      </c>
      <c r="U273" s="623">
        <v>45672</v>
      </c>
      <c r="V273" s="623">
        <v>45838</v>
      </c>
      <c r="W273" s="380">
        <f t="shared" si="52"/>
        <v>23.714285714285715</v>
      </c>
      <c r="X273" s="212">
        <v>0</v>
      </c>
      <c r="Y273" s="614" t="s">
        <v>4628</v>
      </c>
      <c r="Z273" s="242">
        <f t="shared" si="44"/>
        <v>0</v>
      </c>
      <c r="AA273" s="242">
        <f t="shared" si="45"/>
        <v>0</v>
      </c>
      <c r="AB273" s="242">
        <f t="shared" si="46"/>
        <v>1</v>
      </c>
      <c r="AC273" s="242">
        <f t="shared" si="47"/>
        <v>0</v>
      </c>
      <c r="AD273" s="242">
        <f t="shared" si="48"/>
        <v>0</v>
      </c>
      <c r="AE273" s="242">
        <f t="shared" si="49"/>
        <v>0</v>
      </c>
      <c r="AF273" s="242">
        <f t="shared" si="50"/>
        <v>0</v>
      </c>
      <c r="AG273" s="242">
        <f t="shared" si="51"/>
        <v>0</v>
      </c>
    </row>
    <row r="274" spans="1:33" ht="210" x14ac:dyDescent="0.2">
      <c r="A274" s="219" t="s">
        <v>19</v>
      </c>
      <c r="B274" s="224" t="s">
        <v>16</v>
      </c>
      <c r="C274" s="727"/>
      <c r="D274" s="727"/>
      <c r="E274" s="744"/>
      <c r="F274" s="744"/>
      <c r="G274" s="393" t="s">
        <v>4399</v>
      </c>
      <c r="H274" s="218" t="s">
        <v>4493</v>
      </c>
      <c r="I274" s="394" t="s">
        <v>4401</v>
      </c>
      <c r="J274" s="215">
        <v>1</v>
      </c>
      <c r="K274" s="398">
        <v>45505</v>
      </c>
      <c r="L274" s="398">
        <v>45870</v>
      </c>
      <c r="M274" s="380">
        <f t="shared" si="54"/>
        <v>52.142857142857146</v>
      </c>
      <c r="N274" s="212">
        <v>0.5</v>
      </c>
      <c r="O274" s="394" t="s">
        <v>4494</v>
      </c>
      <c r="P274" s="213">
        <f t="shared" si="53"/>
        <v>0.5</v>
      </c>
      <c r="Q274" s="214" t="str">
        <f>IF(ISNUMBER(P274),IF(P274=100%,"CUMPLIDA",IF(AND(ISNUMBER(L274),ISNUMBER([8]OCI!$P$6)), IF(L274&lt;[8]OCI!$P$6,"INCUMPLIDA","PROCESO"), "VERIFICAR FECHA")),"SIN VALOR AVANCE")</f>
        <v>PROCESO</v>
      </c>
      <c r="R274" s="606" t="s">
        <v>4630</v>
      </c>
      <c r="S274" s="602" t="s">
        <v>4630</v>
      </c>
      <c r="T274" s="607">
        <v>1</v>
      </c>
      <c r="U274" s="623">
        <v>45628</v>
      </c>
      <c r="V274" s="623">
        <v>45746</v>
      </c>
      <c r="W274" s="380">
        <f t="shared" si="52"/>
        <v>16.857142857142858</v>
      </c>
      <c r="X274" s="212">
        <v>0</v>
      </c>
      <c r="Y274" s="614" t="s">
        <v>4600</v>
      </c>
      <c r="Z274" s="242">
        <f t="shared" si="44"/>
        <v>0</v>
      </c>
      <c r="AA274" s="242">
        <f t="shared" si="45"/>
        <v>0</v>
      </c>
      <c r="AB274" s="242">
        <f t="shared" si="46"/>
        <v>1</v>
      </c>
      <c r="AC274" s="242">
        <f t="shared" si="47"/>
        <v>0</v>
      </c>
      <c r="AD274" s="242">
        <f t="shared" si="48"/>
        <v>0</v>
      </c>
      <c r="AE274" s="242">
        <f t="shared" si="49"/>
        <v>0</v>
      </c>
      <c r="AF274" s="242">
        <f t="shared" si="50"/>
        <v>0</v>
      </c>
      <c r="AG274" s="242">
        <f t="shared" si="51"/>
        <v>0</v>
      </c>
    </row>
    <row r="275" spans="1:33" ht="285.75" x14ac:dyDescent="0.2">
      <c r="A275" s="219" t="s">
        <v>19</v>
      </c>
      <c r="B275" s="224" t="s">
        <v>16</v>
      </c>
      <c r="C275" s="728"/>
      <c r="D275" s="728"/>
      <c r="E275" s="745"/>
      <c r="F275" s="745"/>
      <c r="G275" s="393" t="s">
        <v>4495</v>
      </c>
      <c r="H275" s="218" t="s">
        <v>4496</v>
      </c>
      <c r="I275" s="218" t="s">
        <v>3830</v>
      </c>
      <c r="J275" s="215">
        <v>1</v>
      </c>
      <c r="K275" s="398">
        <v>45519</v>
      </c>
      <c r="L275" s="398">
        <v>45657</v>
      </c>
      <c r="M275" s="380">
        <f t="shared" si="54"/>
        <v>19.714285714285715</v>
      </c>
      <c r="N275" s="212">
        <v>1</v>
      </c>
      <c r="O275" s="394" t="s">
        <v>4497</v>
      </c>
      <c r="P275" s="213">
        <f t="shared" si="53"/>
        <v>1</v>
      </c>
      <c r="Q275" s="214" t="str">
        <f>IF(ISNUMBER(P275),IF(P275=100%,"CUMPLIDA",IF(AND(ISNUMBER(L275),ISNUMBER([8]OCI!$P$6)), IF(L275&lt;[8]OCI!$P$6,"INCUMPLIDA","PROCESO"), "VERIFICAR FECHA")),"SIN VALOR AVANCE")</f>
        <v>CUMPLIDA</v>
      </c>
      <c r="R275" s="606" t="s">
        <v>4632</v>
      </c>
      <c r="S275" s="602" t="s">
        <v>4632</v>
      </c>
      <c r="T275" s="607">
        <v>13</v>
      </c>
      <c r="U275" s="623">
        <v>45628</v>
      </c>
      <c r="V275" s="623">
        <v>46022</v>
      </c>
      <c r="W275" s="380">
        <f t="shared" si="52"/>
        <v>56.285714285714285</v>
      </c>
      <c r="X275" s="212">
        <v>1</v>
      </c>
      <c r="Y275" s="614" t="s">
        <v>4600</v>
      </c>
      <c r="Z275" s="242">
        <f t="shared" si="44"/>
        <v>0</v>
      </c>
      <c r="AA275" s="242">
        <f t="shared" si="45"/>
        <v>0</v>
      </c>
      <c r="AB275" s="242">
        <f t="shared" si="46"/>
        <v>0</v>
      </c>
      <c r="AC275" s="242">
        <f t="shared" si="47"/>
        <v>0</v>
      </c>
      <c r="AD275" s="242">
        <f t="shared" si="48"/>
        <v>0</v>
      </c>
      <c r="AE275" s="242">
        <f t="shared" si="49"/>
        <v>0</v>
      </c>
      <c r="AF275" s="242">
        <f t="shared" si="50"/>
        <v>1</v>
      </c>
      <c r="AG275" s="242">
        <f t="shared" si="51"/>
        <v>0</v>
      </c>
    </row>
    <row r="276" spans="1:33" ht="165.75" customHeight="1" x14ac:dyDescent="0.2">
      <c r="A276" s="219" t="s">
        <v>19</v>
      </c>
      <c r="B276" s="224" t="s">
        <v>16</v>
      </c>
      <c r="C276" s="726" t="s">
        <v>4049</v>
      </c>
      <c r="D276" s="726" t="s">
        <v>4498</v>
      </c>
      <c r="E276" s="743" t="s">
        <v>4499</v>
      </c>
      <c r="F276" s="743" t="s">
        <v>4500</v>
      </c>
      <c r="G276" s="375" t="s">
        <v>4501</v>
      </c>
      <c r="H276" s="376" t="s">
        <v>4502</v>
      </c>
      <c r="I276" s="218" t="s">
        <v>4503</v>
      </c>
      <c r="J276" s="215">
        <v>6</v>
      </c>
      <c r="K276" s="216">
        <v>45611</v>
      </c>
      <c r="L276" s="216">
        <v>45807</v>
      </c>
      <c r="M276" s="380">
        <f t="shared" si="54"/>
        <v>28</v>
      </c>
      <c r="N276" s="212">
        <v>6</v>
      </c>
      <c r="O276" s="218" t="s">
        <v>4504</v>
      </c>
      <c r="P276" s="213">
        <f t="shared" si="53"/>
        <v>1</v>
      </c>
      <c r="Q276" s="214" t="str">
        <f>IF(ISNUMBER(P276),IF(P276=100%,"CUMPLIDA",IF(AND(ISNUMBER(L276),ISNUMBER([8]OCI!$P$6)), IF(L276&lt;[8]OCI!$P$6,"INCUMPLIDA","PROCESO"), "VERIFICAR FECHA")),"SIN VALOR AVANCE")</f>
        <v>CUMPLIDA</v>
      </c>
      <c r="R276" s="606" t="s">
        <v>4634</v>
      </c>
      <c r="S276" s="602" t="s">
        <v>4634</v>
      </c>
      <c r="T276" s="607">
        <v>1</v>
      </c>
      <c r="U276" s="623">
        <v>45672</v>
      </c>
      <c r="V276" s="623">
        <v>45716</v>
      </c>
      <c r="W276" s="380">
        <f t="shared" si="52"/>
        <v>6.2857142857142856</v>
      </c>
      <c r="X276" s="212">
        <v>0</v>
      </c>
      <c r="Y276" s="614" t="s">
        <v>4635</v>
      </c>
      <c r="Z276" s="242">
        <f t="shared" si="44"/>
        <v>0</v>
      </c>
      <c r="AA276" s="242">
        <f t="shared" si="45"/>
        <v>0</v>
      </c>
      <c r="AB276" s="242">
        <f t="shared" si="46"/>
        <v>0</v>
      </c>
      <c r="AC276" s="242">
        <f t="shared" si="47"/>
        <v>0</v>
      </c>
      <c r="AD276" s="242">
        <f t="shared" si="48"/>
        <v>0</v>
      </c>
      <c r="AE276" s="242">
        <f t="shared" si="49"/>
        <v>0</v>
      </c>
      <c r="AF276" s="242">
        <f t="shared" si="50"/>
        <v>0</v>
      </c>
      <c r="AG276" s="242">
        <f t="shared" si="51"/>
        <v>0</v>
      </c>
    </row>
    <row r="277" spans="1:33" ht="165.75" customHeight="1" x14ac:dyDescent="0.2">
      <c r="A277" s="219" t="s">
        <v>19</v>
      </c>
      <c r="B277" s="224" t="s">
        <v>16</v>
      </c>
      <c r="C277" s="727"/>
      <c r="D277" s="727"/>
      <c r="E277" s="744"/>
      <c r="F277" s="744"/>
      <c r="G277" s="375" t="s">
        <v>4505</v>
      </c>
      <c r="H277" s="376" t="s">
        <v>4506</v>
      </c>
      <c r="I277" s="218" t="s">
        <v>4507</v>
      </c>
      <c r="J277" s="215">
        <v>3</v>
      </c>
      <c r="K277" s="216">
        <v>45611</v>
      </c>
      <c r="L277" s="216">
        <v>45703</v>
      </c>
      <c r="M277" s="380">
        <f t="shared" si="54"/>
        <v>13.142857142857142</v>
      </c>
      <c r="N277" s="212">
        <v>3</v>
      </c>
      <c r="O277" s="394" t="s">
        <v>4508</v>
      </c>
      <c r="P277" s="213">
        <f t="shared" si="53"/>
        <v>1</v>
      </c>
      <c r="Q277" s="214" t="str">
        <f>IF(ISNUMBER(P277),IF(P277=100%,"CUMPLIDA",IF(AND(ISNUMBER(L277),ISNUMBER([8]OCI!$P$6)), IF(L277&lt;[8]OCI!$P$6,"INCUMPLIDA","PROCESO"), "VERIFICAR FECHA")),"SIN VALOR AVANCE")</f>
        <v>CUMPLIDA</v>
      </c>
      <c r="R277" s="606" t="s">
        <v>4637</v>
      </c>
      <c r="S277" s="602" t="s">
        <v>4637</v>
      </c>
      <c r="T277" s="607">
        <v>1</v>
      </c>
      <c r="U277" s="623">
        <v>45717</v>
      </c>
      <c r="V277" s="623">
        <v>45777</v>
      </c>
      <c r="W277" s="380">
        <f t="shared" si="52"/>
        <v>8.5714285714285712</v>
      </c>
      <c r="X277" s="212">
        <v>0</v>
      </c>
      <c r="Y277" s="614" t="s">
        <v>4638</v>
      </c>
      <c r="Z277" s="242">
        <f t="shared" si="44"/>
        <v>0</v>
      </c>
      <c r="AA277" s="242">
        <f t="shared" si="45"/>
        <v>0</v>
      </c>
      <c r="AB277" s="242">
        <f t="shared" si="46"/>
        <v>0</v>
      </c>
      <c r="AC277" s="242">
        <f t="shared" si="47"/>
        <v>0</v>
      </c>
      <c r="AD277" s="242">
        <f t="shared" si="48"/>
        <v>0</v>
      </c>
      <c r="AE277" s="242">
        <f t="shared" si="49"/>
        <v>0</v>
      </c>
      <c r="AF277" s="242">
        <f t="shared" si="50"/>
        <v>0</v>
      </c>
      <c r="AG277" s="242">
        <f t="shared" si="51"/>
        <v>0</v>
      </c>
    </row>
    <row r="278" spans="1:33" ht="210" x14ac:dyDescent="0.2">
      <c r="A278" s="219" t="s">
        <v>19</v>
      </c>
      <c r="B278" s="224" t="s">
        <v>16</v>
      </c>
      <c r="C278" s="727"/>
      <c r="D278" s="727"/>
      <c r="E278" s="744"/>
      <c r="F278" s="744"/>
      <c r="G278" s="374" t="s">
        <v>4509</v>
      </c>
      <c r="H278" s="218" t="s">
        <v>4510</v>
      </c>
      <c r="I278" s="218" t="s">
        <v>4511</v>
      </c>
      <c r="J278" s="215">
        <v>36</v>
      </c>
      <c r="K278" s="385">
        <v>45597</v>
      </c>
      <c r="L278" s="385">
        <v>45961</v>
      </c>
      <c r="M278" s="380">
        <f t="shared" si="54"/>
        <v>52</v>
      </c>
      <c r="N278" s="212">
        <v>24</v>
      </c>
      <c r="O278" s="394" t="s">
        <v>4508</v>
      </c>
      <c r="P278" s="213">
        <f t="shared" si="53"/>
        <v>0.66666666666666663</v>
      </c>
      <c r="Q278" s="214" t="str">
        <f>IF(ISNUMBER(P278),IF(P278=100%,"CUMPLIDA",IF(AND(ISNUMBER(L278),ISNUMBER([8]OCI!$P$6)), IF(L278&lt;[8]OCI!$P$6,"INCUMPLIDA","PROCESO"), "VERIFICAR FECHA")),"SIN VALOR AVANCE")</f>
        <v>PROCESO</v>
      </c>
      <c r="R278" s="606" t="s">
        <v>4640</v>
      </c>
      <c r="S278" s="602" t="s">
        <v>4640</v>
      </c>
      <c r="T278" s="607">
        <v>1</v>
      </c>
      <c r="U278" s="623">
        <v>45628</v>
      </c>
      <c r="V278" s="623">
        <v>45688</v>
      </c>
      <c r="W278" s="380">
        <f t="shared" si="52"/>
        <v>8.5714285714285712</v>
      </c>
      <c r="X278" s="212">
        <v>0</v>
      </c>
      <c r="Y278" s="614" t="s">
        <v>4641</v>
      </c>
      <c r="Z278" s="242">
        <f t="shared" si="44"/>
        <v>0</v>
      </c>
      <c r="AA278" s="242">
        <f t="shared" si="45"/>
        <v>0</v>
      </c>
      <c r="AB278" s="242">
        <f t="shared" si="46"/>
        <v>0</v>
      </c>
      <c r="AC278" s="242">
        <f t="shared" si="47"/>
        <v>0</v>
      </c>
      <c r="AD278" s="242">
        <f t="shared" si="48"/>
        <v>0</v>
      </c>
      <c r="AE278" s="242">
        <f t="shared" si="49"/>
        <v>0</v>
      </c>
      <c r="AF278" s="242">
        <f t="shared" si="50"/>
        <v>0</v>
      </c>
      <c r="AG278" s="242">
        <f t="shared" si="51"/>
        <v>0</v>
      </c>
    </row>
    <row r="279" spans="1:33" ht="105" x14ac:dyDescent="0.2">
      <c r="A279" s="219" t="s">
        <v>19</v>
      </c>
      <c r="B279" s="224" t="s">
        <v>16</v>
      </c>
      <c r="C279" s="727"/>
      <c r="D279" s="728"/>
      <c r="E279" s="745"/>
      <c r="F279" s="745"/>
      <c r="G279" s="374" t="s">
        <v>4512</v>
      </c>
      <c r="H279" s="218" t="s">
        <v>4513</v>
      </c>
      <c r="I279" s="218" t="s">
        <v>4514</v>
      </c>
      <c r="J279" s="215">
        <v>12</v>
      </c>
      <c r="K279" s="385">
        <v>45641</v>
      </c>
      <c r="L279" s="385">
        <v>46006</v>
      </c>
      <c r="M279" s="380">
        <f t="shared" si="54"/>
        <v>52.142857142857146</v>
      </c>
      <c r="N279" s="212">
        <v>6</v>
      </c>
      <c r="O279" s="394" t="s">
        <v>4515</v>
      </c>
      <c r="P279" s="213">
        <f t="shared" si="53"/>
        <v>0.5</v>
      </c>
      <c r="Q279" s="214" t="str">
        <f>IF(ISNUMBER(P279),IF(P279=100%,"CUMPLIDA",IF(AND(ISNUMBER(L279),ISNUMBER([8]OCI!$P$6)), IF(L279&lt;[8]OCI!$P$6,"INCUMPLIDA","PROCESO"), "VERIFICAR FECHA")),"SIN VALOR AVANCE")</f>
        <v>PROCESO</v>
      </c>
      <c r="R279" s="606" t="s">
        <v>4218</v>
      </c>
      <c r="S279" s="602" t="s">
        <v>4218</v>
      </c>
      <c r="T279" s="607">
        <v>1</v>
      </c>
      <c r="U279" s="623">
        <v>45689</v>
      </c>
      <c r="V279" s="623" t="s">
        <v>4777</v>
      </c>
      <c r="W279" s="380">
        <f t="shared" si="52"/>
        <v>25.571428571428573</v>
      </c>
      <c r="X279" s="586">
        <v>0</v>
      </c>
      <c r="Y279" s="614" t="s">
        <v>4643</v>
      </c>
      <c r="Z279" s="242">
        <f t="shared" si="44"/>
        <v>0</v>
      </c>
      <c r="AA279" s="242">
        <f t="shared" si="45"/>
        <v>0</v>
      </c>
      <c r="AB279" s="242">
        <f t="shared" si="46"/>
        <v>0</v>
      </c>
      <c r="AC279" s="242">
        <f t="shared" si="47"/>
        <v>0</v>
      </c>
      <c r="AD279" s="242">
        <f t="shared" si="48"/>
        <v>0</v>
      </c>
      <c r="AE279" s="242">
        <f t="shared" si="49"/>
        <v>0</v>
      </c>
      <c r="AF279" s="242">
        <f t="shared" si="50"/>
        <v>0</v>
      </c>
      <c r="AG279" s="242">
        <f t="shared" si="51"/>
        <v>0</v>
      </c>
    </row>
    <row r="280" spans="1:33" ht="345" customHeight="1" x14ac:dyDescent="0.2">
      <c r="A280" s="219" t="s">
        <v>19</v>
      </c>
      <c r="B280" s="224" t="s">
        <v>16</v>
      </c>
      <c r="C280" s="727"/>
      <c r="D280" s="726" t="s">
        <v>4516</v>
      </c>
      <c r="E280" s="743" t="s">
        <v>4517</v>
      </c>
      <c r="F280" s="743" t="s">
        <v>4518</v>
      </c>
      <c r="G280" s="375" t="s">
        <v>4519</v>
      </c>
      <c r="H280" s="376" t="s">
        <v>4520</v>
      </c>
      <c r="I280" s="218" t="s">
        <v>4503</v>
      </c>
      <c r="J280" s="215">
        <v>6</v>
      </c>
      <c r="K280" s="385">
        <v>45597</v>
      </c>
      <c r="L280" s="385">
        <v>45777</v>
      </c>
      <c r="M280" s="380">
        <f t="shared" si="54"/>
        <v>25.714285714285715</v>
      </c>
      <c r="N280" s="212">
        <v>6</v>
      </c>
      <c r="O280" s="218" t="s">
        <v>4504</v>
      </c>
      <c r="P280" s="213">
        <f t="shared" si="53"/>
        <v>1</v>
      </c>
      <c r="Q280" s="214" t="str">
        <f>IF(ISNUMBER(P280),IF(P280=100%,"CUMPLIDA",IF(AND(ISNUMBER(L280),ISNUMBER([8]OCI!$P$6)), IF(L280&lt;[8]OCI!$P$6,"INCUMPLIDA","PROCESO"), "VERIFICAR FECHA")),"SIN VALOR AVANCE")</f>
        <v>CUMPLIDA</v>
      </c>
      <c r="R280" s="606" t="s">
        <v>4645</v>
      </c>
      <c r="S280" s="602" t="s">
        <v>4645</v>
      </c>
      <c r="T280" s="607">
        <v>1</v>
      </c>
      <c r="U280" s="623">
        <v>45870</v>
      </c>
      <c r="V280" s="623">
        <v>46022</v>
      </c>
      <c r="W280" s="380">
        <f t="shared" si="52"/>
        <v>21.714285714285715</v>
      </c>
      <c r="X280" s="212">
        <v>0</v>
      </c>
      <c r="Y280" s="614" t="s">
        <v>4641</v>
      </c>
      <c r="Z280" s="242">
        <f t="shared" si="44"/>
        <v>0</v>
      </c>
      <c r="AA280" s="242">
        <f t="shared" si="45"/>
        <v>0</v>
      </c>
      <c r="AB280" s="242">
        <f t="shared" si="46"/>
        <v>0</v>
      </c>
      <c r="AC280" s="242">
        <f t="shared" si="47"/>
        <v>0</v>
      </c>
      <c r="AD280" s="242">
        <f t="shared" si="48"/>
        <v>0</v>
      </c>
      <c r="AE280" s="242">
        <f t="shared" si="49"/>
        <v>0</v>
      </c>
      <c r="AF280" s="242">
        <f t="shared" si="50"/>
        <v>0</v>
      </c>
      <c r="AG280" s="242">
        <f t="shared" si="51"/>
        <v>0</v>
      </c>
    </row>
    <row r="281" spans="1:33" ht="165" customHeight="1" x14ac:dyDescent="0.2">
      <c r="A281" s="219" t="s">
        <v>19</v>
      </c>
      <c r="B281" s="224" t="s">
        <v>16</v>
      </c>
      <c r="C281" s="727"/>
      <c r="D281" s="727"/>
      <c r="E281" s="744"/>
      <c r="F281" s="744"/>
      <c r="G281" s="375" t="s">
        <v>4505</v>
      </c>
      <c r="H281" s="376" t="s">
        <v>4506</v>
      </c>
      <c r="I281" s="218" t="s">
        <v>4507</v>
      </c>
      <c r="J281" s="215">
        <v>3</v>
      </c>
      <c r="K281" s="385">
        <v>45611</v>
      </c>
      <c r="L281" s="385">
        <v>45703</v>
      </c>
      <c r="M281" s="380">
        <f t="shared" si="54"/>
        <v>13.142857142857142</v>
      </c>
      <c r="N281" s="212">
        <v>3</v>
      </c>
      <c r="O281" s="394" t="s">
        <v>4508</v>
      </c>
      <c r="P281" s="213">
        <f t="shared" si="53"/>
        <v>1</v>
      </c>
      <c r="Q281" s="214" t="str">
        <f>IF(ISNUMBER(P281),IF(P281=100%,"CUMPLIDA",IF(AND(ISNUMBER(L281),ISNUMBER([8]OCI!$P$6)), IF(L281&lt;[8]OCI!$P$6,"INCUMPLIDA","PROCESO"), "VERIFICAR FECHA")),"SIN VALOR AVANCE")</f>
        <v>CUMPLIDA</v>
      </c>
      <c r="R281" s="606" t="s">
        <v>4627</v>
      </c>
      <c r="S281" s="602" t="s">
        <v>4627</v>
      </c>
      <c r="T281" s="607">
        <v>1</v>
      </c>
      <c r="U281" s="623">
        <v>45672</v>
      </c>
      <c r="V281" s="623">
        <v>45838</v>
      </c>
      <c r="W281" s="380">
        <f t="shared" si="52"/>
        <v>23.714285714285715</v>
      </c>
      <c r="X281" s="212">
        <v>0</v>
      </c>
      <c r="Y281" s="614" t="s">
        <v>4628</v>
      </c>
      <c r="Z281" s="242">
        <f t="shared" si="44"/>
        <v>0</v>
      </c>
      <c r="AA281" s="242">
        <f t="shared" si="45"/>
        <v>0</v>
      </c>
      <c r="AB281" s="242">
        <f t="shared" si="46"/>
        <v>0</v>
      </c>
      <c r="AC281" s="242">
        <f t="shared" si="47"/>
        <v>0</v>
      </c>
      <c r="AD281" s="242">
        <f t="shared" si="48"/>
        <v>0</v>
      </c>
      <c r="AE281" s="242">
        <f t="shared" si="49"/>
        <v>0</v>
      </c>
      <c r="AF281" s="242">
        <f t="shared" si="50"/>
        <v>0</v>
      </c>
      <c r="AG281" s="242">
        <f t="shared" si="51"/>
        <v>0</v>
      </c>
    </row>
    <row r="282" spans="1:33" ht="105.75" x14ac:dyDescent="0.2">
      <c r="A282" s="219" t="s">
        <v>19</v>
      </c>
      <c r="B282" s="224" t="s">
        <v>16</v>
      </c>
      <c r="C282" s="727"/>
      <c r="D282" s="727"/>
      <c r="E282" s="744"/>
      <c r="F282" s="744"/>
      <c r="G282" s="374" t="s">
        <v>4521</v>
      </c>
      <c r="H282" s="218" t="s">
        <v>4522</v>
      </c>
      <c r="I282" s="218" t="s">
        <v>4523</v>
      </c>
      <c r="J282" s="215">
        <v>36</v>
      </c>
      <c r="K282" s="385">
        <v>45597</v>
      </c>
      <c r="L282" s="385">
        <v>45961</v>
      </c>
      <c r="M282" s="380">
        <f t="shared" si="54"/>
        <v>52</v>
      </c>
      <c r="N282" s="212">
        <v>24</v>
      </c>
      <c r="O282" s="220" t="s">
        <v>4524</v>
      </c>
      <c r="P282" s="213">
        <f t="shared" si="53"/>
        <v>0.66666666666666663</v>
      </c>
      <c r="Q282" s="214" t="str">
        <f>IF(ISNUMBER(P282),IF(P282=100%,"CUMPLIDA",IF(AND(ISNUMBER(L282),ISNUMBER([8]OCI!$P$6)), IF(L282&lt;[8]OCI!$P$6,"INCUMPLIDA","PROCESO"), "VERIFICAR FECHA")),"SIN VALOR AVANCE")</f>
        <v>PROCESO</v>
      </c>
      <c r="R282" s="606" t="s">
        <v>4650</v>
      </c>
      <c r="S282" s="602" t="s">
        <v>4650</v>
      </c>
      <c r="T282" s="607">
        <v>3</v>
      </c>
      <c r="U282" s="623">
        <v>45672</v>
      </c>
      <c r="V282" s="623">
        <v>45930</v>
      </c>
      <c r="W282" s="380">
        <f t="shared" si="52"/>
        <v>36.857142857142854</v>
      </c>
      <c r="X282" s="212">
        <v>0</v>
      </c>
      <c r="Y282" s="614" t="s">
        <v>4651</v>
      </c>
      <c r="Z282" s="242">
        <f t="shared" si="44"/>
        <v>0</v>
      </c>
      <c r="AA282" s="242">
        <f t="shared" si="45"/>
        <v>0</v>
      </c>
      <c r="AB282" s="242">
        <f t="shared" si="46"/>
        <v>0</v>
      </c>
      <c r="AC282" s="242">
        <f t="shared" si="47"/>
        <v>0</v>
      </c>
      <c r="AD282" s="242">
        <f t="shared" si="48"/>
        <v>0</v>
      </c>
      <c r="AE282" s="242">
        <f t="shared" si="49"/>
        <v>0</v>
      </c>
      <c r="AF282" s="242">
        <f t="shared" si="50"/>
        <v>0</v>
      </c>
      <c r="AG282" s="242">
        <f t="shared" si="51"/>
        <v>0</v>
      </c>
    </row>
    <row r="283" spans="1:33" ht="195" customHeight="1" x14ac:dyDescent="0.2">
      <c r="A283" s="219" t="s">
        <v>19</v>
      </c>
      <c r="B283" s="224" t="s">
        <v>16</v>
      </c>
      <c r="C283" s="727"/>
      <c r="D283" s="728"/>
      <c r="E283" s="745"/>
      <c r="F283" s="745"/>
      <c r="G283" s="374" t="s">
        <v>4525</v>
      </c>
      <c r="H283" s="218" t="s">
        <v>4526</v>
      </c>
      <c r="I283" s="218" t="s">
        <v>4527</v>
      </c>
      <c r="J283" s="215">
        <v>12</v>
      </c>
      <c r="K283" s="385">
        <v>45641</v>
      </c>
      <c r="L283" s="385">
        <v>46006</v>
      </c>
      <c r="M283" s="380">
        <f t="shared" si="54"/>
        <v>52.142857142857146</v>
      </c>
      <c r="N283" s="212">
        <v>6</v>
      </c>
      <c r="O283" s="220" t="s">
        <v>4528</v>
      </c>
      <c r="P283" s="213">
        <f t="shared" si="53"/>
        <v>0.5</v>
      </c>
      <c r="Q283" s="214" t="str">
        <f>IF(ISNUMBER(P283),IF(P283=100%,"CUMPLIDA",IF(AND(ISNUMBER(L283),ISNUMBER([8]OCI!$P$6)), IF(L283&lt;[8]OCI!$P$6,"INCUMPLIDA","PROCESO"), "VERIFICAR FECHA")),"SIN VALOR AVANCE")</f>
        <v>PROCESO</v>
      </c>
      <c r="R283" s="606" t="s">
        <v>4655</v>
      </c>
      <c r="S283" s="602" t="s">
        <v>4655</v>
      </c>
      <c r="T283" s="607">
        <v>1</v>
      </c>
      <c r="U283" s="623">
        <v>45628</v>
      </c>
      <c r="V283" s="623">
        <v>45657</v>
      </c>
      <c r="W283" s="380">
        <f t="shared" si="52"/>
        <v>4.1428571428571432</v>
      </c>
      <c r="X283" s="212">
        <v>1</v>
      </c>
      <c r="Y283" s="614" t="s">
        <v>4656</v>
      </c>
      <c r="Z283" s="242">
        <f t="shared" si="44"/>
        <v>0</v>
      </c>
      <c r="AA283" s="242">
        <f t="shared" si="45"/>
        <v>0</v>
      </c>
      <c r="AB283" s="242">
        <f t="shared" si="46"/>
        <v>0</v>
      </c>
      <c r="AC283" s="242">
        <f t="shared" si="47"/>
        <v>0</v>
      </c>
      <c r="AD283" s="242">
        <f t="shared" si="48"/>
        <v>0</v>
      </c>
      <c r="AE283" s="242">
        <f t="shared" si="49"/>
        <v>0</v>
      </c>
      <c r="AF283" s="242">
        <f t="shared" si="50"/>
        <v>0</v>
      </c>
      <c r="AG283" s="242">
        <f t="shared" si="51"/>
        <v>0</v>
      </c>
    </row>
    <row r="284" spans="1:33" ht="300" customHeight="1" x14ac:dyDescent="0.2">
      <c r="A284" s="219" t="s">
        <v>19</v>
      </c>
      <c r="B284" s="224" t="s">
        <v>16</v>
      </c>
      <c r="C284" s="727"/>
      <c r="D284" s="726" t="s">
        <v>4529</v>
      </c>
      <c r="E284" s="737" t="s">
        <v>4530</v>
      </c>
      <c r="F284" s="737" t="s">
        <v>4531</v>
      </c>
      <c r="G284" s="406" t="s">
        <v>4532</v>
      </c>
      <c r="H284" s="407" t="s">
        <v>4533</v>
      </c>
      <c r="I284" s="218" t="s">
        <v>4534</v>
      </c>
      <c r="J284" s="408">
        <v>1</v>
      </c>
      <c r="K284" s="385">
        <v>45606</v>
      </c>
      <c r="L284" s="385">
        <v>45884</v>
      </c>
      <c r="M284" s="380">
        <f t="shared" si="54"/>
        <v>39.714285714285715</v>
      </c>
      <c r="N284" s="409">
        <v>1</v>
      </c>
      <c r="O284" s="220" t="s">
        <v>4524</v>
      </c>
      <c r="P284" s="213">
        <f t="shared" si="53"/>
        <v>1</v>
      </c>
      <c r="Q284" s="214" t="str">
        <f>IF(ISNUMBER(P284),IF(P284=100%,"CUMPLIDA",IF(AND(ISNUMBER(L284),ISNUMBER([8]OCI!$P$6)), IF(L284&lt;[8]OCI!$P$6,"INCUMPLIDA","PROCESO"), "VERIFICAR FECHA")),"SIN VALOR AVANCE")</f>
        <v>CUMPLIDA</v>
      </c>
      <c r="R284" s="606" t="s">
        <v>4658</v>
      </c>
      <c r="S284" s="602" t="s">
        <v>4658</v>
      </c>
      <c r="T284" s="607">
        <v>25</v>
      </c>
      <c r="U284" s="623">
        <v>45672</v>
      </c>
      <c r="V284" s="623">
        <v>45823</v>
      </c>
      <c r="W284" s="380">
        <f t="shared" si="52"/>
        <v>21.571428571428573</v>
      </c>
      <c r="X284" s="212">
        <v>0</v>
      </c>
      <c r="Y284" s="614" t="s">
        <v>4659</v>
      </c>
      <c r="Z284" s="242">
        <f t="shared" si="44"/>
        <v>0</v>
      </c>
      <c r="AA284" s="242">
        <f t="shared" si="45"/>
        <v>0</v>
      </c>
      <c r="AB284" s="242">
        <f t="shared" si="46"/>
        <v>0</v>
      </c>
      <c r="AC284" s="242">
        <f t="shared" si="47"/>
        <v>0</v>
      </c>
      <c r="AD284" s="242">
        <f t="shared" si="48"/>
        <v>0</v>
      </c>
      <c r="AE284" s="242">
        <f t="shared" si="49"/>
        <v>0</v>
      </c>
      <c r="AF284" s="242">
        <f t="shared" si="50"/>
        <v>0</v>
      </c>
      <c r="AG284" s="242">
        <f t="shared" si="51"/>
        <v>0</v>
      </c>
    </row>
    <row r="285" spans="1:33" ht="330" customHeight="1" x14ac:dyDescent="0.2">
      <c r="A285" s="219" t="s">
        <v>19</v>
      </c>
      <c r="B285" s="224" t="s">
        <v>16</v>
      </c>
      <c r="C285" s="727"/>
      <c r="D285" s="727"/>
      <c r="E285" s="738"/>
      <c r="F285" s="738"/>
      <c r="G285" s="374" t="s">
        <v>4535</v>
      </c>
      <c r="H285" s="218" t="s">
        <v>4536</v>
      </c>
      <c r="I285" s="218" t="s">
        <v>4537</v>
      </c>
      <c r="J285" s="215">
        <v>36</v>
      </c>
      <c r="K285" s="385">
        <v>45597</v>
      </c>
      <c r="L285" s="385">
        <v>45991</v>
      </c>
      <c r="M285" s="380">
        <f t="shared" si="54"/>
        <v>56.285714285714285</v>
      </c>
      <c r="N285" s="212">
        <v>24</v>
      </c>
      <c r="O285" s="220" t="s">
        <v>4528</v>
      </c>
      <c r="P285" s="213">
        <f t="shared" si="53"/>
        <v>0.66666666666666663</v>
      </c>
      <c r="Q285" s="214" t="str">
        <f>IF(ISNUMBER(P285),IF(P285=100%,"CUMPLIDA",IF(AND(ISNUMBER(L285),ISNUMBER([8]OCI!$P$6)), IF(L285&lt;[8]OCI!$P$6,"INCUMPLIDA","PROCESO"), "VERIFICAR FECHA")),"SIN VALOR AVANCE")</f>
        <v>PROCESO</v>
      </c>
      <c r="R285" s="606"/>
    </row>
    <row r="286" spans="1:33" ht="409.5" customHeight="1" x14ac:dyDescent="0.2">
      <c r="A286" s="219" t="s">
        <v>19</v>
      </c>
      <c r="B286" s="224" t="s">
        <v>16</v>
      </c>
      <c r="C286" s="727"/>
      <c r="D286" s="728"/>
      <c r="E286" s="739"/>
      <c r="F286" s="739" t="s">
        <v>4531</v>
      </c>
      <c r="G286" s="374" t="s">
        <v>4538</v>
      </c>
      <c r="H286" s="218" t="s">
        <v>4539</v>
      </c>
      <c r="I286" s="218" t="s">
        <v>4540</v>
      </c>
      <c r="J286" s="215">
        <v>12</v>
      </c>
      <c r="K286" s="385">
        <v>45641</v>
      </c>
      <c r="L286" s="385">
        <v>46006</v>
      </c>
      <c r="M286" s="380">
        <f t="shared" si="54"/>
        <v>52.142857142857146</v>
      </c>
      <c r="N286" s="212">
        <v>6</v>
      </c>
      <c r="O286" s="220" t="s">
        <v>4524</v>
      </c>
      <c r="P286" s="213">
        <f t="shared" si="53"/>
        <v>0.5</v>
      </c>
      <c r="Q286" s="214" t="str">
        <f>IF(ISNUMBER(P286),IF(P286=100%,"CUMPLIDA",IF(AND(ISNUMBER(L286),ISNUMBER([8]OCI!$P$6)), IF(L286&lt;[8]OCI!$P$6,"INCUMPLIDA","PROCESO"), "VERIFICAR FECHA")),"SIN VALOR AVANCE")</f>
        <v>PROCESO</v>
      </c>
      <c r="R286" s="606"/>
    </row>
    <row r="287" spans="1:33" ht="181.5" customHeight="1" x14ac:dyDescent="0.2">
      <c r="A287" s="219" t="s">
        <v>19</v>
      </c>
      <c r="B287" s="224" t="s">
        <v>16</v>
      </c>
      <c r="C287" s="727"/>
      <c r="D287" s="726" t="s">
        <v>4541</v>
      </c>
      <c r="E287" s="737" t="s">
        <v>4542</v>
      </c>
      <c r="F287" s="737" t="s">
        <v>4543</v>
      </c>
      <c r="G287" s="375" t="s">
        <v>4505</v>
      </c>
      <c r="H287" s="376" t="s">
        <v>4506</v>
      </c>
      <c r="I287" s="218" t="s">
        <v>4507</v>
      </c>
      <c r="J287" s="215">
        <v>3</v>
      </c>
      <c r="K287" s="216">
        <v>45611</v>
      </c>
      <c r="L287" s="216">
        <v>45731</v>
      </c>
      <c r="M287" s="410">
        <f t="shared" si="54"/>
        <v>17.142857142857142</v>
      </c>
      <c r="N287" s="411">
        <v>3</v>
      </c>
      <c r="O287" s="394" t="s">
        <v>4508</v>
      </c>
      <c r="P287" s="213">
        <f t="shared" si="53"/>
        <v>1</v>
      </c>
      <c r="Q287" s="214" t="str">
        <f>IF(ISNUMBER(P287),IF(P287=100%,"CUMPLIDA",IF(AND(ISNUMBER(L287),ISNUMBER([8]OCI!$P$6)), IF(L287&lt;[8]OCI!$P$6,"INCUMPLIDA","PROCESO"), "VERIFICAR FECHA")),"SIN VALOR AVANCE")</f>
        <v>CUMPLIDA</v>
      </c>
      <c r="R287" s="606"/>
    </row>
    <row r="288" spans="1:33" ht="126.75" customHeight="1" x14ac:dyDescent="0.2">
      <c r="A288" s="219" t="s">
        <v>19</v>
      </c>
      <c r="B288" s="224" t="s">
        <v>16</v>
      </c>
      <c r="C288" s="727"/>
      <c r="D288" s="727"/>
      <c r="E288" s="738"/>
      <c r="F288" s="738"/>
      <c r="G288" s="374" t="s">
        <v>4544</v>
      </c>
      <c r="H288" s="376" t="s">
        <v>4545</v>
      </c>
      <c r="I288" s="376" t="s">
        <v>4546</v>
      </c>
      <c r="J288" s="215">
        <v>12</v>
      </c>
      <c r="K288" s="216">
        <v>45611</v>
      </c>
      <c r="L288" s="216">
        <v>45975</v>
      </c>
      <c r="M288" s="380">
        <f t="shared" si="54"/>
        <v>52</v>
      </c>
      <c r="N288" s="212">
        <v>6</v>
      </c>
      <c r="O288" s="220" t="s">
        <v>4547</v>
      </c>
      <c r="P288" s="213">
        <f t="shared" si="53"/>
        <v>0.5</v>
      </c>
      <c r="Q288" s="214" t="str">
        <f>IF(ISNUMBER(P288),IF(P288=100%,"CUMPLIDA",IF(AND(ISNUMBER(L288),ISNUMBER([8]OCI!$P$6)), IF(L288&lt;[8]OCI!$P$6,"INCUMPLIDA","PROCESO"), "VERIFICAR FECHA")),"SIN VALOR AVANCE")</f>
        <v>PROCESO</v>
      </c>
      <c r="R288" s="606"/>
    </row>
    <row r="289" spans="1:18" ht="240" customHeight="1" x14ac:dyDescent="0.2">
      <c r="A289" s="219" t="s">
        <v>19</v>
      </c>
      <c r="B289" s="224" t="s">
        <v>16</v>
      </c>
      <c r="C289" s="727"/>
      <c r="D289" s="727"/>
      <c r="E289" s="738"/>
      <c r="F289" s="738"/>
      <c r="G289" s="375" t="s">
        <v>4548</v>
      </c>
      <c r="H289" s="376" t="s">
        <v>4549</v>
      </c>
      <c r="I289" s="218" t="s">
        <v>4550</v>
      </c>
      <c r="J289" s="215">
        <v>12</v>
      </c>
      <c r="K289" s="216">
        <v>45611</v>
      </c>
      <c r="L289" s="216">
        <v>45975</v>
      </c>
      <c r="M289" s="380">
        <f t="shared" si="54"/>
        <v>52</v>
      </c>
      <c r="N289" s="212">
        <v>6</v>
      </c>
      <c r="O289" s="220" t="s">
        <v>4551</v>
      </c>
      <c r="P289" s="213">
        <f t="shared" si="53"/>
        <v>0.5</v>
      </c>
      <c r="Q289" s="214" t="str">
        <f>IF(ISNUMBER(P289),IF(P289=100%,"CUMPLIDA",IF(AND(ISNUMBER(L289),ISNUMBER([8]OCI!$P$6)), IF(L289&lt;[8]OCI!$P$6,"INCUMPLIDA","PROCESO"), "VERIFICAR FECHA")),"SIN VALOR AVANCE")</f>
        <v>PROCESO</v>
      </c>
      <c r="R289" s="606"/>
    </row>
    <row r="290" spans="1:18" ht="196.5" customHeight="1" x14ac:dyDescent="0.2">
      <c r="A290" s="219" t="s">
        <v>19</v>
      </c>
      <c r="B290" s="224" t="s">
        <v>16</v>
      </c>
      <c r="C290" s="727"/>
      <c r="D290" s="727"/>
      <c r="E290" s="738"/>
      <c r="F290" s="738"/>
      <c r="G290" s="375" t="s">
        <v>4552</v>
      </c>
      <c r="H290" s="376" t="s">
        <v>4553</v>
      </c>
      <c r="I290" s="218" t="s">
        <v>4554</v>
      </c>
      <c r="J290" s="215">
        <v>12</v>
      </c>
      <c r="K290" s="216">
        <v>45611</v>
      </c>
      <c r="L290" s="216">
        <v>45975</v>
      </c>
      <c r="M290" s="380">
        <f t="shared" si="54"/>
        <v>52</v>
      </c>
      <c r="N290" s="212">
        <v>6</v>
      </c>
      <c r="O290" s="220" t="s">
        <v>4555</v>
      </c>
      <c r="P290" s="213">
        <f t="shared" si="53"/>
        <v>0.5</v>
      </c>
      <c r="Q290" s="214" t="str">
        <f>IF(ISNUMBER(P290),IF(P290=100%,"CUMPLIDA",IF(AND(ISNUMBER(L290),ISNUMBER([8]OCI!$P$6)), IF(L290&lt;[8]OCI!$P$6,"INCUMPLIDA","PROCESO"), "VERIFICAR FECHA")),"SIN VALOR AVANCE")</f>
        <v>PROCESO</v>
      </c>
      <c r="R290" s="606"/>
    </row>
    <row r="291" spans="1:18" ht="195" customHeight="1" x14ac:dyDescent="0.2">
      <c r="A291" s="219" t="s">
        <v>19</v>
      </c>
      <c r="B291" s="224" t="s">
        <v>16</v>
      </c>
      <c r="C291" s="727"/>
      <c r="D291" s="728"/>
      <c r="E291" s="739"/>
      <c r="F291" s="739"/>
      <c r="G291" s="375" t="s">
        <v>4556</v>
      </c>
      <c r="H291" s="376" t="s">
        <v>4557</v>
      </c>
      <c r="I291" s="218" t="s">
        <v>4558</v>
      </c>
      <c r="J291" s="215">
        <v>12</v>
      </c>
      <c r="K291" s="216">
        <v>45611</v>
      </c>
      <c r="L291" s="216">
        <v>45975</v>
      </c>
      <c r="M291" s="380">
        <f t="shared" si="54"/>
        <v>52</v>
      </c>
      <c r="N291" s="212">
        <v>6</v>
      </c>
      <c r="O291" s="220" t="s">
        <v>4559</v>
      </c>
      <c r="P291" s="213">
        <f t="shared" si="53"/>
        <v>0.5</v>
      </c>
      <c r="Q291" s="214" t="str">
        <f>IF(ISNUMBER(P291),IF(P291=100%,"CUMPLIDA",IF(AND(ISNUMBER(L291),ISNUMBER([8]OCI!$P$6)), IF(L291&lt;[8]OCI!$P$6,"INCUMPLIDA","PROCESO"), "VERIFICAR FECHA")),"SIN VALOR AVANCE")</f>
        <v>PROCESO</v>
      </c>
      <c r="R291" s="606"/>
    </row>
    <row r="292" spans="1:18" ht="123.75" customHeight="1" x14ac:dyDescent="0.2">
      <c r="A292" s="219" t="s">
        <v>19</v>
      </c>
      <c r="B292" s="224" t="s">
        <v>16</v>
      </c>
      <c r="C292" s="727"/>
      <c r="D292" s="726" t="s">
        <v>4560</v>
      </c>
      <c r="E292" s="737" t="s">
        <v>4561</v>
      </c>
      <c r="F292" s="737" t="s">
        <v>4562</v>
      </c>
      <c r="G292" s="375" t="s">
        <v>4563</v>
      </c>
      <c r="H292" s="376" t="s">
        <v>4564</v>
      </c>
      <c r="I292" s="218" t="s">
        <v>4565</v>
      </c>
      <c r="J292" s="215">
        <v>3</v>
      </c>
      <c r="K292" s="216">
        <v>45611</v>
      </c>
      <c r="L292" s="216">
        <v>46006</v>
      </c>
      <c r="M292" s="380">
        <f t="shared" si="54"/>
        <v>56.428571428571431</v>
      </c>
      <c r="N292" s="212">
        <v>0</v>
      </c>
      <c r="O292" s="220" t="s">
        <v>4524</v>
      </c>
      <c r="P292" s="213">
        <f t="shared" si="53"/>
        <v>0</v>
      </c>
      <c r="Q292" s="214" t="str">
        <f>IF(ISNUMBER(P292),IF(P292=100%,"CUMPLIDA",IF(AND(ISNUMBER(L292),ISNUMBER([8]OCI!$P$6)), IF(L292&lt;[8]OCI!$P$6,"INCUMPLIDA","PROCESO"), "VERIFICAR FECHA")),"SIN VALOR AVANCE")</f>
        <v>PROCESO</v>
      </c>
      <c r="R292" s="606"/>
    </row>
    <row r="293" spans="1:18" ht="105.75" customHeight="1" x14ac:dyDescent="0.2">
      <c r="A293" s="219" t="s">
        <v>19</v>
      </c>
      <c r="B293" s="224" t="s">
        <v>16</v>
      </c>
      <c r="C293" s="727"/>
      <c r="D293" s="727"/>
      <c r="E293" s="738"/>
      <c r="F293" s="738"/>
      <c r="G293" s="374" t="s">
        <v>4566</v>
      </c>
      <c r="H293" s="218" t="s">
        <v>4567</v>
      </c>
      <c r="I293" s="218" t="s">
        <v>4568</v>
      </c>
      <c r="J293" s="215">
        <v>2</v>
      </c>
      <c r="K293" s="216">
        <v>45611</v>
      </c>
      <c r="L293" s="216">
        <v>45762</v>
      </c>
      <c r="M293" s="380">
        <f t="shared" si="54"/>
        <v>21.571428571428573</v>
      </c>
      <c r="N293" s="212">
        <v>2</v>
      </c>
      <c r="O293" s="218" t="s">
        <v>4569</v>
      </c>
      <c r="P293" s="213">
        <f t="shared" si="53"/>
        <v>1</v>
      </c>
      <c r="Q293" s="214" t="str">
        <f>IF(ISNUMBER(P293),IF(P293=100%,"CUMPLIDA",IF(AND(ISNUMBER(L293),ISNUMBER([8]OCI!$P$6)), IF(L293&lt;[8]OCI!$P$6,"INCUMPLIDA","PROCESO"), "VERIFICAR FECHA")),"SIN VALOR AVANCE")</f>
        <v>CUMPLIDA</v>
      </c>
      <c r="R293" s="606"/>
    </row>
    <row r="294" spans="1:18" ht="120" customHeight="1" x14ac:dyDescent="0.2">
      <c r="A294" s="219" t="s">
        <v>19</v>
      </c>
      <c r="B294" s="224" t="s">
        <v>16</v>
      </c>
      <c r="C294" s="727"/>
      <c r="D294" s="728"/>
      <c r="E294" s="739"/>
      <c r="F294" s="739"/>
      <c r="G294" s="374" t="s">
        <v>4570</v>
      </c>
      <c r="H294" s="218" t="s">
        <v>4571</v>
      </c>
      <c r="I294" s="218" t="s">
        <v>4572</v>
      </c>
      <c r="J294" s="215">
        <v>1</v>
      </c>
      <c r="K294" s="216">
        <v>45762</v>
      </c>
      <c r="L294" s="216">
        <v>45900</v>
      </c>
      <c r="M294" s="380">
        <f t="shared" si="54"/>
        <v>19.714285714285715</v>
      </c>
      <c r="N294" s="212">
        <v>0.5</v>
      </c>
      <c r="O294" s="218" t="s">
        <v>4573</v>
      </c>
      <c r="P294" s="213">
        <f t="shared" si="53"/>
        <v>0.5</v>
      </c>
      <c r="Q294" s="214" t="str">
        <f>IF(ISNUMBER(P294),IF(P294=100%,"CUMPLIDA",IF(AND(ISNUMBER(L294),ISNUMBER([8]OCI!$P$6)), IF(L294&lt;[8]OCI!$P$6,"INCUMPLIDA","PROCESO"), "VERIFICAR FECHA")),"SIN VALOR AVANCE")</f>
        <v>PROCESO</v>
      </c>
      <c r="R294" s="606"/>
    </row>
    <row r="295" spans="1:18" ht="126.75" customHeight="1" x14ac:dyDescent="0.2">
      <c r="A295" s="219" t="s">
        <v>19</v>
      </c>
      <c r="B295" s="224" t="s">
        <v>16</v>
      </c>
      <c r="C295" s="727"/>
      <c r="D295" s="726" t="s">
        <v>4574</v>
      </c>
      <c r="E295" s="737" t="s">
        <v>4575</v>
      </c>
      <c r="F295" s="737" t="s">
        <v>4576</v>
      </c>
      <c r="G295" s="374" t="s">
        <v>4577</v>
      </c>
      <c r="H295" s="381" t="s">
        <v>4578</v>
      </c>
      <c r="I295" s="218" t="s">
        <v>4579</v>
      </c>
      <c r="J295" s="378">
        <v>1</v>
      </c>
      <c r="K295" s="216">
        <v>45611</v>
      </c>
      <c r="L295" s="216">
        <v>45731</v>
      </c>
      <c r="M295" s="380">
        <f t="shared" si="54"/>
        <v>17.142857142857142</v>
      </c>
      <c r="N295" s="212">
        <v>1</v>
      </c>
      <c r="O295" s="218" t="s">
        <v>4580</v>
      </c>
      <c r="P295" s="213">
        <f t="shared" si="53"/>
        <v>1</v>
      </c>
      <c r="Q295" s="214" t="str">
        <f>IF(ISNUMBER(P295),IF(P295=100%,"CUMPLIDA",IF(AND(ISNUMBER(L295),ISNUMBER([8]OCI!$P$6)), IF(L295&lt;[8]OCI!$P$6,"INCUMPLIDA","PROCESO"), "VERIFICAR FECHA")),"SIN VALOR AVANCE")</f>
        <v>CUMPLIDA</v>
      </c>
      <c r="R295" s="606"/>
    </row>
    <row r="296" spans="1:18" ht="113.25" customHeight="1" x14ac:dyDescent="0.2">
      <c r="A296" s="219" t="s">
        <v>19</v>
      </c>
      <c r="B296" s="224" t="s">
        <v>16</v>
      </c>
      <c r="C296" s="727"/>
      <c r="D296" s="728"/>
      <c r="E296" s="739"/>
      <c r="F296" s="739"/>
      <c r="G296" s="374" t="s">
        <v>4581</v>
      </c>
      <c r="H296" s="381" t="s">
        <v>4582</v>
      </c>
      <c r="I296" s="218" t="s">
        <v>4583</v>
      </c>
      <c r="J296" s="215">
        <v>1</v>
      </c>
      <c r="K296" s="216">
        <v>45731</v>
      </c>
      <c r="L296" s="216">
        <v>45853</v>
      </c>
      <c r="M296" s="211">
        <f t="shared" si="54"/>
        <v>17.428571428571427</v>
      </c>
      <c r="N296" s="412">
        <v>0</v>
      </c>
      <c r="O296" s="218" t="s">
        <v>4580</v>
      </c>
      <c r="P296" s="213">
        <f t="shared" si="53"/>
        <v>0</v>
      </c>
      <c r="Q296" s="214" t="str">
        <f>IF(ISNUMBER(P296),IF(P296=100%,"CUMPLIDA",IF(AND(ISNUMBER(L296),ISNUMBER([8]OCI!$P$6)), IF(L296&lt;[8]OCI!$P$6,"INCUMPLIDA","PROCESO"), "VERIFICAR FECHA")),"SIN VALOR AVANCE")</f>
        <v>PROCESO</v>
      </c>
      <c r="R296" s="606"/>
    </row>
    <row r="297" spans="1:18" ht="120.75" customHeight="1" x14ac:dyDescent="0.2">
      <c r="A297" s="219" t="s">
        <v>19</v>
      </c>
      <c r="B297" s="224" t="s">
        <v>16</v>
      </c>
      <c r="C297" s="727"/>
      <c r="D297" s="726" t="s">
        <v>4584</v>
      </c>
      <c r="E297" s="737" t="s">
        <v>4585</v>
      </c>
      <c r="F297" s="737" t="s">
        <v>4586</v>
      </c>
      <c r="G297" s="374" t="s">
        <v>4028</v>
      </c>
      <c r="H297" s="218" t="s">
        <v>1679</v>
      </c>
      <c r="I297" s="218" t="s">
        <v>4053</v>
      </c>
      <c r="J297" s="215">
        <v>1</v>
      </c>
      <c r="K297" s="216">
        <v>45323</v>
      </c>
      <c r="L297" s="216">
        <v>45747</v>
      </c>
      <c r="M297" s="211">
        <f t="shared" si="54"/>
        <v>60.571428571428569</v>
      </c>
      <c r="N297" s="212">
        <v>1</v>
      </c>
      <c r="O297" s="218" t="s">
        <v>4587</v>
      </c>
      <c r="P297" s="213">
        <f t="shared" si="53"/>
        <v>1</v>
      </c>
      <c r="Q297" s="214" t="str">
        <f>IF(ISNUMBER(P297),IF(P297=100%,"CUMPLIDA",IF(AND(ISNUMBER(L297),ISNUMBER([8]OCI!$P$6)), IF(L297&lt;[8]OCI!$P$6,"INCUMPLIDA","PROCESO"), "VERIFICAR FECHA")),"SIN VALOR AVANCE")</f>
        <v>CUMPLIDA</v>
      </c>
      <c r="R297" s="606"/>
    </row>
    <row r="298" spans="1:18" ht="91.5" customHeight="1" x14ac:dyDescent="0.2">
      <c r="A298" s="219" t="s">
        <v>19</v>
      </c>
      <c r="B298" s="224" t="s">
        <v>16</v>
      </c>
      <c r="C298" s="727"/>
      <c r="D298" s="727"/>
      <c r="E298" s="738"/>
      <c r="F298" s="738"/>
      <c r="G298" s="374" t="s">
        <v>101</v>
      </c>
      <c r="H298" s="218" t="s">
        <v>101</v>
      </c>
      <c r="I298" s="218" t="s">
        <v>102</v>
      </c>
      <c r="J298" s="215">
        <v>1</v>
      </c>
      <c r="K298" s="216">
        <v>45323</v>
      </c>
      <c r="L298" s="216">
        <v>45747</v>
      </c>
      <c r="M298" s="211">
        <f t="shared" si="54"/>
        <v>60.571428571428569</v>
      </c>
      <c r="N298" s="212">
        <v>1</v>
      </c>
      <c r="O298" s="218" t="s">
        <v>4588</v>
      </c>
      <c r="P298" s="213">
        <f t="shared" si="53"/>
        <v>1</v>
      </c>
      <c r="Q298" s="214" t="str">
        <f>IF(ISNUMBER(P298),IF(P298=100%,"CUMPLIDA",IF(AND(ISNUMBER(L298),ISNUMBER([8]OCI!$P$6)), IF(L298&lt;[8]OCI!$P$6,"INCUMPLIDA","PROCESO"), "VERIFICAR FECHA")),"SIN VALOR AVANCE")</f>
        <v>CUMPLIDA</v>
      </c>
      <c r="R298" s="606"/>
    </row>
    <row r="299" spans="1:18" ht="198.75" customHeight="1" x14ac:dyDescent="0.2">
      <c r="A299" s="219" t="s">
        <v>19</v>
      </c>
      <c r="B299" s="224" t="s">
        <v>16</v>
      </c>
      <c r="C299" s="727"/>
      <c r="D299" s="727"/>
      <c r="E299" s="738"/>
      <c r="F299" s="738"/>
      <c r="G299" s="374" t="s">
        <v>238</v>
      </c>
      <c r="H299" s="218" t="s">
        <v>239</v>
      </c>
      <c r="I299" s="218" t="s">
        <v>240</v>
      </c>
      <c r="J299" s="215">
        <v>1</v>
      </c>
      <c r="K299" s="216">
        <v>45231</v>
      </c>
      <c r="L299" s="216">
        <v>45747</v>
      </c>
      <c r="M299" s="211">
        <f t="shared" si="54"/>
        <v>73.714285714285708</v>
      </c>
      <c r="N299" s="212">
        <v>1</v>
      </c>
      <c r="O299" s="218" t="s">
        <v>4588</v>
      </c>
      <c r="P299" s="213">
        <f t="shared" si="53"/>
        <v>1</v>
      </c>
      <c r="Q299" s="214" t="str">
        <f>IF(ISNUMBER(P299),IF(P299=100%,"CUMPLIDA",IF(AND(ISNUMBER(L299),ISNUMBER([8]OCI!$P$6)), IF(L299&lt;[8]OCI!$P$6,"INCUMPLIDA","PROCESO"), "VERIFICAR FECHA")),"SIN VALOR AVANCE")</f>
        <v>CUMPLIDA</v>
      </c>
      <c r="R299" s="606"/>
    </row>
    <row r="300" spans="1:18" ht="188.25" customHeight="1" x14ac:dyDescent="0.2">
      <c r="A300" s="219" t="s">
        <v>19</v>
      </c>
      <c r="B300" s="224" t="s">
        <v>16</v>
      </c>
      <c r="C300" s="727"/>
      <c r="D300" s="727"/>
      <c r="E300" s="738"/>
      <c r="F300" s="738"/>
      <c r="G300" s="374" t="s">
        <v>104</v>
      </c>
      <c r="H300" s="218" t="s">
        <v>104</v>
      </c>
      <c r="I300" s="218" t="s">
        <v>4056</v>
      </c>
      <c r="J300" s="215">
        <v>1</v>
      </c>
      <c r="K300" s="216">
        <v>45323</v>
      </c>
      <c r="L300" s="216">
        <v>45747</v>
      </c>
      <c r="M300" s="211">
        <f t="shared" si="54"/>
        <v>60.571428571428569</v>
      </c>
      <c r="N300" s="212">
        <v>1</v>
      </c>
      <c r="O300" s="218" t="s">
        <v>4589</v>
      </c>
      <c r="P300" s="213">
        <f t="shared" si="53"/>
        <v>1</v>
      </c>
      <c r="Q300" s="214" t="str">
        <f>IF(ISNUMBER(P300),IF(P300=100%,"CUMPLIDA",IF(AND(ISNUMBER(L300),ISNUMBER([8]OCI!$P$6)), IF(L300&lt;[8]OCI!$P$6,"INCUMPLIDA","PROCESO"), "VERIFICAR FECHA")),"SIN VALOR AVANCE")</f>
        <v>CUMPLIDA</v>
      </c>
      <c r="R300" s="606"/>
    </row>
    <row r="301" spans="1:18" ht="218.25" customHeight="1" x14ac:dyDescent="0.2">
      <c r="A301" s="219" t="s">
        <v>19</v>
      </c>
      <c r="B301" s="224" t="s">
        <v>16</v>
      </c>
      <c r="C301" s="727"/>
      <c r="D301" s="727"/>
      <c r="E301" s="738"/>
      <c r="F301" s="738"/>
      <c r="G301" s="374" t="s">
        <v>106</v>
      </c>
      <c r="H301" s="218" t="s">
        <v>106</v>
      </c>
      <c r="I301" s="218" t="s">
        <v>168</v>
      </c>
      <c r="J301" s="215">
        <v>1</v>
      </c>
      <c r="K301" s="216">
        <v>45231</v>
      </c>
      <c r="L301" s="216">
        <v>45747</v>
      </c>
      <c r="M301" s="211">
        <f t="shared" si="54"/>
        <v>73.714285714285708</v>
      </c>
      <c r="N301" s="212">
        <v>1</v>
      </c>
      <c r="O301" s="218" t="s">
        <v>4590</v>
      </c>
      <c r="P301" s="213">
        <f t="shared" si="53"/>
        <v>1</v>
      </c>
      <c r="Q301" s="214" t="str">
        <f>IF(ISNUMBER(P301),IF(P301=100%,"CUMPLIDA",IF(AND(ISNUMBER(L301),ISNUMBER([8]OCI!$P$6)), IF(L301&lt;[8]OCI!$P$6,"INCUMPLIDA","PROCESO"), "VERIFICAR FECHA")),"SIN VALOR AVANCE")</f>
        <v>CUMPLIDA</v>
      </c>
      <c r="R301" s="606"/>
    </row>
    <row r="302" spans="1:18" ht="150.75" x14ac:dyDescent="0.2">
      <c r="A302" s="219" t="s">
        <v>19</v>
      </c>
      <c r="B302" s="224" t="s">
        <v>16</v>
      </c>
      <c r="C302" s="727"/>
      <c r="D302" s="727"/>
      <c r="E302" s="738"/>
      <c r="F302" s="738"/>
      <c r="G302" s="374" t="s">
        <v>108</v>
      </c>
      <c r="H302" s="218" t="s">
        <v>108</v>
      </c>
      <c r="I302" s="218" t="s">
        <v>4591</v>
      </c>
      <c r="J302" s="215">
        <v>1</v>
      </c>
      <c r="K302" s="216">
        <v>45231</v>
      </c>
      <c r="L302" s="216">
        <v>45808</v>
      </c>
      <c r="M302" s="211">
        <f t="shared" si="54"/>
        <v>82.428571428571431</v>
      </c>
      <c r="N302" s="212">
        <v>1</v>
      </c>
      <c r="O302" s="218" t="s">
        <v>4592</v>
      </c>
      <c r="P302" s="213">
        <f t="shared" si="53"/>
        <v>1</v>
      </c>
      <c r="Q302" s="214" t="str">
        <f>IF(ISNUMBER(P302),IF(P302=100%,"CUMPLIDA",IF(AND(ISNUMBER(L302),ISNUMBER([8]OCI!$P$6)), IF(L302&lt;[8]OCI!$P$6,"INCUMPLIDA","PROCESO"), "VERIFICAR FECHA")),"SIN VALOR AVANCE")</f>
        <v>CUMPLIDA</v>
      </c>
      <c r="R302" s="606"/>
    </row>
    <row r="303" spans="1:18" ht="173.25" customHeight="1" x14ac:dyDescent="0.2">
      <c r="A303" s="219" t="s">
        <v>19</v>
      </c>
      <c r="B303" s="224" t="s">
        <v>16</v>
      </c>
      <c r="C303" s="727"/>
      <c r="D303" s="727"/>
      <c r="E303" s="738"/>
      <c r="F303" s="738"/>
      <c r="G303" s="374" t="s">
        <v>110</v>
      </c>
      <c r="H303" s="218" t="s">
        <v>111</v>
      </c>
      <c r="I303" s="218" t="s">
        <v>112</v>
      </c>
      <c r="J303" s="215">
        <v>7</v>
      </c>
      <c r="K303" s="216">
        <v>46024</v>
      </c>
      <c r="L303" s="216">
        <v>46660</v>
      </c>
      <c r="M303" s="211">
        <f t="shared" si="54"/>
        <v>90.857142857142861</v>
      </c>
      <c r="N303" s="212">
        <v>0</v>
      </c>
      <c r="O303" s="218" t="s">
        <v>4590</v>
      </c>
      <c r="P303" s="213">
        <f t="shared" si="53"/>
        <v>0</v>
      </c>
      <c r="Q303" s="214" t="str">
        <f>IF(ISNUMBER(P303),IF(P303=100%,"CUMPLIDA",IF(AND(ISNUMBER(L303),ISNUMBER([8]OCI!$P$6)), IF(L303&lt;[8]OCI!$P$6,"INCUMPLIDA","PROCESO"), "VERIFICAR FECHA")),"SIN VALOR AVANCE")</f>
        <v>PROCESO</v>
      </c>
      <c r="R303" s="606"/>
    </row>
    <row r="304" spans="1:18" ht="114.75" customHeight="1" x14ac:dyDescent="0.2">
      <c r="A304" s="219" t="s">
        <v>19</v>
      </c>
      <c r="B304" s="224" t="s">
        <v>16</v>
      </c>
      <c r="C304" s="727"/>
      <c r="D304" s="727"/>
      <c r="E304" s="738"/>
      <c r="F304" s="738"/>
      <c r="G304" s="374" t="s">
        <v>114</v>
      </c>
      <c r="H304" s="218" t="s">
        <v>115</v>
      </c>
      <c r="I304" s="218" t="s">
        <v>116</v>
      </c>
      <c r="J304" s="215">
        <v>1</v>
      </c>
      <c r="K304" s="216">
        <v>46024</v>
      </c>
      <c r="L304" s="216">
        <v>46660</v>
      </c>
      <c r="M304" s="211">
        <f t="shared" si="54"/>
        <v>90.857142857142861</v>
      </c>
      <c r="N304" s="212">
        <v>0</v>
      </c>
      <c r="O304" s="218" t="s">
        <v>4593</v>
      </c>
      <c r="P304" s="213">
        <f t="shared" si="53"/>
        <v>0</v>
      </c>
      <c r="Q304" s="214" t="str">
        <f>IF(ISNUMBER(P304),IF(P304=100%,"CUMPLIDA",IF(AND(ISNUMBER(L304),ISNUMBER([8]OCI!$P$6)), IF(L304&lt;[8]OCI!$P$6,"INCUMPLIDA","PROCESO"), "VERIFICAR FECHA")),"SIN VALOR AVANCE")</f>
        <v>PROCESO</v>
      </c>
      <c r="R304" s="606"/>
    </row>
    <row r="305" spans="1:18" ht="90" customHeight="1" x14ac:dyDescent="0.2">
      <c r="A305" s="219" t="s">
        <v>19</v>
      </c>
      <c r="B305" s="224" t="s">
        <v>16</v>
      </c>
      <c r="C305" s="728"/>
      <c r="D305" s="728"/>
      <c r="E305" s="739"/>
      <c r="F305" s="739"/>
      <c r="G305" s="374" t="s">
        <v>117</v>
      </c>
      <c r="H305" s="218" t="s">
        <v>118</v>
      </c>
      <c r="I305" s="218" t="s">
        <v>119</v>
      </c>
      <c r="J305" s="215">
        <v>2</v>
      </c>
      <c r="K305" s="216">
        <v>46024</v>
      </c>
      <c r="L305" s="216">
        <v>46660</v>
      </c>
      <c r="M305" s="211">
        <f t="shared" si="54"/>
        <v>90.857142857142861</v>
      </c>
      <c r="N305" s="212">
        <v>0</v>
      </c>
      <c r="O305" s="218" t="s">
        <v>4592</v>
      </c>
      <c r="P305" s="213">
        <f t="shared" si="53"/>
        <v>0</v>
      </c>
      <c r="Q305" s="214" t="str">
        <f>IF(ISNUMBER(P305),IF(P305=100%,"CUMPLIDA",IF(AND(ISNUMBER(L305),ISNUMBER([8]OCI!$P$6)), IF(L305&lt;[8]OCI!$P$6,"INCUMPLIDA","PROCESO"), "VERIFICAR FECHA")),"SIN VALOR AVANCE")</f>
        <v>PROCESO</v>
      </c>
      <c r="R305" s="606"/>
    </row>
    <row r="306" spans="1:18" ht="75" customHeight="1" x14ac:dyDescent="0.2">
      <c r="A306" s="219" t="s">
        <v>19</v>
      </c>
      <c r="B306" s="224" t="s">
        <v>16</v>
      </c>
      <c r="C306" s="726" t="s">
        <v>4594</v>
      </c>
      <c r="D306" s="726" t="s">
        <v>4595</v>
      </c>
      <c r="E306" s="737" t="s">
        <v>4596</v>
      </c>
      <c r="F306" s="737" t="s">
        <v>4597</v>
      </c>
      <c r="G306" s="374" t="s">
        <v>4598</v>
      </c>
      <c r="H306" s="218" t="s">
        <v>4599</v>
      </c>
      <c r="I306" s="218" t="s">
        <v>4599</v>
      </c>
      <c r="J306" s="215">
        <v>1</v>
      </c>
      <c r="K306" s="216">
        <v>45628</v>
      </c>
      <c r="L306" s="216">
        <v>45838</v>
      </c>
      <c r="M306" s="211">
        <f t="shared" si="54"/>
        <v>30</v>
      </c>
      <c r="N306" s="212">
        <v>1</v>
      </c>
      <c r="O306" s="218" t="s">
        <v>4600</v>
      </c>
      <c r="P306" s="213">
        <f t="shared" si="53"/>
        <v>1</v>
      </c>
      <c r="Q306" s="214" t="str">
        <f>IF(ISNUMBER(P306),IF(P306=100%,"CUMPLIDA",IF(AND(ISNUMBER(L306),ISNUMBER([8]OCI!$P$6)), IF(L306&lt;[8]OCI!$P$6,"INCUMPLIDA","PROCESO"), "VERIFICAR FECHA")),"SIN VALOR AVANCE")</f>
        <v>CUMPLIDA</v>
      </c>
      <c r="R306" s="606"/>
    </row>
    <row r="307" spans="1:18" ht="90" customHeight="1" x14ac:dyDescent="0.2">
      <c r="A307" s="219" t="s">
        <v>19</v>
      </c>
      <c r="B307" s="224" t="s">
        <v>16</v>
      </c>
      <c r="C307" s="727"/>
      <c r="D307" s="727"/>
      <c r="E307" s="738"/>
      <c r="F307" s="738"/>
      <c r="G307" s="374" t="s">
        <v>4601</v>
      </c>
      <c r="H307" s="218" t="s">
        <v>4602</v>
      </c>
      <c r="I307" s="218" t="s">
        <v>4602</v>
      </c>
      <c r="J307" s="215">
        <v>1</v>
      </c>
      <c r="K307" s="216">
        <v>45628</v>
      </c>
      <c r="L307" s="216">
        <v>45838</v>
      </c>
      <c r="M307" s="211">
        <f t="shared" si="54"/>
        <v>30</v>
      </c>
      <c r="N307" s="212">
        <v>1</v>
      </c>
      <c r="O307" s="218" t="s">
        <v>4600</v>
      </c>
      <c r="P307" s="213">
        <f t="shared" si="53"/>
        <v>1</v>
      </c>
      <c r="Q307" s="214" t="str">
        <f>IF(ISNUMBER(P307),IF(P307=100%,"CUMPLIDA",IF(AND(ISNUMBER(L307),ISNUMBER([8]OCI!$P$6)), IF(L307&lt;[8]OCI!$P$6,"INCUMPLIDA","PROCESO"), "VERIFICAR FECHA")),"SIN VALOR AVANCE")</f>
        <v>CUMPLIDA</v>
      </c>
      <c r="R307" s="606"/>
    </row>
    <row r="308" spans="1:18" ht="135" x14ac:dyDescent="0.2">
      <c r="A308" s="219" t="s">
        <v>19</v>
      </c>
      <c r="B308" s="224" t="s">
        <v>16</v>
      </c>
      <c r="C308" s="727"/>
      <c r="D308" s="728"/>
      <c r="E308" s="739"/>
      <c r="F308" s="739"/>
      <c r="G308" s="374" t="s">
        <v>4603</v>
      </c>
      <c r="H308" s="218" t="s">
        <v>4602</v>
      </c>
      <c r="I308" s="218" t="s">
        <v>4602</v>
      </c>
      <c r="J308" s="215">
        <v>1</v>
      </c>
      <c r="K308" s="216">
        <v>45628</v>
      </c>
      <c r="L308" s="216">
        <v>45838</v>
      </c>
      <c r="M308" s="211">
        <f t="shared" si="54"/>
        <v>30</v>
      </c>
      <c r="N308" s="212">
        <v>1</v>
      </c>
      <c r="O308" s="218" t="s">
        <v>4600</v>
      </c>
      <c r="P308" s="213">
        <f t="shared" si="53"/>
        <v>1</v>
      </c>
      <c r="Q308" s="214" t="str">
        <f>IF(ISNUMBER(P308),IF(P308=100%,"CUMPLIDA",IF(AND(ISNUMBER(L308),ISNUMBER([8]OCI!$P$6)), IF(L308&lt;[8]OCI!$P$6,"INCUMPLIDA","PROCESO"), "VERIFICAR FECHA")),"SIN VALOR AVANCE")</f>
        <v>CUMPLIDA</v>
      </c>
      <c r="R308" s="606"/>
    </row>
    <row r="309" spans="1:18" ht="315" customHeight="1" x14ac:dyDescent="0.2">
      <c r="A309" s="219" t="s">
        <v>19</v>
      </c>
      <c r="B309" s="224" t="s">
        <v>16</v>
      </c>
      <c r="C309" s="727"/>
      <c r="D309" s="726" t="s">
        <v>4595</v>
      </c>
      <c r="E309" s="737" t="s">
        <v>4604</v>
      </c>
      <c r="F309" s="737" t="s">
        <v>4605</v>
      </c>
      <c r="G309" s="374" t="s">
        <v>4606</v>
      </c>
      <c r="H309" s="218" t="s">
        <v>4607</v>
      </c>
      <c r="I309" s="218" t="s">
        <v>4607</v>
      </c>
      <c r="J309" s="215">
        <v>1</v>
      </c>
      <c r="K309" s="216">
        <v>45689</v>
      </c>
      <c r="L309" s="216">
        <v>45747</v>
      </c>
      <c r="M309" s="211">
        <f t="shared" si="54"/>
        <v>8.2857142857142865</v>
      </c>
      <c r="N309" s="212">
        <v>1</v>
      </c>
      <c r="O309" s="218" t="s">
        <v>4600</v>
      </c>
      <c r="P309" s="213">
        <f t="shared" si="53"/>
        <v>1</v>
      </c>
      <c r="Q309" s="214" t="str">
        <f>IF(ISNUMBER(P309),IF(P309=100%,"CUMPLIDA",IF(AND(ISNUMBER(L309),ISNUMBER([8]OCI!$P$6)), IF(L309&lt;[8]OCI!$P$6,"INCUMPLIDA","PROCESO"), "VERIFICAR FECHA")),"SIN VALOR AVANCE")</f>
        <v>CUMPLIDA</v>
      </c>
      <c r="R309" s="606"/>
    </row>
    <row r="310" spans="1:18" ht="315" customHeight="1" x14ac:dyDescent="0.2">
      <c r="A310" s="219" t="s">
        <v>19</v>
      </c>
      <c r="B310" s="224" t="s">
        <v>16</v>
      </c>
      <c r="C310" s="727"/>
      <c r="D310" s="727"/>
      <c r="E310" s="738"/>
      <c r="F310" s="738"/>
      <c r="G310" s="374" t="s">
        <v>4608</v>
      </c>
      <c r="H310" s="218" t="s">
        <v>4609</v>
      </c>
      <c r="I310" s="218" t="s">
        <v>4609</v>
      </c>
      <c r="J310" s="215">
        <v>1</v>
      </c>
      <c r="K310" s="216">
        <v>45658</v>
      </c>
      <c r="L310" s="216">
        <v>45716</v>
      </c>
      <c r="M310" s="211">
        <f t="shared" si="54"/>
        <v>8.2857142857142865</v>
      </c>
      <c r="N310" s="212">
        <v>1</v>
      </c>
      <c r="O310" s="218" t="s">
        <v>4600</v>
      </c>
      <c r="P310" s="213">
        <f t="shared" si="53"/>
        <v>1</v>
      </c>
      <c r="Q310" s="214" t="str">
        <f>IF(ISNUMBER(P310),IF(P310=100%,"CUMPLIDA",IF(AND(ISNUMBER(L310),ISNUMBER([8]OCI!$P$6)), IF(L310&lt;[8]OCI!$P$6,"INCUMPLIDA","PROCESO"), "VERIFICAR FECHA")),"SIN VALOR AVANCE")</f>
        <v>CUMPLIDA</v>
      </c>
      <c r="R310" s="606"/>
    </row>
    <row r="311" spans="1:18" ht="72.75" customHeight="1" x14ac:dyDescent="0.2">
      <c r="A311" s="219" t="s">
        <v>19</v>
      </c>
      <c r="B311" s="224" t="s">
        <v>16</v>
      </c>
      <c r="C311" s="727"/>
      <c r="D311" s="728"/>
      <c r="E311" s="739"/>
      <c r="F311" s="739"/>
      <c r="G311" s="374" t="s">
        <v>4610</v>
      </c>
      <c r="H311" s="218" t="s">
        <v>4611</v>
      </c>
      <c r="I311" s="218" t="s">
        <v>4611</v>
      </c>
      <c r="J311" s="215">
        <v>2</v>
      </c>
      <c r="K311" s="216">
        <v>45628</v>
      </c>
      <c r="L311" s="216">
        <v>45838</v>
      </c>
      <c r="M311" s="211">
        <f t="shared" si="54"/>
        <v>30</v>
      </c>
      <c r="N311" s="212">
        <v>2</v>
      </c>
      <c r="O311" s="218" t="s">
        <v>4600</v>
      </c>
      <c r="P311" s="213">
        <f t="shared" si="53"/>
        <v>1</v>
      </c>
      <c r="Q311" s="214" t="str">
        <f>IF(ISNUMBER(P311),IF(P311=100%,"CUMPLIDA",IF(AND(ISNUMBER(L311),ISNUMBER([8]OCI!$P$6)), IF(L311&lt;[8]OCI!$P$6,"INCUMPLIDA","PROCESO"), "VERIFICAR FECHA")),"SIN VALOR AVANCE")</f>
        <v>CUMPLIDA</v>
      </c>
      <c r="R311" s="606"/>
    </row>
    <row r="312" spans="1:18" ht="90.75" customHeight="1" x14ac:dyDescent="0.2">
      <c r="A312" s="219" t="s">
        <v>19</v>
      </c>
      <c r="B312" s="224" t="s">
        <v>16</v>
      </c>
      <c r="C312" s="727"/>
      <c r="D312" s="726" t="s">
        <v>4595</v>
      </c>
      <c r="E312" s="737" t="s">
        <v>4612</v>
      </c>
      <c r="F312" s="737" t="s">
        <v>4613</v>
      </c>
      <c r="G312" s="374" t="s">
        <v>4614</v>
      </c>
      <c r="H312" s="218" t="s">
        <v>4615</v>
      </c>
      <c r="I312" s="218" t="s">
        <v>4615</v>
      </c>
      <c r="J312" s="215">
        <v>1</v>
      </c>
      <c r="K312" s="216">
        <v>45628</v>
      </c>
      <c r="L312" s="216">
        <v>45869</v>
      </c>
      <c r="M312" s="211">
        <f t="shared" si="54"/>
        <v>34.428571428571431</v>
      </c>
      <c r="N312" s="212">
        <v>0</v>
      </c>
      <c r="O312" s="218" t="s">
        <v>4616</v>
      </c>
      <c r="P312" s="213">
        <f t="shared" si="53"/>
        <v>0</v>
      </c>
      <c r="Q312" s="214" t="str">
        <f>IF(ISNUMBER(P312),IF(P312=100%,"CUMPLIDA",IF(AND(ISNUMBER(L312),ISNUMBER([8]OCI!$P$6)), IF(L312&lt;[8]OCI!$P$6,"INCUMPLIDA","PROCESO"), "VERIFICAR FECHA")),"SIN VALOR AVANCE")</f>
        <v>PROCESO</v>
      </c>
      <c r="R312" s="606"/>
    </row>
    <row r="313" spans="1:18" ht="107.25" customHeight="1" x14ac:dyDescent="0.2">
      <c r="A313" s="219" t="s">
        <v>19</v>
      </c>
      <c r="B313" s="224" t="s">
        <v>16</v>
      </c>
      <c r="C313" s="727"/>
      <c r="D313" s="728"/>
      <c r="E313" s="739"/>
      <c r="F313" s="739"/>
      <c r="G313" s="374" t="s">
        <v>4617</v>
      </c>
      <c r="H313" s="218" t="s">
        <v>4618</v>
      </c>
      <c r="I313" s="218" t="s">
        <v>4618</v>
      </c>
      <c r="J313" s="215">
        <v>1</v>
      </c>
      <c r="K313" s="216">
        <v>45628</v>
      </c>
      <c r="L313" s="216">
        <v>45716</v>
      </c>
      <c r="M313" s="211">
        <f t="shared" si="54"/>
        <v>12.571428571428571</v>
      </c>
      <c r="N313" s="212">
        <v>1</v>
      </c>
      <c r="O313" s="218" t="s">
        <v>4619</v>
      </c>
      <c r="P313" s="213">
        <f t="shared" si="53"/>
        <v>1</v>
      </c>
      <c r="Q313" s="214" t="str">
        <f>IF(ISNUMBER(P313),IF(P313=100%,"CUMPLIDA",IF(AND(ISNUMBER(L313),ISNUMBER([8]OCI!$P$6)), IF(L313&lt;[8]OCI!$P$6,"INCUMPLIDA","PROCESO"), "VERIFICAR FECHA")),"SIN VALOR AVANCE")</f>
        <v>CUMPLIDA</v>
      </c>
      <c r="R313" s="606"/>
    </row>
    <row r="314" spans="1:18" ht="152.25" customHeight="1" x14ac:dyDescent="0.2">
      <c r="A314" s="219" t="s">
        <v>19</v>
      </c>
      <c r="B314" s="224" t="s">
        <v>16</v>
      </c>
      <c r="C314" s="727"/>
      <c r="D314" s="372" t="s">
        <v>4595</v>
      </c>
      <c r="E314" s="374" t="s">
        <v>4620</v>
      </c>
      <c r="F314" s="374" t="s">
        <v>4621</v>
      </c>
      <c r="G314" s="374" t="s">
        <v>4614</v>
      </c>
      <c r="H314" s="218" t="s">
        <v>4622</v>
      </c>
      <c r="I314" s="218" t="s">
        <v>4622</v>
      </c>
      <c r="J314" s="215">
        <v>1</v>
      </c>
      <c r="K314" s="216">
        <v>45628</v>
      </c>
      <c r="L314" s="216">
        <v>45869</v>
      </c>
      <c r="M314" s="211">
        <f t="shared" si="54"/>
        <v>34.428571428571431</v>
      </c>
      <c r="N314" s="212">
        <v>0</v>
      </c>
      <c r="O314" s="218" t="s">
        <v>4623</v>
      </c>
      <c r="P314" s="213">
        <f t="shared" si="53"/>
        <v>0</v>
      </c>
      <c r="Q314" s="214" t="str">
        <f>IF(ISNUMBER(P314),IF(P314=100%,"CUMPLIDA",IF(AND(ISNUMBER(L314),ISNUMBER([8]OCI!$P$6)), IF(L314&lt;[8]OCI!$P$6,"INCUMPLIDA","PROCESO"), "VERIFICAR FECHA")),"SIN VALOR AVANCE")</f>
        <v>PROCESO</v>
      </c>
      <c r="R314" s="606"/>
    </row>
    <row r="315" spans="1:18" ht="165" customHeight="1" x14ac:dyDescent="0.2">
      <c r="A315" s="219" t="s">
        <v>19</v>
      </c>
      <c r="B315" s="224" t="s">
        <v>16</v>
      </c>
      <c r="C315" s="727"/>
      <c r="D315" s="726" t="s">
        <v>4595</v>
      </c>
      <c r="E315" s="737" t="s">
        <v>4624</v>
      </c>
      <c r="F315" s="737" t="s">
        <v>4625</v>
      </c>
      <c r="G315" s="374" t="s">
        <v>4626</v>
      </c>
      <c r="H315" s="218" t="s">
        <v>4627</v>
      </c>
      <c r="I315" s="218" t="s">
        <v>4627</v>
      </c>
      <c r="J315" s="215">
        <v>1</v>
      </c>
      <c r="K315" s="216">
        <v>45672</v>
      </c>
      <c r="L315" s="216">
        <v>45838</v>
      </c>
      <c r="M315" s="211">
        <f t="shared" si="54"/>
        <v>23.714285714285715</v>
      </c>
      <c r="N315" s="212">
        <v>1</v>
      </c>
      <c r="O315" s="220" t="s">
        <v>4628</v>
      </c>
      <c r="P315" s="213">
        <f t="shared" si="53"/>
        <v>1</v>
      </c>
      <c r="Q315" s="214" t="str">
        <f>IF(ISNUMBER(P315),IF(P315=100%,"CUMPLIDA",IF(AND(ISNUMBER(L315),ISNUMBER([8]OCI!$P$6)), IF(L315&lt;[8]OCI!$P$6,"INCUMPLIDA","PROCESO"), "VERIFICAR FECHA")),"SIN VALOR AVANCE")</f>
        <v>CUMPLIDA</v>
      </c>
      <c r="R315" s="606"/>
    </row>
    <row r="316" spans="1:18" ht="115.5" customHeight="1" x14ac:dyDescent="0.2">
      <c r="A316" s="219" t="s">
        <v>19</v>
      </c>
      <c r="B316" s="224" t="s">
        <v>16</v>
      </c>
      <c r="C316" s="727"/>
      <c r="D316" s="727"/>
      <c r="E316" s="738"/>
      <c r="F316" s="738"/>
      <c r="G316" s="374" t="s">
        <v>4629</v>
      </c>
      <c r="H316" s="218" t="s">
        <v>4630</v>
      </c>
      <c r="I316" s="218" t="s">
        <v>4630</v>
      </c>
      <c r="J316" s="215">
        <v>1</v>
      </c>
      <c r="K316" s="216">
        <v>45628</v>
      </c>
      <c r="L316" s="216">
        <v>45746</v>
      </c>
      <c r="M316" s="211">
        <f t="shared" si="54"/>
        <v>16.857142857142858</v>
      </c>
      <c r="N316" s="212">
        <v>1</v>
      </c>
      <c r="O316" s="220" t="s">
        <v>4600</v>
      </c>
      <c r="P316" s="213">
        <f t="shared" si="53"/>
        <v>1</v>
      </c>
      <c r="Q316" s="214" t="str">
        <f>IF(ISNUMBER(P316),IF(P316=100%,"CUMPLIDA",IF(AND(ISNUMBER(L316),ISNUMBER([8]OCI!$P$6)), IF(L316&lt;[8]OCI!$P$6,"INCUMPLIDA","PROCESO"), "VERIFICAR FECHA")),"SIN VALOR AVANCE")</f>
        <v>CUMPLIDA</v>
      </c>
      <c r="R316" s="606"/>
    </row>
    <row r="317" spans="1:18" ht="105.75" customHeight="1" x14ac:dyDescent="0.2">
      <c r="A317" s="219" t="s">
        <v>19</v>
      </c>
      <c r="B317" s="224" t="s">
        <v>16</v>
      </c>
      <c r="C317" s="727"/>
      <c r="D317" s="727"/>
      <c r="E317" s="738"/>
      <c r="F317" s="738"/>
      <c r="G317" s="374" t="s">
        <v>4631</v>
      </c>
      <c r="H317" s="218" t="s">
        <v>4632</v>
      </c>
      <c r="I317" s="218" t="s">
        <v>4632</v>
      </c>
      <c r="J317" s="215">
        <v>13</v>
      </c>
      <c r="K317" s="216">
        <v>45628</v>
      </c>
      <c r="L317" s="216">
        <v>46022</v>
      </c>
      <c r="M317" s="211">
        <f t="shared" si="54"/>
        <v>56.285714285714285</v>
      </c>
      <c r="N317" s="212">
        <v>7</v>
      </c>
      <c r="O317" s="220" t="s">
        <v>4600</v>
      </c>
      <c r="P317" s="213">
        <f t="shared" si="53"/>
        <v>0.53846153846153844</v>
      </c>
      <c r="Q317" s="214" t="str">
        <f>IF(ISNUMBER(P317),IF(P317=100%,"CUMPLIDA",IF(AND(ISNUMBER(L317),ISNUMBER([8]OCI!$P$6)), IF(L317&lt;[8]OCI!$P$6,"INCUMPLIDA","PROCESO"), "VERIFICAR FECHA")),"SIN VALOR AVANCE")</f>
        <v>PROCESO</v>
      </c>
      <c r="R317" s="606"/>
    </row>
    <row r="318" spans="1:18" ht="150" customHeight="1" x14ac:dyDescent="0.2">
      <c r="A318" s="219" t="s">
        <v>19</v>
      </c>
      <c r="B318" s="224" t="s">
        <v>16</v>
      </c>
      <c r="C318" s="727"/>
      <c r="D318" s="727"/>
      <c r="E318" s="738"/>
      <c r="F318" s="738"/>
      <c r="G318" s="374" t="s">
        <v>4633</v>
      </c>
      <c r="H318" s="218" t="s">
        <v>4634</v>
      </c>
      <c r="I318" s="218" t="s">
        <v>4634</v>
      </c>
      <c r="J318" s="215">
        <v>1</v>
      </c>
      <c r="K318" s="216">
        <v>45672</v>
      </c>
      <c r="L318" s="216">
        <v>45716</v>
      </c>
      <c r="M318" s="211">
        <f t="shared" si="54"/>
        <v>6.2857142857142856</v>
      </c>
      <c r="N318" s="212">
        <v>1</v>
      </c>
      <c r="O318" s="220" t="s">
        <v>4635</v>
      </c>
      <c r="P318" s="213">
        <f t="shared" si="53"/>
        <v>1</v>
      </c>
      <c r="Q318" s="214" t="str">
        <f>IF(ISNUMBER(P318),IF(P318=100%,"CUMPLIDA",IF(AND(ISNUMBER(L318),ISNUMBER([8]OCI!$P$6)), IF(L318&lt;[8]OCI!$P$6,"INCUMPLIDA","PROCESO"), "VERIFICAR FECHA")),"SIN VALOR AVANCE")</f>
        <v>CUMPLIDA</v>
      </c>
      <c r="R318" s="606"/>
    </row>
    <row r="319" spans="1:18" ht="60.75" x14ac:dyDescent="0.2">
      <c r="A319" s="219" t="s">
        <v>19</v>
      </c>
      <c r="B319" s="224" t="s">
        <v>16</v>
      </c>
      <c r="C319" s="727"/>
      <c r="D319" s="727"/>
      <c r="E319" s="738"/>
      <c r="F319" s="738"/>
      <c r="G319" s="374" t="s">
        <v>4636</v>
      </c>
      <c r="H319" s="218" t="s">
        <v>4637</v>
      </c>
      <c r="I319" s="218" t="s">
        <v>4637</v>
      </c>
      <c r="J319" s="215">
        <v>1</v>
      </c>
      <c r="K319" s="216">
        <v>45717</v>
      </c>
      <c r="L319" s="216">
        <v>45777</v>
      </c>
      <c r="M319" s="211">
        <f t="shared" si="54"/>
        <v>8.5714285714285712</v>
      </c>
      <c r="N319" s="212">
        <v>1</v>
      </c>
      <c r="O319" s="220" t="s">
        <v>4638</v>
      </c>
      <c r="P319" s="213">
        <f t="shared" si="53"/>
        <v>1</v>
      </c>
      <c r="Q319" s="214" t="str">
        <f>IF(ISNUMBER(P319),IF(P319=100%,"CUMPLIDA",IF(AND(ISNUMBER(L319),ISNUMBER([8]OCI!$P$6)), IF(L319&lt;[8]OCI!$P$6,"INCUMPLIDA","PROCESO"), "VERIFICAR FECHA")),"SIN VALOR AVANCE")</f>
        <v>CUMPLIDA</v>
      </c>
      <c r="R319" s="606"/>
    </row>
    <row r="320" spans="1:18" ht="189" customHeight="1" x14ac:dyDescent="0.2">
      <c r="A320" s="219" t="s">
        <v>19</v>
      </c>
      <c r="B320" s="224" t="s">
        <v>16</v>
      </c>
      <c r="C320" s="727"/>
      <c r="D320" s="727"/>
      <c r="E320" s="738"/>
      <c r="F320" s="738"/>
      <c r="G320" s="374" t="s">
        <v>4639</v>
      </c>
      <c r="H320" s="218" t="s">
        <v>4640</v>
      </c>
      <c r="I320" s="218" t="s">
        <v>4640</v>
      </c>
      <c r="J320" s="215">
        <v>1</v>
      </c>
      <c r="K320" s="216">
        <v>45628</v>
      </c>
      <c r="L320" s="216">
        <v>45688</v>
      </c>
      <c r="M320" s="211">
        <f t="shared" si="54"/>
        <v>8.5714285714285712</v>
      </c>
      <c r="N320" s="212">
        <v>1</v>
      </c>
      <c r="O320" s="220" t="s">
        <v>4641</v>
      </c>
      <c r="P320" s="213">
        <f t="shared" si="53"/>
        <v>1</v>
      </c>
      <c r="Q320" s="214" t="str">
        <f>IF(ISNUMBER(P320),IF(P320=100%,"CUMPLIDA",IF(AND(ISNUMBER(L320),ISNUMBER([8]OCI!$P$6)), IF(L320&lt;[8]OCI!$P$6,"INCUMPLIDA","PROCESO"), "VERIFICAR FECHA")),"SIN VALOR AVANCE")</f>
        <v>CUMPLIDA</v>
      </c>
      <c r="R320" s="606"/>
    </row>
    <row r="321" spans="1:33" ht="118.5" customHeight="1" x14ac:dyDescent="0.2">
      <c r="A321" s="219" t="s">
        <v>19</v>
      </c>
      <c r="B321" s="224" t="s">
        <v>16</v>
      </c>
      <c r="C321" s="727"/>
      <c r="D321" s="727"/>
      <c r="E321" s="738"/>
      <c r="F321" s="738"/>
      <c r="G321" s="374" t="s">
        <v>4642</v>
      </c>
      <c r="H321" s="218" t="s">
        <v>4218</v>
      </c>
      <c r="I321" s="218" t="s">
        <v>4218</v>
      </c>
      <c r="J321" s="215">
        <v>1</v>
      </c>
      <c r="K321" s="216">
        <v>45689</v>
      </c>
      <c r="L321" s="216">
        <v>45868</v>
      </c>
      <c r="M321" s="211">
        <f t="shared" si="54"/>
        <v>25.571428571428573</v>
      </c>
      <c r="N321" s="212">
        <v>0.5</v>
      </c>
      <c r="O321" s="220" t="s">
        <v>4643</v>
      </c>
      <c r="P321" s="213">
        <f t="shared" ref="P321:P365" si="55">N321/J321</f>
        <v>0.5</v>
      </c>
      <c r="Q321" s="214" t="str">
        <f>IF(ISNUMBER(P321),IF(P321=100%,"CUMPLIDA",IF(AND(ISNUMBER(L321),ISNUMBER([8]OCI!$P$6)), IF(L321&lt;[8]OCI!$P$6,"INCUMPLIDA","PROCESO"), "VERIFICAR FECHA")),"SIN VALOR AVANCE")</f>
        <v>PROCESO</v>
      </c>
      <c r="R321" s="606"/>
    </row>
    <row r="322" spans="1:33" ht="150" customHeight="1" x14ac:dyDescent="0.2">
      <c r="A322" s="219" t="s">
        <v>19</v>
      </c>
      <c r="B322" s="224" t="s">
        <v>16</v>
      </c>
      <c r="C322" s="727"/>
      <c r="D322" s="728"/>
      <c r="E322" s="739"/>
      <c r="F322" s="739"/>
      <c r="G322" s="374" t="s">
        <v>4644</v>
      </c>
      <c r="H322" s="218" t="s">
        <v>4645</v>
      </c>
      <c r="I322" s="218" t="s">
        <v>4645</v>
      </c>
      <c r="J322" s="215">
        <v>1</v>
      </c>
      <c r="K322" s="216">
        <v>45870</v>
      </c>
      <c r="L322" s="216">
        <v>46022</v>
      </c>
      <c r="M322" s="211">
        <f t="shared" si="54"/>
        <v>21.714285714285715</v>
      </c>
      <c r="N322" s="212">
        <v>0</v>
      </c>
      <c r="O322" s="220" t="s">
        <v>4641</v>
      </c>
      <c r="P322" s="213">
        <f t="shared" si="55"/>
        <v>0</v>
      </c>
      <c r="Q322" s="214" t="str">
        <f>IF(ISNUMBER(P322),IF(P322=100%,"CUMPLIDA",IF(AND(ISNUMBER(L322),ISNUMBER([8]OCI!$P$6)), IF(L322&lt;[8]OCI!$P$6,"INCUMPLIDA","PROCESO"), "VERIFICAR FECHA")),"SIN VALOR AVANCE")</f>
        <v>PROCESO</v>
      </c>
      <c r="R322" s="606"/>
    </row>
    <row r="323" spans="1:33" ht="165" customHeight="1" x14ac:dyDescent="0.2">
      <c r="A323" s="219" t="s">
        <v>19</v>
      </c>
      <c r="B323" s="224" t="s">
        <v>16</v>
      </c>
      <c r="C323" s="727"/>
      <c r="D323" s="726" t="s">
        <v>4595</v>
      </c>
      <c r="E323" s="737" t="s">
        <v>4646</v>
      </c>
      <c r="F323" s="737" t="s">
        <v>4647</v>
      </c>
      <c r="G323" s="374" t="s">
        <v>4648</v>
      </c>
      <c r="H323" s="218" t="s">
        <v>4627</v>
      </c>
      <c r="I323" s="218" t="s">
        <v>4627</v>
      </c>
      <c r="J323" s="215">
        <v>1</v>
      </c>
      <c r="K323" s="216">
        <v>45672</v>
      </c>
      <c r="L323" s="216">
        <v>45838</v>
      </c>
      <c r="M323" s="211">
        <f t="shared" si="54"/>
        <v>23.714285714285715</v>
      </c>
      <c r="N323" s="212">
        <v>1</v>
      </c>
      <c r="O323" s="220" t="s">
        <v>4628</v>
      </c>
      <c r="P323" s="213">
        <f t="shared" si="55"/>
        <v>1</v>
      </c>
      <c r="Q323" s="214" t="str">
        <f>IF(ISNUMBER(P323),IF(P323=100%,"CUMPLIDA",IF(AND(ISNUMBER(L323),ISNUMBER([8]OCI!$P$6)), IF(L323&lt;[8]OCI!$P$6,"INCUMPLIDA","PROCESO"), "VERIFICAR FECHA")),"SIN VALOR AVANCE")</f>
        <v>CUMPLIDA</v>
      </c>
      <c r="R323" s="606"/>
    </row>
    <row r="324" spans="1:33" ht="345.75" customHeight="1" x14ac:dyDescent="0.2">
      <c r="A324" s="219" t="s">
        <v>19</v>
      </c>
      <c r="B324" s="224" t="s">
        <v>16</v>
      </c>
      <c r="C324" s="727"/>
      <c r="D324" s="728"/>
      <c r="E324" s="739"/>
      <c r="F324" s="739"/>
      <c r="G324" s="374" t="s">
        <v>4649</v>
      </c>
      <c r="H324" s="218" t="s">
        <v>4650</v>
      </c>
      <c r="I324" s="218" t="s">
        <v>4650</v>
      </c>
      <c r="J324" s="215">
        <v>3</v>
      </c>
      <c r="K324" s="216">
        <v>45672</v>
      </c>
      <c r="L324" s="216">
        <v>45930</v>
      </c>
      <c r="M324" s="211">
        <f t="shared" si="54"/>
        <v>36.857142857142854</v>
      </c>
      <c r="N324" s="212">
        <v>2.4</v>
      </c>
      <c r="O324" s="220" t="s">
        <v>4651</v>
      </c>
      <c r="P324" s="213">
        <f t="shared" si="55"/>
        <v>0.79999999999999993</v>
      </c>
      <c r="Q324" s="214" t="str">
        <f>IF(ISNUMBER(P324),IF(P324=100%,"CUMPLIDA",IF(AND(ISNUMBER(L324),ISNUMBER([8]OCI!$P$6)), IF(L324&lt;[8]OCI!$P$6,"INCUMPLIDA","PROCESO"), "VERIFICAR FECHA")),"SIN VALOR AVANCE")</f>
        <v>PROCESO</v>
      </c>
      <c r="R324" s="374" t="s">
        <v>280</v>
      </c>
      <c r="S324" s="394" t="s">
        <v>4070</v>
      </c>
      <c r="T324" s="587">
        <v>1</v>
      </c>
      <c r="U324" s="385">
        <v>44743</v>
      </c>
      <c r="V324" s="588">
        <v>46022</v>
      </c>
      <c r="W324" s="380">
        <f t="shared" ref="W324:W376" si="56">(V324-U324)/7</f>
        <v>182.71428571428572</v>
      </c>
      <c r="X324" s="589">
        <v>0.7863</v>
      </c>
      <c r="Y324" s="394" t="s">
        <v>4071</v>
      </c>
      <c r="Z324" s="242">
        <f>IF(H324=R324,1,0)</f>
        <v>0</v>
      </c>
      <c r="AA324" s="242">
        <f t="shared" ref="AA324:AG324" si="57">IF(I324=S324,1,0)</f>
        <v>0</v>
      </c>
      <c r="AB324" s="242">
        <f t="shared" si="57"/>
        <v>0</v>
      </c>
      <c r="AC324" s="242">
        <f t="shared" si="57"/>
        <v>0</v>
      </c>
      <c r="AD324" s="242">
        <f t="shared" si="57"/>
        <v>0</v>
      </c>
      <c r="AE324" s="242">
        <f t="shared" si="57"/>
        <v>0</v>
      </c>
      <c r="AF324" s="242">
        <f t="shared" si="57"/>
        <v>0</v>
      </c>
      <c r="AG324" s="242">
        <f t="shared" si="57"/>
        <v>0</v>
      </c>
    </row>
    <row r="325" spans="1:33" ht="195" customHeight="1" x14ac:dyDescent="0.2">
      <c r="A325" s="219" t="s">
        <v>19</v>
      </c>
      <c r="B325" s="224" t="s">
        <v>16</v>
      </c>
      <c r="C325" s="727"/>
      <c r="D325" s="726" t="s">
        <v>4595</v>
      </c>
      <c r="E325" s="737" t="s">
        <v>4652</v>
      </c>
      <c r="F325" s="737" t="s">
        <v>4653</v>
      </c>
      <c r="G325" s="374" t="s">
        <v>4654</v>
      </c>
      <c r="H325" s="218" t="s">
        <v>4655</v>
      </c>
      <c r="I325" s="218" t="s">
        <v>4655</v>
      </c>
      <c r="J325" s="215">
        <v>1</v>
      </c>
      <c r="K325" s="216">
        <v>45628</v>
      </c>
      <c r="L325" s="216">
        <v>45657</v>
      </c>
      <c r="M325" s="211">
        <f t="shared" si="54"/>
        <v>4.1428571428571432</v>
      </c>
      <c r="N325" s="212">
        <v>1</v>
      </c>
      <c r="O325" s="220" t="s">
        <v>4656</v>
      </c>
      <c r="P325" s="213">
        <f t="shared" si="55"/>
        <v>1</v>
      </c>
      <c r="Q325" s="214" t="str">
        <f>IF(ISNUMBER(P325),IF(P325=100%,"CUMPLIDA",IF(AND(ISNUMBER(L325),ISNUMBER([8]OCI!$P$6)), IF(L325&lt;[8]OCI!$P$6,"INCUMPLIDA","PROCESO"), "VERIFICAR FECHA")),"SIN VALOR AVANCE")</f>
        <v>CUMPLIDA</v>
      </c>
      <c r="R325" s="374" t="s">
        <v>4077</v>
      </c>
      <c r="S325" s="220" t="s">
        <v>4077</v>
      </c>
      <c r="T325" s="378">
        <v>1</v>
      </c>
      <c r="U325" s="385">
        <v>44805</v>
      </c>
      <c r="V325" s="588">
        <v>46022</v>
      </c>
      <c r="W325" s="380">
        <f t="shared" si="56"/>
        <v>173.85714285714286</v>
      </c>
      <c r="X325" s="586">
        <v>0.7863</v>
      </c>
      <c r="Y325" s="220" t="s">
        <v>4078</v>
      </c>
      <c r="Z325" s="242">
        <f t="shared" ref="Z325:Z374" si="58">IF(H325=R325,1,0)</f>
        <v>0</v>
      </c>
      <c r="AA325" s="242">
        <f t="shared" ref="AA325:AA374" si="59">IF(I325=S325,1,0)</f>
        <v>0</v>
      </c>
      <c r="AB325" s="242">
        <f t="shared" ref="AB325:AB374" si="60">IF(J325=T325,1,0)</f>
        <v>1</v>
      </c>
      <c r="AC325" s="242">
        <f t="shared" ref="AC325:AC374" si="61">IF(K325=U325,1,0)</f>
        <v>0</v>
      </c>
      <c r="AD325" s="242">
        <f t="shared" ref="AD325:AD374" si="62">IF(L325=V325,1,0)</f>
        <v>0</v>
      </c>
      <c r="AE325" s="242">
        <f t="shared" ref="AE325:AE374" si="63">IF(M325=W325,1,0)</f>
        <v>0</v>
      </c>
      <c r="AF325" s="242">
        <f t="shared" ref="AF325:AF374" si="64">IF(N325=X325,1,0)</f>
        <v>0</v>
      </c>
      <c r="AG325" s="242">
        <f t="shared" ref="AG325:AG374" si="65">IF(O325=Y325,1,0)</f>
        <v>0</v>
      </c>
    </row>
    <row r="326" spans="1:33" ht="195" customHeight="1" x14ac:dyDescent="0.2">
      <c r="A326" s="200" t="s">
        <v>19</v>
      </c>
      <c r="B326" s="201" t="s">
        <v>16</v>
      </c>
      <c r="C326" s="728"/>
      <c r="D326" s="728"/>
      <c r="E326" s="739"/>
      <c r="F326" s="739"/>
      <c r="G326" s="202" t="s">
        <v>4657</v>
      </c>
      <c r="H326" s="203" t="s">
        <v>4658</v>
      </c>
      <c r="I326" s="203" t="s">
        <v>4658</v>
      </c>
      <c r="J326" s="204">
        <v>25</v>
      </c>
      <c r="K326" s="205">
        <v>45672</v>
      </c>
      <c r="L326" s="205">
        <v>45823</v>
      </c>
      <c r="M326" s="206">
        <f t="shared" si="54"/>
        <v>21.571428571428573</v>
      </c>
      <c r="N326" s="207">
        <v>25</v>
      </c>
      <c r="O326" s="208" t="s">
        <v>4659</v>
      </c>
      <c r="P326" s="209">
        <f t="shared" si="55"/>
        <v>1</v>
      </c>
      <c r="Q326" s="210" t="str">
        <f>IF(ISNUMBER(P326),IF(P326=100%,"CUMPLIDA",IF(AND(ISNUMBER(L326),ISNUMBER([8]OCI!$P$6)), IF(L326&lt;[8]OCI!$P$6,"INCUMPLIDA","PROCESO"), "VERIFICAR FECHA")),"SIN VALOR AVANCE")</f>
        <v>CUMPLIDA</v>
      </c>
      <c r="R326" s="373" t="s">
        <v>4077</v>
      </c>
      <c r="S326" s="220" t="s">
        <v>4077</v>
      </c>
      <c r="T326" s="378">
        <v>1</v>
      </c>
      <c r="U326" s="385">
        <v>44805</v>
      </c>
      <c r="V326" s="588">
        <v>46022</v>
      </c>
      <c r="W326" s="380">
        <f t="shared" si="56"/>
        <v>173.85714285714286</v>
      </c>
      <c r="X326" s="586">
        <v>0.71</v>
      </c>
      <c r="Y326" s="220" t="s">
        <v>4080</v>
      </c>
      <c r="Z326" s="242">
        <f t="shared" si="58"/>
        <v>0</v>
      </c>
      <c r="AA326" s="242">
        <f t="shared" si="59"/>
        <v>0</v>
      </c>
      <c r="AB326" s="242">
        <f t="shared" si="60"/>
        <v>0</v>
      </c>
      <c r="AC326" s="242">
        <f t="shared" si="61"/>
        <v>0</v>
      </c>
      <c r="AD326" s="242">
        <f t="shared" si="62"/>
        <v>0</v>
      </c>
      <c r="AE326" s="242">
        <f t="shared" si="63"/>
        <v>0</v>
      </c>
      <c r="AF326" s="242">
        <f t="shared" si="64"/>
        <v>0</v>
      </c>
      <c r="AG326" s="242">
        <f t="shared" si="65"/>
        <v>0</v>
      </c>
    </row>
    <row r="327" spans="1:33" ht="330" customHeight="1" x14ac:dyDescent="0.2">
      <c r="A327" s="217" t="s">
        <v>19</v>
      </c>
      <c r="B327" s="224" t="s">
        <v>16</v>
      </c>
      <c r="C327" s="734" t="s">
        <v>4660</v>
      </c>
      <c r="D327" s="734" t="s">
        <v>4851</v>
      </c>
      <c r="E327" s="737" t="s">
        <v>4661</v>
      </c>
      <c r="F327" s="737" t="s">
        <v>4662</v>
      </c>
      <c r="G327" s="737" t="s">
        <v>4663</v>
      </c>
      <c r="H327" s="221" t="s">
        <v>4664</v>
      </c>
      <c r="I327" s="218" t="s">
        <v>259</v>
      </c>
      <c r="J327" s="215">
        <v>24</v>
      </c>
      <c r="K327" s="216">
        <v>45901</v>
      </c>
      <c r="L327" s="216">
        <v>46265</v>
      </c>
      <c r="M327" s="211">
        <f t="shared" si="54"/>
        <v>52</v>
      </c>
      <c r="N327" s="212">
        <v>0</v>
      </c>
      <c r="O327" s="220" t="s">
        <v>4665</v>
      </c>
      <c r="P327" s="213">
        <f t="shared" si="55"/>
        <v>0</v>
      </c>
      <c r="Q327" s="214" t="str">
        <f>IF(ISNUMBER(P327),IF(P327=100%,"CUMPLIDA",IF(AND(ISNUMBER(L327),ISNUMBER([8]OCI!$P$6)), IF(L327&lt;[8]OCI!$P$6,"INCUMPLIDA","PROCESO"), "VERIFICAR FECHA")),"SIN VALOR AVANCE")</f>
        <v>PROCESO</v>
      </c>
      <c r="R327" s="373" t="s">
        <v>4082</v>
      </c>
      <c r="S327" s="220" t="s">
        <v>384</v>
      </c>
      <c r="T327" s="378">
        <v>1</v>
      </c>
      <c r="U327" s="385">
        <v>44805</v>
      </c>
      <c r="V327" s="385">
        <v>45169</v>
      </c>
      <c r="W327" s="380">
        <f t="shared" si="56"/>
        <v>52</v>
      </c>
      <c r="X327" s="212">
        <v>1</v>
      </c>
      <c r="Y327" s="220" t="s">
        <v>4083</v>
      </c>
      <c r="Z327" s="242">
        <f t="shared" si="58"/>
        <v>0</v>
      </c>
      <c r="AA327" s="242">
        <f t="shared" si="59"/>
        <v>0</v>
      </c>
      <c r="AB327" s="242">
        <f t="shared" si="60"/>
        <v>0</v>
      </c>
      <c r="AC327" s="242">
        <f t="shared" si="61"/>
        <v>0</v>
      </c>
      <c r="AD327" s="242">
        <f t="shared" si="62"/>
        <v>0</v>
      </c>
      <c r="AE327" s="242">
        <f t="shared" si="63"/>
        <v>1</v>
      </c>
      <c r="AF327" s="242">
        <f t="shared" si="64"/>
        <v>0</v>
      </c>
      <c r="AG327" s="242">
        <f t="shared" si="65"/>
        <v>0</v>
      </c>
    </row>
    <row r="328" spans="1:33" ht="409.5" x14ac:dyDescent="0.2">
      <c r="A328" s="217" t="s">
        <v>19</v>
      </c>
      <c r="B328" s="224" t="s">
        <v>16</v>
      </c>
      <c r="C328" s="735"/>
      <c r="D328" s="735"/>
      <c r="E328" s="738"/>
      <c r="F328" s="738"/>
      <c r="G328" s="739"/>
      <c r="H328" s="221" t="s">
        <v>4666</v>
      </c>
      <c r="I328" s="218" t="s">
        <v>259</v>
      </c>
      <c r="J328" s="215">
        <v>2</v>
      </c>
      <c r="K328" s="216">
        <v>45901</v>
      </c>
      <c r="L328" s="216">
        <v>45991</v>
      </c>
      <c r="M328" s="211">
        <f t="shared" si="54"/>
        <v>12.857142857142858</v>
      </c>
      <c r="N328" s="212">
        <v>0</v>
      </c>
      <c r="O328" s="218" t="s">
        <v>4665</v>
      </c>
      <c r="P328" s="213">
        <f t="shared" si="55"/>
        <v>0</v>
      </c>
      <c r="Q328" s="214" t="str">
        <f>IF(ISNUMBER(P328),IF(P328=100%,"CUMPLIDA",IF(AND(ISNUMBER(L328),ISNUMBER([8]OCI!$P$6)), IF(L328&lt;[8]OCI!$P$6,"INCUMPLIDA","PROCESO"), "VERIFICAR FECHA")),"SIN VALOR AVANCE")</f>
        <v>PROCESO</v>
      </c>
      <c r="R328" s="373" t="s">
        <v>4088</v>
      </c>
      <c r="S328" s="220" t="s">
        <v>4089</v>
      </c>
      <c r="T328" s="378">
        <v>2</v>
      </c>
      <c r="U328" s="385">
        <v>45139</v>
      </c>
      <c r="V328" s="385">
        <v>45200</v>
      </c>
      <c r="W328" s="380">
        <f t="shared" si="56"/>
        <v>8.7142857142857135</v>
      </c>
      <c r="X328" s="212">
        <v>2</v>
      </c>
      <c r="Y328" s="218" t="s">
        <v>4090</v>
      </c>
      <c r="Z328" s="242">
        <f t="shared" si="58"/>
        <v>0</v>
      </c>
      <c r="AA328" s="242">
        <f t="shared" si="59"/>
        <v>0</v>
      </c>
      <c r="AB328" s="242">
        <f t="shared" si="60"/>
        <v>1</v>
      </c>
      <c r="AC328" s="242">
        <f t="shared" si="61"/>
        <v>0</v>
      </c>
      <c r="AD328" s="242">
        <f t="shared" si="62"/>
        <v>0</v>
      </c>
      <c r="AE328" s="242">
        <f t="shared" si="63"/>
        <v>0</v>
      </c>
      <c r="AF328" s="242">
        <f t="shared" si="64"/>
        <v>0</v>
      </c>
      <c r="AG328" s="242">
        <f t="shared" si="65"/>
        <v>0</v>
      </c>
    </row>
    <row r="329" spans="1:33" ht="409.5" x14ac:dyDescent="0.2">
      <c r="A329" s="217" t="s">
        <v>19</v>
      </c>
      <c r="B329" s="224" t="s">
        <v>16</v>
      </c>
      <c r="C329" s="735"/>
      <c r="D329" s="736"/>
      <c r="E329" s="739"/>
      <c r="F329" s="739"/>
      <c r="G329" s="374" t="s">
        <v>4667</v>
      </c>
      <c r="H329" s="221" t="s">
        <v>4668</v>
      </c>
      <c r="I329" s="218" t="s">
        <v>259</v>
      </c>
      <c r="J329" s="215">
        <v>24</v>
      </c>
      <c r="K329" s="216">
        <v>45901</v>
      </c>
      <c r="L329" s="216">
        <v>46265</v>
      </c>
      <c r="M329" s="211">
        <f t="shared" si="54"/>
        <v>52</v>
      </c>
      <c r="N329" s="212">
        <v>0</v>
      </c>
      <c r="O329" s="221" t="s">
        <v>4665</v>
      </c>
      <c r="P329" s="213">
        <f t="shared" si="55"/>
        <v>0</v>
      </c>
      <c r="Q329" s="214" t="str">
        <f>IF(ISNUMBER(P329),IF(P329=100%,"CUMPLIDA",IF(AND(ISNUMBER(L329),ISNUMBER([8]OCI!$P$6)), IF(L329&lt;[8]OCI!$P$6,"INCUMPLIDA","PROCESO"), "VERIFICAR FECHA")),"SIN VALOR AVANCE")</f>
        <v>PROCESO</v>
      </c>
      <c r="R329" s="373" t="s">
        <v>4091</v>
      </c>
      <c r="S329" s="220" t="s">
        <v>4092</v>
      </c>
      <c r="T329" s="378">
        <v>3</v>
      </c>
      <c r="U329" s="385">
        <v>45139</v>
      </c>
      <c r="V329" s="385">
        <v>45351</v>
      </c>
      <c r="W329" s="380">
        <f t="shared" si="56"/>
        <v>30.285714285714285</v>
      </c>
      <c r="X329" s="212">
        <v>3</v>
      </c>
      <c r="Y329" s="218" t="s">
        <v>4093</v>
      </c>
      <c r="Z329" s="242">
        <f t="shared" si="58"/>
        <v>0</v>
      </c>
      <c r="AA329" s="242">
        <f t="shared" si="59"/>
        <v>0</v>
      </c>
      <c r="AB329" s="242">
        <f t="shared" si="60"/>
        <v>0</v>
      </c>
      <c r="AC329" s="242">
        <f t="shared" si="61"/>
        <v>0</v>
      </c>
      <c r="AD329" s="242">
        <f t="shared" si="62"/>
        <v>0</v>
      </c>
      <c r="AE329" s="242">
        <f t="shared" si="63"/>
        <v>0</v>
      </c>
      <c r="AF329" s="242">
        <f t="shared" si="64"/>
        <v>0</v>
      </c>
      <c r="AG329" s="242">
        <f t="shared" si="65"/>
        <v>0</v>
      </c>
    </row>
    <row r="330" spans="1:33" ht="409.5" x14ac:dyDescent="0.2">
      <c r="A330" s="217" t="s">
        <v>19</v>
      </c>
      <c r="B330" s="224" t="s">
        <v>16</v>
      </c>
      <c r="C330" s="735"/>
      <c r="D330" s="734" t="s">
        <v>4852</v>
      </c>
      <c r="E330" s="737" t="s">
        <v>4669</v>
      </c>
      <c r="F330" s="737" t="s">
        <v>4670</v>
      </c>
      <c r="G330" s="374" t="s">
        <v>4667</v>
      </c>
      <c r="H330" s="221" t="s">
        <v>4668</v>
      </c>
      <c r="I330" s="218" t="s">
        <v>259</v>
      </c>
      <c r="J330" s="215">
        <v>24</v>
      </c>
      <c r="K330" s="216">
        <v>45901</v>
      </c>
      <c r="L330" s="216">
        <v>46265</v>
      </c>
      <c r="M330" s="211">
        <f t="shared" si="54"/>
        <v>52</v>
      </c>
      <c r="N330" s="212">
        <v>0</v>
      </c>
      <c r="O330" s="221" t="s">
        <v>4665</v>
      </c>
      <c r="P330" s="213">
        <f t="shared" si="55"/>
        <v>0</v>
      </c>
      <c r="Q330" s="214" t="str">
        <f>IF(ISNUMBER(P330),IF(P330=100%,"CUMPLIDA",IF(AND(ISNUMBER(L330),ISNUMBER([8]OCI!$P$6)), IF(L330&lt;[8]OCI!$P$6,"INCUMPLIDA","PROCESO"), "VERIFICAR FECHA")),"SIN VALOR AVANCE")</f>
        <v>PROCESO</v>
      </c>
      <c r="R330" s="373" t="s">
        <v>4094</v>
      </c>
      <c r="S330" s="220" t="s">
        <v>4095</v>
      </c>
      <c r="T330" s="378">
        <v>2</v>
      </c>
      <c r="U330" s="385">
        <v>45139</v>
      </c>
      <c r="V330" s="385">
        <v>45200</v>
      </c>
      <c r="W330" s="380">
        <f t="shared" si="56"/>
        <v>8.7142857142857135</v>
      </c>
      <c r="X330" s="212">
        <v>2</v>
      </c>
      <c r="Y330" s="218" t="s">
        <v>4096</v>
      </c>
      <c r="Z330" s="242">
        <f t="shared" si="58"/>
        <v>0</v>
      </c>
      <c r="AA330" s="242">
        <f t="shared" si="59"/>
        <v>0</v>
      </c>
      <c r="AB330" s="242">
        <f t="shared" si="60"/>
        <v>0</v>
      </c>
      <c r="AC330" s="242">
        <f t="shared" si="61"/>
        <v>0</v>
      </c>
      <c r="AD330" s="242">
        <f t="shared" si="62"/>
        <v>0</v>
      </c>
      <c r="AE330" s="242">
        <f t="shared" si="63"/>
        <v>0</v>
      </c>
      <c r="AF330" s="242">
        <f t="shared" si="64"/>
        <v>0</v>
      </c>
      <c r="AG330" s="242">
        <f t="shared" si="65"/>
        <v>0</v>
      </c>
    </row>
    <row r="331" spans="1:33" ht="409.5" x14ac:dyDescent="0.2">
      <c r="A331" s="217" t="s">
        <v>19</v>
      </c>
      <c r="B331" s="224" t="s">
        <v>16</v>
      </c>
      <c r="C331" s="735"/>
      <c r="D331" s="735"/>
      <c r="E331" s="738"/>
      <c r="F331" s="738"/>
      <c r="G331" s="737" t="s">
        <v>4671</v>
      </c>
      <c r="H331" s="221" t="s">
        <v>4672</v>
      </c>
      <c r="I331" s="218" t="s">
        <v>259</v>
      </c>
      <c r="J331" s="215">
        <v>12</v>
      </c>
      <c r="K331" s="216">
        <v>45901</v>
      </c>
      <c r="L331" s="216">
        <v>46265</v>
      </c>
      <c r="M331" s="211">
        <f t="shared" ref="M331:M365" si="66">(L331-K331)/7</f>
        <v>52</v>
      </c>
      <c r="N331" s="212">
        <v>0</v>
      </c>
      <c r="O331" s="220" t="s">
        <v>4665</v>
      </c>
      <c r="P331" s="213">
        <f t="shared" si="55"/>
        <v>0</v>
      </c>
      <c r="Q331" s="214" t="str">
        <f>IF(ISNUMBER(P331),IF(P331=100%,"CUMPLIDA",IF(AND(ISNUMBER(L331),ISNUMBER([8]OCI!$P$6)), IF(L331&lt;[8]OCI!$P$6,"INCUMPLIDA","PROCESO"), "VERIFICAR FECHA")),"SIN VALOR AVANCE")</f>
        <v>PROCESO</v>
      </c>
      <c r="R331" s="373" t="s">
        <v>4097</v>
      </c>
      <c r="S331" s="220" t="s">
        <v>4092</v>
      </c>
      <c r="T331" s="378">
        <v>5</v>
      </c>
      <c r="U331" s="385">
        <v>45139</v>
      </c>
      <c r="V331" s="385">
        <v>45322</v>
      </c>
      <c r="W331" s="380">
        <f t="shared" si="56"/>
        <v>26.142857142857142</v>
      </c>
      <c r="X331" s="212">
        <v>5</v>
      </c>
      <c r="Y331" s="218" t="s">
        <v>4098</v>
      </c>
      <c r="Z331" s="242">
        <f t="shared" si="58"/>
        <v>0</v>
      </c>
      <c r="AA331" s="242">
        <f t="shared" si="59"/>
        <v>0</v>
      </c>
      <c r="AB331" s="242">
        <f t="shared" si="60"/>
        <v>0</v>
      </c>
      <c r="AC331" s="242">
        <f t="shared" si="61"/>
        <v>0</v>
      </c>
      <c r="AD331" s="242">
        <f t="shared" si="62"/>
        <v>0</v>
      </c>
      <c r="AE331" s="242">
        <f t="shared" si="63"/>
        <v>0</v>
      </c>
      <c r="AF331" s="242">
        <f t="shared" si="64"/>
        <v>0</v>
      </c>
      <c r="AG331" s="242">
        <f t="shared" si="65"/>
        <v>0</v>
      </c>
    </row>
    <row r="332" spans="1:33" ht="360" x14ac:dyDescent="0.2">
      <c r="A332" s="217" t="s">
        <v>19</v>
      </c>
      <c r="B332" s="224" t="s">
        <v>16</v>
      </c>
      <c r="C332" s="735"/>
      <c r="D332" s="736"/>
      <c r="E332" s="739"/>
      <c r="F332" s="739"/>
      <c r="G332" s="739"/>
      <c r="H332" s="221" t="s">
        <v>4673</v>
      </c>
      <c r="I332" s="218" t="s">
        <v>259</v>
      </c>
      <c r="J332" s="215">
        <v>8</v>
      </c>
      <c r="K332" s="216">
        <v>45901</v>
      </c>
      <c r="L332" s="216">
        <v>46265</v>
      </c>
      <c r="M332" s="211">
        <f t="shared" si="66"/>
        <v>52</v>
      </c>
      <c r="N332" s="212">
        <v>0</v>
      </c>
      <c r="O332" s="220" t="s">
        <v>4665</v>
      </c>
      <c r="P332" s="213">
        <f t="shared" si="55"/>
        <v>0</v>
      </c>
      <c r="Q332" s="214" t="str">
        <f>IF(ISNUMBER(P332),IF(P332=100%,"CUMPLIDA",IF(AND(ISNUMBER(L332),ISNUMBER([8]OCI!$P$6)), IF(L332&lt;[8]OCI!$P$6,"INCUMPLIDA","PROCESO"), "VERIFICAR FECHA")),"SIN VALOR AVANCE")</f>
        <v>PROCESO</v>
      </c>
      <c r="R332" s="373" t="s">
        <v>4099</v>
      </c>
      <c r="S332" s="220" t="s">
        <v>4100</v>
      </c>
      <c r="T332" s="378">
        <v>1</v>
      </c>
      <c r="U332" s="385">
        <v>45139</v>
      </c>
      <c r="V332" s="385">
        <v>45291</v>
      </c>
      <c r="W332" s="380">
        <f t="shared" si="56"/>
        <v>21.714285714285715</v>
      </c>
      <c r="X332" s="212">
        <v>1</v>
      </c>
      <c r="Y332" s="218" t="s">
        <v>4101</v>
      </c>
      <c r="Z332" s="242">
        <f t="shared" si="58"/>
        <v>0</v>
      </c>
      <c r="AA332" s="242">
        <f t="shared" si="59"/>
        <v>0</v>
      </c>
      <c r="AB332" s="242">
        <f t="shared" si="60"/>
        <v>0</v>
      </c>
      <c r="AC332" s="242">
        <f t="shared" si="61"/>
        <v>0</v>
      </c>
      <c r="AD332" s="242">
        <f t="shared" si="62"/>
        <v>0</v>
      </c>
      <c r="AE332" s="242">
        <f t="shared" si="63"/>
        <v>0</v>
      </c>
      <c r="AF332" s="242">
        <f t="shared" si="64"/>
        <v>0</v>
      </c>
      <c r="AG332" s="242">
        <f t="shared" si="65"/>
        <v>0</v>
      </c>
    </row>
    <row r="333" spans="1:33" ht="409.5" x14ac:dyDescent="0.2">
      <c r="A333" s="648" t="s">
        <v>19</v>
      </c>
      <c r="B333" s="224" t="s">
        <v>16</v>
      </c>
      <c r="C333" s="735"/>
      <c r="D333" s="740" t="s">
        <v>4853</v>
      </c>
      <c r="E333" s="737" t="s">
        <v>4674</v>
      </c>
      <c r="F333" s="737" t="s">
        <v>4675</v>
      </c>
      <c r="G333" s="374" t="s">
        <v>4676</v>
      </c>
      <c r="H333" s="221" t="s">
        <v>4677</v>
      </c>
      <c r="I333" s="218" t="s">
        <v>4678</v>
      </c>
      <c r="J333" s="215">
        <v>6</v>
      </c>
      <c r="K333" s="216">
        <v>45901</v>
      </c>
      <c r="L333" s="216">
        <v>46265</v>
      </c>
      <c r="M333" s="211">
        <f t="shared" si="66"/>
        <v>52</v>
      </c>
      <c r="N333" s="212">
        <v>0</v>
      </c>
      <c r="O333" s="222" t="s">
        <v>4863</v>
      </c>
      <c r="P333" s="213">
        <f t="shared" si="55"/>
        <v>0</v>
      </c>
      <c r="Q333" s="214" t="str">
        <f>IF(ISNUMBER(P333),IF(P333=100%,"CUMPLIDA",IF(AND(ISNUMBER(L333),ISNUMBER([8]OCI!$P$6)), IF(L333&lt;[8]OCI!$P$6,"INCUMPLIDA","PROCESO"), "VERIFICAR FECHA")),"SIN VALOR AVANCE")</f>
        <v>PROCESO</v>
      </c>
      <c r="R333" s="373" t="s">
        <v>4102</v>
      </c>
      <c r="S333" s="220" t="s">
        <v>4103</v>
      </c>
      <c r="T333" s="378">
        <v>1</v>
      </c>
      <c r="U333" s="385">
        <v>45139</v>
      </c>
      <c r="V333" s="385">
        <v>45290</v>
      </c>
      <c r="W333" s="380">
        <f t="shared" si="56"/>
        <v>21.571428571428573</v>
      </c>
      <c r="X333" s="212">
        <v>1</v>
      </c>
      <c r="Y333" s="218" t="s">
        <v>4101</v>
      </c>
      <c r="Z333" s="242">
        <f t="shared" si="58"/>
        <v>0</v>
      </c>
      <c r="AA333" s="242">
        <f t="shared" si="59"/>
        <v>0</v>
      </c>
      <c r="AB333" s="242">
        <f t="shared" si="60"/>
        <v>0</v>
      </c>
      <c r="AC333" s="242">
        <f t="shared" si="61"/>
        <v>0</v>
      </c>
      <c r="AD333" s="242">
        <f t="shared" si="62"/>
        <v>0</v>
      </c>
      <c r="AE333" s="242">
        <f t="shared" si="63"/>
        <v>0</v>
      </c>
      <c r="AF333" s="242">
        <f t="shared" si="64"/>
        <v>0</v>
      </c>
      <c r="AG333" s="242">
        <f t="shared" si="65"/>
        <v>0</v>
      </c>
    </row>
    <row r="334" spans="1:33" ht="409.5" x14ac:dyDescent="0.2">
      <c r="A334" s="648" t="s">
        <v>19</v>
      </c>
      <c r="B334" s="224" t="s">
        <v>16</v>
      </c>
      <c r="C334" s="735"/>
      <c r="D334" s="741"/>
      <c r="E334" s="738"/>
      <c r="F334" s="738"/>
      <c r="G334" s="374" t="s">
        <v>4667</v>
      </c>
      <c r="H334" s="221" t="s">
        <v>4668</v>
      </c>
      <c r="I334" s="218" t="s">
        <v>259</v>
      </c>
      <c r="J334" s="215">
        <v>24</v>
      </c>
      <c r="K334" s="216">
        <v>45901</v>
      </c>
      <c r="L334" s="216">
        <v>46265</v>
      </c>
      <c r="M334" s="211">
        <f t="shared" si="66"/>
        <v>52</v>
      </c>
      <c r="N334" s="212">
        <v>0</v>
      </c>
      <c r="O334" s="221" t="s">
        <v>4665</v>
      </c>
      <c r="P334" s="213">
        <f t="shared" si="55"/>
        <v>0</v>
      </c>
      <c r="Q334" s="214" t="str">
        <f>IF(ISNUMBER(P334),IF(P334=100%,"CUMPLIDA",IF(AND(ISNUMBER(L334),ISNUMBER([8]OCI!$P$6)), IF(L334&lt;[8]OCI!$P$6,"INCUMPLIDA","PROCESO"), "VERIFICAR FECHA")),"SIN VALOR AVANCE")</f>
        <v>PROCESO</v>
      </c>
      <c r="R334" s="373" t="s">
        <v>4104</v>
      </c>
      <c r="S334" s="220" t="s">
        <v>4105</v>
      </c>
      <c r="T334" s="378">
        <v>1</v>
      </c>
      <c r="U334" s="385">
        <v>45139</v>
      </c>
      <c r="V334" s="385">
        <v>45230</v>
      </c>
      <c r="W334" s="380">
        <f t="shared" si="56"/>
        <v>13</v>
      </c>
      <c r="X334" s="212">
        <v>1</v>
      </c>
      <c r="Y334" s="218" t="s">
        <v>4101</v>
      </c>
      <c r="Z334" s="242">
        <f t="shared" si="58"/>
        <v>0</v>
      </c>
      <c r="AA334" s="242">
        <f t="shared" si="59"/>
        <v>0</v>
      </c>
      <c r="AB334" s="242">
        <f t="shared" si="60"/>
        <v>0</v>
      </c>
      <c r="AC334" s="242">
        <f t="shared" si="61"/>
        <v>0</v>
      </c>
      <c r="AD334" s="242">
        <f t="shared" si="62"/>
        <v>0</v>
      </c>
      <c r="AE334" s="242">
        <f t="shared" si="63"/>
        <v>0</v>
      </c>
      <c r="AF334" s="242">
        <f t="shared" si="64"/>
        <v>0</v>
      </c>
      <c r="AG334" s="242">
        <f t="shared" si="65"/>
        <v>0</v>
      </c>
    </row>
    <row r="335" spans="1:33" ht="255" x14ac:dyDescent="0.2">
      <c r="A335" s="648" t="s">
        <v>19</v>
      </c>
      <c r="B335" s="224" t="s">
        <v>16</v>
      </c>
      <c r="C335" s="735"/>
      <c r="D335" s="741"/>
      <c r="E335" s="738"/>
      <c r="F335" s="738"/>
      <c r="G335" s="374" t="s">
        <v>4679</v>
      </c>
      <c r="H335" s="221" t="s">
        <v>4680</v>
      </c>
      <c r="I335" s="218" t="s">
        <v>259</v>
      </c>
      <c r="J335" s="215">
        <v>8</v>
      </c>
      <c r="K335" s="216">
        <v>45901</v>
      </c>
      <c r="L335" s="216">
        <v>46265</v>
      </c>
      <c r="M335" s="211">
        <f t="shared" si="66"/>
        <v>52</v>
      </c>
      <c r="N335" s="212">
        <v>0</v>
      </c>
      <c r="O335" s="221" t="s">
        <v>4665</v>
      </c>
      <c r="P335" s="213">
        <f t="shared" si="55"/>
        <v>0</v>
      </c>
      <c r="Q335" s="214" t="str">
        <f>IF(ISNUMBER(P335),IF(P335=100%,"CUMPLIDA",IF(AND(ISNUMBER(L335),ISNUMBER([8]OCI!$P$6)), IF(L335&lt;[8]OCI!$P$6,"INCUMPLIDA","PROCESO"), "VERIFICAR FECHA")),"SIN VALOR AVANCE")</f>
        <v>PROCESO</v>
      </c>
      <c r="R335" s="373" t="s">
        <v>4106</v>
      </c>
      <c r="S335" s="220" t="s">
        <v>4107</v>
      </c>
      <c r="T335" s="378">
        <v>1</v>
      </c>
      <c r="U335" s="385">
        <v>45139</v>
      </c>
      <c r="V335" s="588">
        <v>46022</v>
      </c>
      <c r="W335" s="380">
        <f t="shared" si="56"/>
        <v>126.14285714285714</v>
      </c>
      <c r="X335" s="586">
        <v>0.98</v>
      </c>
      <c r="Y335" s="218" t="s">
        <v>4101</v>
      </c>
      <c r="Z335" s="242">
        <f t="shared" si="58"/>
        <v>0</v>
      </c>
      <c r="AA335" s="242">
        <f t="shared" si="59"/>
        <v>0</v>
      </c>
      <c r="AB335" s="242">
        <f t="shared" si="60"/>
        <v>0</v>
      </c>
      <c r="AC335" s="242">
        <f t="shared" si="61"/>
        <v>0</v>
      </c>
      <c r="AD335" s="242">
        <f t="shared" si="62"/>
        <v>0</v>
      </c>
      <c r="AE335" s="242">
        <f t="shared" si="63"/>
        <v>0</v>
      </c>
      <c r="AF335" s="242">
        <f t="shared" si="64"/>
        <v>0</v>
      </c>
      <c r="AG335" s="242">
        <f t="shared" si="65"/>
        <v>0</v>
      </c>
    </row>
    <row r="336" spans="1:33" ht="345" customHeight="1" x14ac:dyDescent="0.2">
      <c r="A336" s="648" t="s">
        <v>19</v>
      </c>
      <c r="B336" s="224" t="s">
        <v>16</v>
      </c>
      <c r="C336" s="735"/>
      <c r="D336" s="741"/>
      <c r="E336" s="738"/>
      <c r="F336" s="738"/>
      <c r="G336" s="737" t="s">
        <v>4681</v>
      </c>
      <c r="H336" s="221" t="s">
        <v>4682</v>
      </c>
      <c r="I336" s="218" t="s">
        <v>259</v>
      </c>
      <c r="J336" s="215">
        <v>2</v>
      </c>
      <c r="K336" s="216">
        <v>45901</v>
      </c>
      <c r="L336" s="216">
        <v>45991</v>
      </c>
      <c r="M336" s="211">
        <f t="shared" si="66"/>
        <v>12.857142857142858</v>
      </c>
      <c r="N336" s="212">
        <v>0</v>
      </c>
      <c r="O336" s="221" t="s">
        <v>4665</v>
      </c>
      <c r="P336" s="213">
        <f t="shared" si="55"/>
        <v>0</v>
      </c>
      <c r="Q336" s="214" t="str">
        <f>IF(ISNUMBER(P336),IF(P336=100%,"CUMPLIDA",IF(AND(ISNUMBER(L336),ISNUMBER([8]OCI!$P$6)), IF(L336&lt;[8]OCI!$P$6,"INCUMPLIDA","PROCESO"), "VERIFICAR FECHA")),"SIN VALOR AVANCE")</f>
        <v>PROCESO</v>
      </c>
      <c r="R336" s="373" t="s">
        <v>4111</v>
      </c>
      <c r="S336" s="220" t="s">
        <v>4112</v>
      </c>
      <c r="T336" s="378">
        <v>2</v>
      </c>
      <c r="U336" s="379">
        <v>45179</v>
      </c>
      <c r="V336" s="385">
        <v>45361</v>
      </c>
      <c r="W336" s="380">
        <f t="shared" si="56"/>
        <v>26</v>
      </c>
      <c r="X336" s="212">
        <v>2</v>
      </c>
      <c r="Y336" s="220" t="s">
        <v>4113</v>
      </c>
      <c r="Z336" s="242">
        <f t="shared" si="58"/>
        <v>0</v>
      </c>
      <c r="AA336" s="242">
        <f t="shared" si="59"/>
        <v>0</v>
      </c>
      <c r="AB336" s="242">
        <f t="shared" si="60"/>
        <v>1</v>
      </c>
      <c r="AC336" s="242">
        <f t="shared" si="61"/>
        <v>0</v>
      </c>
      <c r="AD336" s="242">
        <f t="shared" si="62"/>
        <v>0</v>
      </c>
      <c r="AE336" s="242">
        <f t="shared" si="63"/>
        <v>0</v>
      </c>
      <c r="AF336" s="242">
        <f t="shared" si="64"/>
        <v>0</v>
      </c>
      <c r="AG336" s="242">
        <f t="shared" si="65"/>
        <v>0</v>
      </c>
    </row>
    <row r="337" spans="1:33" ht="409.5" x14ac:dyDescent="0.2">
      <c r="A337" s="648" t="s">
        <v>19</v>
      </c>
      <c r="B337" s="224" t="s">
        <v>16</v>
      </c>
      <c r="C337" s="735"/>
      <c r="D337" s="741"/>
      <c r="E337" s="738"/>
      <c r="F337" s="738"/>
      <c r="G337" s="738"/>
      <c r="H337" s="221" t="s">
        <v>4683</v>
      </c>
      <c r="I337" s="218" t="s">
        <v>259</v>
      </c>
      <c r="J337" s="215">
        <v>2</v>
      </c>
      <c r="K337" s="216">
        <v>45901</v>
      </c>
      <c r="L337" s="216">
        <v>45991</v>
      </c>
      <c r="M337" s="211">
        <f t="shared" si="66"/>
        <v>12.857142857142858</v>
      </c>
      <c r="N337" s="212">
        <v>0</v>
      </c>
      <c r="O337" s="221" t="s">
        <v>4665</v>
      </c>
      <c r="P337" s="213">
        <f t="shared" si="55"/>
        <v>0</v>
      </c>
      <c r="Q337" s="214" t="str">
        <f>IF(ISNUMBER(P337),IF(P337=100%,"CUMPLIDA",IF(AND(ISNUMBER(L337),ISNUMBER([8]OCI!$P$6)), IF(L337&lt;[8]OCI!$P$6,"INCUMPLIDA","PROCESO"), "VERIFICAR FECHA")),"SIN VALOR AVANCE")</f>
        <v>PROCESO</v>
      </c>
      <c r="R337" s="373" t="s">
        <v>4114</v>
      </c>
      <c r="S337" s="220" t="s">
        <v>4115</v>
      </c>
      <c r="T337" s="378">
        <v>12</v>
      </c>
      <c r="U337" s="379">
        <v>45170</v>
      </c>
      <c r="V337" s="385">
        <v>45382</v>
      </c>
      <c r="W337" s="380">
        <f t="shared" si="56"/>
        <v>30.285714285714285</v>
      </c>
      <c r="X337" s="212">
        <v>12</v>
      </c>
      <c r="Y337" s="220" t="s">
        <v>4116</v>
      </c>
      <c r="Z337" s="242">
        <f t="shared" si="58"/>
        <v>0</v>
      </c>
      <c r="AA337" s="242">
        <f t="shared" si="59"/>
        <v>0</v>
      </c>
      <c r="AB337" s="242">
        <f t="shared" si="60"/>
        <v>0</v>
      </c>
      <c r="AC337" s="242">
        <f t="shared" si="61"/>
        <v>0</v>
      </c>
      <c r="AD337" s="242">
        <f t="shared" si="62"/>
        <v>0</v>
      </c>
      <c r="AE337" s="242">
        <f t="shared" si="63"/>
        <v>0</v>
      </c>
      <c r="AF337" s="242">
        <f t="shared" si="64"/>
        <v>0</v>
      </c>
      <c r="AG337" s="242">
        <f t="shared" si="65"/>
        <v>0</v>
      </c>
    </row>
    <row r="338" spans="1:33" ht="409.5" x14ac:dyDescent="0.2">
      <c r="A338" s="648" t="s">
        <v>19</v>
      </c>
      <c r="B338" s="224" t="s">
        <v>16</v>
      </c>
      <c r="C338" s="735"/>
      <c r="D338" s="741"/>
      <c r="E338" s="738"/>
      <c r="F338" s="738"/>
      <c r="G338" s="738"/>
      <c r="H338" s="221" t="s">
        <v>4684</v>
      </c>
      <c r="I338" s="218" t="s">
        <v>259</v>
      </c>
      <c r="J338" s="215">
        <v>1</v>
      </c>
      <c r="K338" s="216">
        <v>45901</v>
      </c>
      <c r="L338" s="216">
        <v>45991</v>
      </c>
      <c r="M338" s="211">
        <f t="shared" si="66"/>
        <v>12.857142857142858</v>
      </c>
      <c r="N338" s="212">
        <v>0</v>
      </c>
      <c r="O338" s="221" t="s">
        <v>4685</v>
      </c>
      <c r="P338" s="213">
        <f t="shared" si="55"/>
        <v>0</v>
      </c>
      <c r="Q338" s="214" t="str">
        <f>IF(ISNUMBER(P338),IF(P338=100%,"CUMPLIDA",IF(AND(ISNUMBER(L338),ISNUMBER([8]OCI!$P$6)), IF(L338&lt;[8]OCI!$P$6,"INCUMPLIDA","PROCESO"), "VERIFICAR FECHA")),"SIN VALOR AVANCE")</f>
        <v>PROCESO</v>
      </c>
      <c r="R338" s="373" t="s">
        <v>4117</v>
      </c>
      <c r="S338" s="220" t="s">
        <v>4118</v>
      </c>
      <c r="T338" s="378">
        <v>1</v>
      </c>
      <c r="U338" s="379">
        <v>45139</v>
      </c>
      <c r="V338" s="385">
        <v>45351</v>
      </c>
      <c r="W338" s="380">
        <f t="shared" si="56"/>
        <v>30.285714285714285</v>
      </c>
      <c r="X338" s="212">
        <v>1</v>
      </c>
      <c r="Y338" s="220" t="s">
        <v>4119</v>
      </c>
      <c r="Z338" s="242">
        <f t="shared" si="58"/>
        <v>0</v>
      </c>
      <c r="AA338" s="242">
        <f t="shared" si="59"/>
        <v>0</v>
      </c>
      <c r="AB338" s="242">
        <f t="shared" si="60"/>
        <v>1</v>
      </c>
      <c r="AC338" s="242">
        <f t="shared" si="61"/>
        <v>0</v>
      </c>
      <c r="AD338" s="242">
        <f t="shared" si="62"/>
        <v>0</v>
      </c>
      <c r="AE338" s="242">
        <f t="shared" si="63"/>
        <v>0</v>
      </c>
      <c r="AF338" s="242">
        <f t="shared" si="64"/>
        <v>0</v>
      </c>
      <c r="AG338" s="242">
        <f t="shared" si="65"/>
        <v>0</v>
      </c>
    </row>
    <row r="339" spans="1:33" ht="409.5" x14ac:dyDescent="0.2">
      <c r="A339" s="648" t="s">
        <v>19</v>
      </c>
      <c r="B339" s="224" t="s">
        <v>16</v>
      </c>
      <c r="C339" s="735"/>
      <c r="D339" s="741"/>
      <c r="E339" s="738"/>
      <c r="F339" s="738"/>
      <c r="G339" s="739"/>
      <c r="H339" s="221" t="s">
        <v>4686</v>
      </c>
      <c r="I339" s="218" t="s">
        <v>259</v>
      </c>
      <c r="J339" s="215">
        <v>1</v>
      </c>
      <c r="K339" s="216">
        <v>45901</v>
      </c>
      <c r="L339" s="216">
        <v>45991</v>
      </c>
      <c r="M339" s="211">
        <f t="shared" si="66"/>
        <v>12.857142857142858</v>
      </c>
      <c r="N339" s="212">
        <v>0</v>
      </c>
      <c r="O339" s="221" t="s">
        <v>4687</v>
      </c>
      <c r="P339" s="213">
        <f t="shared" si="55"/>
        <v>0</v>
      </c>
      <c r="Q339" s="214" t="str">
        <f>IF(ISNUMBER(P339),IF(P339=100%,"CUMPLIDA",IF(AND(ISNUMBER(L339),ISNUMBER([8]OCI!$P$6)), IF(L339&lt;[8]OCI!$P$6,"INCUMPLIDA","PROCESO"), "VERIFICAR FECHA")),"SIN VALOR AVANCE")</f>
        <v>PROCESO</v>
      </c>
      <c r="R339" s="373" t="s">
        <v>4120</v>
      </c>
      <c r="S339" s="220" t="s">
        <v>4118</v>
      </c>
      <c r="T339" s="378">
        <v>1</v>
      </c>
      <c r="U339" s="379">
        <v>45139</v>
      </c>
      <c r="V339" s="385">
        <v>45351</v>
      </c>
      <c r="W339" s="380">
        <f t="shared" si="56"/>
        <v>30.285714285714285</v>
      </c>
      <c r="X339" s="212">
        <v>1</v>
      </c>
      <c r="Y339" s="220" t="s">
        <v>4121</v>
      </c>
      <c r="Z339" s="242">
        <f t="shared" si="58"/>
        <v>0</v>
      </c>
      <c r="AA339" s="242">
        <f t="shared" si="59"/>
        <v>0</v>
      </c>
      <c r="AB339" s="242">
        <f t="shared" si="60"/>
        <v>1</v>
      </c>
      <c r="AC339" s="242">
        <f t="shared" si="61"/>
        <v>0</v>
      </c>
      <c r="AD339" s="242">
        <f t="shared" si="62"/>
        <v>0</v>
      </c>
      <c r="AE339" s="242">
        <f t="shared" si="63"/>
        <v>0</v>
      </c>
      <c r="AF339" s="242">
        <f t="shared" si="64"/>
        <v>0</v>
      </c>
      <c r="AG339" s="242">
        <f t="shared" si="65"/>
        <v>0</v>
      </c>
    </row>
    <row r="340" spans="1:33" ht="409.5" x14ac:dyDescent="0.2">
      <c r="A340" s="648" t="s">
        <v>19</v>
      </c>
      <c r="B340" s="224" t="s">
        <v>16</v>
      </c>
      <c r="C340" s="735"/>
      <c r="D340" s="742"/>
      <c r="E340" s="739"/>
      <c r="F340" s="739"/>
      <c r="G340" s="374" t="s">
        <v>4688</v>
      </c>
      <c r="H340" s="221" t="s">
        <v>4689</v>
      </c>
      <c r="I340" s="218" t="s">
        <v>259</v>
      </c>
      <c r="J340" s="215">
        <v>12</v>
      </c>
      <c r="K340" s="216">
        <v>45901</v>
      </c>
      <c r="L340" s="216">
        <v>46265</v>
      </c>
      <c r="M340" s="211">
        <f t="shared" si="66"/>
        <v>52</v>
      </c>
      <c r="N340" s="212">
        <v>0</v>
      </c>
      <c r="O340" s="223" t="s">
        <v>4690</v>
      </c>
      <c r="P340" s="213">
        <f t="shared" si="55"/>
        <v>0</v>
      </c>
      <c r="Q340" s="214" t="str">
        <f>IF(ISNUMBER(P340),IF(P340=100%,"CUMPLIDA",IF(AND(ISNUMBER(L340),ISNUMBER([8]OCI!$P$6)), IF(L340&lt;[8]OCI!$P$6,"INCUMPLIDA","PROCESO"), "VERIFICAR FECHA")),"SIN VALOR AVANCE")</f>
        <v>PROCESO</v>
      </c>
      <c r="R340" s="373" t="s">
        <v>4122</v>
      </c>
      <c r="S340" s="220" t="s">
        <v>4123</v>
      </c>
      <c r="T340" s="378">
        <v>6</v>
      </c>
      <c r="U340" s="379">
        <v>45139</v>
      </c>
      <c r="V340" s="385">
        <v>45351</v>
      </c>
      <c r="W340" s="380">
        <f t="shared" si="56"/>
        <v>30.285714285714285</v>
      </c>
      <c r="X340" s="212">
        <v>6</v>
      </c>
      <c r="Y340" s="220" t="s">
        <v>4121</v>
      </c>
      <c r="Z340" s="242">
        <f t="shared" si="58"/>
        <v>0</v>
      </c>
      <c r="AA340" s="242">
        <f t="shared" si="59"/>
        <v>0</v>
      </c>
      <c r="AB340" s="242">
        <f t="shared" si="60"/>
        <v>0</v>
      </c>
      <c r="AC340" s="242">
        <f t="shared" si="61"/>
        <v>0</v>
      </c>
      <c r="AD340" s="242">
        <f t="shared" si="62"/>
        <v>0</v>
      </c>
      <c r="AE340" s="242">
        <f t="shared" si="63"/>
        <v>0</v>
      </c>
      <c r="AF340" s="242">
        <f t="shared" si="64"/>
        <v>0</v>
      </c>
      <c r="AG340" s="242">
        <f t="shared" si="65"/>
        <v>0</v>
      </c>
    </row>
    <row r="341" spans="1:33" ht="409.5" x14ac:dyDescent="0.2">
      <c r="A341" s="648" t="s">
        <v>19</v>
      </c>
      <c r="B341" s="224" t="s">
        <v>16</v>
      </c>
      <c r="C341" s="735"/>
      <c r="D341" s="740" t="s">
        <v>4854</v>
      </c>
      <c r="E341" s="737" t="s">
        <v>4691</v>
      </c>
      <c r="F341" s="737" t="s">
        <v>4692</v>
      </c>
      <c r="G341" s="374" t="s">
        <v>4681</v>
      </c>
      <c r="H341" s="221" t="s">
        <v>4693</v>
      </c>
      <c r="I341" s="218" t="s">
        <v>259</v>
      </c>
      <c r="J341" s="215">
        <v>2</v>
      </c>
      <c r="K341" s="216">
        <v>45901</v>
      </c>
      <c r="L341" s="216">
        <v>46081</v>
      </c>
      <c r="M341" s="211">
        <f t="shared" si="66"/>
        <v>25.714285714285715</v>
      </c>
      <c r="N341" s="212">
        <v>0</v>
      </c>
      <c r="O341" s="218" t="s">
        <v>4864</v>
      </c>
      <c r="P341" s="213">
        <f t="shared" si="55"/>
        <v>0</v>
      </c>
      <c r="Q341" s="214" t="str">
        <f>IF(ISNUMBER(P341),IF(P341=100%,"CUMPLIDA",IF(AND(ISNUMBER(L341),ISNUMBER([8]OCI!$P$6)), IF(L341&lt;[8]OCI!$P$6,"INCUMPLIDA","PROCESO"), "VERIFICAR FECHA")),"SIN VALOR AVANCE")</f>
        <v>PROCESO</v>
      </c>
      <c r="R341" s="373" t="s">
        <v>4124</v>
      </c>
      <c r="S341" s="220" t="s">
        <v>4125</v>
      </c>
      <c r="T341" s="378">
        <v>1</v>
      </c>
      <c r="U341" s="379">
        <v>45170</v>
      </c>
      <c r="V341" s="385">
        <v>45382</v>
      </c>
      <c r="W341" s="380">
        <f t="shared" si="56"/>
        <v>30.285714285714285</v>
      </c>
      <c r="X341" s="212">
        <v>1</v>
      </c>
      <c r="Y341" s="220" t="s">
        <v>4126</v>
      </c>
      <c r="Z341" s="242">
        <f t="shared" si="58"/>
        <v>0</v>
      </c>
      <c r="AA341" s="242">
        <f t="shared" si="59"/>
        <v>0</v>
      </c>
      <c r="AB341" s="242">
        <f t="shared" si="60"/>
        <v>0</v>
      </c>
      <c r="AC341" s="242">
        <f t="shared" si="61"/>
        <v>0</v>
      </c>
      <c r="AD341" s="242">
        <f t="shared" si="62"/>
        <v>0</v>
      </c>
      <c r="AE341" s="242">
        <f t="shared" si="63"/>
        <v>0</v>
      </c>
      <c r="AF341" s="242">
        <f t="shared" si="64"/>
        <v>0</v>
      </c>
      <c r="AG341" s="242">
        <f t="shared" si="65"/>
        <v>0</v>
      </c>
    </row>
    <row r="342" spans="1:33" ht="409.5" x14ac:dyDescent="0.2">
      <c r="A342" s="648" t="s">
        <v>19</v>
      </c>
      <c r="B342" s="224" t="s">
        <v>16</v>
      </c>
      <c r="C342" s="735"/>
      <c r="D342" s="741"/>
      <c r="E342" s="738"/>
      <c r="F342" s="738"/>
      <c r="G342" s="737" t="s">
        <v>4694</v>
      </c>
      <c r="H342" s="221" t="s">
        <v>4695</v>
      </c>
      <c r="I342" s="384" t="s">
        <v>4696</v>
      </c>
      <c r="J342" s="215">
        <v>8</v>
      </c>
      <c r="K342" s="216">
        <v>45901</v>
      </c>
      <c r="L342" s="216">
        <v>46265</v>
      </c>
      <c r="M342" s="211">
        <f t="shared" si="66"/>
        <v>52</v>
      </c>
      <c r="N342" s="212">
        <v>0</v>
      </c>
      <c r="O342" s="218" t="s">
        <v>4864</v>
      </c>
      <c r="P342" s="213">
        <f t="shared" si="55"/>
        <v>0</v>
      </c>
      <c r="Q342" s="214" t="str">
        <f>IF(ISNUMBER(P342),IF(P342=100%,"CUMPLIDA",IF(AND(ISNUMBER(L342),ISNUMBER([8]OCI!$P$6)), IF(L342&lt;[8]OCI!$P$6,"INCUMPLIDA","PROCESO"), "VERIFICAR FECHA")),"SIN VALOR AVANCE")</f>
        <v>PROCESO</v>
      </c>
      <c r="R342" s="373" t="s">
        <v>4127</v>
      </c>
      <c r="S342" s="220" t="s">
        <v>4128</v>
      </c>
      <c r="T342" s="378">
        <v>6</v>
      </c>
      <c r="U342" s="379">
        <v>45170</v>
      </c>
      <c r="V342" s="385">
        <v>45382</v>
      </c>
      <c r="W342" s="380">
        <f t="shared" si="56"/>
        <v>30.285714285714285</v>
      </c>
      <c r="X342" s="212">
        <v>6</v>
      </c>
      <c r="Y342" s="220" t="s">
        <v>4129</v>
      </c>
      <c r="Z342" s="242">
        <f t="shared" si="58"/>
        <v>0</v>
      </c>
      <c r="AA342" s="242">
        <f t="shared" si="59"/>
        <v>0</v>
      </c>
      <c r="AB342" s="242">
        <f t="shared" si="60"/>
        <v>0</v>
      </c>
      <c r="AC342" s="242">
        <f t="shared" si="61"/>
        <v>0</v>
      </c>
      <c r="AD342" s="242">
        <f t="shared" si="62"/>
        <v>0</v>
      </c>
      <c r="AE342" s="242">
        <f t="shared" si="63"/>
        <v>0</v>
      </c>
      <c r="AF342" s="242">
        <f t="shared" si="64"/>
        <v>0</v>
      </c>
      <c r="AG342" s="242">
        <f t="shared" si="65"/>
        <v>0</v>
      </c>
    </row>
    <row r="343" spans="1:33" ht="255" x14ac:dyDescent="0.2">
      <c r="A343" s="648" t="s">
        <v>19</v>
      </c>
      <c r="B343" s="224" t="s">
        <v>16</v>
      </c>
      <c r="C343" s="735"/>
      <c r="D343" s="742"/>
      <c r="E343" s="739"/>
      <c r="F343" s="739"/>
      <c r="G343" s="739"/>
      <c r="H343" s="221" t="s">
        <v>4697</v>
      </c>
      <c r="I343" s="218" t="s">
        <v>259</v>
      </c>
      <c r="J343" s="215">
        <v>12</v>
      </c>
      <c r="K343" s="216">
        <v>45901</v>
      </c>
      <c r="L343" s="216">
        <v>46265</v>
      </c>
      <c r="M343" s="211">
        <f t="shared" si="66"/>
        <v>52</v>
      </c>
      <c r="N343" s="212">
        <v>0</v>
      </c>
      <c r="O343" s="218" t="s">
        <v>4865</v>
      </c>
      <c r="P343" s="213">
        <f t="shared" si="55"/>
        <v>0</v>
      </c>
      <c r="Q343" s="214" t="str">
        <f>IF(ISNUMBER(P343),IF(P343=100%,"CUMPLIDA",IF(AND(ISNUMBER(L343),ISNUMBER([8]OCI!$P$6)), IF(L343&lt;[8]OCI!$P$6,"INCUMPLIDA","PROCESO"), "VERIFICAR FECHA")),"SIN VALOR AVANCE")</f>
        <v>PROCESO</v>
      </c>
      <c r="R343" s="373" t="s">
        <v>4130</v>
      </c>
      <c r="S343" s="220" t="s">
        <v>4107</v>
      </c>
      <c r="T343" s="378">
        <v>1</v>
      </c>
      <c r="U343" s="379">
        <v>45139</v>
      </c>
      <c r="V343" s="588">
        <v>46022</v>
      </c>
      <c r="W343" s="380">
        <f t="shared" si="56"/>
        <v>126.14285714285714</v>
      </c>
      <c r="X343" s="586">
        <v>0.98</v>
      </c>
      <c r="Y343" s="220" t="s">
        <v>4131</v>
      </c>
      <c r="Z343" s="242">
        <f t="shared" si="58"/>
        <v>0</v>
      </c>
      <c r="AA343" s="242">
        <f t="shared" si="59"/>
        <v>0</v>
      </c>
      <c r="AB343" s="242">
        <f t="shared" si="60"/>
        <v>0</v>
      </c>
      <c r="AC343" s="242">
        <f t="shared" si="61"/>
        <v>0</v>
      </c>
      <c r="AD343" s="242">
        <f t="shared" si="62"/>
        <v>0</v>
      </c>
      <c r="AE343" s="242">
        <f t="shared" si="63"/>
        <v>0</v>
      </c>
      <c r="AF343" s="242">
        <f t="shared" si="64"/>
        <v>0</v>
      </c>
      <c r="AG343" s="242">
        <f t="shared" si="65"/>
        <v>0</v>
      </c>
    </row>
    <row r="344" spans="1:33" ht="409.5" x14ac:dyDescent="0.2">
      <c r="A344" s="226" t="s">
        <v>19</v>
      </c>
      <c r="B344" s="224" t="s">
        <v>16</v>
      </c>
      <c r="C344" s="735"/>
      <c r="D344" s="649" t="s">
        <v>4855</v>
      </c>
      <c r="E344" s="374" t="s">
        <v>4698</v>
      </c>
      <c r="F344" s="374" t="s">
        <v>4699</v>
      </c>
      <c r="G344" s="374" t="s">
        <v>4700</v>
      </c>
      <c r="H344" s="221" t="s">
        <v>4701</v>
      </c>
      <c r="I344" s="218" t="s">
        <v>4702</v>
      </c>
      <c r="J344" s="215">
        <v>12</v>
      </c>
      <c r="K344" s="216">
        <v>45901</v>
      </c>
      <c r="L344" s="216">
        <v>46265</v>
      </c>
      <c r="M344" s="211">
        <f t="shared" si="66"/>
        <v>52</v>
      </c>
      <c r="N344" s="212">
        <v>0</v>
      </c>
      <c r="O344" s="218" t="s">
        <v>4665</v>
      </c>
      <c r="P344" s="213">
        <f t="shared" si="55"/>
        <v>0</v>
      </c>
      <c r="Q344" s="214" t="str">
        <f>IF(ISNUMBER(P344),IF(P344=100%,"CUMPLIDA",IF(AND(ISNUMBER(L344),ISNUMBER([8]OCI!$P$6)), IF(L344&lt;[8]OCI!$P$6,"INCUMPLIDA","PROCESO"), "VERIFICAR FECHA")),"SIN VALOR AVANCE")</f>
        <v>PROCESO</v>
      </c>
      <c r="R344" s="590" t="s">
        <v>4137</v>
      </c>
      <c r="S344" s="220" t="s">
        <v>4138</v>
      </c>
      <c r="T344" s="378">
        <v>4</v>
      </c>
      <c r="U344" s="379">
        <v>45323</v>
      </c>
      <c r="V344" s="385">
        <v>45869</v>
      </c>
      <c r="W344" s="380">
        <f t="shared" si="56"/>
        <v>78</v>
      </c>
      <c r="X344" s="212">
        <v>4</v>
      </c>
      <c r="Y344" s="220" t="s">
        <v>4139</v>
      </c>
      <c r="Z344" s="242">
        <f t="shared" si="58"/>
        <v>0</v>
      </c>
      <c r="AA344" s="242">
        <f t="shared" si="59"/>
        <v>0</v>
      </c>
      <c r="AB344" s="242">
        <f t="shared" si="60"/>
        <v>0</v>
      </c>
      <c r="AC344" s="242">
        <f t="shared" si="61"/>
        <v>0</v>
      </c>
      <c r="AD344" s="242">
        <f t="shared" si="62"/>
        <v>0</v>
      </c>
      <c r="AE344" s="242">
        <f t="shared" si="63"/>
        <v>0</v>
      </c>
      <c r="AF344" s="242">
        <f t="shared" si="64"/>
        <v>0</v>
      </c>
      <c r="AG344" s="242">
        <f t="shared" si="65"/>
        <v>0</v>
      </c>
    </row>
    <row r="345" spans="1:33" ht="330" customHeight="1" x14ac:dyDescent="0.2">
      <c r="A345" s="648" t="s">
        <v>19</v>
      </c>
      <c r="B345" s="224" t="s">
        <v>16</v>
      </c>
      <c r="C345" s="735"/>
      <c r="D345" s="740" t="s">
        <v>4856</v>
      </c>
      <c r="E345" s="737" t="s">
        <v>4703</v>
      </c>
      <c r="F345" s="737" t="s">
        <v>4704</v>
      </c>
      <c r="G345" s="737" t="s">
        <v>4705</v>
      </c>
      <c r="H345" s="221" t="s">
        <v>4706</v>
      </c>
      <c r="I345" s="218" t="s">
        <v>4707</v>
      </c>
      <c r="J345" s="215">
        <v>1</v>
      </c>
      <c r="K345" s="216">
        <v>45901</v>
      </c>
      <c r="L345" s="216">
        <v>46112</v>
      </c>
      <c r="M345" s="211">
        <f t="shared" si="66"/>
        <v>30.142857142857142</v>
      </c>
      <c r="N345" s="212">
        <v>0</v>
      </c>
      <c r="O345" s="218" t="s">
        <v>4708</v>
      </c>
      <c r="P345" s="213">
        <f t="shared" si="55"/>
        <v>0</v>
      </c>
      <c r="Q345" s="214" t="str">
        <f>IF(ISNUMBER(P345),IF(P345=100%,"CUMPLIDA",IF(AND(ISNUMBER(L345),ISNUMBER([8]OCI!$P$6)), IF(L345&lt;[8]OCI!$P$6,"INCUMPLIDA","PROCESO"), "VERIFICAR FECHA")),"SIN VALOR AVANCE")</f>
        <v>PROCESO</v>
      </c>
      <c r="R345" s="373" t="s">
        <v>4140</v>
      </c>
      <c r="S345" s="220" t="s">
        <v>4141</v>
      </c>
      <c r="T345" s="378">
        <v>4</v>
      </c>
      <c r="U345" s="379">
        <v>45323</v>
      </c>
      <c r="V345" s="385">
        <v>45777</v>
      </c>
      <c r="W345" s="380">
        <f t="shared" si="56"/>
        <v>64.857142857142861</v>
      </c>
      <c r="X345" s="212">
        <v>3</v>
      </c>
      <c r="Y345" s="220" t="s">
        <v>4139</v>
      </c>
      <c r="Z345" s="242">
        <f t="shared" si="58"/>
        <v>0</v>
      </c>
      <c r="AA345" s="242">
        <f t="shared" si="59"/>
        <v>0</v>
      </c>
      <c r="AB345" s="242">
        <f t="shared" si="60"/>
        <v>0</v>
      </c>
      <c r="AC345" s="242">
        <f t="shared" si="61"/>
        <v>0</v>
      </c>
      <c r="AD345" s="242">
        <f t="shared" si="62"/>
        <v>0</v>
      </c>
      <c r="AE345" s="242">
        <f t="shared" si="63"/>
        <v>0</v>
      </c>
      <c r="AF345" s="242">
        <f t="shared" si="64"/>
        <v>0</v>
      </c>
      <c r="AG345" s="242">
        <f t="shared" si="65"/>
        <v>0</v>
      </c>
    </row>
    <row r="346" spans="1:33" ht="270" customHeight="1" x14ac:dyDescent="0.2">
      <c r="A346" s="648" t="s">
        <v>19</v>
      </c>
      <c r="B346" s="224" t="s">
        <v>16</v>
      </c>
      <c r="C346" s="735"/>
      <c r="D346" s="742"/>
      <c r="E346" s="739"/>
      <c r="F346" s="739"/>
      <c r="G346" s="739"/>
      <c r="H346" s="221" t="s">
        <v>4709</v>
      </c>
      <c r="I346" s="218" t="s">
        <v>4710</v>
      </c>
      <c r="J346" s="215">
        <v>1</v>
      </c>
      <c r="K346" s="216">
        <v>45901</v>
      </c>
      <c r="L346" s="216">
        <v>46112</v>
      </c>
      <c r="M346" s="211">
        <f t="shared" si="66"/>
        <v>30.142857142857142</v>
      </c>
      <c r="N346" s="212">
        <v>0</v>
      </c>
      <c r="O346" s="218" t="s">
        <v>4711</v>
      </c>
      <c r="P346" s="213">
        <f t="shared" si="55"/>
        <v>0</v>
      </c>
      <c r="Q346" s="214" t="str">
        <f>IF(ISNUMBER(P346),IF(P346=100%,"CUMPLIDA",IF(AND(ISNUMBER(L346),ISNUMBER([8]OCI!$P$6)), IF(L346&lt;[8]OCI!$P$6,"INCUMPLIDA","PROCESO"), "VERIFICAR FECHA")),"SIN VALOR AVANCE")</f>
        <v>PROCESO</v>
      </c>
      <c r="R346" s="373" t="s">
        <v>4146</v>
      </c>
      <c r="S346" s="220" t="s">
        <v>4147</v>
      </c>
      <c r="T346" s="378">
        <v>1</v>
      </c>
      <c r="U346" s="379">
        <v>45323</v>
      </c>
      <c r="V346" s="385">
        <v>45777</v>
      </c>
      <c r="W346" s="380">
        <f t="shared" si="56"/>
        <v>64.857142857142861</v>
      </c>
      <c r="X346" s="212">
        <v>0</v>
      </c>
      <c r="Y346" s="220" t="s">
        <v>4139</v>
      </c>
      <c r="Z346" s="242">
        <f t="shared" si="58"/>
        <v>0</v>
      </c>
      <c r="AA346" s="242">
        <f t="shared" si="59"/>
        <v>0</v>
      </c>
      <c r="AB346" s="242">
        <f t="shared" si="60"/>
        <v>1</v>
      </c>
      <c r="AC346" s="242">
        <f t="shared" si="61"/>
        <v>0</v>
      </c>
      <c r="AD346" s="242">
        <f t="shared" si="62"/>
        <v>0</v>
      </c>
      <c r="AE346" s="242">
        <f t="shared" si="63"/>
        <v>0</v>
      </c>
      <c r="AF346" s="242">
        <f t="shared" si="64"/>
        <v>1</v>
      </c>
      <c r="AG346" s="242">
        <f t="shared" si="65"/>
        <v>0</v>
      </c>
    </row>
    <row r="347" spans="1:33" ht="409.5" x14ac:dyDescent="0.2">
      <c r="A347" s="648" t="s">
        <v>19</v>
      </c>
      <c r="B347" s="224" t="s">
        <v>16</v>
      </c>
      <c r="C347" s="735"/>
      <c r="D347" s="740" t="s">
        <v>4857</v>
      </c>
      <c r="E347" s="737" t="s">
        <v>4712</v>
      </c>
      <c r="F347" s="737" t="s">
        <v>4713</v>
      </c>
      <c r="G347" s="374" t="s">
        <v>4714</v>
      </c>
      <c r="H347" s="221" t="s">
        <v>4063</v>
      </c>
      <c r="I347" s="218" t="s">
        <v>4064</v>
      </c>
      <c r="J347" s="215">
        <v>1</v>
      </c>
      <c r="K347" s="216">
        <v>45870</v>
      </c>
      <c r="L347" s="216">
        <v>46218</v>
      </c>
      <c r="M347" s="211">
        <f t="shared" si="66"/>
        <v>49.714285714285715</v>
      </c>
      <c r="N347" s="212">
        <v>0</v>
      </c>
      <c r="O347" s="218" t="s">
        <v>4715</v>
      </c>
      <c r="P347" s="213">
        <f t="shared" si="55"/>
        <v>0</v>
      </c>
      <c r="Q347" s="214" t="str">
        <f>IF(ISNUMBER(P347),IF(P347=100%,"CUMPLIDA",IF(AND(ISNUMBER(L347),ISNUMBER([8]OCI!$P$6)), IF(L347&lt;[8]OCI!$P$6,"INCUMPLIDA","PROCESO"), "VERIFICAR FECHA")),"SIN VALOR AVANCE")</f>
        <v>PROCESO</v>
      </c>
      <c r="R347" s="373" t="s">
        <v>4152</v>
      </c>
      <c r="S347" s="220" t="s">
        <v>4138</v>
      </c>
      <c r="T347" s="378">
        <v>4</v>
      </c>
      <c r="U347" s="379">
        <v>45352</v>
      </c>
      <c r="V347" s="385">
        <v>45869</v>
      </c>
      <c r="W347" s="380">
        <f t="shared" si="56"/>
        <v>73.857142857142861</v>
      </c>
      <c r="X347" s="212">
        <v>2</v>
      </c>
      <c r="Y347" s="220" t="s">
        <v>4139</v>
      </c>
      <c r="Z347" s="242">
        <f t="shared" si="58"/>
        <v>0</v>
      </c>
      <c r="AA347" s="242">
        <f t="shared" si="59"/>
        <v>0</v>
      </c>
      <c r="AB347" s="242">
        <f t="shared" si="60"/>
        <v>0</v>
      </c>
      <c r="AC347" s="242">
        <f t="shared" si="61"/>
        <v>0</v>
      </c>
      <c r="AD347" s="242">
        <f t="shared" si="62"/>
        <v>0</v>
      </c>
      <c r="AE347" s="242">
        <f t="shared" si="63"/>
        <v>0</v>
      </c>
      <c r="AF347" s="242">
        <f t="shared" si="64"/>
        <v>0</v>
      </c>
      <c r="AG347" s="242">
        <f t="shared" si="65"/>
        <v>0</v>
      </c>
    </row>
    <row r="348" spans="1:33" ht="409.5" x14ac:dyDescent="0.2">
      <c r="A348" s="648" t="s">
        <v>19</v>
      </c>
      <c r="B348" s="224" t="s">
        <v>16</v>
      </c>
      <c r="C348" s="735"/>
      <c r="D348" s="741"/>
      <c r="E348" s="738"/>
      <c r="F348" s="738"/>
      <c r="G348" s="374" t="s">
        <v>4716</v>
      </c>
      <c r="H348" s="221" t="s">
        <v>4717</v>
      </c>
      <c r="I348" s="218" t="s">
        <v>4064</v>
      </c>
      <c r="J348" s="215">
        <v>1</v>
      </c>
      <c r="K348" s="216">
        <v>45992</v>
      </c>
      <c r="L348" s="216">
        <v>46418</v>
      </c>
      <c r="M348" s="211">
        <f t="shared" si="66"/>
        <v>60.857142857142854</v>
      </c>
      <c r="N348" s="212">
        <v>0</v>
      </c>
      <c r="O348" s="219" t="s">
        <v>4715</v>
      </c>
      <c r="P348" s="213">
        <f t="shared" si="55"/>
        <v>0</v>
      </c>
      <c r="Q348" s="214" t="str">
        <f>IF(ISNUMBER(P348),IF(P348=100%,"CUMPLIDA",IF(AND(ISNUMBER(L348),ISNUMBER([8]OCI!$P$6)), IF(L348&lt;[8]OCI!$P$6,"INCUMPLIDA","PROCESO"), "VERIFICAR FECHA")),"SIN VALOR AVANCE")</f>
        <v>PROCESO</v>
      </c>
      <c r="R348" s="373" t="s">
        <v>4157</v>
      </c>
      <c r="S348" s="220" t="s">
        <v>4138</v>
      </c>
      <c r="T348" s="378">
        <v>4</v>
      </c>
      <c r="U348" s="379">
        <v>45352</v>
      </c>
      <c r="V348" s="385">
        <v>45869</v>
      </c>
      <c r="W348" s="380">
        <f t="shared" si="56"/>
        <v>73.857142857142861</v>
      </c>
      <c r="X348" s="212">
        <v>2</v>
      </c>
      <c r="Y348" s="220" t="s">
        <v>4139</v>
      </c>
      <c r="Z348" s="242">
        <f t="shared" si="58"/>
        <v>0</v>
      </c>
      <c r="AA348" s="242">
        <f t="shared" si="59"/>
        <v>0</v>
      </c>
      <c r="AB348" s="242">
        <f t="shared" si="60"/>
        <v>0</v>
      </c>
      <c r="AC348" s="242">
        <f t="shared" si="61"/>
        <v>0</v>
      </c>
      <c r="AD348" s="242">
        <f t="shared" si="62"/>
        <v>0</v>
      </c>
      <c r="AE348" s="242">
        <f t="shared" si="63"/>
        <v>0</v>
      </c>
      <c r="AF348" s="242">
        <f t="shared" si="64"/>
        <v>0</v>
      </c>
      <c r="AG348" s="242">
        <f t="shared" si="65"/>
        <v>0</v>
      </c>
    </row>
    <row r="349" spans="1:33" ht="409.5" x14ac:dyDescent="0.2">
      <c r="A349" s="648" t="s">
        <v>19</v>
      </c>
      <c r="B349" s="224" t="s">
        <v>16</v>
      </c>
      <c r="C349" s="735"/>
      <c r="D349" s="741"/>
      <c r="E349" s="738"/>
      <c r="F349" s="738"/>
      <c r="G349" s="374" t="s">
        <v>4718</v>
      </c>
      <c r="H349" s="221" t="s">
        <v>4719</v>
      </c>
      <c r="I349" s="218" t="s">
        <v>4064</v>
      </c>
      <c r="J349" s="215">
        <v>1</v>
      </c>
      <c r="K349" s="216">
        <v>45870</v>
      </c>
      <c r="L349" s="216">
        <v>46052</v>
      </c>
      <c r="M349" s="211">
        <f t="shared" si="66"/>
        <v>26</v>
      </c>
      <c r="N349" s="212">
        <v>0</v>
      </c>
      <c r="O349" s="219" t="s">
        <v>4715</v>
      </c>
      <c r="P349" s="213">
        <f t="shared" si="55"/>
        <v>0</v>
      </c>
      <c r="Q349" s="214" t="str">
        <f>IF(ISNUMBER(P349),IF(P349=100%,"CUMPLIDA",IF(AND(ISNUMBER(L349),ISNUMBER([8]OCI!$P$6)), IF(L349&lt;[8]OCI!$P$6,"INCUMPLIDA","PROCESO"), "VERIFICAR FECHA")),"SIN VALOR AVANCE")</f>
        <v>PROCESO</v>
      </c>
      <c r="R349" s="373" t="s">
        <v>4158</v>
      </c>
      <c r="S349" s="220" t="s">
        <v>4159</v>
      </c>
      <c r="T349" s="378">
        <v>550</v>
      </c>
      <c r="U349" s="379">
        <v>45352</v>
      </c>
      <c r="V349" s="385">
        <v>45657</v>
      </c>
      <c r="W349" s="380">
        <f t="shared" si="56"/>
        <v>43.571428571428569</v>
      </c>
      <c r="X349" s="212">
        <v>550</v>
      </c>
      <c r="Y349" s="220" t="s">
        <v>4139</v>
      </c>
      <c r="Z349" s="242">
        <f t="shared" si="58"/>
        <v>0</v>
      </c>
      <c r="AA349" s="242">
        <f t="shared" si="59"/>
        <v>0</v>
      </c>
      <c r="AB349" s="242">
        <f t="shared" si="60"/>
        <v>0</v>
      </c>
      <c r="AC349" s="242">
        <f t="shared" si="61"/>
        <v>0</v>
      </c>
      <c r="AD349" s="242">
        <f t="shared" si="62"/>
        <v>0</v>
      </c>
      <c r="AE349" s="242">
        <f t="shared" si="63"/>
        <v>0</v>
      </c>
      <c r="AF349" s="242">
        <f t="shared" si="64"/>
        <v>0</v>
      </c>
      <c r="AG349" s="242">
        <f t="shared" si="65"/>
        <v>0</v>
      </c>
    </row>
    <row r="350" spans="1:33" ht="409.5" x14ac:dyDescent="0.2">
      <c r="A350" s="648" t="s">
        <v>19</v>
      </c>
      <c r="B350" s="224" t="s">
        <v>16</v>
      </c>
      <c r="C350" s="735"/>
      <c r="D350" s="741"/>
      <c r="E350" s="738"/>
      <c r="F350" s="738"/>
      <c r="G350" s="374" t="s">
        <v>4720</v>
      </c>
      <c r="H350" s="221" t="s">
        <v>4721</v>
      </c>
      <c r="I350" s="218" t="s">
        <v>4722</v>
      </c>
      <c r="J350" s="215">
        <v>1</v>
      </c>
      <c r="K350" s="216">
        <v>45884</v>
      </c>
      <c r="L350" s="216">
        <v>46063</v>
      </c>
      <c r="M350" s="211">
        <f t="shared" si="66"/>
        <v>25.571428571428573</v>
      </c>
      <c r="N350" s="212">
        <v>0</v>
      </c>
      <c r="O350" s="219" t="s">
        <v>4715</v>
      </c>
      <c r="P350" s="213">
        <f t="shared" si="55"/>
        <v>0</v>
      </c>
      <c r="Q350" s="214" t="str">
        <f>IF(ISNUMBER(P350),IF(P350=100%,"CUMPLIDA",IF(AND(ISNUMBER(L350),ISNUMBER([8]OCI!$P$6)), IF(L350&lt;[8]OCI!$P$6,"INCUMPLIDA","PROCESO"), "VERIFICAR FECHA")),"SIN VALOR AVANCE")</f>
        <v>PROCESO</v>
      </c>
      <c r="R350" s="373" t="s">
        <v>4164</v>
      </c>
      <c r="S350" s="220" t="s">
        <v>4138</v>
      </c>
      <c r="T350" s="378">
        <v>4</v>
      </c>
      <c r="U350" s="379">
        <v>45352</v>
      </c>
      <c r="V350" s="385">
        <v>45869</v>
      </c>
      <c r="W350" s="380">
        <f t="shared" si="56"/>
        <v>73.857142857142861</v>
      </c>
      <c r="X350" s="212">
        <v>2</v>
      </c>
      <c r="Y350" s="220" t="s">
        <v>4139</v>
      </c>
      <c r="Z350" s="242">
        <f t="shared" si="58"/>
        <v>0</v>
      </c>
      <c r="AA350" s="242">
        <f t="shared" si="59"/>
        <v>0</v>
      </c>
      <c r="AB350" s="242">
        <f t="shared" si="60"/>
        <v>0</v>
      </c>
      <c r="AC350" s="242">
        <f t="shared" si="61"/>
        <v>0</v>
      </c>
      <c r="AD350" s="242">
        <f t="shared" si="62"/>
        <v>0</v>
      </c>
      <c r="AE350" s="242">
        <f t="shared" si="63"/>
        <v>0</v>
      </c>
      <c r="AF350" s="242">
        <f t="shared" si="64"/>
        <v>0</v>
      </c>
      <c r="AG350" s="242">
        <f t="shared" si="65"/>
        <v>0</v>
      </c>
    </row>
    <row r="351" spans="1:33" ht="225" customHeight="1" x14ac:dyDescent="0.2">
      <c r="A351" s="648" t="s">
        <v>19</v>
      </c>
      <c r="B351" s="224" t="s">
        <v>16</v>
      </c>
      <c r="C351" s="735"/>
      <c r="D351" s="741"/>
      <c r="E351" s="738"/>
      <c r="F351" s="738"/>
      <c r="G351" s="374" t="s">
        <v>4723</v>
      </c>
      <c r="H351" s="221" t="s">
        <v>4721</v>
      </c>
      <c r="I351" s="218" t="s">
        <v>4722</v>
      </c>
      <c r="J351" s="215">
        <v>1</v>
      </c>
      <c r="K351" s="216">
        <v>45877</v>
      </c>
      <c r="L351" s="216">
        <v>46053</v>
      </c>
      <c r="M351" s="211">
        <f t="shared" si="66"/>
        <v>25.142857142857142</v>
      </c>
      <c r="N351" s="212">
        <v>0</v>
      </c>
      <c r="O351" s="219" t="s">
        <v>4715</v>
      </c>
      <c r="P351" s="213">
        <f t="shared" si="55"/>
        <v>0</v>
      </c>
      <c r="Q351" s="214" t="str">
        <f>IF(ISNUMBER(P351),IF(P351=100%,"CUMPLIDA",IF(AND(ISNUMBER(L351),ISNUMBER([8]OCI!$P$6)), IF(L351&lt;[8]OCI!$P$6,"INCUMPLIDA","PROCESO"), "VERIFICAR FECHA")),"SIN VALOR AVANCE")</f>
        <v>PROCESO</v>
      </c>
      <c r="R351" s="401" t="s">
        <v>4169</v>
      </c>
      <c r="S351" s="384" t="s">
        <v>546</v>
      </c>
      <c r="T351" s="587" t="s">
        <v>4773</v>
      </c>
      <c r="U351" s="585">
        <v>45901</v>
      </c>
      <c r="V351" s="591">
        <v>45991</v>
      </c>
      <c r="W351" s="380">
        <f t="shared" si="56"/>
        <v>12.857142857142858</v>
      </c>
      <c r="X351" s="586">
        <v>0</v>
      </c>
      <c r="Y351" s="220" t="s">
        <v>4170</v>
      </c>
      <c r="Z351" s="242">
        <f t="shared" si="58"/>
        <v>0</v>
      </c>
      <c r="AA351" s="242">
        <f t="shared" si="59"/>
        <v>0</v>
      </c>
      <c r="AB351" s="242">
        <f t="shared" si="60"/>
        <v>0</v>
      </c>
      <c r="AC351" s="242">
        <f t="shared" si="61"/>
        <v>0</v>
      </c>
      <c r="AD351" s="242">
        <f t="shared" si="62"/>
        <v>0</v>
      </c>
      <c r="AE351" s="242">
        <f t="shared" si="63"/>
        <v>0</v>
      </c>
      <c r="AF351" s="242">
        <f t="shared" si="64"/>
        <v>1</v>
      </c>
      <c r="AG351" s="242">
        <f t="shared" si="65"/>
        <v>0</v>
      </c>
    </row>
    <row r="352" spans="1:33" ht="225" x14ac:dyDescent="0.2">
      <c r="A352" s="648" t="s">
        <v>19</v>
      </c>
      <c r="B352" s="224" t="s">
        <v>16</v>
      </c>
      <c r="C352" s="735"/>
      <c r="D352" s="741"/>
      <c r="E352" s="738"/>
      <c r="F352" s="738"/>
      <c r="G352" s="374" t="s">
        <v>4724</v>
      </c>
      <c r="H352" s="221" t="s">
        <v>4721</v>
      </c>
      <c r="I352" s="218" t="s">
        <v>4722</v>
      </c>
      <c r="J352" s="215">
        <v>1</v>
      </c>
      <c r="K352" s="216">
        <v>45992</v>
      </c>
      <c r="L352" s="216">
        <v>46387</v>
      </c>
      <c r="M352" s="211">
        <f t="shared" si="66"/>
        <v>56.428571428571431</v>
      </c>
      <c r="N352" s="212">
        <v>0</v>
      </c>
      <c r="O352" s="219" t="s">
        <v>4715</v>
      </c>
      <c r="P352" s="213">
        <f t="shared" si="55"/>
        <v>0</v>
      </c>
      <c r="Q352" s="214" t="str">
        <f>IF(ISNUMBER(P352),IF(P352=100%,"CUMPLIDA",IF(AND(ISNUMBER(L352),ISNUMBER([8]OCI!$P$6)), IF(L352&lt;[8]OCI!$P$6,"INCUMPLIDA","PROCESO"), "VERIFICAR FECHA")),"SIN VALOR AVANCE")</f>
        <v>PROCESO</v>
      </c>
      <c r="R352" s="401" t="s">
        <v>4169</v>
      </c>
      <c r="S352" s="384" t="s">
        <v>4171</v>
      </c>
      <c r="T352" s="587" t="s">
        <v>4773</v>
      </c>
      <c r="U352" s="585">
        <v>45992</v>
      </c>
      <c r="V352" s="591">
        <v>46081</v>
      </c>
      <c r="W352" s="380">
        <f t="shared" si="56"/>
        <v>12.714285714285714</v>
      </c>
      <c r="X352" s="586">
        <v>0</v>
      </c>
      <c r="Y352" s="220" t="s">
        <v>4170</v>
      </c>
      <c r="Z352" s="242">
        <f t="shared" si="58"/>
        <v>0</v>
      </c>
      <c r="AA352" s="242">
        <f t="shared" si="59"/>
        <v>0</v>
      </c>
      <c r="AB352" s="242">
        <f t="shared" si="60"/>
        <v>0</v>
      </c>
      <c r="AC352" s="242">
        <f t="shared" si="61"/>
        <v>1</v>
      </c>
      <c r="AD352" s="242">
        <f t="shared" si="62"/>
        <v>0</v>
      </c>
      <c r="AE352" s="242">
        <f t="shared" si="63"/>
        <v>0</v>
      </c>
      <c r="AF352" s="242">
        <f t="shared" si="64"/>
        <v>1</v>
      </c>
      <c r="AG352" s="242">
        <f t="shared" si="65"/>
        <v>0</v>
      </c>
    </row>
    <row r="353" spans="1:33" ht="225" x14ac:dyDescent="0.2">
      <c r="A353" s="648" t="s">
        <v>19</v>
      </c>
      <c r="B353" s="224" t="s">
        <v>16</v>
      </c>
      <c r="C353" s="735"/>
      <c r="D353" s="741"/>
      <c r="E353" s="738"/>
      <c r="F353" s="738"/>
      <c r="G353" s="374" t="s">
        <v>4725</v>
      </c>
      <c r="H353" s="221" t="s">
        <v>4726</v>
      </c>
      <c r="I353" s="218" t="s">
        <v>4727</v>
      </c>
      <c r="J353" s="215">
        <v>1</v>
      </c>
      <c r="K353" s="216">
        <v>45901</v>
      </c>
      <c r="L353" s="216">
        <v>46387</v>
      </c>
      <c r="M353" s="211">
        <f t="shared" si="66"/>
        <v>69.428571428571431</v>
      </c>
      <c r="N353" s="212">
        <v>0</v>
      </c>
      <c r="O353" s="219" t="s">
        <v>4715</v>
      </c>
      <c r="P353" s="213">
        <f t="shared" si="55"/>
        <v>0</v>
      </c>
      <c r="Q353" s="214" t="str">
        <f>IF(ISNUMBER(P353),IF(P353=100%,"CUMPLIDA",IF(AND(ISNUMBER(L353),ISNUMBER([8]OCI!$P$6)), IF(L353&lt;[8]OCI!$P$6,"INCUMPLIDA","PROCESO"), "VERIFICAR FECHA")),"SIN VALOR AVANCE")</f>
        <v>PROCESO</v>
      </c>
      <c r="R353" s="401" t="s">
        <v>4169</v>
      </c>
      <c r="S353" s="384" t="s">
        <v>1659</v>
      </c>
      <c r="T353" s="587" t="s">
        <v>4774</v>
      </c>
      <c r="U353" s="585">
        <v>46082</v>
      </c>
      <c r="V353" s="591">
        <v>46356</v>
      </c>
      <c r="W353" s="380">
        <f t="shared" si="56"/>
        <v>39.142857142857146</v>
      </c>
      <c r="X353" s="586">
        <v>0</v>
      </c>
      <c r="Y353" s="220" t="s">
        <v>4170</v>
      </c>
      <c r="Z353" s="242">
        <f t="shared" si="58"/>
        <v>0</v>
      </c>
      <c r="AA353" s="242">
        <f t="shared" si="59"/>
        <v>0</v>
      </c>
      <c r="AB353" s="242">
        <f t="shared" si="60"/>
        <v>0</v>
      </c>
      <c r="AC353" s="242">
        <f t="shared" si="61"/>
        <v>0</v>
      </c>
      <c r="AD353" s="242">
        <f t="shared" si="62"/>
        <v>0</v>
      </c>
      <c r="AE353" s="242">
        <f t="shared" si="63"/>
        <v>0</v>
      </c>
      <c r="AF353" s="242">
        <f t="shared" si="64"/>
        <v>1</v>
      </c>
      <c r="AG353" s="242">
        <f t="shared" si="65"/>
        <v>0</v>
      </c>
    </row>
    <row r="354" spans="1:33" ht="225" x14ac:dyDescent="0.2">
      <c r="A354" s="648" t="s">
        <v>19</v>
      </c>
      <c r="B354" s="224" t="s">
        <v>16</v>
      </c>
      <c r="C354" s="735"/>
      <c r="D354" s="741"/>
      <c r="E354" s="738"/>
      <c r="F354" s="738"/>
      <c r="G354" s="374" t="s">
        <v>4728</v>
      </c>
      <c r="H354" s="221" t="s">
        <v>4729</v>
      </c>
      <c r="I354" s="218" t="s">
        <v>4730</v>
      </c>
      <c r="J354" s="215">
        <v>1</v>
      </c>
      <c r="K354" s="216">
        <v>45901</v>
      </c>
      <c r="L354" s="216">
        <v>46142</v>
      </c>
      <c r="M354" s="211">
        <f t="shared" si="66"/>
        <v>34.428571428571431</v>
      </c>
      <c r="N354" s="212">
        <v>0</v>
      </c>
      <c r="O354" s="219" t="s">
        <v>1450</v>
      </c>
      <c r="P354" s="213">
        <f t="shared" si="55"/>
        <v>0</v>
      </c>
      <c r="Q354" s="214" t="str">
        <f>IF(ISNUMBER(P354),IF(P354=100%,"CUMPLIDA",IF(AND(ISNUMBER(L354),ISNUMBER([8]OCI!$P$6)), IF(L354&lt;[8]OCI!$P$6,"INCUMPLIDA","PROCESO"), "VERIFICAR FECHA")),"SIN VALOR AVANCE")</f>
        <v>PROCESO</v>
      </c>
      <c r="R354" s="401" t="s">
        <v>4169</v>
      </c>
      <c r="S354" s="384" t="s">
        <v>4172</v>
      </c>
      <c r="T354" s="587" t="s">
        <v>4775</v>
      </c>
      <c r="U354" s="585">
        <v>46082</v>
      </c>
      <c r="V354" s="591">
        <v>46387</v>
      </c>
      <c r="W354" s="380">
        <f t="shared" si="56"/>
        <v>43.571428571428569</v>
      </c>
      <c r="X354" s="586">
        <v>0</v>
      </c>
      <c r="Y354" s="220" t="s">
        <v>4170</v>
      </c>
      <c r="Z354" s="242">
        <f t="shared" si="58"/>
        <v>0</v>
      </c>
      <c r="AA354" s="242">
        <f t="shared" si="59"/>
        <v>0</v>
      </c>
      <c r="AB354" s="242">
        <f t="shared" si="60"/>
        <v>0</v>
      </c>
      <c r="AC354" s="242">
        <f t="shared" si="61"/>
        <v>0</v>
      </c>
      <c r="AD354" s="242">
        <f t="shared" si="62"/>
        <v>0</v>
      </c>
      <c r="AE354" s="242">
        <f t="shared" si="63"/>
        <v>0</v>
      </c>
      <c r="AF354" s="242">
        <f t="shared" si="64"/>
        <v>1</v>
      </c>
      <c r="AG354" s="242">
        <f t="shared" si="65"/>
        <v>0</v>
      </c>
    </row>
    <row r="355" spans="1:33" ht="390" x14ac:dyDescent="0.2">
      <c r="A355" s="648" t="s">
        <v>19</v>
      </c>
      <c r="B355" s="224" t="s">
        <v>16</v>
      </c>
      <c r="C355" s="735"/>
      <c r="D355" s="741"/>
      <c r="E355" s="738"/>
      <c r="F355" s="738"/>
      <c r="G355" s="374" t="s">
        <v>4731</v>
      </c>
      <c r="H355" s="221" t="s">
        <v>111</v>
      </c>
      <c r="I355" s="218" t="s">
        <v>4732</v>
      </c>
      <c r="J355" s="215">
        <v>7</v>
      </c>
      <c r="K355" s="216">
        <v>46024</v>
      </c>
      <c r="L355" s="216">
        <v>46660</v>
      </c>
      <c r="M355" s="211">
        <f t="shared" si="66"/>
        <v>90.857142857142861</v>
      </c>
      <c r="N355" s="212">
        <v>0</v>
      </c>
      <c r="O355" s="218" t="s">
        <v>4715</v>
      </c>
      <c r="P355" s="213">
        <f t="shared" si="55"/>
        <v>0</v>
      </c>
      <c r="Q355" s="214" t="str">
        <f>IF(ISNUMBER(P355),IF(P355=100%,"CUMPLIDA",IF(AND(ISNUMBER(L355),ISNUMBER([8]OCI!$P$6)), IF(L355&lt;[8]OCI!$P$6,"INCUMPLIDA","PROCESO"), "VERIFICAR FECHA")),"SIN VALOR AVANCE")</f>
        <v>PROCESO</v>
      </c>
      <c r="R355" s="401" t="s">
        <v>4169</v>
      </c>
      <c r="S355" s="220" t="s">
        <v>4173</v>
      </c>
      <c r="T355" s="378">
        <v>2</v>
      </c>
      <c r="U355" s="379">
        <v>45492</v>
      </c>
      <c r="V355" s="398">
        <v>45522</v>
      </c>
      <c r="W355" s="380">
        <f t="shared" si="56"/>
        <v>4.2857142857142856</v>
      </c>
      <c r="X355" s="212">
        <v>2</v>
      </c>
      <c r="Y355" s="220" t="s">
        <v>4174</v>
      </c>
      <c r="Z355" s="242">
        <f t="shared" si="58"/>
        <v>0</v>
      </c>
      <c r="AA355" s="242">
        <f t="shared" si="59"/>
        <v>0</v>
      </c>
      <c r="AB355" s="242">
        <f t="shared" si="60"/>
        <v>0</v>
      </c>
      <c r="AC355" s="242">
        <f t="shared" si="61"/>
        <v>0</v>
      </c>
      <c r="AD355" s="242">
        <f t="shared" si="62"/>
        <v>0</v>
      </c>
      <c r="AE355" s="242">
        <f t="shared" si="63"/>
        <v>0</v>
      </c>
      <c r="AF355" s="242">
        <f t="shared" si="64"/>
        <v>0</v>
      </c>
      <c r="AG355" s="242">
        <f t="shared" si="65"/>
        <v>0</v>
      </c>
    </row>
    <row r="356" spans="1:33" ht="225" x14ac:dyDescent="0.2">
      <c r="A356" s="648" t="s">
        <v>19</v>
      </c>
      <c r="B356" s="224" t="s">
        <v>16</v>
      </c>
      <c r="C356" s="735"/>
      <c r="D356" s="741"/>
      <c r="E356" s="738"/>
      <c r="F356" s="738"/>
      <c r="G356" s="374" t="s">
        <v>4733</v>
      </c>
      <c r="H356" s="221" t="s">
        <v>115</v>
      </c>
      <c r="I356" s="218" t="s">
        <v>116</v>
      </c>
      <c r="J356" s="215">
        <v>1</v>
      </c>
      <c r="K356" s="216">
        <v>46024</v>
      </c>
      <c r="L356" s="216">
        <v>46660</v>
      </c>
      <c r="M356" s="211">
        <f t="shared" si="66"/>
        <v>90.857142857142861</v>
      </c>
      <c r="N356" s="212">
        <v>0</v>
      </c>
      <c r="O356" s="218" t="s">
        <v>4734</v>
      </c>
      <c r="P356" s="213">
        <f t="shared" si="55"/>
        <v>0</v>
      </c>
      <c r="Q356" s="214" t="str">
        <f>IF(ISNUMBER(P356),IF(P356=100%,"CUMPLIDA",IF(AND(ISNUMBER(L356),ISNUMBER([8]OCI!$P$6)), IF(L356&lt;[8]OCI!$P$6,"INCUMPLIDA","PROCESO"), "VERIFICAR FECHA")),"SIN VALOR AVANCE")</f>
        <v>PROCESO</v>
      </c>
      <c r="R356" s="401" t="s">
        <v>4169</v>
      </c>
      <c r="S356" s="220" t="s">
        <v>4175</v>
      </c>
      <c r="T356" s="378">
        <v>1</v>
      </c>
      <c r="U356" s="379">
        <v>45492</v>
      </c>
      <c r="V356" s="398">
        <v>45522</v>
      </c>
      <c r="W356" s="380">
        <f t="shared" si="56"/>
        <v>4.2857142857142856</v>
      </c>
      <c r="X356" s="212">
        <v>1</v>
      </c>
      <c r="Y356" s="220" t="s">
        <v>4176</v>
      </c>
      <c r="Z356" s="242">
        <f t="shared" si="58"/>
        <v>0</v>
      </c>
      <c r="AA356" s="242">
        <f t="shared" si="59"/>
        <v>0</v>
      </c>
      <c r="AB356" s="242">
        <f t="shared" si="60"/>
        <v>1</v>
      </c>
      <c r="AC356" s="242">
        <f t="shared" si="61"/>
        <v>0</v>
      </c>
      <c r="AD356" s="242">
        <f t="shared" si="62"/>
        <v>0</v>
      </c>
      <c r="AE356" s="242">
        <f t="shared" si="63"/>
        <v>0</v>
      </c>
      <c r="AF356" s="242">
        <f t="shared" si="64"/>
        <v>0</v>
      </c>
      <c r="AG356" s="242">
        <f t="shared" si="65"/>
        <v>0</v>
      </c>
    </row>
    <row r="357" spans="1:33" ht="240" customHeight="1" x14ac:dyDescent="0.2">
      <c r="A357" s="648" t="s">
        <v>19</v>
      </c>
      <c r="B357" s="224" t="s">
        <v>16</v>
      </c>
      <c r="C357" s="735"/>
      <c r="D357" s="742"/>
      <c r="E357" s="739"/>
      <c r="F357" s="739"/>
      <c r="G357" s="650" t="s">
        <v>4735</v>
      </c>
      <c r="H357" s="651" t="s">
        <v>118</v>
      </c>
      <c r="I357" s="652" t="s">
        <v>2807</v>
      </c>
      <c r="J357" s="215">
        <v>2</v>
      </c>
      <c r="K357" s="216">
        <v>46024</v>
      </c>
      <c r="L357" s="216">
        <v>46660</v>
      </c>
      <c r="M357" s="211">
        <f t="shared" si="66"/>
        <v>90.857142857142861</v>
      </c>
      <c r="N357" s="212">
        <v>0</v>
      </c>
      <c r="O357" s="218" t="s">
        <v>4734</v>
      </c>
      <c r="P357" s="213">
        <f t="shared" si="55"/>
        <v>0</v>
      </c>
      <c r="Q357" s="214" t="str">
        <f>IF(ISNUMBER(P357),IF(P357=100%,"CUMPLIDA",IF(AND(ISNUMBER(L357),ISNUMBER([8]OCI!$P$6)), IF(L357&lt;[8]OCI!$P$6,"INCUMPLIDA","PROCESO"), "VERIFICAR FECHA")),"SIN VALOR AVANCE")</f>
        <v>PROCESO</v>
      </c>
      <c r="R357" s="374" t="s">
        <v>4181</v>
      </c>
      <c r="S357" s="218" t="s">
        <v>4181</v>
      </c>
      <c r="T357" s="378">
        <v>1</v>
      </c>
      <c r="U357" s="379">
        <v>45641</v>
      </c>
      <c r="V357" s="379">
        <v>45716</v>
      </c>
      <c r="W357" s="380">
        <f t="shared" si="56"/>
        <v>10.714285714285714</v>
      </c>
      <c r="X357" s="212">
        <v>0</v>
      </c>
      <c r="Y357" s="220" t="s">
        <v>4182</v>
      </c>
      <c r="Z357" s="242">
        <f t="shared" si="58"/>
        <v>0</v>
      </c>
      <c r="AA357" s="242">
        <f t="shared" si="59"/>
        <v>0</v>
      </c>
      <c r="AB357" s="242">
        <f t="shared" si="60"/>
        <v>0</v>
      </c>
      <c r="AC357" s="242">
        <f t="shared" si="61"/>
        <v>0</v>
      </c>
      <c r="AD357" s="242">
        <f t="shared" si="62"/>
        <v>0</v>
      </c>
      <c r="AE357" s="242">
        <f t="shared" si="63"/>
        <v>0</v>
      </c>
      <c r="AF357" s="242">
        <f t="shared" si="64"/>
        <v>1</v>
      </c>
      <c r="AG357" s="242">
        <f t="shared" si="65"/>
        <v>0</v>
      </c>
    </row>
    <row r="358" spans="1:33" ht="105.75" customHeight="1" x14ac:dyDescent="0.2">
      <c r="A358" s="648" t="s">
        <v>19</v>
      </c>
      <c r="B358" s="224" t="s">
        <v>16</v>
      </c>
      <c r="C358" s="735"/>
      <c r="D358" s="740" t="s">
        <v>4858</v>
      </c>
      <c r="E358" s="737" t="s">
        <v>4736</v>
      </c>
      <c r="F358" s="737" t="s">
        <v>4737</v>
      </c>
      <c r="G358" s="374" t="s">
        <v>4738</v>
      </c>
      <c r="H358" s="221" t="s">
        <v>4709</v>
      </c>
      <c r="I358" s="218" t="s">
        <v>4710</v>
      </c>
      <c r="J358" s="215">
        <v>1</v>
      </c>
      <c r="K358" s="216">
        <v>45901</v>
      </c>
      <c r="L358" s="216">
        <v>46112</v>
      </c>
      <c r="M358" s="211">
        <f t="shared" si="66"/>
        <v>30.142857142857142</v>
      </c>
      <c r="N358" s="212">
        <v>0</v>
      </c>
      <c r="O358" s="219" t="s">
        <v>4711</v>
      </c>
      <c r="P358" s="213">
        <f t="shared" si="55"/>
        <v>0</v>
      </c>
      <c r="Q358" s="214" t="str">
        <f>IF(ISNUMBER(P358),IF(P358=100%,"CUMPLIDA",IF(AND(ISNUMBER(L358),ISNUMBER([8]OCI!$P$6)), IF(L358&lt;[8]OCI!$P$6,"INCUMPLIDA","PROCESO"), "VERIFICAR FECHA")),"SIN VALOR AVANCE")</f>
        <v>PROCESO</v>
      </c>
      <c r="R358" s="374" t="s">
        <v>4184</v>
      </c>
      <c r="S358" s="218" t="s">
        <v>4184</v>
      </c>
      <c r="T358" s="378">
        <v>8</v>
      </c>
      <c r="U358" s="379">
        <v>45747</v>
      </c>
      <c r="V358" s="379">
        <v>45991</v>
      </c>
      <c r="W358" s="380">
        <f t="shared" si="56"/>
        <v>34.857142857142854</v>
      </c>
      <c r="X358" s="212">
        <v>0</v>
      </c>
      <c r="Y358" s="220" t="s">
        <v>4182</v>
      </c>
      <c r="Z358" s="242">
        <f t="shared" si="58"/>
        <v>0</v>
      </c>
      <c r="AA358" s="242">
        <f t="shared" si="59"/>
        <v>0</v>
      </c>
      <c r="AB358" s="242">
        <f t="shared" si="60"/>
        <v>0</v>
      </c>
      <c r="AC358" s="242">
        <f t="shared" si="61"/>
        <v>0</v>
      </c>
      <c r="AD358" s="242">
        <f t="shared" si="62"/>
        <v>0</v>
      </c>
      <c r="AE358" s="242">
        <f t="shared" si="63"/>
        <v>0</v>
      </c>
      <c r="AF358" s="242">
        <f t="shared" si="64"/>
        <v>1</v>
      </c>
      <c r="AG358" s="242">
        <f t="shared" si="65"/>
        <v>0</v>
      </c>
    </row>
    <row r="359" spans="1:33" ht="105.75" customHeight="1" x14ac:dyDescent="0.2">
      <c r="A359" s="648" t="s">
        <v>19</v>
      </c>
      <c r="B359" s="224" t="s">
        <v>16</v>
      </c>
      <c r="C359" s="735"/>
      <c r="D359" s="742"/>
      <c r="E359" s="739"/>
      <c r="F359" s="739"/>
      <c r="G359" s="374" t="s">
        <v>4681</v>
      </c>
      <c r="H359" s="221" t="s">
        <v>4739</v>
      </c>
      <c r="I359" s="218" t="s">
        <v>228</v>
      </c>
      <c r="J359" s="215">
        <v>1</v>
      </c>
      <c r="K359" s="216">
        <v>45901</v>
      </c>
      <c r="L359" s="216">
        <v>46112</v>
      </c>
      <c r="M359" s="211">
        <f t="shared" si="66"/>
        <v>30.142857142857142</v>
      </c>
      <c r="N359" s="212">
        <v>0</v>
      </c>
      <c r="O359" s="225" t="s">
        <v>4740</v>
      </c>
      <c r="P359" s="213">
        <f t="shared" si="55"/>
        <v>0</v>
      </c>
      <c r="Q359" s="214" t="str">
        <f>IF(ISNUMBER(P359),IF(P359=100%,"CUMPLIDA",IF(AND(ISNUMBER(L359),ISNUMBER([8]OCI!$P$6)), IF(L359&lt;[8]OCI!$P$6,"INCUMPLIDA","PROCESO"), "VERIFICAR FECHA")),"SIN VALOR AVANCE")</f>
        <v>PROCESO</v>
      </c>
      <c r="R359" s="374" t="s">
        <v>4186</v>
      </c>
      <c r="S359" s="218" t="s">
        <v>4186</v>
      </c>
      <c r="T359" s="378">
        <v>2</v>
      </c>
      <c r="U359" s="379">
        <v>45748</v>
      </c>
      <c r="V359" s="379">
        <v>45900</v>
      </c>
      <c r="W359" s="380">
        <f t="shared" si="56"/>
        <v>21.714285714285715</v>
      </c>
      <c r="X359" s="212">
        <v>0</v>
      </c>
      <c r="Y359" s="220" t="s">
        <v>4182</v>
      </c>
      <c r="Z359" s="242">
        <f t="shared" si="58"/>
        <v>0</v>
      </c>
      <c r="AA359" s="242">
        <f t="shared" si="59"/>
        <v>0</v>
      </c>
      <c r="AB359" s="242">
        <f t="shared" si="60"/>
        <v>0</v>
      </c>
      <c r="AC359" s="242">
        <f t="shared" si="61"/>
        <v>0</v>
      </c>
      <c r="AD359" s="242">
        <f t="shared" si="62"/>
        <v>0</v>
      </c>
      <c r="AE359" s="242">
        <f t="shared" si="63"/>
        <v>0</v>
      </c>
      <c r="AF359" s="242">
        <f t="shared" si="64"/>
        <v>1</v>
      </c>
      <c r="AG359" s="242">
        <f t="shared" si="65"/>
        <v>0</v>
      </c>
    </row>
    <row r="360" spans="1:33" ht="150" customHeight="1" x14ac:dyDescent="0.2">
      <c r="A360" s="648" t="s">
        <v>19</v>
      </c>
      <c r="B360" s="224" t="s">
        <v>16</v>
      </c>
      <c r="C360" s="735"/>
      <c r="D360" s="740" t="s">
        <v>4859</v>
      </c>
      <c r="E360" s="737" t="s">
        <v>4741</v>
      </c>
      <c r="F360" s="737" t="s">
        <v>4742</v>
      </c>
      <c r="G360" s="374" t="s">
        <v>4743</v>
      </c>
      <c r="H360" s="221" t="s">
        <v>4744</v>
      </c>
      <c r="I360" s="652" t="s">
        <v>4745</v>
      </c>
      <c r="J360" s="215">
        <v>1</v>
      </c>
      <c r="K360" s="216">
        <v>45860</v>
      </c>
      <c r="L360" s="216">
        <v>46076</v>
      </c>
      <c r="M360" s="211">
        <f t="shared" si="66"/>
        <v>30.857142857142858</v>
      </c>
      <c r="N360" s="212">
        <v>0</v>
      </c>
      <c r="O360" s="218" t="s">
        <v>4746</v>
      </c>
      <c r="P360" s="213">
        <f t="shared" si="55"/>
        <v>0</v>
      </c>
      <c r="Q360" s="214" t="str">
        <f>IF(ISNUMBER(P360),IF(P360=100%,"CUMPLIDA",IF(AND(ISNUMBER(L360),ISNUMBER([8]OCI!$P$6)), IF(L360&lt;[8]OCI!$P$6,"INCUMPLIDA","PROCESO"), "VERIFICAR FECHA")),"SIN VALOR AVANCE")</f>
        <v>PROCESO</v>
      </c>
      <c r="R360" s="373" t="s">
        <v>4184</v>
      </c>
      <c r="S360" s="220" t="s">
        <v>4184</v>
      </c>
      <c r="T360" s="378">
        <v>10</v>
      </c>
      <c r="U360" s="379">
        <v>45689</v>
      </c>
      <c r="V360" s="379">
        <v>45991</v>
      </c>
      <c r="W360" s="380">
        <f t="shared" si="56"/>
        <v>43.142857142857146</v>
      </c>
      <c r="X360" s="212">
        <v>0</v>
      </c>
      <c r="Y360" s="220" t="s">
        <v>4190</v>
      </c>
      <c r="Z360" s="242">
        <f t="shared" si="58"/>
        <v>0</v>
      </c>
      <c r="AA360" s="242">
        <f t="shared" si="59"/>
        <v>0</v>
      </c>
      <c r="AB360" s="242">
        <f t="shared" si="60"/>
        <v>0</v>
      </c>
      <c r="AC360" s="242">
        <f t="shared" si="61"/>
        <v>0</v>
      </c>
      <c r="AD360" s="242">
        <f t="shared" si="62"/>
        <v>0</v>
      </c>
      <c r="AE360" s="242">
        <f t="shared" si="63"/>
        <v>0</v>
      </c>
      <c r="AF360" s="242">
        <f t="shared" si="64"/>
        <v>1</v>
      </c>
      <c r="AG360" s="242">
        <f t="shared" si="65"/>
        <v>0</v>
      </c>
    </row>
    <row r="361" spans="1:33" ht="240" customHeight="1" x14ac:dyDescent="0.2">
      <c r="A361" s="648" t="s">
        <v>19</v>
      </c>
      <c r="B361" s="224" t="s">
        <v>16</v>
      </c>
      <c r="C361" s="735"/>
      <c r="D361" s="742"/>
      <c r="E361" s="739"/>
      <c r="F361" s="739"/>
      <c r="G361" s="374" t="s">
        <v>4747</v>
      </c>
      <c r="H361" s="221" t="s">
        <v>4744</v>
      </c>
      <c r="I361" s="652" t="s">
        <v>4745</v>
      </c>
      <c r="J361" s="215">
        <v>1</v>
      </c>
      <c r="K361" s="216">
        <v>45992</v>
      </c>
      <c r="L361" s="216">
        <v>46387</v>
      </c>
      <c r="M361" s="211">
        <f t="shared" si="66"/>
        <v>56.428571428571431</v>
      </c>
      <c r="N361" s="212">
        <v>0</v>
      </c>
      <c r="O361" s="218" t="s">
        <v>4746</v>
      </c>
      <c r="P361" s="213">
        <f t="shared" si="55"/>
        <v>0</v>
      </c>
      <c r="Q361" s="214" t="str">
        <f>IF(ISNUMBER(P361),IF(P361=100%,"CUMPLIDA",IF(AND(ISNUMBER(L361),ISNUMBER([8]OCI!$P$6)), IF(L361&lt;[8]OCI!$P$6,"INCUMPLIDA","PROCESO"), "VERIFICAR FECHA")),"SIN VALOR AVANCE")</f>
        <v>PROCESO</v>
      </c>
      <c r="R361" s="373" t="s">
        <v>4194</v>
      </c>
      <c r="S361" s="220" t="s">
        <v>4194</v>
      </c>
      <c r="T361" s="378">
        <v>1</v>
      </c>
      <c r="U361" s="379">
        <v>45672</v>
      </c>
      <c r="V361" s="379">
        <v>45747</v>
      </c>
      <c r="W361" s="380">
        <f t="shared" si="56"/>
        <v>10.714285714285714</v>
      </c>
      <c r="X361" s="212">
        <v>0</v>
      </c>
      <c r="Y361" s="220" t="s">
        <v>4182</v>
      </c>
      <c r="Z361" s="242">
        <f t="shared" si="58"/>
        <v>0</v>
      </c>
      <c r="AA361" s="242">
        <f t="shared" si="59"/>
        <v>0</v>
      </c>
      <c r="AB361" s="242">
        <f t="shared" si="60"/>
        <v>1</v>
      </c>
      <c r="AC361" s="242">
        <f t="shared" si="61"/>
        <v>0</v>
      </c>
      <c r="AD361" s="242">
        <f t="shared" si="62"/>
        <v>0</v>
      </c>
      <c r="AE361" s="242">
        <f t="shared" si="63"/>
        <v>0</v>
      </c>
      <c r="AF361" s="242">
        <f t="shared" si="64"/>
        <v>1</v>
      </c>
      <c r="AG361" s="242">
        <f t="shared" si="65"/>
        <v>0</v>
      </c>
    </row>
    <row r="362" spans="1:33" ht="150.75" customHeight="1" x14ac:dyDescent="0.2">
      <c r="A362" s="648" t="s">
        <v>19</v>
      </c>
      <c r="B362" s="224" t="s">
        <v>16</v>
      </c>
      <c r="C362" s="735"/>
      <c r="D362" s="740" t="s">
        <v>4860</v>
      </c>
      <c r="E362" s="737" t="s">
        <v>4748</v>
      </c>
      <c r="F362" s="737" t="s">
        <v>4749</v>
      </c>
      <c r="G362" s="650" t="s">
        <v>4681</v>
      </c>
      <c r="H362" s="651" t="s">
        <v>4750</v>
      </c>
      <c r="I362" s="652" t="s">
        <v>4751</v>
      </c>
      <c r="J362" s="215">
        <v>1</v>
      </c>
      <c r="K362" s="216">
        <v>45901</v>
      </c>
      <c r="L362" s="216">
        <v>46112</v>
      </c>
      <c r="M362" s="211">
        <f t="shared" si="66"/>
        <v>30.142857142857142</v>
      </c>
      <c r="N362" s="212">
        <v>0</v>
      </c>
      <c r="O362" s="223" t="s">
        <v>4862</v>
      </c>
      <c r="P362" s="213">
        <f t="shared" si="55"/>
        <v>0</v>
      </c>
      <c r="Q362" s="214" t="str">
        <f>IF(ISNUMBER(P362),IF(P362=100%,"CUMPLIDA",IF(AND(ISNUMBER(L362),ISNUMBER([8]OCI!$P$6)), IF(L362&lt;[8]OCI!$P$6,"INCUMPLIDA","PROCESO"), "VERIFICAR FECHA")),"SIN VALOR AVANCE")</f>
        <v>PROCESO</v>
      </c>
      <c r="R362" s="373" t="s">
        <v>4196</v>
      </c>
      <c r="S362" s="220" t="s">
        <v>4196</v>
      </c>
      <c r="T362" s="378">
        <v>8</v>
      </c>
      <c r="U362" s="379">
        <v>45748</v>
      </c>
      <c r="V362" s="379">
        <v>45991</v>
      </c>
      <c r="W362" s="380">
        <f t="shared" si="56"/>
        <v>34.714285714285715</v>
      </c>
      <c r="X362" s="212">
        <v>0</v>
      </c>
      <c r="Y362" s="220" t="s">
        <v>4182</v>
      </c>
      <c r="Z362" s="242">
        <f t="shared" si="58"/>
        <v>0</v>
      </c>
      <c r="AA362" s="242">
        <f t="shared" si="59"/>
        <v>0</v>
      </c>
      <c r="AB362" s="242">
        <f t="shared" si="60"/>
        <v>0</v>
      </c>
      <c r="AC362" s="242">
        <f t="shared" si="61"/>
        <v>0</v>
      </c>
      <c r="AD362" s="242">
        <f t="shared" si="62"/>
        <v>0</v>
      </c>
      <c r="AE362" s="242">
        <f t="shared" si="63"/>
        <v>0</v>
      </c>
      <c r="AF362" s="242">
        <f t="shared" si="64"/>
        <v>1</v>
      </c>
      <c r="AG362" s="242">
        <f t="shared" si="65"/>
        <v>0</v>
      </c>
    </row>
    <row r="363" spans="1:33" ht="300" customHeight="1" x14ac:dyDescent="0.2">
      <c r="A363" s="648" t="s">
        <v>19</v>
      </c>
      <c r="B363" s="224" t="s">
        <v>16</v>
      </c>
      <c r="C363" s="735"/>
      <c r="D363" s="741"/>
      <c r="E363" s="738"/>
      <c r="F363" s="738"/>
      <c r="G363" s="732" t="s">
        <v>4752</v>
      </c>
      <c r="H363" s="651" t="s">
        <v>4753</v>
      </c>
      <c r="I363" s="652" t="s">
        <v>4754</v>
      </c>
      <c r="J363" s="215">
        <v>1</v>
      </c>
      <c r="K363" s="216">
        <v>45901</v>
      </c>
      <c r="L363" s="216">
        <v>46112</v>
      </c>
      <c r="M363" s="211">
        <f t="shared" si="66"/>
        <v>30.142857142857142</v>
      </c>
      <c r="N363" s="212">
        <v>0</v>
      </c>
      <c r="O363" s="223" t="s">
        <v>4690</v>
      </c>
      <c r="P363" s="213">
        <f t="shared" si="55"/>
        <v>0</v>
      </c>
      <c r="Q363" s="214" t="str">
        <f>IF(ISNUMBER(P363),IF(P363=100%,"CUMPLIDA",IF(AND(ISNUMBER(L363),ISNUMBER([8]OCI!$P$6)), IF(L363&lt;[8]OCI!$P$6,"INCUMPLIDA","PROCESO"), "VERIFICAR FECHA")),"SIN VALOR AVANCE")</f>
        <v>PROCESO</v>
      </c>
      <c r="R363" s="373" t="s">
        <v>4198</v>
      </c>
      <c r="S363" s="220" t="s">
        <v>4198</v>
      </c>
      <c r="T363" s="378">
        <v>1</v>
      </c>
      <c r="U363" s="379">
        <v>45659</v>
      </c>
      <c r="V363" s="379">
        <v>45747</v>
      </c>
      <c r="W363" s="380">
        <f t="shared" si="56"/>
        <v>12.571428571428571</v>
      </c>
      <c r="X363" s="212">
        <v>0</v>
      </c>
      <c r="Y363" s="220" t="s">
        <v>4182</v>
      </c>
      <c r="Z363" s="242">
        <f t="shared" si="58"/>
        <v>0</v>
      </c>
      <c r="AA363" s="242">
        <f t="shared" si="59"/>
        <v>0</v>
      </c>
      <c r="AB363" s="242">
        <f t="shared" si="60"/>
        <v>1</v>
      </c>
      <c r="AC363" s="242">
        <f t="shared" si="61"/>
        <v>0</v>
      </c>
      <c r="AD363" s="242">
        <f t="shared" si="62"/>
        <v>0</v>
      </c>
      <c r="AE363" s="242">
        <f t="shared" si="63"/>
        <v>0</v>
      </c>
      <c r="AF363" s="242">
        <f t="shared" si="64"/>
        <v>1</v>
      </c>
      <c r="AG363" s="242">
        <f t="shared" si="65"/>
        <v>0</v>
      </c>
    </row>
    <row r="364" spans="1:33" ht="120.75" x14ac:dyDescent="0.2">
      <c r="A364" s="648" t="s">
        <v>19</v>
      </c>
      <c r="B364" s="224" t="s">
        <v>16</v>
      </c>
      <c r="C364" s="735"/>
      <c r="D364" s="742"/>
      <c r="E364" s="739"/>
      <c r="F364" s="739"/>
      <c r="G364" s="733"/>
      <c r="H364" s="651" t="s">
        <v>4755</v>
      </c>
      <c r="I364" s="652" t="s">
        <v>4756</v>
      </c>
      <c r="J364" s="215">
        <v>1</v>
      </c>
      <c r="K364" s="216">
        <v>45901</v>
      </c>
      <c r="L364" s="216">
        <v>46112</v>
      </c>
      <c r="M364" s="211">
        <f t="shared" si="66"/>
        <v>30.142857142857142</v>
      </c>
      <c r="N364" s="212">
        <v>0</v>
      </c>
      <c r="O364" s="218" t="s">
        <v>4757</v>
      </c>
      <c r="P364" s="213">
        <f t="shared" si="55"/>
        <v>0</v>
      </c>
      <c r="Q364" s="214" t="str">
        <f>IF(ISNUMBER(P364),IF(P364=100%,"CUMPLIDA",IF(AND(ISNUMBER(L364),ISNUMBER([8]OCI!$P$6)), IF(L364&lt;[8]OCI!$P$6,"INCUMPLIDA","PROCESO"), "VERIFICAR FECHA")),"SIN VALOR AVANCE")</f>
        <v>PROCESO</v>
      </c>
      <c r="R364" s="373" t="s">
        <v>4200</v>
      </c>
      <c r="S364" s="220" t="s">
        <v>4200</v>
      </c>
      <c r="T364" s="402">
        <v>1</v>
      </c>
      <c r="U364" s="379">
        <v>45689</v>
      </c>
      <c r="V364" s="379">
        <v>45716</v>
      </c>
      <c r="W364" s="380">
        <f t="shared" si="56"/>
        <v>3.8571428571428572</v>
      </c>
      <c r="X364" s="212">
        <v>0</v>
      </c>
      <c r="Y364" s="220" t="s">
        <v>4182</v>
      </c>
      <c r="Z364" s="242">
        <f t="shared" si="58"/>
        <v>0</v>
      </c>
      <c r="AA364" s="242">
        <f t="shared" si="59"/>
        <v>0</v>
      </c>
      <c r="AB364" s="242">
        <f t="shared" si="60"/>
        <v>1</v>
      </c>
      <c r="AC364" s="242">
        <f t="shared" si="61"/>
        <v>0</v>
      </c>
      <c r="AD364" s="242">
        <f t="shared" si="62"/>
        <v>0</v>
      </c>
      <c r="AE364" s="242">
        <f t="shared" si="63"/>
        <v>0</v>
      </c>
      <c r="AF364" s="242">
        <f t="shared" si="64"/>
        <v>1</v>
      </c>
      <c r="AG364" s="242">
        <f t="shared" si="65"/>
        <v>0</v>
      </c>
    </row>
    <row r="365" spans="1:33" ht="409.5" x14ac:dyDescent="0.2">
      <c r="A365" s="226" t="s">
        <v>19</v>
      </c>
      <c r="B365" s="224" t="s">
        <v>16</v>
      </c>
      <c r="C365" s="736"/>
      <c r="D365" s="649" t="s">
        <v>4861</v>
      </c>
      <c r="E365" s="374" t="s">
        <v>4758</v>
      </c>
      <c r="F365" s="374" t="s">
        <v>4759</v>
      </c>
      <c r="G365" s="650" t="s">
        <v>4760</v>
      </c>
      <c r="H365" s="651" t="s">
        <v>4761</v>
      </c>
      <c r="I365" s="652" t="s">
        <v>4762</v>
      </c>
      <c r="J365" s="215">
        <v>2</v>
      </c>
      <c r="K365" s="216">
        <v>46024</v>
      </c>
      <c r="L365" s="216">
        <v>46295</v>
      </c>
      <c r="M365" s="211">
        <f t="shared" si="66"/>
        <v>38.714285714285715</v>
      </c>
      <c r="N365" s="212">
        <v>0</v>
      </c>
      <c r="O365" s="218" t="s">
        <v>4763</v>
      </c>
      <c r="P365" s="213">
        <f t="shared" si="55"/>
        <v>0</v>
      </c>
      <c r="Q365" s="214" t="str">
        <f>IF(ISNUMBER(P365),IF(P365=100%,"CUMPLIDA",IF(AND(ISNUMBER(L365),ISNUMBER([8]OCI!$P$6)), IF(L365&lt;[8]OCI!$P$6,"INCUMPLIDA","PROCESO"), "VERIFICAR FECHA")),"SIN VALOR AVANCE")</f>
        <v>PROCESO</v>
      </c>
      <c r="R365" s="373" t="s">
        <v>259</v>
      </c>
      <c r="S365" s="220" t="s">
        <v>259</v>
      </c>
      <c r="T365" s="378">
        <v>1</v>
      </c>
      <c r="U365" s="379">
        <v>45717</v>
      </c>
      <c r="V365" s="379">
        <v>45747</v>
      </c>
      <c r="W365" s="380">
        <f t="shared" si="56"/>
        <v>4.2857142857142856</v>
      </c>
      <c r="X365" s="212">
        <v>0</v>
      </c>
      <c r="Y365" s="220" t="s">
        <v>4182</v>
      </c>
      <c r="Z365" s="242">
        <f t="shared" si="58"/>
        <v>0</v>
      </c>
      <c r="AA365" s="242">
        <f t="shared" si="59"/>
        <v>0</v>
      </c>
      <c r="AB365" s="242">
        <f t="shared" si="60"/>
        <v>0</v>
      </c>
      <c r="AC365" s="242">
        <f t="shared" si="61"/>
        <v>0</v>
      </c>
      <c r="AD365" s="242">
        <f t="shared" si="62"/>
        <v>0</v>
      </c>
      <c r="AE365" s="242">
        <f t="shared" si="63"/>
        <v>0</v>
      </c>
      <c r="AF365" s="242">
        <f t="shared" si="64"/>
        <v>1</v>
      </c>
      <c r="AG365" s="242">
        <f t="shared" si="65"/>
        <v>0</v>
      </c>
    </row>
    <row r="366" spans="1:33" ht="406.5" x14ac:dyDescent="0.2">
      <c r="A366" s="226" t="s">
        <v>12</v>
      </c>
      <c r="B366" s="224" t="s">
        <v>16</v>
      </c>
      <c r="C366" s="372" t="s">
        <v>4065</v>
      </c>
      <c r="D366" s="372" t="s">
        <v>4066</v>
      </c>
      <c r="E366" s="373" t="s">
        <v>4067</v>
      </c>
      <c r="F366" s="373" t="s">
        <v>4068</v>
      </c>
      <c r="G366" s="393" t="s">
        <v>4069</v>
      </c>
      <c r="H366" s="218" t="s">
        <v>280</v>
      </c>
      <c r="I366" s="394" t="s">
        <v>4070</v>
      </c>
      <c r="J366" s="378">
        <v>1</v>
      </c>
      <c r="K366" s="385">
        <v>44743</v>
      </c>
      <c r="L366" s="395">
        <v>46022</v>
      </c>
      <c r="M366" s="380">
        <f>(L366-K366)/7</f>
        <v>182.71428571428572</v>
      </c>
      <c r="N366" s="212">
        <v>0.93459999999999999</v>
      </c>
      <c r="O366" s="394" t="s">
        <v>4071</v>
      </c>
      <c r="P366" s="213">
        <f>(N366/J366)</f>
        <v>0.93459999999999999</v>
      </c>
      <c r="Q366" s="214" t="str">
        <f>IF(ISNUMBER(P366),IF(P366=100%,"CUMPLIDA",IF(AND(ISNUMBER(L366),ISNUMBER([9]OCI!$P$6)), IF(L366&lt;[9]OCI!$P$6,"INCUMPLIDA","PROCESO"), "VERIFICAR FECHA")),"SIN VALOR AVANCE")</f>
        <v>PROCESO</v>
      </c>
      <c r="R366" s="373" t="s">
        <v>4203</v>
      </c>
      <c r="S366" s="220" t="s">
        <v>4203</v>
      </c>
      <c r="T366" s="378">
        <v>1</v>
      </c>
      <c r="U366" s="379">
        <v>45641</v>
      </c>
      <c r="V366" s="379">
        <v>45688</v>
      </c>
      <c r="W366" s="380">
        <f t="shared" si="56"/>
        <v>6.7142857142857144</v>
      </c>
      <c r="X366" s="212">
        <v>0</v>
      </c>
      <c r="Y366" s="220" t="s">
        <v>4204</v>
      </c>
      <c r="Z366" s="242">
        <f t="shared" si="58"/>
        <v>0</v>
      </c>
      <c r="AA366" s="242">
        <f t="shared" si="59"/>
        <v>0</v>
      </c>
      <c r="AB366" s="242">
        <f t="shared" si="60"/>
        <v>1</v>
      </c>
      <c r="AC366" s="242">
        <f t="shared" si="61"/>
        <v>0</v>
      </c>
      <c r="AD366" s="242">
        <f t="shared" si="62"/>
        <v>0</v>
      </c>
      <c r="AE366" s="242">
        <f t="shared" si="63"/>
        <v>0</v>
      </c>
      <c r="AF366" s="242">
        <f t="shared" si="64"/>
        <v>0</v>
      </c>
      <c r="AG366" s="242">
        <f t="shared" si="65"/>
        <v>0</v>
      </c>
    </row>
    <row r="367" spans="1:33" ht="409.5" x14ac:dyDescent="0.2">
      <c r="A367" s="226" t="s">
        <v>12</v>
      </c>
      <c r="B367" s="224" t="s">
        <v>16</v>
      </c>
      <c r="C367" s="726" t="s">
        <v>4072</v>
      </c>
      <c r="D367" s="726" t="s">
        <v>4073</v>
      </c>
      <c r="E367" s="743" t="s">
        <v>4074</v>
      </c>
      <c r="F367" s="743" t="s">
        <v>4075</v>
      </c>
      <c r="G367" s="373" t="s">
        <v>4076</v>
      </c>
      <c r="H367" s="218" t="s">
        <v>4077</v>
      </c>
      <c r="I367" s="220" t="s">
        <v>4077</v>
      </c>
      <c r="J367" s="378">
        <v>1</v>
      </c>
      <c r="K367" s="385">
        <v>44805</v>
      </c>
      <c r="L367" s="395">
        <v>46022</v>
      </c>
      <c r="M367" s="380">
        <f t="shared" ref="M367:M430" si="67">(L367-K367)/7</f>
        <v>173.85714285714286</v>
      </c>
      <c r="N367" s="212">
        <v>0.97640000000000005</v>
      </c>
      <c r="O367" s="220" t="s">
        <v>4078</v>
      </c>
      <c r="P367" s="213">
        <f t="shared" ref="P367:P430" si="68">N367/J367</f>
        <v>0.97640000000000005</v>
      </c>
      <c r="Q367" s="214" t="str">
        <f>IF(ISNUMBER(P367),IF(P367=100%,"CUMPLIDA",IF(AND(ISNUMBER(L367),ISNUMBER([9]OCI!$P$6)), IF(L367&lt;[9]OCI!$P$6,"INCUMPLIDA","PROCESO"), "VERIFICAR FECHA")),"SIN VALOR AVANCE")</f>
        <v>PROCESO</v>
      </c>
      <c r="R367" s="373" t="s">
        <v>4206</v>
      </c>
      <c r="S367" s="220" t="s">
        <v>4206</v>
      </c>
      <c r="T367" s="402">
        <v>1</v>
      </c>
      <c r="U367" s="379">
        <v>45689</v>
      </c>
      <c r="V367" s="379">
        <v>45991</v>
      </c>
      <c r="W367" s="380">
        <f t="shared" si="56"/>
        <v>43.142857142857146</v>
      </c>
      <c r="X367" s="212">
        <v>0</v>
      </c>
      <c r="Y367" s="220" t="s">
        <v>4182</v>
      </c>
      <c r="Z367" s="242">
        <f t="shared" si="58"/>
        <v>0</v>
      </c>
      <c r="AA367" s="242">
        <f t="shared" si="59"/>
        <v>0</v>
      </c>
      <c r="AB367" s="242">
        <f t="shared" si="60"/>
        <v>1</v>
      </c>
      <c r="AC367" s="242">
        <f t="shared" si="61"/>
        <v>0</v>
      </c>
      <c r="AD367" s="242">
        <f t="shared" si="62"/>
        <v>0</v>
      </c>
      <c r="AE367" s="242">
        <f t="shared" si="63"/>
        <v>0</v>
      </c>
      <c r="AF367" s="242">
        <f t="shared" si="64"/>
        <v>0</v>
      </c>
      <c r="AG367" s="242">
        <f t="shared" si="65"/>
        <v>0</v>
      </c>
    </row>
    <row r="368" spans="1:33" ht="120.75" customHeight="1" x14ac:dyDescent="0.2">
      <c r="A368" s="226" t="s">
        <v>12</v>
      </c>
      <c r="B368" s="224" t="s">
        <v>16</v>
      </c>
      <c r="C368" s="727"/>
      <c r="D368" s="727"/>
      <c r="E368" s="744"/>
      <c r="F368" s="744"/>
      <c r="G368" s="373" t="s">
        <v>4079</v>
      </c>
      <c r="H368" s="220" t="s">
        <v>4077</v>
      </c>
      <c r="I368" s="220" t="s">
        <v>4077</v>
      </c>
      <c r="J368" s="378">
        <v>1</v>
      </c>
      <c r="K368" s="385">
        <v>44805</v>
      </c>
      <c r="L368" s="395">
        <v>46022</v>
      </c>
      <c r="M368" s="380">
        <f t="shared" si="67"/>
        <v>173.85714285714286</v>
      </c>
      <c r="N368" s="212">
        <v>0.84440000000000004</v>
      </c>
      <c r="O368" s="220" t="s">
        <v>4080</v>
      </c>
      <c r="P368" s="213">
        <f t="shared" si="68"/>
        <v>0.84440000000000004</v>
      </c>
      <c r="Q368" s="214" t="str">
        <f>IF(ISNUMBER(P368),IF(P368=100%,"CUMPLIDA",IF(AND(ISNUMBER(L368),ISNUMBER([9]OCI!$P$6)), IF(L368&lt;[9]OCI!$P$6,"INCUMPLIDA","PROCESO"), "VERIFICAR FECHA")),"SIN VALOR AVANCE")</f>
        <v>PROCESO</v>
      </c>
      <c r="R368" s="373" t="s">
        <v>4210</v>
      </c>
      <c r="S368" s="220" t="s">
        <v>4210</v>
      </c>
      <c r="T368" s="402">
        <v>1</v>
      </c>
      <c r="U368" s="379">
        <v>45627</v>
      </c>
      <c r="V368" s="379">
        <v>45688</v>
      </c>
      <c r="W368" s="380">
        <f t="shared" si="56"/>
        <v>8.7142857142857135</v>
      </c>
      <c r="X368" s="212">
        <v>0</v>
      </c>
      <c r="Y368" s="220" t="s">
        <v>4211</v>
      </c>
      <c r="Z368" s="242">
        <f t="shared" si="58"/>
        <v>0</v>
      </c>
      <c r="AA368" s="242">
        <f t="shared" si="59"/>
        <v>0</v>
      </c>
      <c r="AB368" s="242">
        <f t="shared" si="60"/>
        <v>1</v>
      </c>
      <c r="AC368" s="242">
        <f t="shared" si="61"/>
        <v>0</v>
      </c>
      <c r="AD368" s="242">
        <f t="shared" si="62"/>
        <v>0</v>
      </c>
      <c r="AE368" s="242">
        <f t="shared" si="63"/>
        <v>0</v>
      </c>
      <c r="AF368" s="242">
        <f t="shared" si="64"/>
        <v>0</v>
      </c>
      <c r="AG368" s="242">
        <f t="shared" si="65"/>
        <v>0</v>
      </c>
    </row>
    <row r="369" spans="1:33" ht="240" x14ac:dyDescent="0.2">
      <c r="A369" s="226" t="s">
        <v>12</v>
      </c>
      <c r="B369" s="224" t="s">
        <v>16</v>
      </c>
      <c r="C369" s="728"/>
      <c r="D369" s="728"/>
      <c r="E369" s="745"/>
      <c r="F369" s="745"/>
      <c r="G369" s="373" t="s">
        <v>4081</v>
      </c>
      <c r="H369" s="220" t="s">
        <v>4082</v>
      </c>
      <c r="I369" s="220" t="s">
        <v>384</v>
      </c>
      <c r="J369" s="378">
        <v>1</v>
      </c>
      <c r="K369" s="385">
        <v>44805</v>
      </c>
      <c r="L369" s="385">
        <v>45169</v>
      </c>
      <c r="M369" s="380">
        <f t="shared" si="67"/>
        <v>52</v>
      </c>
      <c r="N369" s="212">
        <v>1</v>
      </c>
      <c r="O369" s="220" t="s">
        <v>4083</v>
      </c>
      <c r="P369" s="213">
        <f t="shared" si="68"/>
        <v>1</v>
      </c>
      <c r="Q369" s="214" t="str">
        <f>IF(ISNUMBER(P369),IF(P369=100%,"CUMPLIDA",IF(AND(ISNUMBER(L369),ISNUMBER([9]OCI!$P$6)), IF(L369&lt;[9]OCI!$P$6,"INCUMPLIDA","PROCESO"), "VERIFICAR FECHA")),"SIN VALOR AVANCE")</f>
        <v>CUMPLIDA</v>
      </c>
      <c r="R369" s="373" t="s">
        <v>4213</v>
      </c>
      <c r="S369" s="220" t="s">
        <v>4213</v>
      </c>
      <c r="T369" s="378">
        <v>9</v>
      </c>
      <c r="U369" s="379">
        <v>45627</v>
      </c>
      <c r="V369" s="379">
        <v>45900</v>
      </c>
      <c r="W369" s="380">
        <f t="shared" si="56"/>
        <v>39</v>
      </c>
      <c r="X369" s="212">
        <v>0</v>
      </c>
      <c r="Y369" s="403" t="s">
        <v>4214</v>
      </c>
      <c r="Z369" s="242">
        <f t="shared" si="58"/>
        <v>0</v>
      </c>
      <c r="AA369" s="242">
        <f t="shared" si="59"/>
        <v>0</v>
      </c>
      <c r="AB369" s="242">
        <f t="shared" si="60"/>
        <v>0</v>
      </c>
      <c r="AC369" s="242">
        <f t="shared" si="61"/>
        <v>0</v>
      </c>
      <c r="AD369" s="242">
        <f t="shared" si="62"/>
        <v>0</v>
      </c>
      <c r="AE369" s="242">
        <f t="shared" si="63"/>
        <v>0</v>
      </c>
      <c r="AF369" s="242">
        <f t="shared" si="64"/>
        <v>0</v>
      </c>
      <c r="AG369" s="242">
        <f t="shared" si="65"/>
        <v>0</v>
      </c>
    </row>
    <row r="370" spans="1:33" ht="105" customHeight="1" x14ac:dyDescent="0.2">
      <c r="A370" s="226" t="s">
        <v>12</v>
      </c>
      <c r="B370" s="224" t="s">
        <v>16</v>
      </c>
      <c r="C370" s="726" t="s">
        <v>4084</v>
      </c>
      <c r="D370" s="726" t="s">
        <v>4085</v>
      </c>
      <c r="E370" s="737" t="s">
        <v>4086</v>
      </c>
      <c r="F370" s="737" t="s">
        <v>4087</v>
      </c>
      <c r="G370" s="373" t="s">
        <v>4088</v>
      </c>
      <c r="H370" s="220" t="s">
        <v>4088</v>
      </c>
      <c r="I370" s="220" t="s">
        <v>4089</v>
      </c>
      <c r="J370" s="378">
        <v>2</v>
      </c>
      <c r="K370" s="385">
        <v>45139</v>
      </c>
      <c r="L370" s="385">
        <v>45200</v>
      </c>
      <c r="M370" s="380">
        <f t="shared" si="67"/>
        <v>8.7142857142857135</v>
      </c>
      <c r="N370" s="212">
        <v>2</v>
      </c>
      <c r="O370" s="218" t="s">
        <v>4090</v>
      </c>
      <c r="P370" s="213">
        <f t="shared" si="68"/>
        <v>1</v>
      </c>
      <c r="Q370" s="214" t="str">
        <f>IF(ISNUMBER(P370),IF(P370=100%,"CUMPLIDA",IF(AND(ISNUMBER(L370),ISNUMBER([9]OCI!$P$6)), IF(L370&lt;[9]OCI!$P$6,"INCUMPLIDA","PROCESO"), "VERIFICAR FECHA")),"SIN VALOR AVANCE")</f>
        <v>CUMPLIDA</v>
      </c>
      <c r="R370" s="592" t="s">
        <v>712</v>
      </c>
      <c r="S370" s="593" t="s">
        <v>4218</v>
      </c>
      <c r="T370" s="594">
        <v>1</v>
      </c>
      <c r="U370" s="595">
        <v>45931</v>
      </c>
      <c r="V370" s="595">
        <v>45991</v>
      </c>
      <c r="W370" s="596">
        <f t="shared" si="56"/>
        <v>8.5714285714285712</v>
      </c>
      <c r="X370" s="586">
        <v>0</v>
      </c>
      <c r="Y370" s="597" t="s">
        <v>4219</v>
      </c>
      <c r="Z370" s="242">
        <f t="shared" si="58"/>
        <v>0</v>
      </c>
      <c r="AA370" s="242">
        <f t="shared" si="59"/>
        <v>0</v>
      </c>
      <c r="AB370" s="242">
        <f t="shared" si="60"/>
        <v>0</v>
      </c>
      <c r="AC370" s="242">
        <f t="shared" si="61"/>
        <v>0</v>
      </c>
      <c r="AD370" s="242">
        <f t="shared" si="62"/>
        <v>0</v>
      </c>
      <c r="AE370" s="242">
        <f t="shared" si="63"/>
        <v>0</v>
      </c>
      <c r="AF370" s="242">
        <f t="shared" si="64"/>
        <v>0</v>
      </c>
      <c r="AG370" s="242">
        <f t="shared" si="65"/>
        <v>0</v>
      </c>
    </row>
    <row r="371" spans="1:33" ht="165.75" customHeight="1" x14ac:dyDescent="0.2">
      <c r="A371" s="226" t="s">
        <v>12</v>
      </c>
      <c r="B371" s="224" t="s">
        <v>16</v>
      </c>
      <c r="C371" s="727"/>
      <c r="D371" s="727"/>
      <c r="E371" s="738"/>
      <c r="F371" s="738"/>
      <c r="G371" s="373" t="s">
        <v>4091</v>
      </c>
      <c r="H371" s="220" t="s">
        <v>4091</v>
      </c>
      <c r="I371" s="220" t="s">
        <v>4092</v>
      </c>
      <c r="J371" s="378">
        <v>3</v>
      </c>
      <c r="K371" s="385">
        <v>45139</v>
      </c>
      <c r="L371" s="385">
        <v>45351</v>
      </c>
      <c r="M371" s="380">
        <f t="shared" si="67"/>
        <v>30.285714285714285</v>
      </c>
      <c r="N371" s="212">
        <v>3</v>
      </c>
      <c r="O371" s="218" t="s">
        <v>4093</v>
      </c>
      <c r="P371" s="213">
        <f t="shared" si="68"/>
        <v>1</v>
      </c>
      <c r="Q371" s="214" t="str">
        <f>IF(ISNUMBER(P371),IF(P371=100%,"CUMPLIDA",IF(AND(ISNUMBER(L371),ISNUMBER([9]OCI!$P$6)), IF(L371&lt;[9]OCI!$P$6,"INCUMPLIDA","PROCESO"), "VERIFICAR FECHA")),"SIN VALOR AVANCE")</f>
        <v>CUMPLIDA</v>
      </c>
      <c r="R371" s="593" t="s">
        <v>4221</v>
      </c>
      <c r="S371" s="598" t="s">
        <v>168</v>
      </c>
      <c r="T371" s="594">
        <v>1</v>
      </c>
      <c r="U371" s="595">
        <v>45992</v>
      </c>
      <c r="V371" s="595">
        <v>46081</v>
      </c>
      <c r="W371" s="596">
        <f t="shared" si="56"/>
        <v>12.714285714285714</v>
      </c>
      <c r="X371" s="586">
        <v>0</v>
      </c>
      <c r="Y371" s="597" t="s">
        <v>4222</v>
      </c>
      <c r="Z371" s="242">
        <f t="shared" si="58"/>
        <v>0</v>
      </c>
      <c r="AA371" s="242">
        <f t="shared" si="59"/>
        <v>0</v>
      </c>
      <c r="AB371" s="242">
        <f t="shared" si="60"/>
        <v>0</v>
      </c>
      <c r="AC371" s="242">
        <f t="shared" si="61"/>
        <v>0</v>
      </c>
      <c r="AD371" s="242">
        <f t="shared" si="62"/>
        <v>0</v>
      </c>
      <c r="AE371" s="242">
        <f t="shared" si="63"/>
        <v>0</v>
      </c>
      <c r="AF371" s="242">
        <f t="shared" si="64"/>
        <v>0</v>
      </c>
      <c r="AG371" s="242">
        <f t="shared" si="65"/>
        <v>0</v>
      </c>
    </row>
    <row r="372" spans="1:33" ht="285" x14ac:dyDescent="0.2">
      <c r="A372" s="226" t="s">
        <v>12</v>
      </c>
      <c r="B372" s="224" t="s">
        <v>16</v>
      </c>
      <c r="C372" s="727"/>
      <c r="D372" s="727"/>
      <c r="E372" s="738"/>
      <c r="F372" s="738"/>
      <c r="G372" s="373" t="s">
        <v>4094</v>
      </c>
      <c r="H372" s="220" t="s">
        <v>4094</v>
      </c>
      <c r="I372" s="220" t="s">
        <v>4095</v>
      </c>
      <c r="J372" s="378">
        <v>2</v>
      </c>
      <c r="K372" s="385">
        <v>45139</v>
      </c>
      <c r="L372" s="385">
        <v>45200</v>
      </c>
      <c r="M372" s="380">
        <f t="shared" si="67"/>
        <v>8.7142857142857135</v>
      </c>
      <c r="N372" s="212">
        <v>2</v>
      </c>
      <c r="O372" s="218" t="s">
        <v>4096</v>
      </c>
      <c r="P372" s="213">
        <f t="shared" si="68"/>
        <v>1</v>
      </c>
      <c r="Q372" s="214" t="str">
        <f>IF(ISNUMBER(P372),IF(P372=100%,"CUMPLIDA",IF(AND(ISNUMBER(L372),ISNUMBER([9]OCI!$P$6)), IF(L372&lt;[9]OCI!$P$6,"INCUMPLIDA","PROCESO"), "VERIFICAR FECHA")),"SIN VALOR AVANCE")</f>
        <v>CUMPLIDA</v>
      </c>
      <c r="R372" s="592" t="s">
        <v>717</v>
      </c>
      <c r="S372" s="599" t="s">
        <v>718</v>
      </c>
      <c r="T372" s="594">
        <v>5</v>
      </c>
      <c r="U372" s="585">
        <v>46113</v>
      </c>
      <c r="V372" s="585">
        <v>46568</v>
      </c>
      <c r="W372" s="596">
        <f t="shared" si="56"/>
        <v>65</v>
      </c>
      <c r="X372" s="586">
        <v>0</v>
      </c>
      <c r="Y372" s="597" t="s">
        <v>4222</v>
      </c>
      <c r="Z372" s="242">
        <f t="shared" si="58"/>
        <v>0</v>
      </c>
      <c r="AA372" s="242">
        <f t="shared" si="59"/>
        <v>0</v>
      </c>
      <c r="AB372" s="242">
        <f t="shared" si="60"/>
        <v>0</v>
      </c>
      <c r="AC372" s="242">
        <f t="shared" si="61"/>
        <v>0</v>
      </c>
      <c r="AD372" s="242">
        <f t="shared" si="62"/>
        <v>0</v>
      </c>
      <c r="AE372" s="242">
        <f t="shared" si="63"/>
        <v>0</v>
      </c>
      <c r="AF372" s="242">
        <f t="shared" si="64"/>
        <v>0</v>
      </c>
      <c r="AG372" s="242">
        <f t="shared" si="65"/>
        <v>0</v>
      </c>
    </row>
    <row r="373" spans="1:33" ht="409.5" x14ac:dyDescent="0.2">
      <c r="A373" s="226" t="s">
        <v>12</v>
      </c>
      <c r="B373" s="224" t="s">
        <v>16</v>
      </c>
      <c r="C373" s="727"/>
      <c r="D373" s="727"/>
      <c r="E373" s="738"/>
      <c r="F373" s="738"/>
      <c r="G373" s="373" t="s">
        <v>4097</v>
      </c>
      <c r="H373" s="220" t="s">
        <v>4097</v>
      </c>
      <c r="I373" s="220" t="s">
        <v>4092</v>
      </c>
      <c r="J373" s="378">
        <v>5</v>
      </c>
      <c r="K373" s="385">
        <v>45139</v>
      </c>
      <c r="L373" s="385">
        <v>45322</v>
      </c>
      <c r="M373" s="380">
        <f t="shared" si="67"/>
        <v>26.142857142857142</v>
      </c>
      <c r="N373" s="212">
        <v>5</v>
      </c>
      <c r="O373" s="218" t="s">
        <v>4098</v>
      </c>
      <c r="P373" s="213">
        <f t="shared" si="68"/>
        <v>1</v>
      </c>
      <c r="Q373" s="214" t="str">
        <f>IF(ISNUMBER(P373),IF(P373=100%,"CUMPLIDA",IF(AND(ISNUMBER(L373),ISNUMBER([9]OCI!$P$6)), IF(L373&lt;[9]OCI!$P$6,"INCUMPLIDA","PROCESO"), "VERIFICAR FECHA")),"SIN VALOR AVANCE")</f>
        <v>CUMPLIDA</v>
      </c>
      <c r="R373" s="600" t="s">
        <v>4223</v>
      </c>
      <c r="S373" s="597" t="s">
        <v>4224</v>
      </c>
      <c r="T373" s="594">
        <v>3</v>
      </c>
      <c r="U373" s="585">
        <v>46296</v>
      </c>
      <c r="V373" s="585">
        <v>46568</v>
      </c>
      <c r="W373" s="596">
        <f t="shared" si="56"/>
        <v>38.857142857142854</v>
      </c>
      <c r="X373" s="586">
        <v>0</v>
      </c>
      <c r="Y373" s="597" t="s">
        <v>4225</v>
      </c>
      <c r="Z373" s="242">
        <f t="shared" si="58"/>
        <v>0</v>
      </c>
      <c r="AA373" s="242">
        <f t="shared" si="59"/>
        <v>0</v>
      </c>
      <c r="AB373" s="242">
        <f t="shared" si="60"/>
        <v>0</v>
      </c>
      <c r="AC373" s="242">
        <f t="shared" si="61"/>
        <v>0</v>
      </c>
      <c r="AD373" s="242">
        <f t="shared" si="62"/>
        <v>0</v>
      </c>
      <c r="AE373" s="242">
        <f t="shared" si="63"/>
        <v>0</v>
      </c>
      <c r="AF373" s="242">
        <f t="shared" si="64"/>
        <v>0</v>
      </c>
      <c r="AG373" s="242">
        <f t="shared" si="65"/>
        <v>0</v>
      </c>
    </row>
    <row r="374" spans="1:33" ht="409.5" x14ac:dyDescent="0.2">
      <c r="A374" s="226" t="s">
        <v>12</v>
      </c>
      <c r="B374" s="224" t="s">
        <v>16</v>
      </c>
      <c r="C374" s="727"/>
      <c r="D374" s="727"/>
      <c r="E374" s="738"/>
      <c r="F374" s="738"/>
      <c r="G374" s="373" t="s">
        <v>4099</v>
      </c>
      <c r="H374" s="220" t="s">
        <v>4099</v>
      </c>
      <c r="I374" s="220" t="s">
        <v>4100</v>
      </c>
      <c r="J374" s="378">
        <v>1</v>
      </c>
      <c r="K374" s="385">
        <v>45139</v>
      </c>
      <c r="L374" s="385">
        <v>45291</v>
      </c>
      <c r="M374" s="380">
        <f t="shared" si="67"/>
        <v>21.714285714285715</v>
      </c>
      <c r="N374" s="212">
        <v>1</v>
      </c>
      <c r="O374" s="218" t="s">
        <v>4101</v>
      </c>
      <c r="P374" s="213">
        <f t="shared" si="68"/>
        <v>1</v>
      </c>
      <c r="Q374" s="214" t="str">
        <f>IF(ISNUMBER(P374),IF(P374=100%,"CUMPLIDA",IF(AND(ISNUMBER(L374),ISNUMBER([9]OCI!$P$6)), IF(L374&lt;[9]OCI!$P$6,"INCUMPLIDA","PROCESO"), "VERIFICAR FECHA")),"SIN VALOR AVANCE")</f>
        <v>CUMPLIDA</v>
      </c>
      <c r="R374" s="373" t="s">
        <v>4227</v>
      </c>
      <c r="S374" s="220" t="s">
        <v>4227</v>
      </c>
      <c r="T374" s="378">
        <v>2</v>
      </c>
      <c r="U374" s="379">
        <v>45641</v>
      </c>
      <c r="V374" s="379">
        <v>45688</v>
      </c>
      <c r="W374" s="380">
        <f t="shared" si="56"/>
        <v>6.7142857142857144</v>
      </c>
      <c r="X374" s="212">
        <v>0</v>
      </c>
      <c r="Y374" s="220" t="s">
        <v>4228</v>
      </c>
      <c r="Z374" s="242">
        <f t="shared" si="58"/>
        <v>0</v>
      </c>
      <c r="AA374" s="242">
        <f t="shared" si="59"/>
        <v>0</v>
      </c>
      <c r="AB374" s="242">
        <f t="shared" si="60"/>
        <v>0</v>
      </c>
      <c r="AC374" s="242">
        <f t="shared" si="61"/>
        <v>0</v>
      </c>
      <c r="AD374" s="242">
        <f t="shared" si="62"/>
        <v>0</v>
      </c>
      <c r="AE374" s="242">
        <f t="shared" si="63"/>
        <v>0</v>
      </c>
      <c r="AF374" s="242">
        <f t="shared" si="64"/>
        <v>0</v>
      </c>
      <c r="AG374" s="242">
        <f t="shared" si="65"/>
        <v>0</v>
      </c>
    </row>
    <row r="375" spans="1:33" ht="315" x14ac:dyDescent="0.2">
      <c r="A375" s="226" t="s">
        <v>12</v>
      </c>
      <c r="B375" s="224" t="s">
        <v>16</v>
      </c>
      <c r="C375" s="727"/>
      <c r="D375" s="727"/>
      <c r="E375" s="738"/>
      <c r="F375" s="738"/>
      <c r="G375" s="373" t="s">
        <v>4102</v>
      </c>
      <c r="H375" s="220" t="s">
        <v>4102</v>
      </c>
      <c r="I375" s="220" t="s">
        <v>4103</v>
      </c>
      <c r="J375" s="378">
        <v>1</v>
      </c>
      <c r="K375" s="385">
        <v>45139</v>
      </c>
      <c r="L375" s="385">
        <v>45290</v>
      </c>
      <c r="M375" s="380">
        <f t="shared" si="67"/>
        <v>21.571428571428573</v>
      </c>
      <c r="N375" s="212">
        <v>1</v>
      </c>
      <c r="O375" s="218" t="s">
        <v>4101</v>
      </c>
      <c r="P375" s="213">
        <f t="shared" si="68"/>
        <v>1</v>
      </c>
      <c r="Q375" s="214" t="str">
        <f>IF(ISNUMBER(P375),IF(P375=100%,"CUMPLIDA",IF(AND(ISNUMBER(L375),ISNUMBER([9]OCI!$P$6)), IF(L375&lt;[9]OCI!$P$6,"INCUMPLIDA","PROCESO"), "VERIFICAR FECHA")),"SIN VALOR AVANCE")</f>
        <v>CUMPLIDA</v>
      </c>
      <c r="R375" s="373" t="s">
        <v>4230</v>
      </c>
      <c r="S375" s="220" t="s">
        <v>4230</v>
      </c>
      <c r="T375" s="378">
        <v>2</v>
      </c>
      <c r="U375" s="379">
        <v>45641</v>
      </c>
      <c r="V375" s="379">
        <v>45688</v>
      </c>
      <c r="W375" s="380">
        <f t="shared" si="56"/>
        <v>6.7142857142857144</v>
      </c>
      <c r="X375" s="212">
        <v>0</v>
      </c>
      <c r="Y375" s="220" t="s">
        <v>4228</v>
      </c>
      <c r="Z375" s="242">
        <f t="shared" ref="Z375:Z376" si="69">IF(H375=R375,1,0)</f>
        <v>0</v>
      </c>
      <c r="AA375" s="242">
        <f t="shared" ref="AA375:AA376" si="70">IF(I375=S375,1,0)</f>
        <v>0</v>
      </c>
      <c r="AB375" s="242">
        <f t="shared" ref="AB375:AB376" si="71">IF(J375=T375,1,0)</f>
        <v>0</v>
      </c>
      <c r="AC375" s="242">
        <f t="shared" ref="AC375:AC376" si="72">IF(K375=U375,1,0)</f>
        <v>0</v>
      </c>
      <c r="AD375" s="242">
        <f t="shared" ref="AD375:AD376" si="73">IF(L375=V375,1,0)</f>
        <v>0</v>
      </c>
      <c r="AE375" s="242">
        <f t="shared" ref="AE375:AE376" si="74">IF(M375=W375,1,0)</f>
        <v>0</v>
      </c>
      <c r="AF375" s="242">
        <f t="shared" ref="AF375:AF376" si="75">IF(N375=X375,1,0)</f>
        <v>0</v>
      </c>
      <c r="AG375" s="242">
        <f t="shared" ref="AG375:AG376" si="76">IF(O375=Y375,1,0)</f>
        <v>0</v>
      </c>
    </row>
    <row r="376" spans="1:33" ht="360" x14ac:dyDescent="0.2">
      <c r="A376" s="226" t="s">
        <v>12</v>
      </c>
      <c r="B376" s="224" t="s">
        <v>16</v>
      </c>
      <c r="C376" s="727"/>
      <c r="D376" s="727"/>
      <c r="E376" s="738"/>
      <c r="F376" s="738"/>
      <c r="G376" s="373" t="s">
        <v>4104</v>
      </c>
      <c r="H376" s="220" t="s">
        <v>4104</v>
      </c>
      <c r="I376" s="220" t="s">
        <v>4105</v>
      </c>
      <c r="J376" s="378">
        <v>1</v>
      </c>
      <c r="K376" s="385">
        <v>45139</v>
      </c>
      <c r="L376" s="385">
        <v>45230</v>
      </c>
      <c r="M376" s="380">
        <f t="shared" si="67"/>
        <v>13</v>
      </c>
      <c r="N376" s="212">
        <v>1</v>
      </c>
      <c r="O376" s="218" t="s">
        <v>4101</v>
      </c>
      <c r="P376" s="213">
        <f t="shared" si="68"/>
        <v>1</v>
      </c>
      <c r="Q376" s="214" t="str">
        <f>IF(ISNUMBER(P376),IF(P376=100%,"CUMPLIDA",IF(AND(ISNUMBER(L376),ISNUMBER([9]OCI!$P$6)), IF(L376&lt;[9]OCI!$P$6,"INCUMPLIDA","PROCESO"), "VERIFICAR FECHA")),"SIN VALOR AVANCE")</f>
        <v>CUMPLIDA</v>
      </c>
      <c r="R376" s="373" t="s">
        <v>4232</v>
      </c>
      <c r="S376" s="220" t="s">
        <v>4232</v>
      </c>
      <c r="T376" s="378">
        <v>2</v>
      </c>
      <c r="U376" s="379">
        <v>45641</v>
      </c>
      <c r="V376" s="379">
        <v>45777</v>
      </c>
      <c r="W376" s="380">
        <f t="shared" si="56"/>
        <v>19.428571428571427</v>
      </c>
      <c r="X376" s="212">
        <v>0</v>
      </c>
      <c r="Y376" s="220" t="s">
        <v>4233</v>
      </c>
      <c r="Z376" s="242">
        <f t="shared" si="69"/>
        <v>0</v>
      </c>
      <c r="AA376" s="242">
        <f t="shared" si="70"/>
        <v>0</v>
      </c>
      <c r="AB376" s="242">
        <f t="shared" si="71"/>
        <v>0</v>
      </c>
      <c r="AC376" s="242">
        <f t="shared" si="72"/>
        <v>0</v>
      </c>
      <c r="AD376" s="242">
        <f t="shared" si="73"/>
        <v>0</v>
      </c>
      <c r="AE376" s="242">
        <f t="shared" si="74"/>
        <v>0</v>
      </c>
      <c r="AF376" s="242">
        <f t="shared" si="75"/>
        <v>0</v>
      </c>
      <c r="AG376" s="242">
        <f t="shared" si="76"/>
        <v>0</v>
      </c>
    </row>
    <row r="377" spans="1:33" ht="51" customHeight="1" x14ac:dyDescent="0.2">
      <c r="A377" s="226" t="s">
        <v>12</v>
      </c>
      <c r="B377" s="224" t="s">
        <v>16</v>
      </c>
      <c r="C377" s="728"/>
      <c r="D377" s="728"/>
      <c r="E377" s="739"/>
      <c r="F377" s="739"/>
      <c r="G377" s="373" t="s">
        <v>4106</v>
      </c>
      <c r="H377" s="220" t="s">
        <v>4106</v>
      </c>
      <c r="I377" s="220" t="s">
        <v>4107</v>
      </c>
      <c r="J377" s="378">
        <v>1</v>
      </c>
      <c r="K377" s="385">
        <v>45139</v>
      </c>
      <c r="L377" s="395">
        <v>46022</v>
      </c>
      <c r="M377" s="380">
        <f t="shared" si="67"/>
        <v>126.14285714285714</v>
      </c>
      <c r="N377" s="212">
        <v>0.98</v>
      </c>
      <c r="O377" s="218" t="s">
        <v>4101</v>
      </c>
      <c r="P377" s="213">
        <f t="shared" si="68"/>
        <v>0.98</v>
      </c>
      <c r="Q377" s="214" t="str">
        <f>IF(ISNUMBER(P377),IF(P377=100%,"CUMPLIDA",IF(AND(ISNUMBER(L377),ISNUMBER([9]OCI!$P$6)), IF(L377&lt;[9]OCI!$P$6,"INCUMPLIDA","PROCESO"), "VERIFICAR FECHA")),"SIN VALOR AVANCE")</f>
        <v>PROCESO</v>
      </c>
    </row>
    <row r="378" spans="1:33" ht="300.75" customHeight="1" x14ac:dyDescent="0.2">
      <c r="A378" s="226" t="s">
        <v>12</v>
      </c>
      <c r="B378" s="224" t="s">
        <v>16</v>
      </c>
      <c r="C378" s="726" t="s">
        <v>4108</v>
      </c>
      <c r="D378" s="726" t="s">
        <v>4085</v>
      </c>
      <c r="E378" s="737" t="s">
        <v>4109</v>
      </c>
      <c r="F378" s="737" t="s">
        <v>4110</v>
      </c>
      <c r="G378" s="373" t="s">
        <v>4111</v>
      </c>
      <c r="H378" s="220" t="s">
        <v>4111</v>
      </c>
      <c r="I378" s="220" t="s">
        <v>4112</v>
      </c>
      <c r="J378" s="378">
        <v>2</v>
      </c>
      <c r="K378" s="379">
        <v>45179</v>
      </c>
      <c r="L378" s="385">
        <v>45361</v>
      </c>
      <c r="M378" s="380">
        <f t="shared" si="67"/>
        <v>26</v>
      </c>
      <c r="N378" s="212">
        <v>2</v>
      </c>
      <c r="O378" s="220" t="s">
        <v>4113</v>
      </c>
      <c r="P378" s="213">
        <f t="shared" si="68"/>
        <v>1</v>
      </c>
      <c r="Q378" s="214" t="str">
        <f>IF(ISNUMBER(P378),IF(P378=100%,"CUMPLIDA",IF(AND(ISNUMBER(L378),ISNUMBER([9]OCI!$P$6)), IF(L378&lt;[9]OCI!$P$6,"INCUMPLIDA","PROCESO"), "VERIFICAR FECHA")),"SIN VALOR AVANCE")</f>
        <v>CUMPLIDA</v>
      </c>
    </row>
    <row r="379" spans="1:33" ht="300.75" customHeight="1" x14ac:dyDescent="0.2">
      <c r="A379" s="226" t="s">
        <v>12</v>
      </c>
      <c r="B379" s="224" t="s">
        <v>16</v>
      </c>
      <c r="C379" s="727"/>
      <c r="D379" s="727"/>
      <c r="E379" s="738"/>
      <c r="F379" s="738"/>
      <c r="G379" s="373" t="s">
        <v>4114</v>
      </c>
      <c r="H379" s="220" t="s">
        <v>4114</v>
      </c>
      <c r="I379" s="220" t="s">
        <v>4115</v>
      </c>
      <c r="J379" s="378">
        <v>12</v>
      </c>
      <c r="K379" s="379">
        <v>45170</v>
      </c>
      <c r="L379" s="385">
        <v>45382</v>
      </c>
      <c r="M379" s="380">
        <f t="shared" si="67"/>
        <v>30.285714285714285</v>
      </c>
      <c r="N379" s="212">
        <v>12</v>
      </c>
      <c r="O379" s="220" t="s">
        <v>4116</v>
      </c>
      <c r="P379" s="213">
        <f t="shared" si="68"/>
        <v>1</v>
      </c>
      <c r="Q379" s="214" t="str">
        <f>IF(ISNUMBER(P379),IF(P379=100%,"CUMPLIDA",IF(AND(ISNUMBER(L379),ISNUMBER([9]OCI!$P$6)), IF(L379&lt;[9]OCI!$P$6,"INCUMPLIDA","PROCESO"), "VERIFICAR FECHA")),"SIN VALOR AVANCE")</f>
        <v>CUMPLIDA</v>
      </c>
    </row>
    <row r="380" spans="1:33" ht="135" x14ac:dyDescent="0.2">
      <c r="A380" s="226" t="s">
        <v>12</v>
      </c>
      <c r="B380" s="224" t="s">
        <v>16</v>
      </c>
      <c r="C380" s="727"/>
      <c r="D380" s="727"/>
      <c r="E380" s="738"/>
      <c r="F380" s="738"/>
      <c r="G380" s="373" t="s">
        <v>4117</v>
      </c>
      <c r="H380" s="220" t="s">
        <v>4117</v>
      </c>
      <c r="I380" s="220" t="s">
        <v>4118</v>
      </c>
      <c r="J380" s="378">
        <v>1</v>
      </c>
      <c r="K380" s="379">
        <v>45139</v>
      </c>
      <c r="L380" s="385">
        <v>45351</v>
      </c>
      <c r="M380" s="380">
        <f t="shared" si="67"/>
        <v>30.285714285714285</v>
      </c>
      <c r="N380" s="212">
        <v>1</v>
      </c>
      <c r="O380" s="220" t="s">
        <v>4119</v>
      </c>
      <c r="P380" s="213">
        <f t="shared" si="68"/>
        <v>1</v>
      </c>
      <c r="Q380" s="214" t="str">
        <f>IF(ISNUMBER(P380),IF(P380=100%,"CUMPLIDA",IF(AND(ISNUMBER(L380),ISNUMBER([9]OCI!$P$6)), IF(L380&lt;[9]OCI!$P$6,"INCUMPLIDA","PROCESO"), "VERIFICAR FECHA")),"SIN VALOR AVANCE")</f>
        <v>CUMPLIDA</v>
      </c>
    </row>
    <row r="381" spans="1:33" ht="150" x14ac:dyDescent="0.2">
      <c r="A381" s="226" t="s">
        <v>12</v>
      </c>
      <c r="B381" s="224" t="s">
        <v>16</v>
      </c>
      <c r="C381" s="727"/>
      <c r="D381" s="727"/>
      <c r="E381" s="738"/>
      <c r="F381" s="738"/>
      <c r="G381" s="373" t="s">
        <v>4120</v>
      </c>
      <c r="H381" s="220" t="s">
        <v>4120</v>
      </c>
      <c r="I381" s="220" t="s">
        <v>4118</v>
      </c>
      <c r="J381" s="378">
        <v>1</v>
      </c>
      <c r="K381" s="379">
        <v>45139</v>
      </c>
      <c r="L381" s="385">
        <v>45351</v>
      </c>
      <c r="M381" s="380">
        <f t="shared" si="67"/>
        <v>30.285714285714285</v>
      </c>
      <c r="N381" s="212">
        <v>1</v>
      </c>
      <c r="O381" s="220" t="s">
        <v>4121</v>
      </c>
      <c r="P381" s="213">
        <f t="shared" si="68"/>
        <v>1</v>
      </c>
      <c r="Q381" s="214" t="str">
        <f>IF(ISNUMBER(P381),IF(P381=100%,"CUMPLIDA",IF(AND(ISNUMBER(L381),ISNUMBER([9]OCI!$P$6)), IF(L381&lt;[9]OCI!$P$6,"INCUMPLIDA","PROCESO"), "VERIFICAR FECHA")),"SIN VALOR AVANCE")</f>
        <v>CUMPLIDA</v>
      </c>
    </row>
    <row r="382" spans="1:33" ht="135" x14ac:dyDescent="0.2">
      <c r="A382" s="226" t="s">
        <v>12</v>
      </c>
      <c r="B382" s="224" t="s">
        <v>16</v>
      </c>
      <c r="C382" s="727"/>
      <c r="D382" s="727"/>
      <c r="E382" s="738"/>
      <c r="F382" s="738"/>
      <c r="G382" s="373" t="s">
        <v>4122</v>
      </c>
      <c r="H382" s="220" t="s">
        <v>4122</v>
      </c>
      <c r="I382" s="220" t="s">
        <v>4123</v>
      </c>
      <c r="J382" s="378">
        <v>6</v>
      </c>
      <c r="K382" s="379">
        <v>45139</v>
      </c>
      <c r="L382" s="385">
        <v>45351</v>
      </c>
      <c r="M382" s="380">
        <f t="shared" si="67"/>
        <v>30.285714285714285</v>
      </c>
      <c r="N382" s="212">
        <v>6</v>
      </c>
      <c r="O382" s="220" t="s">
        <v>4121</v>
      </c>
      <c r="P382" s="213">
        <f t="shared" si="68"/>
        <v>1</v>
      </c>
      <c r="Q382" s="214" t="str">
        <f>IF(ISNUMBER(P382),IF(P382=100%,"CUMPLIDA",IF(AND(ISNUMBER(L382),ISNUMBER([9]OCI!$P$6)), IF(L382&lt;[9]OCI!$P$6,"INCUMPLIDA","PROCESO"), "VERIFICAR FECHA")),"SIN VALOR AVANCE")</f>
        <v>CUMPLIDA</v>
      </c>
    </row>
    <row r="383" spans="1:33" ht="135" x14ac:dyDescent="0.2">
      <c r="A383" s="226" t="s">
        <v>12</v>
      </c>
      <c r="B383" s="224" t="s">
        <v>16</v>
      </c>
      <c r="C383" s="727"/>
      <c r="D383" s="727"/>
      <c r="E383" s="738"/>
      <c r="F383" s="738"/>
      <c r="G383" s="373" t="s">
        <v>4124</v>
      </c>
      <c r="H383" s="220" t="s">
        <v>4124</v>
      </c>
      <c r="I383" s="220" t="s">
        <v>4125</v>
      </c>
      <c r="J383" s="378">
        <v>1</v>
      </c>
      <c r="K383" s="379">
        <v>45170</v>
      </c>
      <c r="L383" s="385">
        <v>45382</v>
      </c>
      <c r="M383" s="380">
        <f t="shared" si="67"/>
        <v>30.285714285714285</v>
      </c>
      <c r="N383" s="212">
        <v>1</v>
      </c>
      <c r="O383" s="220" t="s">
        <v>4126</v>
      </c>
      <c r="P383" s="213">
        <f t="shared" si="68"/>
        <v>1</v>
      </c>
      <c r="Q383" s="214" t="str">
        <f>IF(ISNUMBER(P383),IF(P383=100%,"CUMPLIDA",IF(AND(ISNUMBER(L383),ISNUMBER([9]OCI!$P$6)), IF(L383&lt;[9]OCI!$P$6,"INCUMPLIDA","PROCESO"), "VERIFICAR FECHA")),"SIN VALOR AVANCE")</f>
        <v>CUMPLIDA</v>
      </c>
    </row>
    <row r="384" spans="1:33" ht="165.75" x14ac:dyDescent="0.2">
      <c r="A384" s="226" t="s">
        <v>12</v>
      </c>
      <c r="B384" s="224" t="s">
        <v>16</v>
      </c>
      <c r="C384" s="727"/>
      <c r="D384" s="727"/>
      <c r="E384" s="738"/>
      <c r="F384" s="738"/>
      <c r="G384" s="373" t="s">
        <v>4127</v>
      </c>
      <c r="H384" s="220" t="s">
        <v>4127</v>
      </c>
      <c r="I384" s="220" t="s">
        <v>4128</v>
      </c>
      <c r="J384" s="378">
        <v>6</v>
      </c>
      <c r="K384" s="379">
        <v>45170</v>
      </c>
      <c r="L384" s="385">
        <v>45382</v>
      </c>
      <c r="M384" s="380">
        <f t="shared" si="67"/>
        <v>30.285714285714285</v>
      </c>
      <c r="N384" s="212">
        <v>6</v>
      </c>
      <c r="O384" s="220" t="s">
        <v>4129</v>
      </c>
      <c r="P384" s="213">
        <f t="shared" si="68"/>
        <v>1</v>
      </c>
      <c r="Q384" s="214" t="str">
        <f>IF(ISNUMBER(P384),IF(P384=100%,"CUMPLIDA",IF(AND(ISNUMBER(L384),ISNUMBER([9]OCI!$P$6)), IF(L384&lt;[9]OCI!$P$6,"INCUMPLIDA","PROCESO"), "VERIFICAR FECHA")),"SIN VALOR AVANCE")</f>
        <v>CUMPLIDA</v>
      </c>
    </row>
    <row r="385" spans="1:17" ht="102" customHeight="1" x14ac:dyDescent="0.2">
      <c r="A385" s="226" t="s">
        <v>12</v>
      </c>
      <c r="B385" s="224" t="s">
        <v>16</v>
      </c>
      <c r="C385" s="728"/>
      <c r="D385" s="728"/>
      <c r="E385" s="739"/>
      <c r="F385" s="739"/>
      <c r="G385" s="373" t="s">
        <v>4130</v>
      </c>
      <c r="H385" s="220" t="s">
        <v>4130</v>
      </c>
      <c r="I385" s="220" t="s">
        <v>4107</v>
      </c>
      <c r="J385" s="378">
        <v>1</v>
      </c>
      <c r="K385" s="379">
        <v>45139</v>
      </c>
      <c r="L385" s="385">
        <v>46022</v>
      </c>
      <c r="M385" s="380">
        <f t="shared" si="67"/>
        <v>126.14285714285714</v>
      </c>
      <c r="N385" s="212">
        <v>0.98</v>
      </c>
      <c r="O385" s="220" t="s">
        <v>4131</v>
      </c>
      <c r="P385" s="213">
        <f t="shared" si="68"/>
        <v>0.98</v>
      </c>
      <c r="Q385" s="214" t="str">
        <f>IF(ISNUMBER(P385),IF(P385=100%,"CUMPLIDA",IF(AND(ISNUMBER(L385),ISNUMBER([9]OCI!$P$6)), IF(L385&lt;[9]OCI!$P$6,"INCUMPLIDA","PROCESO"), "VERIFICAR FECHA")),"SIN VALOR AVANCE")</f>
        <v>PROCESO</v>
      </c>
    </row>
    <row r="386" spans="1:17" ht="105.75" customHeight="1" x14ac:dyDescent="0.2">
      <c r="A386" s="226" t="s">
        <v>12</v>
      </c>
      <c r="B386" s="224" t="s">
        <v>16</v>
      </c>
      <c r="C386" s="726" t="s">
        <v>4132</v>
      </c>
      <c r="D386" s="726" t="s">
        <v>4133</v>
      </c>
      <c r="E386" s="743" t="s">
        <v>4134</v>
      </c>
      <c r="F386" s="743" t="s">
        <v>4135</v>
      </c>
      <c r="G386" s="743" t="s">
        <v>4136</v>
      </c>
      <c r="H386" s="396" t="s">
        <v>4137</v>
      </c>
      <c r="I386" s="220" t="s">
        <v>4138</v>
      </c>
      <c r="J386" s="378">
        <v>4</v>
      </c>
      <c r="K386" s="379">
        <v>45323</v>
      </c>
      <c r="L386" s="385">
        <v>45869</v>
      </c>
      <c r="M386" s="380">
        <f t="shared" si="67"/>
        <v>78</v>
      </c>
      <c r="N386" s="212">
        <v>4</v>
      </c>
      <c r="O386" s="220" t="s">
        <v>4139</v>
      </c>
      <c r="P386" s="213">
        <f t="shared" si="68"/>
        <v>1</v>
      </c>
      <c r="Q386" s="214" t="str">
        <f>IF(ISNUMBER(P386),IF(P386=100%,"CUMPLIDA",IF(AND(ISNUMBER(L386),ISNUMBER([9]OCI!$P$6)), IF(L386&lt;[9]OCI!$P$6,"INCUMPLIDA","PROCESO"), "VERIFICAR FECHA")),"SIN VALOR AVANCE")</f>
        <v>CUMPLIDA</v>
      </c>
    </row>
    <row r="387" spans="1:17" ht="105.75" customHeight="1" x14ac:dyDescent="0.2">
      <c r="A387" s="226" t="s">
        <v>12</v>
      </c>
      <c r="B387" s="224" t="s">
        <v>16</v>
      </c>
      <c r="C387" s="728"/>
      <c r="D387" s="728"/>
      <c r="E387" s="745"/>
      <c r="F387" s="745"/>
      <c r="G387" s="745"/>
      <c r="H387" s="220" t="s">
        <v>4140</v>
      </c>
      <c r="I387" s="220" t="s">
        <v>4141</v>
      </c>
      <c r="J387" s="378">
        <v>4</v>
      </c>
      <c r="K387" s="379">
        <v>45323</v>
      </c>
      <c r="L387" s="385">
        <v>45777</v>
      </c>
      <c r="M387" s="380">
        <f t="shared" si="67"/>
        <v>64.857142857142861</v>
      </c>
      <c r="N387" s="212">
        <v>4</v>
      </c>
      <c r="O387" s="220" t="s">
        <v>4139</v>
      </c>
      <c r="P387" s="213">
        <f t="shared" si="68"/>
        <v>1</v>
      </c>
      <c r="Q387" s="214" t="str">
        <f>IF(ISNUMBER(P387),IF(P387=100%,"CUMPLIDA",IF(AND(ISNUMBER(L387),ISNUMBER([9]OCI!$P$6)), IF(L387&lt;[9]OCI!$P$6,"INCUMPLIDA","PROCESO"), "VERIFICAR FECHA")),"SIN VALOR AVANCE")</f>
        <v>CUMPLIDA</v>
      </c>
    </row>
    <row r="388" spans="1:17" ht="409.5" x14ac:dyDescent="0.2">
      <c r="A388" s="226" t="s">
        <v>12</v>
      </c>
      <c r="B388" s="224" t="s">
        <v>16</v>
      </c>
      <c r="C388" s="224" t="s">
        <v>4142</v>
      </c>
      <c r="D388" s="224" t="s">
        <v>4133</v>
      </c>
      <c r="E388" s="397" t="s">
        <v>4143</v>
      </c>
      <c r="F388" s="373" t="s">
        <v>4144</v>
      </c>
      <c r="G388" s="373" t="s">
        <v>4145</v>
      </c>
      <c r="H388" s="220" t="s">
        <v>4146</v>
      </c>
      <c r="I388" s="220" t="s">
        <v>4147</v>
      </c>
      <c r="J388" s="378">
        <v>1</v>
      </c>
      <c r="K388" s="379">
        <v>45323</v>
      </c>
      <c r="L388" s="385">
        <v>45777</v>
      </c>
      <c r="M388" s="380">
        <f t="shared" si="67"/>
        <v>64.857142857142861</v>
      </c>
      <c r="N388" s="212">
        <v>1</v>
      </c>
      <c r="O388" s="220" t="s">
        <v>4139</v>
      </c>
      <c r="P388" s="213">
        <f t="shared" si="68"/>
        <v>1</v>
      </c>
      <c r="Q388" s="214" t="str">
        <f>IF(ISNUMBER(P388),IF(P388=100%,"CUMPLIDA",IF(AND(ISNUMBER(L388),ISNUMBER([9]OCI!$P$6)), IF(L388&lt;[9]OCI!$P$6,"INCUMPLIDA","PROCESO"), "VERIFICAR FECHA")),"SIN VALOR AVANCE")</f>
        <v>CUMPLIDA</v>
      </c>
    </row>
    <row r="389" spans="1:17" ht="102" customHeight="1" x14ac:dyDescent="0.2">
      <c r="A389" s="226" t="s">
        <v>12</v>
      </c>
      <c r="B389" s="224" t="s">
        <v>16</v>
      </c>
      <c r="C389" s="224" t="s">
        <v>4148</v>
      </c>
      <c r="D389" s="224" t="s">
        <v>4133</v>
      </c>
      <c r="E389" s="373" t="s">
        <v>4149</v>
      </c>
      <c r="F389" s="373" t="s">
        <v>4150</v>
      </c>
      <c r="G389" s="373" t="s">
        <v>4151</v>
      </c>
      <c r="H389" s="220" t="s">
        <v>4152</v>
      </c>
      <c r="I389" s="220" t="s">
        <v>4138</v>
      </c>
      <c r="J389" s="378">
        <v>4</v>
      </c>
      <c r="K389" s="379">
        <v>45352</v>
      </c>
      <c r="L389" s="385">
        <v>45869</v>
      </c>
      <c r="M389" s="380">
        <f t="shared" si="67"/>
        <v>73.857142857142861</v>
      </c>
      <c r="N389" s="212">
        <v>4</v>
      </c>
      <c r="O389" s="220" t="s">
        <v>4139</v>
      </c>
      <c r="P389" s="213">
        <f t="shared" si="68"/>
        <v>1</v>
      </c>
      <c r="Q389" s="214" t="str">
        <f>IF(ISNUMBER(P389),IF(P389=100%,"CUMPLIDA",IF(AND(ISNUMBER(L389),ISNUMBER([9]OCI!$P$6)), IF(L389&lt;[9]OCI!$P$6,"INCUMPLIDA","PROCESO"), "VERIFICAR FECHA")),"SIN VALOR AVANCE")</f>
        <v>CUMPLIDA</v>
      </c>
    </row>
    <row r="390" spans="1:17" ht="180" customHeight="1" x14ac:dyDescent="0.2">
      <c r="A390" s="226" t="s">
        <v>12</v>
      </c>
      <c r="B390" s="224" t="s">
        <v>16</v>
      </c>
      <c r="C390" s="750" t="s">
        <v>4153</v>
      </c>
      <c r="D390" s="750" t="s">
        <v>4133</v>
      </c>
      <c r="E390" s="743" t="s">
        <v>4154</v>
      </c>
      <c r="F390" s="743" t="s">
        <v>4155</v>
      </c>
      <c r="G390" s="743" t="s">
        <v>4156</v>
      </c>
      <c r="H390" s="220" t="s">
        <v>4157</v>
      </c>
      <c r="I390" s="220" t="s">
        <v>4138</v>
      </c>
      <c r="J390" s="378">
        <v>4</v>
      </c>
      <c r="K390" s="379">
        <v>45352</v>
      </c>
      <c r="L390" s="385">
        <v>45869</v>
      </c>
      <c r="M390" s="380">
        <f t="shared" si="67"/>
        <v>73.857142857142861</v>
      </c>
      <c r="N390" s="212">
        <v>4</v>
      </c>
      <c r="O390" s="220" t="s">
        <v>4139</v>
      </c>
      <c r="P390" s="213">
        <f t="shared" si="68"/>
        <v>1</v>
      </c>
      <c r="Q390" s="214" t="str">
        <f>IF(ISNUMBER(P390),IF(P390=100%,"CUMPLIDA",IF(AND(ISNUMBER(L390),ISNUMBER([9]OCI!$P$6)), IF(L390&lt;[9]OCI!$P$6,"INCUMPLIDA","PROCESO"), "VERIFICAR FECHA")),"SIN VALOR AVANCE")</f>
        <v>CUMPLIDA</v>
      </c>
    </row>
    <row r="391" spans="1:17" ht="180" customHeight="1" x14ac:dyDescent="0.2">
      <c r="A391" s="226" t="s">
        <v>12</v>
      </c>
      <c r="B391" s="224" t="s">
        <v>16</v>
      </c>
      <c r="C391" s="752"/>
      <c r="D391" s="752"/>
      <c r="E391" s="745"/>
      <c r="F391" s="745"/>
      <c r="G391" s="745"/>
      <c r="H391" s="220" t="s">
        <v>4158</v>
      </c>
      <c r="I391" s="220" t="s">
        <v>4159</v>
      </c>
      <c r="J391" s="378">
        <v>550</v>
      </c>
      <c r="K391" s="379">
        <v>45352</v>
      </c>
      <c r="L391" s="385">
        <v>45657</v>
      </c>
      <c r="M391" s="380">
        <f>(L391-K391)/7</f>
        <v>43.571428571428569</v>
      </c>
      <c r="N391" s="212">
        <v>550</v>
      </c>
      <c r="O391" s="220" t="s">
        <v>4139</v>
      </c>
      <c r="P391" s="213">
        <f t="shared" si="68"/>
        <v>1</v>
      </c>
      <c r="Q391" s="214" t="str">
        <f>IF(ISNUMBER(P391),IF(P391=100%,"CUMPLIDA",IF(AND(ISNUMBER(L391),ISNUMBER([9]OCI!$P$6)), IF(L391&lt;[9]OCI!$P$6,"INCUMPLIDA","PROCESO"), "VERIFICAR FECHA")),"SIN VALOR AVANCE")</f>
        <v>CUMPLIDA</v>
      </c>
    </row>
    <row r="392" spans="1:17" ht="409.5" x14ac:dyDescent="0.2">
      <c r="A392" s="226" t="s">
        <v>12</v>
      </c>
      <c r="B392" s="224" t="s">
        <v>16</v>
      </c>
      <c r="C392" s="224" t="s">
        <v>4160</v>
      </c>
      <c r="D392" s="224" t="s">
        <v>4133</v>
      </c>
      <c r="E392" s="373" t="s">
        <v>4161</v>
      </c>
      <c r="F392" s="373" t="s">
        <v>4162</v>
      </c>
      <c r="G392" s="373" t="s">
        <v>4163</v>
      </c>
      <c r="H392" s="220" t="s">
        <v>4164</v>
      </c>
      <c r="I392" s="220" t="s">
        <v>4138</v>
      </c>
      <c r="J392" s="378">
        <v>4</v>
      </c>
      <c r="K392" s="379">
        <v>45352</v>
      </c>
      <c r="L392" s="385">
        <v>45869</v>
      </c>
      <c r="M392" s="380">
        <f t="shared" ref="M392" si="77">(L392-K392)/7</f>
        <v>73.857142857142861</v>
      </c>
      <c r="N392" s="212">
        <v>4</v>
      </c>
      <c r="O392" s="220" t="s">
        <v>4139</v>
      </c>
      <c r="P392" s="213">
        <f t="shared" si="68"/>
        <v>1</v>
      </c>
      <c r="Q392" s="214" t="str">
        <f>IF(ISNUMBER(P392),IF(P392=100%,"CUMPLIDA",IF(AND(ISNUMBER(L392),ISNUMBER([9]OCI!$P$6)), IF(L392&lt;[9]OCI!$P$6,"INCUMPLIDA","PROCESO"), "VERIFICAR FECHA")),"SIN VALOR AVANCE")</f>
        <v>CUMPLIDA</v>
      </c>
    </row>
    <row r="393" spans="1:17" ht="106.5" customHeight="1" x14ac:dyDescent="0.2">
      <c r="A393" s="226" t="s">
        <v>12</v>
      </c>
      <c r="B393" s="224" t="s">
        <v>16</v>
      </c>
      <c r="C393" s="726" t="s">
        <v>4165</v>
      </c>
      <c r="D393" s="726" t="s">
        <v>4166</v>
      </c>
      <c r="E393" s="743" t="s">
        <v>4167</v>
      </c>
      <c r="F393" s="743" t="s">
        <v>4168</v>
      </c>
      <c r="G393" s="743" t="s">
        <v>4169</v>
      </c>
      <c r="H393" s="384" t="s">
        <v>4169</v>
      </c>
      <c r="I393" s="384" t="s">
        <v>546</v>
      </c>
      <c r="J393" s="378">
        <v>1</v>
      </c>
      <c r="K393" s="379">
        <v>45901</v>
      </c>
      <c r="L393" s="385">
        <v>45991</v>
      </c>
      <c r="M393" s="380">
        <f t="shared" si="67"/>
        <v>12.857142857142858</v>
      </c>
      <c r="N393" s="212">
        <v>0</v>
      </c>
      <c r="O393" s="220" t="s">
        <v>4170</v>
      </c>
      <c r="P393" s="213">
        <f t="shared" si="68"/>
        <v>0</v>
      </c>
      <c r="Q393" s="214" t="str">
        <f>IF(ISNUMBER(P393),IF(P393=100%,"CUMPLIDA",IF(AND(ISNUMBER(L393),ISNUMBER([9]OCI!$P$6)), IF(L393&lt;[9]OCI!$P$6,"INCUMPLIDA","PROCESO"), "VERIFICAR FECHA")),"SIN VALOR AVANCE")</f>
        <v>PROCESO</v>
      </c>
    </row>
    <row r="394" spans="1:17" ht="106.5" customHeight="1" x14ac:dyDescent="0.2">
      <c r="A394" s="226" t="s">
        <v>12</v>
      </c>
      <c r="B394" s="224" t="s">
        <v>16</v>
      </c>
      <c r="C394" s="727"/>
      <c r="D394" s="727"/>
      <c r="E394" s="744"/>
      <c r="F394" s="744"/>
      <c r="G394" s="744"/>
      <c r="H394" s="384" t="s">
        <v>4169</v>
      </c>
      <c r="I394" s="384" t="s">
        <v>4171</v>
      </c>
      <c r="J394" s="378">
        <v>1</v>
      </c>
      <c r="K394" s="379">
        <v>45992</v>
      </c>
      <c r="L394" s="385">
        <v>46081</v>
      </c>
      <c r="M394" s="380">
        <f t="shared" si="67"/>
        <v>12.714285714285714</v>
      </c>
      <c r="N394" s="212">
        <v>0</v>
      </c>
      <c r="O394" s="220" t="s">
        <v>4170</v>
      </c>
      <c r="P394" s="213">
        <f t="shared" si="68"/>
        <v>0</v>
      </c>
      <c r="Q394" s="214" t="str">
        <f>IF(ISNUMBER(P394),IF(P394=100%,"CUMPLIDA",IF(AND(ISNUMBER(L394),ISNUMBER([9]OCI!$P$6)), IF(L394&lt;[9]OCI!$P$6,"INCUMPLIDA","PROCESO"), "VERIFICAR FECHA")),"SIN VALOR AVANCE")</f>
        <v>PROCESO</v>
      </c>
    </row>
    <row r="395" spans="1:17" ht="106.5" x14ac:dyDescent="0.2">
      <c r="A395" s="226" t="s">
        <v>12</v>
      </c>
      <c r="B395" s="224" t="s">
        <v>16</v>
      </c>
      <c r="C395" s="727"/>
      <c r="D395" s="727"/>
      <c r="E395" s="744"/>
      <c r="F395" s="744"/>
      <c r="G395" s="744"/>
      <c r="H395" s="384" t="s">
        <v>4169</v>
      </c>
      <c r="I395" s="384" t="s">
        <v>1659</v>
      </c>
      <c r="J395" s="378">
        <v>2</v>
      </c>
      <c r="K395" s="379">
        <v>46082</v>
      </c>
      <c r="L395" s="385">
        <v>46356</v>
      </c>
      <c r="M395" s="380">
        <f t="shared" si="67"/>
        <v>39.142857142857146</v>
      </c>
      <c r="N395" s="212">
        <v>0</v>
      </c>
      <c r="O395" s="220" t="s">
        <v>4170</v>
      </c>
      <c r="P395" s="213">
        <f t="shared" si="68"/>
        <v>0</v>
      </c>
      <c r="Q395" s="214" t="str">
        <f>IF(ISNUMBER(P395),IF(P395=100%,"CUMPLIDA",IF(AND(ISNUMBER(L395),ISNUMBER([9]OCI!$P$6)), IF(L395&lt;[9]OCI!$P$6,"INCUMPLIDA","PROCESO"), "VERIFICAR FECHA")),"SIN VALOR AVANCE")</f>
        <v>PROCESO</v>
      </c>
    </row>
    <row r="396" spans="1:17" ht="106.5" x14ac:dyDescent="0.2">
      <c r="A396" s="226" t="s">
        <v>12</v>
      </c>
      <c r="B396" s="224" t="s">
        <v>16</v>
      </c>
      <c r="C396" s="727"/>
      <c r="D396" s="727"/>
      <c r="E396" s="744"/>
      <c r="F396" s="744"/>
      <c r="G396" s="744"/>
      <c r="H396" s="384" t="s">
        <v>4169</v>
      </c>
      <c r="I396" s="384" t="s">
        <v>4172</v>
      </c>
      <c r="J396" s="378">
        <v>3</v>
      </c>
      <c r="K396" s="379">
        <v>46082</v>
      </c>
      <c r="L396" s="385">
        <v>46387</v>
      </c>
      <c r="M396" s="380">
        <f t="shared" si="67"/>
        <v>43.571428571428569</v>
      </c>
      <c r="N396" s="212">
        <v>0</v>
      </c>
      <c r="O396" s="220" t="s">
        <v>4170</v>
      </c>
      <c r="P396" s="213">
        <f t="shared" si="68"/>
        <v>0</v>
      </c>
      <c r="Q396" s="214" t="str">
        <f>IF(ISNUMBER(P396),IF(P396=100%,"CUMPLIDA",IF(AND(ISNUMBER(L396),ISNUMBER([9]OCI!$P$6)), IF(L396&lt;[9]OCI!$P$6,"INCUMPLIDA","PROCESO"), "VERIFICAR FECHA")),"SIN VALOR AVANCE")</f>
        <v>PROCESO</v>
      </c>
    </row>
    <row r="397" spans="1:17" ht="120.75" x14ac:dyDescent="0.2">
      <c r="A397" s="226" t="s">
        <v>12</v>
      </c>
      <c r="B397" s="224" t="s">
        <v>16</v>
      </c>
      <c r="C397" s="727"/>
      <c r="D397" s="727"/>
      <c r="E397" s="744"/>
      <c r="F397" s="744"/>
      <c r="G397" s="744"/>
      <c r="H397" s="384" t="s">
        <v>4169</v>
      </c>
      <c r="I397" s="220" t="s">
        <v>4173</v>
      </c>
      <c r="J397" s="378">
        <v>2</v>
      </c>
      <c r="K397" s="379">
        <v>45492</v>
      </c>
      <c r="L397" s="398">
        <v>45522</v>
      </c>
      <c r="M397" s="380">
        <f t="shared" si="67"/>
        <v>4.2857142857142856</v>
      </c>
      <c r="N397" s="212">
        <v>2</v>
      </c>
      <c r="O397" s="220" t="s">
        <v>4174</v>
      </c>
      <c r="P397" s="213">
        <f t="shared" si="68"/>
        <v>1</v>
      </c>
      <c r="Q397" s="214" t="str">
        <f>IF(ISNUMBER(P397),IF(P397=100%,"CUMPLIDA",IF(AND(ISNUMBER(L397),ISNUMBER([9]OCI!$P$6)), IF(L397&lt;[9]OCI!$P$6,"INCUMPLIDA","PROCESO"), "VERIFICAR FECHA")),"SIN VALOR AVANCE")</f>
        <v>CUMPLIDA</v>
      </c>
    </row>
    <row r="398" spans="1:17" ht="60.75" x14ac:dyDescent="0.2">
      <c r="A398" s="226" t="s">
        <v>12</v>
      </c>
      <c r="B398" s="224" t="s">
        <v>16</v>
      </c>
      <c r="C398" s="728"/>
      <c r="D398" s="728"/>
      <c r="E398" s="745"/>
      <c r="F398" s="745"/>
      <c r="G398" s="745"/>
      <c r="H398" s="384" t="s">
        <v>4169</v>
      </c>
      <c r="I398" s="220" t="s">
        <v>4175</v>
      </c>
      <c r="J398" s="378">
        <v>1</v>
      </c>
      <c r="K398" s="379">
        <v>45492</v>
      </c>
      <c r="L398" s="398">
        <v>45522</v>
      </c>
      <c r="M398" s="380">
        <f t="shared" si="67"/>
        <v>4.2857142857142856</v>
      </c>
      <c r="N398" s="212">
        <v>1</v>
      </c>
      <c r="O398" s="220" t="s">
        <v>4176</v>
      </c>
      <c r="P398" s="213">
        <f t="shared" si="68"/>
        <v>1</v>
      </c>
      <c r="Q398" s="214" t="str">
        <f>IF(ISNUMBER(P398),IF(P398=100%,"CUMPLIDA",IF(AND(ISNUMBER(L398),ISNUMBER([9]OCI!$P$6)), IF(L398&lt;[9]OCI!$P$6,"INCUMPLIDA","PROCESO"), "VERIFICAR FECHA")),"SIN VALOR AVANCE")</f>
        <v>CUMPLIDA</v>
      </c>
    </row>
    <row r="399" spans="1:17" ht="240" customHeight="1" x14ac:dyDescent="0.2">
      <c r="A399" s="226" t="s">
        <v>12</v>
      </c>
      <c r="B399" s="224" t="s">
        <v>16</v>
      </c>
      <c r="C399" s="758" t="s">
        <v>4177</v>
      </c>
      <c r="D399" s="726" t="s">
        <v>4906</v>
      </c>
      <c r="E399" s="761" t="s">
        <v>4178</v>
      </c>
      <c r="F399" s="737" t="s">
        <v>4179</v>
      </c>
      <c r="G399" s="374" t="s">
        <v>4180</v>
      </c>
      <c r="H399" s="218" t="s">
        <v>4181</v>
      </c>
      <c r="I399" s="218" t="s">
        <v>4181</v>
      </c>
      <c r="J399" s="378">
        <v>1</v>
      </c>
      <c r="K399" s="379">
        <v>45641</v>
      </c>
      <c r="L399" s="379">
        <v>45716</v>
      </c>
      <c r="M399" s="380">
        <f t="shared" si="67"/>
        <v>10.714285714285714</v>
      </c>
      <c r="N399" s="212">
        <v>1</v>
      </c>
      <c r="O399" s="220" t="s">
        <v>4182</v>
      </c>
      <c r="P399" s="213">
        <f t="shared" si="68"/>
        <v>1</v>
      </c>
      <c r="Q399" s="214" t="str">
        <f>IF(ISNUMBER(P399),IF(P399=100%,"CUMPLIDA",IF(AND(ISNUMBER(L399),ISNUMBER([9]OCI!$P$6)), IF(L399&lt;[9]OCI!$P$6,"INCUMPLIDA","PROCESO"), "VERIFICAR FECHA")),"SIN VALOR AVANCE")</f>
        <v>CUMPLIDA</v>
      </c>
    </row>
    <row r="400" spans="1:17" ht="240" customHeight="1" x14ac:dyDescent="0.2">
      <c r="A400" s="226" t="s">
        <v>12</v>
      </c>
      <c r="B400" s="224" t="s">
        <v>16</v>
      </c>
      <c r="C400" s="759"/>
      <c r="D400" s="727"/>
      <c r="E400" s="762"/>
      <c r="F400" s="738"/>
      <c r="G400" s="374" t="s">
        <v>4183</v>
      </c>
      <c r="H400" s="218" t="s">
        <v>4184</v>
      </c>
      <c r="I400" s="218" t="s">
        <v>4184</v>
      </c>
      <c r="J400" s="378">
        <v>8</v>
      </c>
      <c r="K400" s="379">
        <v>45747</v>
      </c>
      <c r="L400" s="379">
        <v>45991</v>
      </c>
      <c r="M400" s="380">
        <f t="shared" si="67"/>
        <v>34.857142857142854</v>
      </c>
      <c r="N400" s="212">
        <v>3</v>
      </c>
      <c r="O400" s="220" t="s">
        <v>4182</v>
      </c>
      <c r="P400" s="213">
        <f t="shared" si="68"/>
        <v>0.375</v>
      </c>
      <c r="Q400" s="214" t="str">
        <f>IF(ISNUMBER(P400),IF(P400=100%,"CUMPLIDA",IF(AND(ISNUMBER(L400),ISNUMBER([9]OCI!$P$6)), IF(L400&lt;[9]OCI!$P$6,"INCUMPLIDA","PROCESO"), "VERIFICAR FECHA")),"SIN VALOR AVANCE")</f>
        <v>PROCESO</v>
      </c>
    </row>
    <row r="401" spans="1:17" ht="135" x14ac:dyDescent="0.2">
      <c r="A401" s="226" t="s">
        <v>12</v>
      </c>
      <c r="B401" s="224" t="s">
        <v>16</v>
      </c>
      <c r="C401" s="760"/>
      <c r="D401" s="727"/>
      <c r="E401" s="763"/>
      <c r="F401" s="739"/>
      <c r="G401" s="374" t="s">
        <v>4185</v>
      </c>
      <c r="H401" s="218" t="s">
        <v>4186</v>
      </c>
      <c r="I401" s="218" t="s">
        <v>4186</v>
      </c>
      <c r="J401" s="378">
        <v>2</v>
      </c>
      <c r="K401" s="379">
        <v>45748</v>
      </c>
      <c r="L401" s="379">
        <v>45900</v>
      </c>
      <c r="M401" s="380">
        <f t="shared" si="67"/>
        <v>21.714285714285715</v>
      </c>
      <c r="N401" s="212">
        <v>0</v>
      </c>
      <c r="O401" s="220" t="s">
        <v>4182</v>
      </c>
      <c r="P401" s="213">
        <f t="shared" si="68"/>
        <v>0</v>
      </c>
      <c r="Q401" s="214" t="str">
        <f>IF(ISNUMBER(P401),IF(P401=100%,"CUMPLIDA",IF(AND(ISNUMBER(L401),ISNUMBER([9]OCI!$P$6)), IF(L401&lt;[9]OCI!$P$6,"INCUMPLIDA","PROCESO"), "VERIFICAR FECHA")),"SIN VALOR AVANCE")</f>
        <v>PROCESO</v>
      </c>
    </row>
    <row r="402" spans="1:17" ht="409.5" x14ac:dyDescent="0.2">
      <c r="A402" s="226" t="s">
        <v>12</v>
      </c>
      <c r="B402" s="224" t="s">
        <v>16</v>
      </c>
      <c r="C402" s="399" t="s">
        <v>4177</v>
      </c>
      <c r="D402" s="653" t="s">
        <v>4907</v>
      </c>
      <c r="E402" s="400" t="s">
        <v>4187</v>
      </c>
      <c r="F402" s="401" t="s">
        <v>4188</v>
      </c>
      <c r="G402" s="373" t="s">
        <v>4189</v>
      </c>
      <c r="H402" s="220" t="s">
        <v>4184</v>
      </c>
      <c r="I402" s="220" t="s">
        <v>4184</v>
      </c>
      <c r="J402" s="378">
        <v>10</v>
      </c>
      <c r="K402" s="379">
        <v>45689</v>
      </c>
      <c r="L402" s="379">
        <v>45991</v>
      </c>
      <c r="M402" s="380">
        <f t="shared" si="67"/>
        <v>43.142857142857146</v>
      </c>
      <c r="N402" s="212">
        <v>5</v>
      </c>
      <c r="O402" s="220" t="s">
        <v>4190</v>
      </c>
      <c r="P402" s="213">
        <f t="shared" si="68"/>
        <v>0.5</v>
      </c>
      <c r="Q402" s="214" t="str">
        <f>IF(ISNUMBER(P402),IF(P402=100%,"CUMPLIDA",IF(AND(ISNUMBER(L402),ISNUMBER([9]OCI!$P$6)), IF(L402&lt;[9]OCI!$P$6,"INCUMPLIDA","PROCESO"), "VERIFICAR FECHA")),"SIN VALOR AVANCE")</f>
        <v>PROCESO</v>
      </c>
    </row>
    <row r="403" spans="1:17" ht="240" customHeight="1" x14ac:dyDescent="0.2">
      <c r="A403" s="226" t="s">
        <v>12</v>
      </c>
      <c r="B403" s="224" t="s">
        <v>16</v>
      </c>
      <c r="C403" s="726" t="s">
        <v>4177</v>
      </c>
      <c r="D403" s="727" t="s">
        <v>4908</v>
      </c>
      <c r="E403" s="737" t="s">
        <v>4191</v>
      </c>
      <c r="F403" s="737" t="s">
        <v>4192</v>
      </c>
      <c r="G403" s="373" t="s">
        <v>4193</v>
      </c>
      <c r="H403" s="220" t="s">
        <v>4194</v>
      </c>
      <c r="I403" s="220" t="s">
        <v>4194</v>
      </c>
      <c r="J403" s="378">
        <v>1</v>
      </c>
      <c r="K403" s="379">
        <v>45672</v>
      </c>
      <c r="L403" s="379">
        <v>45747</v>
      </c>
      <c r="M403" s="380">
        <f t="shared" si="67"/>
        <v>10.714285714285714</v>
      </c>
      <c r="N403" s="212">
        <v>1</v>
      </c>
      <c r="O403" s="220" t="s">
        <v>4182</v>
      </c>
      <c r="P403" s="213">
        <f t="shared" si="68"/>
        <v>1</v>
      </c>
      <c r="Q403" s="214" t="str">
        <f>IF(ISNUMBER(P403),IF(P403=100%,"CUMPLIDA",IF(AND(ISNUMBER(L403),ISNUMBER([9]OCI!$P$6)), IF(L403&lt;[9]OCI!$P$6,"INCUMPLIDA","PROCESO"), "VERIFICAR FECHA")),"SIN VALOR AVANCE")</f>
        <v>CUMPLIDA</v>
      </c>
    </row>
    <row r="404" spans="1:17" ht="240" customHeight="1" x14ac:dyDescent="0.2">
      <c r="A404" s="226" t="s">
        <v>12</v>
      </c>
      <c r="B404" s="224" t="s">
        <v>16</v>
      </c>
      <c r="C404" s="727"/>
      <c r="D404" s="727"/>
      <c r="E404" s="738"/>
      <c r="F404" s="738"/>
      <c r="G404" s="373" t="s">
        <v>4195</v>
      </c>
      <c r="H404" s="220" t="s">
        <v>4196</v>
      </c>
      <c r="I404" s="220" t="s">
        <v>4196</v>
      </c>
      <c r="J404" s="378">
        <v>8</v>
      </c>
      <c r="K404" s="379">
        <v>45748</v>
      </c>
      <c r="L404" s="379">
        <v>45991</v>
      </c>
      <c r="M404" s="380">
        <f t="shared" si="67"/>
        <v>34.714285714285715</v>
      </c>
      <c r="N404" s="212">
        <v>2</v>
      </c>
      <c r="O404" s="220" t="s">
        <v>4182</v>
      </c>
      <c r="P404" s="213">
        <f t="shared" si="68"/>
        <v>0.25</v>
      </c>
      <c r="Q404" s="214" t="str">
        <f>IF(ISNUMBER(P404),IF(P404=100%,"CUMPLIDA",IF(AND(ISNUMBER(L404),ISNUMBER([9]OCI!$P$6)), IF(L404&lt;[9]OCI!$P$6,"INCUMPLIDA","PROCESO"), "VERIFICAR FECHA")),"SIN VALOR AVANCE")</f>
        <v>PROCESO</v>
      </c>
    </row>
    <row r="405" spans="1:17" ht="105" x14ac:dyDescent="0.2">
      <c r="A405" s="226" t="s">
        <v>12</v>
      </c>
      <c r="B405" s="224" t="s">
        <v>16</v>
      </c>
      <c r="C405" s="727"/>
      <c r="D405" s="727"/>
      <c r="E405" s="738"/>
      <c r="F405" s="738"/>
      <c r="G405" s="373" t="s">
        <v>4197</v>
      </c>
      <c r="H405" s="220" t="s">
        <v>4198</v>
      </c>
      <c r="I405" s="220" t="s">
        <v>4198</v>
      </c>
      <c r="J405" s="378">
        <v>1</v>
      </c>
      <c r="K405" s="379">
        <v>45659</v>
      </c>
      <c r="L405" s="379">
        <v>45747</v>
      </c>
      <c r="M405" s="380">
        <f t="shared" si="67"/>
        <v>12.571428571428571</v>
      </c>
      <c r="N405" s="212">
        <v>1</v>
      </c>
      <c r="O405" s="220" t="s">
        <v>4182</v>
      </c>
      <c r="P405" s="213">
        <f t="shared" si="68"/>
        <v>1</v>
      </c>
      <c r="Q405" s="214" t="str">
        <f>IF(ISNUMBER(P405),IF(P405=100%,"CUMPLIDA",IF(AND(ISNUMBER(L405),ISNUMBER([9]OCI!$P$6)), IF(L405&lt;[9]OCI!$P$6,"INCUMPLIDA","PROCESO"), "VERIFICAR FECHA")),"SIN VALOR AVANCE")</f>
        <v>CUMPLIDA</v>
      </c>
    </row>
    <row r="406" spans="1:17" ht="120" x14ac:dyDescent="0.2">
      <c r="A406" s="226" t="s">
        <v>12</v>
      </c>
      <c r="B406" s="224" t="s">
        <v>16</v>
      </c>
      <c r="C406" s="727"/>
      <c r="D406" s="727"/>
      <c r="E406" s="738"/>
      <c r="F406" s="738"/>
      <c r="G406" s="373" t="s">
        <v>4199</v>
      </c>
      <c r="H406" s="220" t="s">
        <v>4200</v>
      </c>
      <c r="I406" s="220" t="s">
        <v>4200</v>
      </c>
      <c r="J406" s="402">
        <v>1</v>
      </c>
      <c r="K406" s="379">
        <v>45689</v>
      </c>
      <c r="L406" s="379">
        <v>45716</v>
      </c>
      <c r="M406" s="380">
        <f t="shared" si="67"/>
        <v>3.8571428571428572</v>
      </c>
      <c r="N406" s="402">
        <v>1</v>
      </c>
      <c r="O406" s="220" t="s">
        <v>4182</v>
      </c>
      <c r="P406" s="213">
        <f t="shared" si="68"/>
        <v>1</v>
      </c>
      <c r="Q406" s="214" t="str">
        <f>IF(ISNUMBER(P406),IF(P406=100%,"CUMPLIDA",IF(AND(ISNUMBER(L406),ISNUMBER([9]OCI!$P$6)), IF(L406&lt;[9]OCI!$P$6,"INCUMPLIDA","PROCESO"), "VERIFICAR FECHA")),"SIN VALOR AVANCE")</f>
        <v>CUMPLIDA</v>
      </c>
    </row>
    <row r="407" spans="1:17" ht="135" x14ac:dyDescent="0.2">
      <c r="A407" s="226" t="s">
        <v>12</v>
      </c>
      <c r="B407" s="224" t="s">
        <v>16</v>
      </c>
      <c r="C407" s="727"/>
      <c r="D407" s="727"/>
      <c r="E407" s="738"/>
      <c r="F407" s="738"/>
      <c r="G407" s="373" t="s">
        <v>4201</v>
      </c>
      <c r="H407" s="220" t="s">
        <v>259</v>
      </c>
      <c r="I407" s="220" t="s">
        <v>259</v>
      </c>
      <c r="J407" s="378">
        <v>1</v>
      </c>
      <c r="K407" s="379">
        <v>45717</v>
      </c>
      <c r="L407" s="379">
        <v>45747</v>
      </c>
      <c r="M407" s="380">
        <f t="shared" si="67"/>
        <v>4.2857142857142856</v>
      </c>
      <c r="N407" s="212">
        <v>1</v>
      </c>
      <c r="O407" s="220" t="s">
        <v>4182</v>
      </c>
      <c r="P407" s="213">
        <f t="shared" si="68"/>
        <v>1</v>
      </c>
      <c r="Q407" s="214" t="str">
        <f>IF(ISNUMBER(P407),IF(P407=100%,"CUMPLIDA",IF(AND(ISNUMBER(L407),ISNUMBER([9]OCI!$P$6)), IF(L407&lt;[9]OCI!$P$6,"INCUMPLIDA","PROCESO"), "VERIFICAR FECHA")),"SIN VALOR AVANCE")</f>
        <v>CUMPLIDA</v>
      </c>
    </row>
    <row r="408" spans="1:17" ht="120" x14ac:dyDescent="0.2">
      <c r="A408" s="226" t="s">
        <v>12</v>
      </c>
      <c r="B408" s="224" t="s">
        <v>16</v>
      </c>
      <c r="C408" s="727"/>
      <c r="D408" s="727"/>
      <c r="E408" s="738"/>
      <c r="F408" s="738"/>
      <c r="G408" s="373" t="s">
        <v>4202</v>
      </c>
      <c r="H408" s="220" t="s">
        <v>4203</v>
      </c>
      <c r="I408" s="220" t="s">
        <v>4203</v>
      </c>
      <c r="J408" s="378">
        <v>1</v>
      </c>
      <c r="K408" s="379">
        <v>45641</v>
      </c>
      <c r="L408" s="379">
        <v>45688</v>
      </c>
      <c r="M408" s="380">
        <f t="shared" si="67"/>
        <v>6.7142857142857144</v>
      </c>
      <c r="N408" s="212">
        <v>1</v>
      </c>
      <c r="O408" s="220" t="s">
        <v>4204</v>
      </c>
      <c r="P408" s="213">
        <f t="shared" si="68"/>
        <v>1</v>
      </c>
      <c r="Q408" s="214" t="str">
        <f>IF(ISNUMBER(P408),IF(P408=100%,"CUMPLIDA",IF(AND(ISNUMBER(L408),ISNUMBER([9]OCI!$P$6)), IF(L408&lt;[9]OCI!$P$6,"INCUMPLIDA","PROCESO"), "VERIFICAR FECHA")),"SIN VALOR AVANCE")</f>
        <v>CUMPLIDA</v>
      </c>
    </row>
    <row r="409" spans="1:17" ht="60.75" x14ac:dyDescent="0.2">
      <c r="A409" s="226" t="s">
        <v>12</v>
      </c>
      <c r="B409" s="224" t="s">
        <v>16</v>
      </c>
      <c r="C409" s="728"/>
      <c r="D409" s="727"/>
      <c r="E409" s="739"/>
      <c r="F409" s="739"/>
      <c r="G409" s="373" t="s">
        <v>4205</v>
      </c>
      <c r="H409" s="220" t="s">
        <v>4206</v>
      </c>
      <c r="I409" s="220" t="s">
        <v>4206</v>
      </c>
      <c r="J409" s="402">
        <v>1</v>
      </c>
      <c r="K409" s="379">
        <v>45689</v>
      </c>
      <c r="L409" s="379">
        <v>45991</v>
      </c>
      <c r="M409" s="380">
        <f t="shared" si="67"/>
        <v>43.142857142857146</v>
      </c>
      <c r="N409" s="402">
        <v>0.32</v>
      </c>
      <c r="O409" s="220" t="s">
        <v>4182</v>
      </c>
      <c r="P409" s="213">
        <f t="shared" si="68"/>
        <v>0.32</v>
      </c>
      <c r="Q409" s="214" t="str">
        <f>IF(ISNUMBER(P409),IF(P409=100%,"CUMPLIDA",IF(AND(ISNUMBER(L409),ISNUMBER([9]OCI!$P$6)), IF(L409&lt;[9]OCI!$P$6,"INCUMPLIDA","PROCESO"), "VERIFICAR FECHA")),"SIN VALOR AVANCE")</f>
        <v>PROCESO</v>
      </c>
    </row>
    <row r="410" spans="1:17" ht="120" customHeight="1" x14ac:dyDescent="0.2">
      <c r="A410" s="226" t="s">
        <v>12</v>
      </c>
      <c r="B410" s="224" t="s">
        <v>16</v>
      </c>
      <c r="C410" s="726" t="s">
        <v>4177</v>
      </c>
      <c r="D410" s="727" t="s">
        <v>4909</v>
      </c>
      <c r="E410" s="761" t="s">
        <v>4207</v>
      </c>
      <c r="F410" s="737" t="s">
        <v>4208</v>
      </c>
      <c r="G410" s="373" t="s">
        <v>4209</v>
      </c>
      <c r="H410" s="220" t="s">
        <v>4210</v>
      </c>
      <c r="I410" s="220" t="s">
        <v>4210</v>
      </c>
      <c r="J410" s="402">
        <v>1</v>
      </c>
      <c r="K410" s="379">
        <v>45627</v>
      </c>
      <c r="L410" s="379">
        <v>45688</v>
      </c>
      <c r="M410" s="380">
        <f t="shared" si="67"/>
        <v>8.7142857142857135</v>
      </c>
      <c r="N410" s="402">
        <v>1</v>
      </c>
      <c r="O410" s="220" t="s">
        <v>4211</v>
      </c>
      <c r="P410" s="213">
        <f t="shared" si="68"/>
        <v>1</v>
      </c>
      <c r="Q410" s="214" t="str">
        <f>IF(ISNUMBER(P410),IF(P410=100%,"CUMPLIDA",IF(AND(ISNUMBER(L410),ISNUMBER([9]OCI!$P$6)), IF(L410&lt;[9]OCI!$P$6,"INCUMPLIDA","PROCESO"), "VERIFICAR FECHA")),"SIN VALOR AVANCE")</f>
        <v>CUMPLIDA</v>
      </c>
    </row>
    <row r="411" spans="1:17" ht="120" customHeight="1" x14ac:dyDescent="0.2">
      <c r="A411" s="226" t="s">
        <v>12</v>
      </c>
      <c r="B411" s="224" t="s">
        <v>16</v>
      </c>
      <c r="C411" s="728"/>
      <c r="D411" s="727"/>
      <c r="E411" s="763"/>
      <c r="F411" s="739"/>
      <c r="G411" s="373" t="s">
        <v>4212</v>
      </c>
      <c r="H411" s="220" t="s">
        <v>4213</v>
      </c>
      <c r="I411" s="220" t="s">
        <v>4213</v>
      </c>
      <c r="J411" s="378">
        <v>9</v>
      </c>
      <c r="K411" s="379">
        <v>45627</v>
      </c>
      <c r="L411" s="379">
        <v>45900</v>
      </c>
      <c r="M411" s="380">
        <f t="shared" si="67"/>
        <v>39</v>
      </c>
      <c r="N411" s="212">
        <v>7</v>
      </c>
      <c r="O411" s="403" t="s">
        <v>4214</v>
      </c>
      <c r="P411" s="213">
        <f t="shared" si="68"/>
        <v>0.77777777777777779</v>
      </c>
      <c r="Q411" s="214" t="str">
        <f>IF(ISNUMBER(P411),IF(P411=100%,"CUMPLIDA",IF(AND(ISNUMBER(L411),ISNUMBER([9]OCI!$P$6)), IF(L411&lt;[9]OCI!$P$6,"INCUMPLIDA","PROCESO"), "VERIFICAR FECHA")),"SIN VALOR AVANCE")</f>
        <v>PROCESO</v>
      </c>
    </row>
    <row r="412" spans="1:17" ht="75" customHeight="1" x14ac:dyDescent="0.2">
      <c r="A412" s="226" t="s">
        <v>12</v>
      </c>
      <c r="B412" s="224" t="s">
        <v>16</v>
      </c>
      <c r="C412" s="726" t="s">
        <v>4177</v>
      </c>
      <c r="D412" s="727" t="s">
        <v>4910</v>
      </c>
      <c r="E412" s="737" t="s">
        <v>4215</v>
      </c>
      <c r="F412" s="737" t="s">
        <v>4216</v>
      </c>
      <c r="G412" s="374" t="s">
        <v>4217</v>
      </c>
      <c r="H412" s="220" t="s">
        <v>712</v>
      </c>
      <c r="I412" s="220" t="s">
        <v>4218</v>
      </c>
      <c r="J412" s="378">
        <v>1</v>
      </c>
      <c r="K412" s="398">
        <v>45931</v>
      </c>
      <c r="L412" s="398">
        <v>45991</v>
      </c>
      <c r="M412" s="380">
        <f t="shared" si="67"/>
        <v>8.5714285714285712</v>
      </c>
      <c r="N412" s="212">
        <v>0</v>
      </c>
      <c r="O412" s="220" t="s">
        <v>4219</v>
      </c>
      <c r="P412" s="213">
        <f t="shared" si="68"/>
        <v>0</v>
      </c>
      <c r="Q412" s="214" t="str">
        <f>IF(ISNUMBER(P412),IF(P412=100%,"CUMPLIDA",IF(AND(ISNUMBER(L412),ISNUMBER([9]OCI!$P$6)), IF(L412&lt;[9]OCI!$P$6,"INCUMPLIDA","PROCESO"), "VERIFICAR FECHA")),"SIN VALOR AVANCE")</f>
        <v>PROCESO</v>
      </c>
    </row>
    <row r="413" spans="1:17" ht="75" customHeight="1" x14ac:dyDescent="0.2">
      <c r="A413" s="226" t="s">
        <v>12</v>
      </c>
      <c r="B413" s="224" t="s">
        <v>16</v>
      </c>
      <c r="C413" s="727"/>
      <c r="D413" s="727"/>
      <c r="E413" s="738"/>
      <c r="F413" s="738"/>
      <c r="G413" s="374" t="s">
        <v>4220</v>
      </c>
      <c r="H413" s="220" t="s">
        <v>4221</v>
      </c>
      <c r="I413" s="384" t="s">
        <v>168</v>
      </c>
      <c r="J413" s="378">
        <v>1</v>
      </c>
      <c r="K413" s="398">
        <v>45992</v>
      </c>
      <c r="L413" s="398">
        <v>46081</v>
      </c>
      <c r="M413" s="380">
        <f t="shared" si="67"/>
        <v>12.714285714285714</v>
      </c>
      <c r="N413" s="212">
        <v>0</v>
      </c>
      <c r="O413" s="220" t="s">
        <v>4222</v>
      </c>
      <c r="P413" s="213">
        <f t="shared" si="68"/>
        <v>0</v>
      </c>
      <c r="Q413" s="214" t="str">
        <f>IF(ISNUMBER(P413),IF(P413=100%,"CUMPLIDA",IF(AND(ISNUMBER(L413),ISNUMBER([9]OCI!$P$6)), IF(L413&lt;[9]OCI!$P$6,"INCUMPLIDA","PROCESO"), "VERIFICAR FECHA")),"SIN VALOR AVANCE")</f>
        <v>PROCESO</v>
      </c>
    </row>
    <row r="414" spans="1:17" ht="75" x14ac:dyDescent="0.2">
      <c r="A414" s="226" t="s">
        <v>12</v>
      </c>
      <c r="B414" s="224" t="s">
        <v>16</v>
      </c>
      <c r="C414" s="727"/>
      <c r="D414" s="727"/>
      <c r="E414" s="738"/>
      <c r="F414" s="738"/>
      <c r="G414" s="374" t="s">
        <v>110</v>
      </c>
      <c r="H414" s="220" t="s">
        <v>717</v>
      </c>
      <c r="I414" s="220" t="s">
        <v>718</v>
      </c>
      <c r="J414" s="378">
        <v>5</v>
      </c>
      <c r="K414" s="379">
        <v>46113</v>
      </c>
      <c r="L414" s="379">
        <v>46568</v>
      </c>
      <c r="M414" s="380">
        <f t="shared" si="67"/>
        <v>65</v>
      </c>
      <c r="N414" s="212">
        <v>0</v>
      </c>
      <c r="O414" s="220" t="s">
        <v>4222</v>
      </c>
      <c r="P414" s="213">
        <f t="shared" si="68"/>
        <v>0</v>
      </c>
      <c r="Q414" s="214" t="str">
        <f>IF(ISNUMBER(P414),IF(P414=100%,"CUMPLIDA",IF(AND(ISNUMBER(L414),ISNUMBER([9]OCI!$P$6)), IF(L414&lt;[9]OCI!$P$6,"INCUMPLIDA","PROCESO"), "VERIFICAR FECHA")),"SIN VALOR AVANCE")</f>
        <v>PROCESO</v>
      </c>
    </row>
    <row r="415" spans="1:17" ht="165" x14ac:dyDescent="0.2">
      <c r="A415" s="226" t="s">
        <v>12</v>
      </c>
      <c r="B415" s="224" t="s">
        <v>16</v>
      </c>
      <c r="C415" s="727"/>
      <c r="D415" s="727"/>
      <c r="E415" s="738"/>
      <c r="F415" s="738"/>
      <c r="G415" s="374" t="s">
        <v>551</v>
      </c>
      <c r="H415" s="218" t="s">
        <v>4223</v>
      </c>
      <c r="I415" s="220" t="s">
        <v>4224</v>
      </c>
      <c r="J415" s="378">
        <v>3</v>
      </c>
      <c r="K415" s="379">
        <v>46296</v>
      </c>
      <c r="L415" s="379">
        <v>46568</v>
      </c>
      <c r="M415" s="380">
        <f t="shared" si="67"/>
        <v>38.857142857142854</v>
      </c>
      <c r="N415" s="212">
        <v>0</v>
      </c>
      <c r="O415" s="220" t="s">
        <v>4225</v>
      </c>
      <c r="P415" s="213">
        <f t="shared" si="68"/>
        <v>0</v>
      </c>
      <c r="Q415" s="214" t="str">
        <f>IF(ISNUMBER(P415),IF(P415=100%,"CUMPLIDA",IF(AND(ISNUMBER(L415),ISNUMBER([9]OCI!$P$6)), IF(L415&lt;[9]OCI!$P$6,"INCUMPLIDA","PROCESO"), "VERIFICAR FECHA")),"SIN VALOR AVANCE")</f>
        <v>PROCESO</v>
      </c>
    </row>
    <row r="416" spans="1:17" ht="195" x14ac:dyDescent="0.2">
      <c r="A416" s="226" t="s">
        <v>12</v>
      </c>
      <c r="B416" s="224" t="s">
        <v>16</v>
      </c>
      <c r="C416" s="727"/>
      <c r="D416" s="727"/>
      <c r="E416" s="738"/>
      <c r="F416" s="738"/>
      <c r="G416" s="373" t="s">
        <v>4226</v>
      </c>
      <c r="H416" s="220" t="s">
        <v>4227</v>
      </c>
      <c r="I416" s="220" t="s">
        <v>4227</v>
      </c>
      <c r="J416" s="378">
        <v>2</v>
      </c>
      <c r="K416" s="379">
        <v>45641</v>
      </c>
      <c r="L416" s="379">
        <v>45688</v>
      </c>
      <c r="M416" s="380">
        <f t="shared" si="67"/>
        <v>6.7142857142857144</v>
      </c>
      <c r="N416" s="212">
        <v>2</v>
      </c>
      <c r="O416" s="220" t="s">
        <v>4228</v>
      </c>
      <c r="P416" s="213">
        <f t="shared" si="68"/>
        <v>1</v>
      </c>
      <c r="Q416" s="214" t="str">
        <f>IF(ISNUMBER(P416),IF(P416=100%,"CUMPLIDA",IF(AND(ISNUMBER(L416),ISNUMBER([9]OCI!$P$6)), IF(L416&lt;[9]OCI!$P$6,"INCUMPLIDA","PROCESO"), "VERIFICAR FECHA")),"SIN VALOR AVANCE")</f>
        <v>CUMPLIDA</v>
      </c>
    </row>
    <row r="417" spans="1:17" ht="105" x14ac:dyDescent="0.2">
      <c r="A417" s="226" t="s">
        <v>12</v>
      </c>
      <c r="B417" s="224" t="s">
        <v>16</v>
      </c>
      <c r="C417" s="727"/>
      <c r="D417" s="727"/>
      <c r="E417" s="738"/>
      <c r="F417" s="738"/>
      <c r="G417" s="373" t="s">
        <v>4229</v>
      </c>
      <c r="H417" s="220" t="s">
        <v>4230</v>
      </c>
      <c r="I417" s="220" t="s">
        <v>4230</v>
      </c>
      <c r="J417" s="378">
        <v>2</v>
      </c>
      <c r="K417" s="379">
        <v>45641</v>
      </c>
      <c r="L417" s="379">
        <v>45688</v>
      </c>
      <c r="M417" s="380">
        <f t="shared" si="67"/>
        <v>6.7142857142857144</v>
      </c>
      <c r="N417" s="212">
        <v>1</v>
      </c>
      <c r="O417" s="220" t="s">
        <v>4228</v>
      </c>
      <c r="P417" s="213">
        <f t="shared" si="68"/>
        <v>0.5</v>
      </c>
      <c r="Q417" s="214" t="str">
        <f>IF(ISNUMBER(P417),IF(P417=100%,"CUMPLIDA",IF(AND(ISNUMBER(L417),ISNUMBER([9]OCI!$P$6)), IF(L417&lt;[9]OCI!$P$6,"INCUMPLIDA","PROCESO"), "VERIFICAR FECHA")),"SIN VALOR AVANCE")</f>
        <v>PROCESO</v>
      </c>
    </row>
    <row r="418" spans="1:17" ht="120" x14ac:dyDescent="0.2">
      <c r="A418" s="226" t="s">
        <v>12</v>
      </c>
      <c r="B418" s="224" t="s">
        <v>16</v>
      </c>
      <c r="C418" s="728"/>
      <c r="D418" s="728"/>
      <c r="E418" s="739"/>
      <c r="F418" s="739"/>
      <c r="G418" s="373" t="s">
        <v>4231</v>
      </c>
      <c r="H418" s="220" t="s">
        <v>4232</v>
      </c>
      <c r="I418" s="220" t="s">
        <v>4232</v>
      </c>
      <c r="J418" s="378">
        <v>2</v>
      </c>
      <c r="K418" s="379">
        <v>45641</v>
      </c>
      <c r="L418" s="379">
        <v>45777</v>
      </c>
      <c r="M418" s="380">
        <f t="shared" si="67"/>
        <v>19.428571428571427</v>
      </c>
      <c r="N418" s="212">
        <v>2</v>
      </c>
      <c r="O418" s="220" t="s">
        <v>4233</v>
      </c>
      <c r="P418" s="213">
        <f t="shared" si="68"/>
        <v>1</v>
      </c>
      <c r="Q418" s="214" t="str">
        <f>IF(ISNUMBER(P418),IF(P418=100%,"CUMPLIDA",IF(AND(ISNUMBER(L418),ISNUMBER([9]OCI!$P$6)), IF(L418&lt;[9]OCI!$P$6,"INCUMPLIDA","PROCESO"), "VERIFICAR FECHA")),"SIN VALOR AVANCE")</f>
        <v>CUMPLIDA</v>
      </c>
    </row>
    <row r="419" spans="1:17" ht="247.5" customHeight="1" x14ac:dyDescent="0.2">
      <c r="A419" s="654" t="s">
        <v>12</v>
      </c>
      <c r="B419" s="655" t="s">
        <v>16</v>
      </c>
      <c r="C419" s="717" t="s">
        <v>4898</v>
      </c>
      <c r="D419" s="729" t="s">
        <v>4911</v>
      </c>
      <c r="E419" s="720" t="s">
        <v>4912</v>
      </c>
      <c r="F419" s="713" t="s">
        <v>4866</v>
      </c>
      <c r="G419" s="715" t="s">
        <v>4867</v>
      </c>
      <c r="H419" s="656" t="s">
        <v>4868</v>
      </c>
      <c r="I419" s="657" t="s">
        <v>4869</v>
      </c>
      <c r="J419" s="378">
        <v>1</v>
      </c>
      <c r="K419" s="379">
        <v>45901</v>
      </c>
      <c r="L419" s="379">
        <v>46111</v>
      </c>
      <c r="M419" s="380">
        <f t="shared" si="67"/>
        <v>30</v>
      </c>
      <c r="N419" s="212">
        <v>0</v>
      </c>
      <c r="O419" s="658" t="s">
        <v>4899</v>
      </c>
      <c r="P419" s="213">
        <f t="shared" si="68"/>
        <v>0</v>
      </c>
      <c r="Q419" s="214" t="str">
        <f>IF(ISNUMBER(P419),IF(P419=100%,"CUMPLIDA",IF(AND(ISNUMBER(L419),ISNUMBER([9]OCI!$P$6)), IF(L419&lt;[9]OCI!$P$6,"INCUMPLIDA","PROCESO"), "VERIFICAR FECHA")),"SIN VALOR AVANCE")</f>
        <v>PROCESO</v>
      </c>
    </row>
    <row r="420" spans="1:17" ht="247.5" customHeight="1" x14ac:dyDescent="0.2">
      <c r="A420" s="654" t="s">
        <v>12</v>
      </c>
      <c r="B420" s="655" t="s">
        <v>16</v>
      </c>
      <c r="C420" s="718"/>
      <c r="D420" s="730"/>
      <c r="E420" s="721"/>
      <c r="F420" s="714"/>
      <c r="G420" s="716"/>
      <c r="H420" s="659" t="s">
        <v>4870</v>
      </c>
      <c r="I420" s="657" t="s">
        <v>4871</v>
      </c>
      <c r="J420" s="378">
        <v>7</v>
      </c>
      <c r="K420" s="379">
        <v>45901</v>
      </c>
      <c r="L420" s="379">
        <v>46111</v>
      </c>
      <c r="M420" s="380">
        <f t="shared" si="67"/>
        <v>30</v>
      </c>
      <c r="N420" s="212">
        <v>0</v>
      </c>
      <c r="O420" s="658" t="s">
        <v>4899</v>
      </c>
      <c r="P420" s="213">
        <f t="shared" si="68"/>
        <v>0</v>
      </c>
      <c r="Q420" s="214" t="str">
        <f>IF(ISNUMBER(P420),IF(P420=100%,"CUMPLIDA",IF(AND(ISNUMBER(L420),ISNUMBER([9]OCI!$P$6)), IF(L420&lt;[9]OCI!$P$6,"INCUMPLIDA","PROCESO"), "VERIFICAR FECHA")),"SIN VALOR AVANCE")</f>
        <v>PROCESO</v>
      </c>
    </row>
    <row r="421" spans="1:17" ht="247.5" customHeight="1" x14ac:dyDescent="0.2">
      <c r="A421" s="654" t="s">
        <v>12</v>
      </c>
      <c r="B421" s="655" t="s">
        <v>16</v>
      </c>
      <c r="C421" s="718"/>
      <c r="D421" s="730"/>
      <c r="E421" s="721"/>
      <c r="F421" s="714"/>
      <c r="G421" s="716"/>
      <c r="H421" s="660" t="s">
        <v>4872</v>
      </c>
      <c r="I421" s="657" t="s">
        <v>470</v>
      </c>
      <c r="J421" s="378">
        <v>1</v>
      </c>
      <c r="K421" s="379">
        <v>45901</v>
      </c>
      <c r="L421" s="379">
        <v>46142</v>
      </c>
      <c r="M421" s="380">
        <f t="shared" si="67"/>
        <v>34.428571428571431</v>
      </c>
      <c r="N421" s="212">
        <v>0</v>
      </c>
      <c r="O421" s="658" t="s">
        <v>4899</v>
      </c>
      <c r="P421" s="213">
        <f t="shared" si="68"/>
        <v>0</v>
      </c>
      <c r="Q421" s="214" t="str">
        <f>IF(ISNUMBER(P421),IF(P421=100%,"CUMPLIDA",IF(AND(ISNUMBER(L421),ISNUMBER([9]OCI!$P$6)), IF(L421&lt;[9]OCI!$P$6,"INCUMPLIDA","PROCESO"), "VERIFICAR FECHA")),"SIN VALOR AVANCE")</f>
        <v>PROCESO</v>
      </c>
    </row>
    <row r="422" spans="1:17" ht="247.5" customHeight="1" x14ac:dyDescent="0.2">
      <c r="A422" s="654" t="s">
        <v>12</v>
      </c>
      <c r="B422" s="655" t="s">
        <v>16</v>
      </c>
      <c r="C422" s="718"/>
      <c r="D422" s="730"/>
      <c r="E422" s="721"/>
      <c r="F422" s="714"/>
      <c r="G422" s="661" t="s">
        <v>4873</v>
      </c>
      <c r="H422" s="662" t="s">
        <v>4874</v>
      </c>
      <c r="I422" s="663" t="s">
        <v>4875</v>
      </c>
      <c r="J422" s="378">
        <v>9</v>
      </c>
      <c r="K422" s="379">
        <v>45901</v>
      </c>
      <c r="L422" s="379">
        <v>46203</v>
      </c>
      <c r="M422" s="380">
        <f t="shared" si="67"/>
        <v>43.142857142857146</v>
      </c>
      <c r="N422" s="212">
        <v>0</v>
      </c>
      <c r="O422" s="658" t="s">
        <v>4900</v>
      </c>
      <c r="P422" s="213">
        <f t="shared" si="68"/>
        <v>0</v>
      </c>
      <c r="Q422" s="214" t="str">
        <f>IF(ISNUMBER(P422),IF(P422=100%,"CUMPLIDA",IF(AND(ISNUMBER(L422),ISNUMBER([9]OCI!$P$6)), IF(L422&lt;[9]OCI!$P$6,"INCUMPLIDA","PROCESO"), "VERIFICAR FECHA")),"SIN VALOR AVANCE")</f>
        <v>PROCESO</v>
      </c>
    </row>
    <row r="423" spans="1:17" ht="247.5" customHeight="1" x14ac:dyDescent="0.2">
      <c r="A423" s="654" t="s">
        <v>12</v>
      </c>
      <c r="B423" s="655" t="s">
        <v>16</v>
      </c>
      <c r="C423" s="718"/>
      <c r="D423" s="730"/>
      <c r="E423" s="721"/>
      <c r="F423" s="714"/>
      <c r="G423" s="661" t="s">
        <v>4876</v>
      </c>
      <c r="H423" s="661" t="s">
        <v>4877</v>
      </c>
      <c r="I423" s="663" t="s">
        <v>4878</v>
      </c>
      <c r="J423" s="378">
        <v>1</v>
      </c>
      <c r="K423" s="379">
        <v>45901</v>
      </c>
      <c r="L423" s="379">
        <v>45961</v>
      </c>
      <c r="M423" s="380">
        <f t="shared" si="67"/>
        <v>8.5714285714285712</v>
      </c>
      <c r="N423" s="212">
        <v>0</v>
      </c>
      <c r="O423" s="658" t="s">
        <v>4901</v>
      </c>
      <c r="P423" s="213">
        <f t="shared" si="68"/>
        <v>0</v>
      </c>
      <c r="Q423" s="214" t="str">
        <f>IF(ISNUMBER(P423),IF(P423=100%,"CUMPLIDA",IF(AND(ISNUMBER(L423),ISNUMBER([9]OCI!$P$6)), IF(L423&lt;[9]OCI!$P$6,"INCUMPLIDA","PROCESO"), "VERIFICAR FECHA")),"SIN VALOR AVANCE")</f>
        <v>PROCESO</v>
      </c>
    </row>
    <row r="424" spans="1:17" ht="247.5" customHeight="1" x14ac:dyDescent="0.2">
      <c r="A424" s="654" t="s">
        <v>12</v>
      </c>
      <c r="B424" s="655" t="s">
        <v>16</v>
      </c>
      <c r="C424" s="718"/>
      <c r="D424" s="730"/>
      <c r="E424" s="721"/>
      <c r="F424" s="714"/>
      <c r="G424" s="660" t="s">
        <v>4879</v>
      </c>
      <c r="H424" s="660" t="s">
        <v>4880</v>
      </c>
      <c r="I424" s="657" t="s">
        <v>4881</v>
      </c>
      <c r="J424" s="378">
        <v>2</v>
      </c>
      <c r="K424" s="379">
        <v>45901</v>
      </c>
      <c r="L424" s="379">
        <v>46203</v>
      </c>
      <c r="M424" s="380">
        <f t="shared" si="67"/>
        <v>43.142857142857146</v>
      </c>
      <c r="N424" s="212">
        <v>0</v>
      </c>
      <c r="O424" s="658" t="s">
        <v>4899</v>
      </c>
      <c r="P424" s="213">
        <f t="shared" si="68"/>
        <v>0</v>
      </c>
      <c r="Q424" s="214" t="str">
        <f>IF(ISNUMBER(P424),IF(P424=100%,"CUMPLIDA",IF(AND(ISNUMBER(L424),ISNUMBER([9]OCI!$P$6)), IF(L424&lt;[9]OCI!$P$6,"INCUMPLIDA","PROCESO"), "VERIFICAR FECHA")),"SIN VALOR AVANCE")</f>
        <v>PROCESO</v>
      </c>
    </row>
    <row r="425" spans="1:17" ht="247.5" customHeight="1" x14ac:dyDescent="0.2">
      <c r="A425" s="654" t="s">
        <v>12</v>
      </c>
      <c r="B425" s="655" t="s">
        <v>16</v>
      </c>
      <c r="C425" s="718"/>
      <c r="D425" s="730"/>
      <c r="E425" s="721"/>
      <c r="F425" s="714"/>
      <c r="G425" s="664" t="s">
        <v>4882</v>
      </c>
      <c r="H425" s="664" t="s">
        <v>4883</v>
      </c>
      <c r="I425" s="665" t="s">
        <v>4884</v>
      </c>
      <c r="J425" s="378">
        <v>1</v>
      </c>
      <c r="K425" s="379">
        <v>45901</v>
      </c>
      <c r="L425" s="379">
        <v>46203</v>
      </c>
      <c r="M425" s="380">
        <f t="shared" si="67"/>
        <v>43.142857142857146</v>
      </c>
      <c r="N425" s="212">
        <v>0</v>
      </c>
      <c r="O425" s="658" t="s">
        <v>4899</v>
      </c>
      <c r="P425" s="213">
        <f t="shared" si="68"/>
        <v>0</v>
      </c>
      <c r="Q425" s="214" t="str">
        <f>IF(ISNUMBER(P425),IF(P425=100%,"CUMPLIDA",IF(AND(ISNUMBER(L425),ISNUMBER([9]OCI!$P$6)), IF(L425&lt;[9]OCI!$P$6,"INCUMPLIDA","PROCESO"), "VERIFICAR FECHA")),"SIN VALOR AVANCE")</f>
        <v>PROCESO</v>
      </c>
    </row>
    <row r="426" spans="1:17" ht="247.5" customHeight="1" x14ac:dyDescent="0.2">
      <c r="A426" s="654" t="s">
        <v>12</v>
      </c>
      <c r="B426" s="655" t="s">
        <v>16</v>
      </c>
      <c r="C426" s="718"/>
      <c r="D426" s="731"/>
      <c r="E426" s="725"/>
      <c r="F426" s="714"/>
      <c r="G426" s="666" t="s">
        <v>4885</v>
      </c>
      <c r="H426" s="667" t="s">
        <v>4886</v>
      </c>
      <c r="I426" s="668" t="s">
        <v>4881</v>
      </c>
      <c r="J426" s="378">
        <v>1</v>
      </c>
      <c r="K426" s="379">
        <v>45901</v>
      </c>
      <c r="L426" s="379">
        <v>46022</v>
      </c>
      <c r="M426" s="380">
        <f t="shared" si="67"/>
        <v>17.285714285714285</v>
      </c>
      <c r="N426" s="212">
        <v>0</v>
      </c>
      <c r="O426" s="669" t="s">
        <v>4902</v>
      </c>
      <c r="P426" s="213">
        <f t="shared" si="68"/>
        <v>0</v>
      </c>
      <c r="Q426" s="214" t="str">
        <f>IF(ISNUMBER(P426),IF(P426=100%,"CUMPLIDA",IF(AND(ISNUMBER(L426),ISNUMBER([9]OCI!$P$6)), IF(L426&lt;[9]OCI!$P$6,"INCUMPLIDA","PROCESO"), "VERIFICAR FECHA")),"SIN VALOR AVANCE")</f>
        <v>PROCESO</v>
      </c>
    </row>
    <row r="427" spans="1:17" ht="102" customHeight="1" x14ac:dyDescent="0.2">
      <c r="A427" s="670" t="s">
        <v>12</v>
      </c>
      <c r="B427" s="655" t="s">
        <v>16</v>
      </c>
      <c r="C427" s="718"/>
      <c r="D427" s="717" t="s">
        <v>4903</v>
      </c>
      <c r="E427" s="720" t="s">
        <v>4887</v>
      </c>
      <c r="F427" s="713" t="s">
        <v>4888</v>
      </c>
      <c r="G427" s="661" t="s">
        <v>4889</v>
      </c>
      <c r="H427" s="671" t="s">
        <v>4874</v>
      </c>
      <c r="I427" s="663" t="s">
        <v>4890</v>
      </c>
      <c r="J427" s="378">
        <v>9</v>
      </c>
      <c r="K427" s="379">
        <v>45901</v>
      </c>
      <c r="L427" s="379">
        <v>46203</v>
      </c>
      <c r="M427" s="380">
        <f t="shared" si="67"/>
        <v>43.142857142857146</v>
      </c>
      <c r="N427" s="212">
        <v>0</v>
      </c>
      <c r="O427" s="658" t="s">
        <v>4900</v>
      </c>
      <c r="P427" s="213">
        <f t="shared" si="68"/>
        <v>0</v>
      </c>
      <c r="Q427" s="214" t="str">
        <f>IF(ISNUMBER(P427),IF(P427=100%,"CUMPLIDA",IF(AND(ISNUMBER(L427),ISNUMBER([9]OCI!$P$6)), IF(L427&lt;[9]OCI!$P$6,"INCUMPLIDA","PROCESO"), "VERIFICAR FECHA")),"SIN VALOR AVANCE")</f>
        <v>PROCESO</v>
      </c>
    </row>
    <row r="428" spans="1:17" ht="102" customHeight="1" x14ac:dyDescent="0.2">
      <c r="A428" s="670" t="s">
        <v>12</v>
      </c>
      <c r="B428" s="655" t="s">
        <v>16</v>
      </c>
      <c r="C428" s="718"/>
      <c r="D428" s="718"/>
      <c r="E428" s="721"/>
      <c r="F428" s="714"/>
      <c r="G428" s="661" t="s">
        <v>4876</v>
      </c>
      <c r="H428" s="661" t="s">
        <v>4877</v>
      </c>
      <c r="I428" s="663" t="s">
        <v>4878</v>
      </c>
      <c r="J428" s="378">
        <v>1</v>
      </c>
      <c r="K428" s="379">
        <v>45901</v>
      </c>
      <c r="L428" s="379">
        <v>45961</v>
      </c>
      <c r="M428" s="380">
        <f t="shared" si="67"/>
        <v>8.5714285714285712</v>
      </c>
      <c r="N428" s="212">
        <v>0</v>
      </c>
      <c r="O428" s="658" t="s">
        <v>4901</v>
      </c>
      <c r="P428" s="213">
        <f t="shared" si="68"/>
        <v>0</v>
      </c>
      <c r="Q428" s="214" t="str">
        <f>IF(ISNUMBER(P428),IF(P428=100%,"CUMPLIDA",IF(AND(ISNUMBER(L428),ISNUMBER([9]OCI!$P$6)), IF(L428&lt;[9]OCI!$P$6,"INCUMPLIDA","PROCESO"), "VERIFICAR FECHA")),"SIN VALOR AVANCE")</f>
        <v>PROCESO</v>
      </c>
    </row>
    <row r="429" spans="1:17" ht="63.75" x14ac:dyDescent="0.2">
      <c r="A429" s="670" t="s">
        <v>12</v>
      </c>
      <c r="B429" s="655" t="s">
        <v>16</v>
      </c>
      <c r="C429" s="718"/>
      <c r="D429" s="718"/>
      <c r="E429" s="721"/>
      <c r="F429" s="714"/>
      <c r="G429" s="660" t="s">
        <v>4879</v>
      </c>
      <c r="H429" s="660" t="s">
        <v>4891</v>
      </c>
      <c r="I429" s="657" t="s">
        <v>4881</v>
      </c>
      <c r="J429" s="378">
        <v>2</v>
      </c>
      <c r="K429" s="379">
        <v>45901</v>
      </c>
      <c r="L429" s="379">
        <v>46203</v>
      </c>
      <c r="M429" s="380">
        <f t="shared" si="67"/>
        <v>43.142857142857146</v>
      </c>
      <c r="N429" s="212">
        <v>0</v>
      </c>
      <c r="O429" s="658" t="s">
        <v>4899</v>
      </c>
      <c r="P429" s="213">
        <f t="shared" si="68"/>
        <v>0</v>
      </c>
      <c r="Q429" s="214" t="str">
        <f>IF(ISNUMBER(P429),IF(P429=100%,"CUMPLIDA",IF(AND(ISNUMBER(L429),ISNUMBER([9]OCI!$P$6)), IF(L429&lt;[9]OCI!$P$6,"INCUMPLIDA","PROCESO"), "VERIFICAR FECHA")),"SIN VALOR AVANCE")</f>
        <v>PROCESO</v>
      </c>
    </row>
    <row r="430" spans="1:17" ht="63.75" x14ac:dyDescent="0.2">
      <c r="A430" s="670" t="s">
        <v>12</v>
      </c>
      <c r="B430" s="655" t="s">
        <v>16</v>
      </c>
      <c r="C430" s="718"/>
      <c r="D430" s="719"/>
      <c r="E430" s="722"/>
      <c r="F430" s="723"/>
      <c r="G430" s="664" t="s">
        <v>4882</v>
      </c>
      <c r="H430" s="664" t="s">
        <v>4883</v>
      </c>
      <c r="I430" s="665" t="s">
        <v>4884</v>
      </c>
      <c r="J430" s="378">
        <v>1</v>
      </c>
      <c r="K430" s="379">
        <v>45901</v>
      </c>
      <c r="L430" s="379">
        <v>46203</v>
      </c>
      <c r="M430" s="380">
        <f t="shared" si="67"/>
        <v>43.142857142857146</v>
      </c>
      <c r="N430" s="212">
        <v>0</v>
      </c>
      <c r="O430" s="658" t="s">
        <v>4899</v>
      </c>
      <c r="P430" s="213">
        <f t="shared" si="68"/>
        <v>0</v>
      </c>
      <c r="Q430" s="214" t="str">
        <f>IF(ISNUMBER(P430),IF(P430=100%,"CUMPLIDA",IF(AND(ISNUMBER(L430),ISNUMBER([9]OCI!$P$6)), IF(L430&lt;[9]OCI!$P$6,"INCUMPLIDA","PROCESO"), "VERIFICAR FECHA")),"SIN VALOR AVANCE")</f>
        <v>PROCESO</v>
      </c>
    </row>
    <row r="431" spans="1:17" ht="102" customHeight="1" x14ac:dyDescent="0.2">
      <c r="A431" s="654" t="s">
        <v>12</v>
      </c>
      <c r="B431" s="655" t="s">
        <v>16</v>
      </c>
      <c r="C431" s="718"/>
      <c r="D431" s="717" t="s">
        <v>4904</v>
      </c>
      <c r="E431" s="724" t="s">
        <v>4892</v>
      </c>
      <c r="F431" s="713" t="s">
        <v>4893</v>
      </c>
      <c r="G431" s="661" t="s">
        <v>4889</v>
      </c>
      <c r="H431" s="671" t="s">
        <v>4874</v>
      </c>
      <c r="I431" s="663" t="s">
        <v>4875</v>
      </c>
      <c r="J431" s="378">
        <v>9</v>
      </c>
      <c r="K431" s="379">
        <v>45901</v>
      </c>
      <c r="L431" s="379">
        <v>46203</v>
      </c>
      <c r="M431" s="380">
        <f t="shared" ref="M431:M435" si="78">(L431-K431)/7</f>
        <v>43.142857142857146</v>
      </c>
      <c r="N431" s="212">
        <v>0</v>
      </c>
      <c r="O431" s="658" t="s">
        <v>4900</v>
      </c>
      <c r="P431" s="213">
        <f t="shared" ref="P431:P435" si="79">N431/J431</f>
        <v>0</v>
      </c>
      <c r="Q431" s="214" t="str">
        <f>IF(ISNUMBER(P431),IF(P431=100%,"CUMPLIDA",IF(AND(ISNUMBER(L431),ISNUMBER([9]OCI!$P$6)), IF(L431&lt;[9]OCI!$P$6,"INCUMPLIDA","PROCESO"), "VERIFICAR FECHA")),"SIN VALOR AVANCE")</f>
        <v>PROCESO</v>
      </c>
    </row>
    <row r="432" spans="1:17" ht="102" customHeight="1" x14ac:dyDescent="0.2">
      <c r="A432" s="654" t="s">
        <v>12</v>
      </c>
      <c r="B432" s="655" t="s">
        <v>16</v>
      </c>
      <c r="C432" s="718"/>
      <c r="D432" s="718"/>
      <c r="E432" s="721"/>
      <c r="F432" s="714"/>
      <c r="G432" s="661" t="s">
        <v>4876</v>
      </c>
      <c r="H432" s="661" t="s">
        <v>4877</v>
      </c>
      <c r="I432" s="663" t="s">
        <v>4878</v>
      </c>
      <c r="J432" s="378">
        <v>1</v>
      </c>
      <c r="K432" s="379">
        <v>45901</v>
      </c>
      <c r="L432" s="379">
        <v>45961</v>
      </c>
      <c r="M432" s="380">
        <f t="shared" si="78"/>
        <v>8.5714285714285712</v>
      </c>
      <c r="N432" s="212">
        <v>0</v>
      </c>
      <c r="O432" s="658" t="s">
        <v>4901</v>
      </c>
      <c r="P432" s="213">
        <f t="shared" si="79"/>
        <v>0</v>
      </c>
      <c r="Q432" s="214" t="str">
        <f>IF(ISNUMBER(P432),IF(P432=100%,"CUMPLIDA",IF(AND(ISNUMBER(L432),ISNUMBER([9]OCI!$P$6)), IF(L432&lt;[9]OCI!$P$6,"INCUMPLIDA","PROCESO"), "VERIFICAR FECHA")),"SIN VALOR AVANCE")</f>
        <v>PROCESO</v>
      </c>
    </row>
    <row r="433" spans="1:17" ht="63.75" x14ac:dyDescent="0.2">
      <c r="A433" s="654" t="s">
        <v>12</v>
      </c>
      <c r="B433" s="655" t="s">
        <v>16</v>
      </c>
      <c r="C433" s="718"/>
      <c r="D433" s="718"/>
      <c r="E433" s="721"/>
      <c r="F433" s="714"/>
      <c r="G433" s="660" t="s">
        <v>4879</v>
      </c>
      <c r="H433" s="660" t="s">
        <v>4880</v>
      </c>
      <c r="I433" s="657" t="s">
        <v>4881</v>
      </c>
      <c r="J433" s="378">
        <v>2</v>
      </c>
      <c r="K433" s="379">
        <v>45901</v>
      </c>
      <c r="L433" s="379">
        <v>46203</v>
      </c>
      <c r="M433" s="380">
        <f t="shared" si="78"/>
        <v>43.142857142857146</v>
      </c>
      <c r="N433" s="212">
        <v>0</v>
      </c>
      <c r="O433" s="658" t="s">
        <v>4899</v>
      </c>
      <c r="P433" s="213">
        <f t="shared" si="79"/>
        <v>0</v>
      </c>
      <c r="Q433" s="214" t="str">
        <f>IF(ISNUMBER(P433),IF(P433=100%,"CUMPLIDA",IF(AND(ISNUMBER(L433),ISNUMBER([9]OCI!$P$6)), IF(L433&lt;[9]OCI!$P$6,"INCUMPLIDA","PROCESO"), "VERIFICAR FECHA")),"SIN VALOR AVANCE")</f>
        <v>PROCESO</v>
      </c>
    </row>
    <row r="434" spans="1:17" ht="63.75" x14ac:dyDescent="0.2">
      <c r="A434" s="654" t="s">
        <v>12</v>
      </c>
      <c r="B434" s="655" t="s">
        <v>16</v>
      </c>
      <c r="C434" s="718"/>
      <c r="D434" s="719"/>
      <c r="E434" s="725"/>
      <c r="F434" s="723"/>
      <c r="G434" s="664" t="s">
        <v>4882</v>
      </c>
      <c r="H434" s="664" t="s">
        <v>4883</v>
      </c>
      <c r="I434" s="665" t="s">
        <v>4884</v>
      </c>
      <c r="J434" s="378">
        <v>1</v>
      </c>
      <c r="K434" s="379">
        <v>45901</v>
      </c>
      <c r="L434" s="379">
        <v>46203</v>
      </c>
      <c r="M434" s="380">
        <f t="shared" si="78"/>
        <v>43.142857142857146</v>
      </c>
      <c r="N434" s="212">
        <v>0</v>
      </c>
      <c r="O434" s="658" t="s">
        <v>4899</v>
      </c>
      <c r="P434" s="213">
        <f t="shared" si="79"/>
        <v>0</v>
      </c>
      <c r="Q434" s="214" t="str">
        <f>IF(ISNUMBER(P434),IF(P434=100%,"CUMPLIDA",IF(AND(ISNUMBER(L434),ISNUMBER([9]OCI!$P$6)), IF(L434&lt;[9]OCI!$P$6,"INCUMPLIDA","PROCESO"), "VERIFICAR FECHA")),"SIN VALOR AVANCE")</f>
        <v>PROCESO</v>
      </c>
    </row>
    <row r="435" spans="1:17" ht="382.5" x14ac:dyDescent="0.2">
      <c r="A435" s="670" t="s">
        <v>12</v>
      </c>
      <c r="B435" s="672" t="s">
        <v>16</v>
      </c>
      <c r="C435" s="719"/>
      <c r="D435" s="674" t="s">
        <v>4905</v>
      </c>
      <c r="E435" s="673" t="s">
        <v>4894</v>
      </c>
      <c r="F435" s="659" t="s">
        <v>4895</v>
      </c>
      <c r="G435" s="659" t="s">
        <v>4896</v>
      </c>
      <c r="H435" s="659" t="s">
        <v>4897</v>
      </c>
      <c r="I435" s="657" t="s">
        <v>4881</v>
      </c>
      <c r="J435" s="378">
        <v>2</v>
      </c>
      <c r="K435" s="379">
        <v>45901</v>
      </c>
      <c r="L435" s="379">
        <v>46203</v>
      </c>
      <c r="M435" s="380">
        <f t="shared" si="78"/>
        <v>43.142857142857146</v>
      </c>
      <c r="N435" s="212">
        <v>0</v>
      </c>
      <c r="O435" s="658" t="s">
        <v>4899</v>
      </c>
      <c r="P435" s="213">
        <f t="shared" si="79"/>
        <v>0</v>
      </c>
      <c r="Q435" s="214" t="str">
        <f>IF(ISNUMBER(P435),IF(P435=100%,"CUMPLIDA",IF(AND(ISNUMBER(L435),ISNUMBER([9]OCI!$P$6)), IF(L435&lt;[9]OCI!$P$6,"INCUMPLIDA","PROCESO"), "VERIFICAR FECHA")),"SIN VALOR AVANCE")</f>
        <v>PROCESO</v>
      </c>
    </row>
  </sheetData>
  <sheetProtection algorithmName="SHA-512" hashValue="BGx1cnV72uecdgq3R/PQ4PH7QKhduE+aKrIIsxIWAD62bFDyF6t94dj7LZtKMCMhiiOdi2pnUdpBjhQzv37EVA==" saltValue="11KgqVmgndb9r3hOLaxIjA==" spinCount="100000" sheet="1" formatCells="0" formatColumns="0" formatRows="0" autoFilter="0"/>
  <protectedRanges>
    <protectedRange sqref="Y324" name="Rango2_1_1_3_1_1_2_2_1_1_1_1_1_1_1_1_3_4"/>
    <protectedRange sqref="Y332:Y335" name="Rango2_39_1_1_1_1_1_1_3_4"/>
    <protectedRange sqref="Y328:Y330" name="Rango2_1_1_6_1_1_1_1_1_1_3_4"/>
    <protectedRange sqref="Y351:Y356" name="Rango2_4_2_2_1_1_1_1_3_4"/>
    <protectedRange sqref="Y357:Y359 Y367 Y361:Y365" name="Rango2_5_1_3_4"/>
    <protectedRange sqref="S355:T356" name="Rango2_4_2_1_1_1_2_1_3_2"/>
    <protectedRange sqref="U355:V356" name="Rango2_4_2_1_2_1_1_3_2"/>
    <protectedRange sqref="S351:S354" name="Rango2_4_2_1_1_2_3_2"/>
    <protectedRange sqref="R357:S359" name="Rango2_2_3_2"/>
    <protectedRange sqref="T357:T359" name="Rango2_3_3_2"/>
    <protectedRange sqref="U357:V359" name="Rango2_4_3_2"/>
    <protectedRange sqref="R360:S360" name="Rango2_8_2_3_2"/>
    <protectedRange sqref="T360" name="Rango2_9_2_3_2"/>
    <protectedRange sqref="U360:V360" name="Rango2_10_2_3_2"/>
    <protectedRange sqref="R361:S367" name="Rango2_13_2_3_2"/>
    <protectedRange sqref="T361:T367" name="Rango2_14_3_2"/>
    <protectedRange sqref="U361:V367" name="Rango2_15_2_3_2"/>
    <protectedRange sqref="R368:S369" name="Rango2_19_3_2"/>
    <protectedRange sqref="T368:T369" name="Rango2_20_2_3_2"/>
    <protectedRange sqref="U368:V369 U372:V373" name="Rango2_21_2_3_2"/>
    <protectedRange sqref="R376:S376" name="Rango2_26_2_3_2"/>
    <protectedRange sqref="R374:S375" name="Rango2_2_1_2_3_2"/>
    <protectedRange sqref="T374:T376" name="Rango2_27_2_3_2"/>
    <protectedRange sqref="U374:V376" name="Rango2_1_2_2_3_2"/>
    <protectedRange sqref="V335" name="Rango2_38_1_2_1_1_1_1_1_1_3_1_1"/>
    <protectedRange sqref="V343" name="Rango2_62_1_2_1_1_1_1_1_1_3_1_1"/>
    <protectedRange sqref="U351:V354" name="Rango2_4_2_1_1_1_1_2_2_3_1_1"/>
    <protectedRange sqref="V370:V371" name="Rango2_1_2_2_3_3_1"/>
    <protectedRange sqref="U370:U371" name="Rango2_1_2_2_3_2_2_1"/>
    <protectedRange sqref="S370:S373" name="Rango2_1_1_1_3_1_2_1"/>
    <protectedRange sqref="T370:T373" name="Rango2_27_2_3_1_2_1"/>
    <protectedRange sqref="R370:R373" name="Rango2_1_1_1_3_2_1_1"/>
    <protectedRange sqref="R174:R175" name="Rango2_11_2_1_1_2_1_1_3_3"/>
    <protectedRange sqref="R176:R177" name="Rango2_11_3_1_2_1_1_1_3_3"/>
    <protectedRange sqref="S174:S177" name="Rango2_11_4_1_2_1_1_1_3_3"/>
    <protectedRange sqref="T174:T177" name="Rango2_12_1_2_1_2_1_1_3_3"/>
    <protectedRange sqref="U174:V177" name="Rango2_14_1_2_2_1_1_1_3_3"/>
    <protectedRange sqref="R77:R78" name="Rango2_38_2_12_1_4_1_1_2_1_1_1_1_2_1_1_1_1_1_3_3"/>
    <protectedRange sqref="S77:S78" name="Rango2_38_2_12_1_2_2_1_1_2_1_1_1_1_2_1_1_1_1_1_3_3"/>
    <protectedRange sqref="S90" name="Rango2_41_2_2_1_1_1_1_1_1_2_1_1_1_1_2_1_1_1_1_1_3_3"/>
    <protectedRange sqref="R102:R103" name="Rango2_40_2_3_1_1_1_1_1_2_1_1_1_1_2_1_1_1_1_1_3_3"/>
    <protectedRange sqref="S102:S103" name="Rango2_41_2_2_1_1_1_1_1_1_2_1_1_1_1_2_1_2_1_1_3_3"/>
    <protectedRange sqref="R119:R122" name="Rango2_2_14_1_2_1_1_1_1_1_3_3"/>
    <protectedRange sqref="R118 R116" name="Rango2_1_2_4_1_2_1_1_1_1_1_3_3"/>
    <protectedRange sqref="R117" name="Rango2_1_1_1_2_1_1_2_1_1_1_1_1_3_3"/>
    <protectedRange sqref="S119:S122" name="Rango2_3_7_1_2_1_1_1_1_1_3_3"/>
    <protectedRange sqref="Y139:Y142" name="Rango2_24_1_1_1_1_1_1_3_1"/>
    <protectedRange sqref="Y155" name="Rango2_3_5_1_1_1_1_1_1_3_1"/>
    <protectedRange sqref="Y156" name="Rango2_30_1_1_1_1_1_1_1_3_1"/>
    <protectedRange sqref="Y157" name="Rango2_30_1_1_1_1_1_3_1"/>
    <protectedRange sqref="E11:E15" name="Rango2_16_1_1_3_2_1_1_3"/>
    <protectedRange sqref="E47:E58" name="Rango2_2_3_1_1_1_2_2_1_1_3"/>
    <protectedRange sqref="E59:E62" name="Rango2_2_6_1_1_2_2_1_1_3"/>
    <protectedRange sqref="F11:F15" name="Rango2_5_1_2_1_1_2_2_1_1_3"/>
    <protectedRange sqref="F47:F58" name="Rango2_6_3_1_1_2_2_1_1_3"/>
    <protectedRange sqref="E386:E391" name="Rango2_1_11_1_1_2_1_1_1_1_3_1_1_2"/>
    <protectedRange sqref="E392" name="Rango2_4_1_1_4_1_2_1_1_1_1_3_1_1_2"/>
    <protectedRange sqref="F386:F387" name="Rango2_2_2_8_1_2_1_1_1_1_3_1_1_2"/>
    <protectedRange sqref="F388" name="Rango2_3_1_11_1_2_1_1_1_1_3_1_1_2"/>
    <protectedRange sqref="F389" name="Rango2_6_1_2_1_2_1_1_1_1_3_1_1_2"/>
    <protectedRange sqref="O385" name="Rango2_64_1_1_1_1_1_1_3_1_1_2"/>
    <protectedRange sqref="O378:O379" name="Rango2_8_8_1_1_1_1_1_1_3_1_1_2"/>
    <protectedRange sqref="O380:O384" name="Rango2_4_3_2_1_1_1_1_1_1_3_1_1_2"/>
    <protectedRange sqref="K378:L384" name="Rango2_8_6_1_1_2_1_1_1_1_1_1_3_1_1_2"/>
    <protectedRange sqref="K388" name="Rango2_5_12_1_1_2_1_1_1_1_2_1_3_1_1_2"/>
    <protectedRange sqref="L388" name="Rango2_5_12_1_1_2_1_1_1_1_1_2_1_3_1_1_2"/>
    <protectedRange sqref="J390" name="Rango2_8_7_1_1_2_1_1_1_1_2_1_3_1_1_2"/>
    <protectedRange sqref="J392" name="Rango2_11_5_1_1_2_1_1_1_1_1_1_3_1_1_2"/>
    <protectedRange sqref="G392" name="Rango2_4_3_1_4_1_2_1_1_1_1_1_1_3_1_1_2"/>
    <protectedRange sqref="I392" name="Rango2_11_1_1_1_1_2_1_1_1_1_2_1_3_1_1_2"/>
    <protectedRange sqref="K392" name="Rango2_12_2_2_1_2_1_1_1_1_2_1_3_1_1_2"/>
    <protectedRange sqref="H392" name="Rango2_11_1_1_1_1_2_1_1_1_1_1_2_1_3_1_1_2"/>
    <protectedRange sqref="E399:E401" name="Rango2_7_1_1_2"/>
    <protectedRange sqref="K399:L401" name="Rango2_4_3_1_1_1_1_3"/>
    <protectedRange sqref="F403:F409" name="Rango2_12_2_1_2_1_1_2"/>
    <protectedRange sqref="G410:I411" name="Rango2_19_3_1_1_2"/>
    <protectedRange sqref="J410:J411" name="Rango2_20_2_3_1_1_2"/>
    <protectedRange sqref="K410:L411" name="Rango2_21_2_3_1_1_2"/>
    <protectedRange sqref="O402" name="Rango2_22_2_3_1_1_2"/>
    <protectedRange sqref="O411" name="Rango2_23_2_3_1_1_2"/>
    <protectedRange sqref="F412:F416" name="Rango2_25_2_3_1_1_2"/>
    <protectedRange sqref="L377" name="Rango2_38_1_2_1_1_1_1_1_1_3_1_1_2_1_3"/>
    <protectedRange sqref="L385" name="Rango2_62_1_2_1_1_1_1_1_1_3_1_1_2_1_3"/>
    <protectedRange sqref="K393:L396" name="Rango2_4_2_1_1_1_1_2_2_3_1_1_2_1_3"/>
    <protectedRange sqref="K414:L415" name="Rango2_21_2_3_5_1_1_2"/>
    <protectedRange sqref="L412:L413" name="Rango2_1_2_2_3_3_4_1_1_2"/>
    <protectedRange sqref="K412:K413" name="Rango2_1_2_2_3_2_2_4_1_1_2"/>
    <protectedRange sqref="I412:I415" name="Rango2_1_1_1_3_1_2_4_1_1_2"/>
    <protectedRange sqref="J412:J415" name="Rango2_27_2_3_1_2_4_1_1_2"/>
    <protectedRange sqref="H412:H415" name="Rango2_1_1_1_3_2_1_4_1_1_2"/>
    <protectedRange sqref="G412:G415" name="Rango2_26_2_3_1_2_1_1_2"/>
    <protectedRange sqref="G418:I418" name="Rango2_26_2_3_6_1_1_2"/>
    <protectedRange sqref="G416:I417" name="Rango2_2_1_2_3_6_1_1_2"/>
    <protectedRange sqref="J416:J418" name="Rango2_27_2_3_6_1_1_2"/>
    <protectedRange sqref="K416:L418" name="Rango2_1_2_2_3_7_1_1_2"/>
    <protectedRange sqref="E412:E418" name="Rango2_24_2_3_1_1_1_1_3"/>
    <protectedRange sqref="O216:O217" name="Rango2_16_1_2_1_1_2_7_1_3"/>
    <protectedRange sqref="G197" name="Rango2_3_2_2_1_2_1_1_1_1_1_3_6_1_3"/>
    <protectedRange sqref="O200:O203 O215" name="Rango2_37_1_1_1_1_1_1_3_7_1_3"/>
    <protectedRange sqref="G200:G203" name="Rango2_34_1_1_2_1_1_1_1_1_3_8_1_3"/>
    <protectedRange sqref="E306:E308" name="Rango2_5_2_1_1_3_6_1_3"/>
    <protectedRange sqref="E309:E311" name="Rango2_1_1_2_1_4_6_1_3"/>
    <protectedRange sqref="E312:E313" name="Rango2_2_1_1_1_4_6_1_3"/>
    <protectedRange sqref="E314" name="Rango2_3_1_1_3_6_1_3"/>
    <protectedRange sqref="F309:F311" name="Rango2_15_1_3_6_1_3"/>
    <protectedRange sqref="G309" name="Rango2_18_1_3_6_1_3"/>
    <protectedRange sqref="G310" name="Rango2_2_1_1_1_1_3_6_1_3"/>
    <protectedRange sqref="G311" name="Rango2_3_1_2_1_1_2_6_1_3"/>
    <protectedRange sqref="F312:F313" name="Rango2_20_1_3_6_1_3"/>
    <protectedRange sqref="G312:G313" name="Rango2_21_1_1_2_6_1_3"/>
    <protectedRange sqref="O312:O313" name="Rango2_26_1_3_7_1_3"/>
    <protectedRange sqref="F325" name="Rango2_47_1_1_2_6_1_3"/>
    <protectedRange sqref="H216:H217" name="Rango2_11_2_1_1_2_1_1_3_1_1_6_1_3"/>
    <protectedRange sqref="H218:H219" name="Rango2_11_3_1_2_1_1_1_3_1_1_6_1_3"/>
    <protectedRange sqref="I216:I219" name="Rango2_11_4_1_2_1_1_1_3_1_1_6_1_3"/>
    <protectedRange sqref="J216:J219" name="Rango2_12_1_2_1_2_1_1_3_1_1_6_1_3"/>
    <protectedRange sqref="K216:L219" name="Rango2_14_1_2_2_1_1_1_3_1_1_6_1_3"/>
    <protectedRange sqref="H119:H120" name="Rango2_38_2_12_1_4_1_1_2_1_1_1_1_2_1_1_1_1_1_3_1_1_6_1_3"/>
    <protectedRange sqref="I119:I120" name="Rango2_38_2_12_1_2_2_1_1_2_1_1_1_1_2_1_1_1_1_1_3_1_1_6_1_3"/>
    <protectedRange sqref="I132" name="Rango2_41_2_2_1_1_1_1_1_1_2_1_1_1_1_2_1_1_1_1_1_3_1_1_6_1_3"/>
    <protectedRange sqref="H144:H145" name="Rango2_40_2_3_1_1_1_1_1_2_1_1_1_1_2_1_1_1_1_1_3_1_1_6_1_3"/>
    <protectedRange sqref="I144:I145" name="Rango2_41_2_2_1_1_1_1_1_1_2_1_1_1_1_2_1_2_1_1_3_1_1_6_1_3"/>
    <protectedRange sqref="H161:H164" name="Rango2_2_14_1_2_1_1_1_1_1_3_1_1_6_1_3"/>
    <protectedRange sqref="H160 H158" name="Rango2_1_2_4_1_2_1_1_1_1_1_3_1_1_6_1_3"/>
    <protectedRange sqref="H159" name="Rango2_1_1_1_2_1_1_2_1_1_1_1_1_3_1_1_6_1_3"/>
    <protectedRange sqref="I161:I164" name="Rango2_3_7_1_2_1_1_1_1_1_3_1_1_6_1_3"/>
    <protectedRange sqref="I160 I158" name="Rango2_1_3_13_1_2_1_1_1_1_1_3_1_1_6_1_3"/>
    <protectedRange sqref="I159" name="Rango2_1_1_2_2_1_2_1_1_1_1_1_3_1_1_6_1_3"/>
    <protectedRange sqref="J161:J164" name="Rango2_4_21_1_2_1_1_1_1_1_3_1_1_6_1_3"/>
    <protectedRange sqref="J158 J160" name="Rango2_1_4_1_2_2_1_1_1_1_1_3_1_1_6_1_3"/>
    <protectedRange sqref="J159" name="Rango2_1_1_3_1_1_2_1_1_1_1_1_3_1_1_6_1_3"/>
    <protectedRange sqref="K158:L158 K160:L160" name="Rango2_1_5_1_1_2_1_1_1_1_1_3_1_1_6_1_3"/>
    <protectedRange sqref="K159:L159" name="Rango2_1_1_4_1_1_2_1_1_1_1_1_3_1_1_6_1_3"/>
    <protectedRange sqref="K161:L164" name="Rango2_5_3_1_2_1_2_1_1_1_1_1_3_1_1_6_1_3"/>
    <protectedRange sqref="H157" name="Rango2_1_2_4_1_1_2_1_1_1_1_1_3_1_1_6_1_3"/>
    <protectedRange sqref="I157" name="Rango2_1_3_13_1_1_2_1_1_1_1_1_3_1_1_6_1_3"/>
    <protectedRange sqref="J157" name="Rango2_1_4_1_1_2_1_1_1_1_1_3_2_6_1_3"/>
    <protectedRange sqref="K157:L157" name="Rango2_1_5_1_2_4_1_1_1_1_1_3_1_1_6_1_3"/>
    <protectedRange sqref="H178:H179" name="Rango2_2_3_2_1_2_1_1_1_1_1_3_2_6_1_3"/>
    <protectedRange sqref="H177" name="Rango2_7_3_1_1_2_1_1_1_1_1_3_2_6_1_3"/>
    <protectedRange sqref="I178:I179" name="Rango2_2_4_1_1_2_1_1_1_1_1_3_1_1_6_1_3"/>
    <protectedRange sqref="I177" name="Rango2_7_4_1_1_2_1_1_1_1_1_3_1_1_6_1_3"/>
    <protectedRange sqref="J178:J179" name="Rango2_2_5_1_1_2_1_1_1_1_1_3_1_1_6_1_3"/>
    <protectedRange sqref="J177" name="Rango2_7_5_1_1_2_1_1_1_1_1_3_1_1_6_1_3"/>
    <protectedRange sqref="K178:K179" name="Rango2_14_8_1_2_1_1_1_1_1_3_2_6_1_3"/>
    <protectedRange sqref="L178:L179" name="Rango2_2_6_1_1_2_1_1_1_1_1_3_2_6_1_3"/>
    <protectedRange sqref="K177:L177" name="Rango2_7_6_1_1_2_1_1_1_1_1_3_1_1_6_1_3"/>
    <protectedRange sqref="H176" name="Rango2_11_5_1_2_1_1_1_1_3_1_1_6_1_3"/>
    <protectedRange sqref="I176" name="Rango2_12_4_2_1_1_1_1_1_3_2_6_1_3"/>
    <protectedRange sqref="J176" name="Rango2_13_6_2_1_1_1_1_1_3_2_6_1_3"/>
    <protectedRange sqref="K176" name="Rango2_14_8_2_1_1_1_1_1_3_1_1_6_1_3"/>
    <protectedRange sqref="L176" name="Rango2_1_5_1_2_1_1_1_1_1_1_1_3_1_1_6_1_3"/>
    <protectedRange sqref="H181:H184" name="Rango2_17_2_1_2_1_1_1_1_1_3_2_6_1_3"/>
    <protectedRange sqref="I181:I184" name="Rango2_18_1_1_2_1_1_1_1_1_3_2_6_1_3"/>
    <protectedRange sqref="J181:J184" name="Rango2_20_1_1_2_1_1_1_1_1_3_1_1_6_1_3"/>
    <protectedRange sqref="K181:L184" name="Rango2_5_3_2_1_2_2_1_1_1_1_1_3_1_1_6_1_3"/>
    <protectedRange sqref="H180" name="Rango2_17_2_2_1_1_1_1_1_3_1_1_6_1_3"/>
    <protectedRange sqref="I180" name="Rango2_18_1_2_1_1_1_1_1_3_1_1_6_1_3"/>
    <protectedRange sqref="J180" name="Rango2_20_1_2_1_1_1_1_1_3_2_6_1_3"/>
    <protectedRange sqref="L180" name="Rango2_1_5_1_2_2_1_1_1_1_1_1_3_2_6_1_3"/>
    <protectedRange sqref="H199" name="Rango2_27_1_1_2_1_1_1_1_1_3_1_1_6_1_3"/>
    <protectedRange sqref="H197" name="Rango2_3_3_2_1_2_1_1_1_1_1_3_1_1_6_1_3"/>
    <protectedRange sqref="I199:J199" name="Rango2_28_1_1_2_1_1_1_1_1_3_1_1_6_1_3"/>
    <protectedRange sqref="I197:J197" name="Rango2_3_4_2_1_2_1_1_1_1_1_3_1_1_6_1_3"/>
    <protectedRange sqref="K199 K197" name="Rango2_29_1_1_2_1_1_1_1_1_3_1_1_6_1_3"/>
    <protectedRange sqref="L197" name="Rango2_2_7_1_1_2_1_1_1_1_1_3_1_1_6_1_3"/>
    <protectedRange sqref="H196" name="Rango2_27_1_2_1_1_1_1_1_3_1_1_6_1_3"/>
    <protectedRange sqref="I196:J196" name="Rango2_28_1_3_1_1_1_1_1_3_1_1_6_1_3"/>
    <protectedRange sqref="K196" name="Rango2_29_1_3_1_1_1_1_1_3_1_1_6_1_3"/>
    <protectedRange sqref="J198" name="Rango2_28_1_2_1_1_1_1_1_1_3_1_1_6_1_3"/>
    <protectedRange sqref="H198" name="Rango2_27_1_1_1_2_1_1_1_1_1_3_2_6_1_3"/>
    <protectedRange sqref="L196" name="Rango2_1_5_1_2_3_1_1_1_1_1_1_3_2_6_1_3"/>
    <protectedRange sqref="I198" name="Rango2_28_1_1_1_2_1_1_1_1_1_3_2_6_1_3"/>
    <protectedRange sqref="K198" name="Rango2_29_1_2_1_1_1_1_1_1_3_2_6_1_3"/>
    <protectedRange sqref="L198" name="Rango2_2_7_1_3_1_1_1_1_1_3_2_6_1_3"/>
    <protectedRange sqref="L199" name="Rango2_2_7_1_2_1_1_1_1_1_1_3_2_6_1_3"/>
    <protectedRange sqref="H200:H203" name="Rango2_34_1_1_2_1_1_1_1_1_3_2_6_1_3"/>
    <protectedRange sqref="I200:J203" name="Rango2_35_1_1_2_1_1_1_1_1_3_2_6_1_3"/>
    <protectedRange sqref="K200:L203" name="Rango2_5_3_3_1_1_2_1_1_1_1_1_3_2_6_1_3"/>
    <protectedRange sqref="I215:J215" name="Rango2_35_1_2_1_1_1_1_1_3_2_6_1_3"/>
    <protectedRange sqref="K215" name="Rango2_36_1_2_1_1_1_2_1_3_2_6_1_3"/>
    <protectedRange sqref="L215" name="Rango2_36_1_2_1_1_1_1_2_1_3_2_6_1_3"/>
    <protectedRange sqref="H306:I308" name="Rango2_10_1_1_2_2_6_1_3"/>
    <protectedRange sqref="J306:J308" name="Rango2_12_1_1_2_2_6_1_3"/>
    <protectedRange sqref="K306:L308" name="Rango2_13_1_1_2_2_6_1_3"/>
    <protectedRange sqref="H309" name="Rango2_1_1_2_1_1_3_2_6_1_3"/>
    <protectedRange sqref="H310" name="Rango2_2_2_1_3_2_6_1_3"/>
    <protectedRange sqref="H311" name="Rango2_3_2_1_1_3_2_6_1_3"/>
    <protectedRange sqref="I309" name="Rango2_1_2_1_1_3_2_6_1_3"/>
    <protectedRange sqref="I310" name="Rango2_2_3_1_3_2_6_1_3"/>
    <protectedRange sqref="I311" name="Rango2_3_3_1_3_2_6_1_3"/>
    <protectedRange sqref="J309" name="Rango2_1_4_1_1_2_2_6_1_3"/>
    <protectedRange sqref="J310" name="Rango2_2_4_1_3_2_6_1_3"/>
    <protectedRange sqref="J311" name="Rango2_3_4_1_3_2_6_1_3"/>
    <protectedRange sqref="K309:L309" name="Rango2_1_5_1_3_2_6_1_3"/>
    <protectedRange sqref="K310:L310" name="Rango2_2_5_1_1_3_2_6_1_3"/>
    <protectedRange sqref="K311:L311" name="Rango2_3_5_1_3_2_6_1_3"/>
    <protectedRange sqref="H312:H313" name="Rango2_22_1_1_2_2_6_1_3"/>
    <protectedRange sqref="I312:I313" name="Rango2_23_1_3_2_6_1_3"/>
    <protectedRange sqref="J312:J313" name="Rango2_24_1_3_2_6_1_3"/>
    <protectedRange sqref="K312:L313" name="Rango2_25_1_3_2_6_1_3"/>
    <protectedRange sqref="H314" name="Rango2_29_1_3_2_6_1_3"/>
    <protectedRange sqref="I314" name="Rango2_30_1_3_2_6_1_3"/>
    <protectedRange sqref="J314" name="Rango2_31_1_3_2_6_1_3"/>
    <protectedRange sqref="K314:L314" name="Rango2_32_1_3_2_6_1_3"/>
    <protectedRange sqref="H315:I321" name="Rango2_37_1_3_2_6_1_3"/>
    <protectedRange sqref="J315:J320" name="Rango2_38_1_1_2_2_6_1_3"/>
    <protectedRange sqref="K315:L319" name="Rango2_39_1_1_2_2_6_1_3"/>
    <protectedRange sqref="H323:I324" name="Rango2_43_1_1_2_2_6_1_3"/>
    <protectedRange sqref="J323:J324" name="Rango2_44_1_1_2_2_6_1_3"/>
    <protectedRange sqref="K323:L324" name="Rango2_45_1_1_2_2_6_1_3"/>
    <protectedRange sqref="H325:I325" name="Rango2_49_1_1_2_2_6_1_3"/>
    <protectedRange sqref="J325:J326" name="Rango2_50_1_1_2_2_6_1_3"/>
    <protectedRange sqref="K325:L326" name="Rango2_51_1_1_2_2_6_1_3"/>
    <protectedRange sqref="E419:E426" name="Rango2_1_3_1"/>
    <protectedRange sqref="E427:E428" name="Rango2_2_1_3_1"/>
    <protectedRange sqref="E431:E432" name="Rango2_4_1_3_1"/>
    <protectedRange sqref="E435" name="Rango2_5_1_3_1"/>
  </protectedRanges>
  <mergeCells count="271">
    <mergeCell ref="E11:E15"/>
    <mergeCell ref="D11:D15"/>
    <mergeCell ref="E16:E23"/>
    <mergeCell ref="E24:E26"/>
    <mergeCell ref="E27:E28"/>
    <mergeCell ref="E36:E45"/>
    <mergeCell ref="D16:D23"/>
    <mergeCell ref="E63:E73"/>
    <mergeCell ref="F63:F73"/>
    <mergeCell ref="A1:B3"/>
    <mergeCell ref="C1:Q2"/>
    <mergeCell ref="C3:Q3"/>
    <mergeCell ref="A4:I4"/>
    <mergeCell ref="K4:O4"/>
    <mergeCell ref="K5:O5"/>
    <mergeCell ref="K6:O6"/>
    <mergeCell ref="K7:O7"/>
    <mergeCell ref="K8:O8"/>
    <mergeCell ref="C11:C15"/>
    <mergeCell ref="C16:C23"/>
    <mergeCell ref="G13:G14"/>
    <mergeCell ref="G18:G20"/>
    <mergeCell ref="G47:G49"/>
    <mergeCell ref="G50:G53"/>
    <mergeCell ref="G54:G57"/>
    <mergeCell ref="F11:F15"/>
    <mergeCell ref="F16:F23"/>
    <mergeCell ref="F24:F26"/>
    <mergeCell ref="F27:F28"/>
    <mergeCell ref="F29:F35"/>
    <mergeCell ref="F47:F58"/>
    <mergeCell ref="G25:G26"/>
    <mergeCell ref="G29:G31"/>
    <mergeCell ref="G33:G35"/>
    <mergeCell ref="G37:G40"/>
    <mergeCell ref="G42:G45"/>
    <mergeCell ref="F36:F45"/>
    <mergeCell ref="D27:D28"/>
    <mergeCell ref="D29:D35"/>
    <mergeCell ref="E29:E35"/>
    <mergeCell ref="E47:E58"/>
    <mergeCell ref="D36:D45"/>
    <mergeCell ref="C29:C35"/>
    <mergeCell ref="C36:C45"/>
    <mergeCell ref="C24:C26"/>
    <mergeCell ref="D24:D26"/>
    <mergeCell ref="C27:C28"/>
    <mergeCell ref="D295:D296"/>
    <mergeCell ref="E295:E296"/>
    <mergeCell ref="F295:F296"/>
    <mergeCell ref="D297:D305"/>
    <mergeCell ref="E297:E305"/>
    <mergeCell ref="F297:F305"/>
    <mergeCell ref="F59:F62"/>
    <mergeCell ref="D47:D58"/>
    <mergeCell ref="D59:D62"/>
    <mergeCell ref="E74:E75"/>
    <mergeCell ref="F74:F75"/>
    <mergeCell ref="C76:C85"/>
    <mergeCell ref="D76:D85"/>
    <mergeCell ref="E76:E85"/>
    <mergeCell ref="C74:C75"/>
    <mergeCell ref="D74:D75"/>
    <mergeCell ref="F76:F85"/>
    <mergeCell ref="C108:C118"/>
    <mergeCell ref="D108:D118"/>
    <mergeCell ref="E108:E118"/>
    <mergeCell ref="F108:F118"/>
    <mergeCell ref="G108:G109"/>
    <mergeCell ref="C47:C58"/>
    <mergeCell ref="C59:C62"/>
    <mergeCell ref="E59:E62"/>
    <mergeCell ref="C63:C73"/>
    <mergeCell ref="D63:D73"/>
    <mergeCell ref="C86:C96"/>
    <mergeCell ref="D86:D96"/>
    <mergeCell ref="E86:E96"/>
    <mergeCell ref="F86:F96"/>
    <mergeCell ref="G86:G87"/>
    <mergeCell ref="C97:C107"/>
    <mergeCell ref="D97:D107"/>
    <mergeCell ref="E97:E107"/>
    <mergeCell ref="F97:F107"/>
    <mergeCell ref="C119:C131"/>
    <mergeCell ref="D119:D131"/>
    <mergeCell ref="E119:E131"/>
    <mergeCell ref="F119:F131"/>
    <mergeCell ref="G121:G122"/>
    <mergeCell ref="C132:C145"/>
    <mergeCell ref="D132:D145"/>
    <mergeCell ref="E132:E145"/>
    <mergeCell ref="F132:F145"/>
    <mergeCell ref="G133:G134"/>
    <mergeCell ref="C180:C195"/>
    <mergeCell ref="D180:D195"/>
    <mergeCell ref="E180:E195"/>
    <mergeCell ref="F180:F195"/>
    <mergeCell ref="G185:G186"/>
    <mergeCell ref="C196:C199"/>
    <mergeCell ref="D196:D199"/>
    <mergeCell ref="E196:E199"/>
    <mergeCell ref="F196:F199"/>
    <mergeCell ref="C200:C215"/>
    <mergeCell ref="D200:D215"/>
    <mergeCell ref="E200:E215"/>
    <mergeCell ref="F200:F215"/>
    <mergeCell ref="G204:G205"/>
    <mergeCell ref="C216:C219"/>
    <mergeCell ref="D216:D219"/>
    <mergeCell ref="E216:E219"/>
    <mergeCell ref="F216:F219"/>
    <mergeCell ref="C220:C235"/>
    <mergeCell ref="D220:D235"/>
    <mergeCell ref="E220:E235"/>
    <mergeCell ref="F220:F235"/>
    <mergeCell ref="C236:C254"/>
    <mergeCell ref="D236:D254"/>
    <mergeCell ref="E236:E254"/>
    <mergeCell ref="F236:F254"/>
    <mergeCell ref="C255:C261"/>
    <mergeCell ref="D255:D261"/>
    <mergeCell ref="E255:E261"/>
    <mergeCell ref="F255:F261"/>
    <mergeCell ref="C276:C305"/>
    <mergeCell ref="D276:D279"/>
    <mergeCell ref="E276:E279"/>
    <mergeCell ref="F276:F279"/>
    <mergeCell ref="D280:D283"/>
    <mergeCell ref="C262:C268"/>
    <mergeCell ref="D262:D268"/>
    <mergeCell ref="E262:E268"/>
    <mergeCell ref="F262:F268"/>
    <mergeCell ref="C269:C271"/>
    <mergeCell ref="D269:D271"/>
    <mergeCell ref="E269:E271"/>
    <mergeCell ref="F269:F271"/>
    <mergeCell ref="C272:C275"/>
    <mergeCell ref="D272:D275"/>
    <mergeCell ref="E272:E275"/>
    <mergeCell ref="F272:F275"/>
    <mergeCell ref="C306:C326"/>
    <mergeCell ref="D306:D308"/>
    <mergeCell ref="E306:E308"/>
    <mergeCell ref="F306:F308"/>
    <mergeCell ref="D309:D311"/>
    <mergeCell ref="E309:E311"/>
    <mergeCell ref="F309:F311"/>
    <mergeCell ref="D312:D313"/>
    <mergeCell ref="E312:E313"/>
    <mergeCell ref="F312:F313"/>
    <mergeCell ref="D315:D322"/>
    <mergeCell ref="E315:E322"/>
    <mergeCell ref="F315:F322"/>
    <mergeCell ref="D323:D324"/>
    <mergeCell ref="E323:E324"/>
    <mergeCell ref="F323:F324"/>
    <mergeCell ref="D347:D357"/>
    <mergeCell ref="E347:E357"/>
    <mergeCell ref="F347:F357"/>
    <mergeCell ref="D358:D359"/>
    <mergeCell ref="E358:E359"/>
    <mergeCell ref="F358:F359"/>
    <mergeCell ref="D360:D361"/>
    <mergeCell ref="E360:E361"/>
    <mergeCell ref="F360:F361"/>
    <mergeCell ref="D362:D364"/>
    <mergeCell ref="E362:E364"/>
    <mergeCell ref="F362:F364"/>
    <mergeCell ref="G363:G364"/>
    <mergeCell ref="C367:C369"/>
    <mergeCell ref="D367:D369"/>
    <mergeCell ref="E367:E369"/>
    <mergeCell ref="F367:F369"/>
    <mergeCell ref="C370:C377"/>
    <mergeCell ref="D370:D377"/>
    <mergeCell ref="E370:E377"/>
    <mergeCell ref="F370:F377"/>
    <mergeCell ref="F419:F426"/>
    <mergeCell ref="G419:G421"/>
    <mergeCell ref="D427:D430"/>
    <mergeCell ref="E427:E430"/>
    <mergeCell ref="F427:F430"/>
    <mergeCell ref="D431:D434"/>
    <mergeCell ref="E431:E434"/>
    <mergeCell ref="F431:F434"/>
    <mergeCell ref="C419:C435"/>
    <mergeCell ref="D419:D426"/>
    <mergeCell ref="E419:E426"/>
    <mergeCell ref="G146:G147"/>
    <mergeCell ref="C157:C175"/>
    <mergeCell ref="D157:D175"/>
    <mergeCell ref="E157:E175"/>
    <mergeCell ref="F157:F175"/>
    <mergeCell ref="C176:C179"/>
    <mergeCell ref="D176:D179"/>
    <mergeCell ref="E176:E179"/>
    <mergeCell ref="F176:F179"/>
    <mergeCell ref="C146:C156"/>
    <mergeCell ref="D146:D156"/>
    <mergeCell ref="E146:E156"/>
    <mergeCell ref="F146:F156"/>
    <mergeCell ref="E280:E283"/>
    <mergeCell ref="F280:F283"/>
    <mergeCell ref="D284:D286"/>
    <mergeCell ref="E284:E286"/>
    <mergeCell ref="F284:F286"/>
    <mergeCell ref="D287:D291"/>
    <mergeCell ref="E287:E291"/>
    <mergeCell ref="F287:F291"/>
    <mergeCell ref="D292:D294"/>
    <mergeCell ref="E292:E294"/>
    <mergeCell ref="F292:F294"/>
    <mergeCell ref="D325:D326"/>
    <mergeCell ref="E325:E326"/>
    <mergeCell ref="F325:F326"/>
    <mergeCell ref="C327:C365"/>
    <mergeCell ref="D327:D329"/>
    <mergeCell ref="E327:E329"/>
    <mergeCell ref="F327:F329"/>
    <mergeCell ref="G327:G328"/>
    <mergeCell ref="D330:D332"/>
    <mergeCell ref="E330:E332"/>
    <mergeCell ref="F330:F332"/>
    <mergeCell ref="G331:G332"/>
    <mergeCell ref="D333:D340"/>
    <mergeCell ref="E333:E340"/>
    <mergeCell ref="F333:F340"/>
    <mergeCell ref="G336:G339"/>
    <mergeCell ref="D341:D343"/>
    <mergeCell ref="E341:E343"/>
    <mergeCell ref="F341:F343"/>
    <mergeCell ref="G342:G343"/>
    <mergeCell ref="D345:D346"/>
    <mergeCell ref="E345:E346"/>
    <mergeCell ref="F345:F346"/>
    <mergeCell ref="G345:G346"/>
    <mergeCell ref="F378:F385"/>
    <mergeCell ref="C386:C387"/>
    <mergeCell ref="D386:D387"/>
    <mergeCell ref="E386:E387"/>
    <mergeCell ref="F386:F387"/>
    <mergeCell ref="G386:G387"/>
    <mergeCell ref="C390:C391"/>
    <mergeCell ref="D390:D391"/>
    <mergeCell ref="E390:E391"/>
    <mergeCell ref="F390:F391"/>
    <mergeCell ref="G390:G391"/>
    <mergeCell ref="C378:C385"/>
    <mergeCell ref="D378:D385"/>
    <mergeCell ref="E378:E385"/>
    <mergeCell ref="C410:C411"/>
    <mergeCell ref="E410:E411"/>
    <mergeCell ref="F410:F411"/>
    <mergeCell ref="C412:C418"/>
    <mergeCell ref="E412:E418"/>
    <mergeCell ref="F412:F418"/>
    <mergeCell ref="D399:D401"/>
    <mergeCell ref="D403:D409"/>
    <mergeCell ref="D410:D411"/>
    <mergeCell ref="D412:D418"/>
    <mergeCell ref="C393:C398"/>
    <mergeCell ref="D393:D398"/>
    <mergeCell ref="E393:E398"/>
    <mergeCell ref="F393:F398"/>
    <mergeCell ref="G393:G398"/>
    <mergeCell ref="C399:C401"/>
    <mergeCell ref="E399:E401"/>
    <mergeCell ref="F399:F401"/>
    <mergeCell ref="C403:C409"/>
    <mergeCell ref="E403:E409"/>
    <mergeCell ref="F403:F409"/>
  </mergeCells>
  <phoneticPr fontId="45" type="noConversion"/>
  <conditionalFormatting sqref="Q11:Q435">
    <cfRule type="cellIs" dxfId="29" priority="1" operator="equal">
      <formula>"SIN VALOR AVANCE"</formula>
    </cfRule>
    <cfRule type="cellIs" dxfId="28" priority="2" operator="equal">
      <formula>"VALIDAR FECHA"</formula>
    </cfRule>
    <cfRule type="cellIs" dxfId="27" priority="3" operator="equal">
      <formula>"INCUMPLIDA"</formula>
    </cfRule>
    <cfRule type="cellIs" dxfId="26" priority="4" operator="equal">
      <formula>"PROCESO"</formula>
    </cfRule>
    <cfRule type="cellIs" dxfId="25" priority="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12:R114 R131:R133 R151:R153 R170:R172 R52:R54 R63:R65 R74:R76 R87:R89 R99:R101 G204 H154:H156 G165:G166 G185 H173:H175 H193:H195 H212:H214 H94:H96 H105:H107 H116:H118 H129:H131 H141:H143 H64" xr:uid="{A13B4440-9FAF-4AA1-8529-D62293101F4B}">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348:S349 S85:S89 S97:S101 S110:S114 S129:S133 S168:S172 S50:S54 S92 S45 S80 S144 S61:S65 S149:S153 S105 S124 S163 S56 S67 S72:S76 I114:I118 I390:I391 I127:I131 I139:I143 I152:I156 I171:I175 I210:I214 I92:I96 I134 I87 I122 I186 I103:I107 I191:I195 I147 I166 I205 I98 I109 I64" xr:uid="{9C603203-8E0D-4F73-B127-3CFFA9E26F8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51 U86 U73 U130 U62 K93 K128 K115 K172 K104" xr:uid="{ECD31A9C-2E94-4030-A787-1570D802D557}">
      <formula1>1900/1/1</formula1>
      <formula2>3000/1/1</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D13" sqref="D13"/>
    </sheetView>
  </sheetViews>
  <sheetFormatPr baseColWidth="10" defaultColWidth="11.42578125" defaultRowHeight="14.25" x14ac:dyDescent="0.2"/>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x14ac:dyDescent="0.2">
      <c r="A1" s="7"/>
      <c r="B1" s="898"/>
      <c r="C1" s="899"/>
      <c r="D1" s="902" t="s">
        <v>4764</v>
      </c>
      <c r="E1" s="902"/>
      <c r="F1" s="902"/>
      <c r="G1" s="902"/>
      <c r="H1" s="902"/>
      <c r="I1" s="902"/>
      <c r="J1" s="902"/>
      <c r="K1" s="902"/>
      <c r="L1" s="902"/>
      <c r="M1" s="902"/>
      <c r="N1" s="902"/>
      <c r="O1" s="902"/>
      <c r="P1" s="902"/>
      <c r="Q1" s="902"/>
      <c r="R1" s="903"/>
    </row>
    <row r="2" spans="1:18" ht="15" x14ac:dyDescent="0.2">
      <c r="A2" s="7"/>
      <c r="B2" s="900"/>
      <c r="C2" s="901"/>
      <c r="D2" s="904"/>
      <c r="E2" s="904"/>
      <c r="F2" s="904"/>
      <c r="G2" s="904"/>
      <c r="H2" s="904"/>
      <c r="I2" s="904"/>
      <c r="J2" s="904"/>
      <c r="K2" s="904"/>
      <c r="L2" s="904"/>
      <c r="M2" s="904"/>
      <c r="N2" s="904"/>
      <c r="O2" s="904"/>
      <c r="P2" s="904"/>
      <c r="Q2" s="904"/>
      <c r="R2" s="905"/>
    </row>
    <row r="3" spans="1:18" ht="15" x14ac:dyDescent="0.2">
      <c r="A3" s="7"/>
      <c r="B3" s="900"/>
      <c r="C3" s="901"/>
      <c r="D3" s="901"/>
      <c r="E3" s="901"/>
      <c r="F3" s="901"/>
      <c r="G3" s="901"/>
      <c r="H3" s="901"/>
      <c r="I3" s="901"/>
      <c r="J3" s="901"/>
      <c r="K3" s="901"/>
      <c r="L3" s="901"/>
      <c r="M3" s="901"/>
      <c r="N3" s="901"/>
      <c r="O3" s="901"/>
      <c r="P3" s="901"/>
      <c r="Q3" s="901"/>
      <c r="R3" s="906"/>
    </row>
    <row r="4" spans="1:18" ht="15.75" x14ac:dyDescent="0.2">
      <c r="A4" s="7"/>
      <c r="B4" s="888" t="s">
        <v>45</v>
      </c>
      <c r="C4" s="889"/>
      <c r="D4" s="889"/>
      <c r="E4" s="889"/>
      <c r="F4" s="889"/>
      <c r="G4" s="889"/>
      <c r="H4" s="889"/>
      <c r="I4" s="889"/>
      <c r="J4" s="889"/>
      <c r="K4" s="12"/>
      <c r="L4" s="891"/>
      <c r="M4" s="891"/>
      <c r="N4" s="891"/>
      <c r="O4" s="891"/>
      <c r="P4" s="891"/>
      <c r="Q4" s="627"/>
      <c r="R4" s="2"/>
    </row>
    <row r="5" spans="1:18" ht="15.75" x14ac:dyDescent="0.2">
      <c r="A5" s="7"/>
      <c r="B5" s="9" t="s">
        <v>47</v>
      </c>
      <c r="C5" s="8"/>
      <c r="D5" s="8"/>
      <c r="E5" s="8"/>
      <c r="F5" s="12"/>
      <c r="G5" s="12"/>
      <c r="H5" s="12"/>
      <c r="I5" s="12"/>
      <c r="J5" s="12"/>
      <c r="K5" s="12"/>
      <c r="L5" s="891"/>
      <c r="M5" s="891"/>
      <c r="N5" s="891"/>
      <c r="O5" s="891"/>
      <c r="P5" s="891"/>
      <c r="Q5" s="627"/>
      <c r="R5" s="2"/>
    </row>
    <row r="6" spans="1:18" ht="15.75" x14ac:dyDescent="0.2">
      <c r="A6" s="7"/>
      <c r="B6" s="9" t="s">
        <v>4765</v>
      </c>
      <c r="C6" s="8"/>
      <c r="D6" s="8"/>
      <c r="E6" s="8"/>
      <c r="F6" s="12"/>
      <c r="G6" s="12"/>
      <c r="H6" s="12"/>
      <c r="I6" s="12"/>
      <c r="J6" s="12"/>
      <c r="K6" s="12"/>
      <c r="L6" s="891"/>
      <c r="M6" s="891"/>
      <c r="N6" s="891"/>
      <c r="O6" s="891"/>
      <c r="P6" s="891"/>
      <c r="Q6" s="627"/>
      <c r="R6" s="2"/>
    </row>
    <row r="7" spans="1:18" ht="15.75" x14ac:dyDescent="0.2">
      <c r="A7" s="7"/>
      <c r="B7" s="9" t="s">
        <v>4766</v>
      </c>
      <c r="C7" s="8"/>
      <c r="D7" s="8"/>
      <c r="E7" s="8"/>
      <c r="F7" s="12"/>
      <c r="G7" s="12"/>
      <c r="H7" s="12"/>
      <c r="I7" s="12"/>
      <c r="J7" s="12"/>
      <c r="K7" s="12"/>
      <c r="L7" s="897" t="s">
        <v>4778</v>
      </c>
      <c r="M7" s="897"/>
      <c r="N7" s="897"/>
      <c r="O7" s="897"/>
      <c r="P7" s="897"/>
      <c r="Q7" s="628">
        <v>44925</v>
      </c>
      <c r="R7" s="2"/>
    </row>
    <row r="8" spans="1:18" ht="15.75" x14ac:dyDescent="0.2">
      <c r="A8" s="7"/>
      <c r="B8" s="9" t="s">
        <v>51</v>
      </c>
      <c r="C8" s="8"/>
      <c r="D8" s="8"/>
      <c r="E8" s="8"/>
      <c r="F8" s="12"/>
      <c r="G8" s="12"/>
      <c r="H8" s="12"/>
      <c r="I8" s="12"/>
      <c r="J8" s="12"/>
      <c r="K8" s="12"/>
      <c r="L8" s="894" t="s">
        <v>4779</v>
      </c>
      <c r="M8" s="894"/>
      <c r="N8" s="894"/>
      <c r="O8" s="894"/>
      <c r="P8" s="894"/>
      <c r="Q8" s="629">
        <v>45219</v>
      </c>
      <c r="R8" s="2"/>
    </row>
    <row r="9" spans="1:18" ht="15.75" x14ac:dyDescent="0.2">
      <c r="A9" s="7"/>
      <c r="B9" s="10"/>
      <c r="C9" s="3"/>
      <c r="D9" s="3"/>
      <c r="E9" s="3"/>
      <c r="F9" s="13"/>
      <c r="G9" s="13"/>
      <c r="H9" s="13"/>
      <c r="I9" s="13"/>
      <c r="J9" s="13"/>
      <c r="K9" s="13"/>
      <c r="L9" s="3"/>
      <c r="M9" s="11"/>
      <c r="N9" s="11"/>
      <c r="O9" s="11"/>
      <c r="P9" s="11"/>
      <c r="Q9" s="11"/>
      <c r="R9" s="4"/>
    </row>
    <row r="10" spans="1:18" ht="63" x14ac:dyDescent="0.2">
      <c r="A10" s="7"/>
      <c r="B10" s="580" t="s">
        <v>27</v>
      </c>
      <c r="C10" s="580" t="s">
        <v>9</v>
      </c>
      <c r="D10" s="580" t="s">
        <v>53</v>
      </c>
      <c r="E10" s="580" t="s">
        <v>4768</v>
      </c>
      <c r="F10" s="581" t="s">
        <v>4769</v>
      </c>
      <c r="G10" s="580" t="s">
        <v>4770</v>
      </c>
      <c r="H10" s="580" t="s">
        <v>57</v>
      </c>
      <c r="I10" s="580" t="s">
        <v>58</v>
      </c>
      <c r="J10" s="582" t="s">
        <v>59</v>
      </c>
      <c r="K10" s="582" t="s">
        <v>60</v>
      </c>
      <c r="L10" s="583" t="s">
        <v>61</v>
      </c>
      <c r="M10" s="583" t="s">
        <v>62</v>
      </c>
      <c r="N10" s="418" t="s">
        <v>63</v>
      </c>
      <c r="O10" s="630" t="s">
        <v>64</v>
      </c>
      <c r="P10" s="584" t="s">
        <v>66</v>
      </c>
      <c r="Q10" s="582" t="s">
        <v>33</v>
      </c>
      <c r="R10" s="582" t="s">
        <v>65</v>
      </c>
    </row>
    <row r="11" spans="1:18" ht="315.75" x14ac:dyDescent="0.2">
      <c r="B11" s="631" t="s">
        <v>12</v>
      </c>
      <c r="C11" s="632" t="s">
        <v>7</v>
      </c>
      <c r="D11" s="632" t="s">
        <v>4780</v>
      </c>
      <c r="E11" s="632">
        <v>2.1</v>
      </c>
      <c r="F11" s="633" t="s">
        <v>4781</v>
      </c>
      <c r="G11" s="633" t="s">
        <v>4782</v>
      </c>
      <c r="H11" s="633" t="s">
        <v>4782</v>
      </c>
      <c r="I11" s="634" t="s">
        <v>4783</v>
      </c>
      <c r="J11" s="633" t="s">
        <v>4783</v>
      </c>
      <c r="K11" s="635" t="s">
        <v>4784</v>
      </c>
      <c r="L11" s="636">
        <v>43745</v>
      </c>
      <c r="M11" s="636">
        <v>44195</v>
      </c>
      <c r="N11" s="637">
        <f>(M11-L11)/7</f>
        <v>64.285714285714292</v>
      </c>
      <c r="O11" s="638">
        <v>1</v>
      </c>
      <c r="P11" s="638">
        <f>O11</f>
        <v>1</v>
      </c>
      <c r="Q11" s="639" t="str">
        <f>IF(ISNUMBER(P11),IF(P11=100%,"CUMPLIDA",IF(AND(ISNUMBER(M11),ISNUMBER(AGN!$Q$7)), IF(M11&lt;AGN!$Q$7,"INCUMPLIDA","PROCESO"), "VERIFICAR FECHA")),"SIN VALOR AVANCE")</f>
        <v>CUMPLIDA</v>
      </c>
      <c r="R11" s="640" t="s">
        <v>4785</v>
      </c>
    </row>
    <row r="12" spans="1:18" ht="120.75" x14ac:dyDescent="0.2">
      <c r="B12" s="631" t="s">
        <v>12</v>
      </c>
      <c r="C12" s="632" t="s">
        <v>7</v>
      </c>
      <c r="D12" s="632" t="s">
        <v>4786</v>
      </c>
      <c r="E12" s="632">
        <v>2.2000000000000002</v>
      </c>
      <c r="F12" s="633" t="s">
        <v>4787</v>
      </c>
      <c r="G12" s="633" t="s">
        <v>4788</v>
      </c>
      <c r="H12" s="633" t="s">
        <v>4788</v>
      </c>
      <c r="I12" s="634" t="s">
        <v>4789</v>
      </c>
      <c r="J12" s="633" t="s">
        <v>4789</v>
      </c>
      <c r="K12" s="635" t="s">
        <v>4790</v>
      </c>
      <c r="L12" s="636">
        <v>43720</v>
      </c>
      <c r="M12" s="636">
        <v>44195</v>
      </c>
      <c r="N12" s="637">
        <f t="shared" ref="N12:N23" si="0">(M12-L12)/7</f>
        <v>67.857142857142861</v>
      </c>
      <c r="O12" s="638">
        <v>1</v>
      </c>
      <c r="P12" s="638">
        <f t="shared" ref="P12:P23" si="1">O12</f>
        <v>1</v>
      </c>
      <c r="Q12" s="639" t="str">
        <f>IF(ISNUMBER(P12),IF(P12=100%,"CUMPLIDA",IF(AND(ISNUMBER(M12),ISNUMBER(AGN!$Q$7)), IF(M12&lt;AGN!$Q$7,"INCUMPLIDA","PROCESO"), "VERIFICAR FECHA")),"SIN VALOR AVANCE")</f>
        <v>CUMPLIDA</v>
      </c>
      <c r="R12" s="640" t="s">
        <v>4791</v>
      </c>
    </row>
    <row r="13" spans="1:18" ht="300.75" x14ac:dyDescent="0.2">
      <c r="B13" s="631" t="s">
        <v>12</v>
      </c>
      <c r="C13" s="632" t="s">
        <v>7</v>
      </c>
      <c r="D13" s="632" t="s">
        <v>4792</v>
      </c>
      <c r="E13" s="632">
        <v>2.2999999999999998</v>
      </c>
      <c r="F13" s="633" t="s">
        <v>4793</v>
      </c>
      <c r="G13" s="633" t="s">
        <v>4794</v>
      </c>
      <c r="H13" s="633" t="s">
        <v>4794</v>
      </c>
      <c r="I13" s="634" t="s">
        <v>4795</v>
      </c>
      <c r="J13" s="633" t="s">
        <v>4795</v>
      </c>
      <c r="K13" s="633" t="s">
        <v>4784</v>
      </c>
      <c r="L13" s="636">
        <v>43676</v>
      </c>
      <c r="M13" s="636">
        <v>44195</v>
      </c>
      <c r="N13" s="637">
        <f t="shared" si="0"/>
        <v>74.142857142857139</v>
      </c>
      <c r="O13" s="638">
        <v>1</v>
      </c>
      <c r="P13" s="638">
        <f t="shared" si="1"/>
        <v>1</v>
      </c>
      <c r="Q13" s="639" t="str">
        <f>IF(ISNUMBER(P13),IF(P13=100%,"CUMPLIDA",IF(AND(ISNUMBER(M13),ISNUMBER(AGN!$Q$7)), IF(M13&lt;AGN!$Q$7,"INCUMPLIDA","PROCESO"), "VERIFICAR FECHA")),"SIN VALOR AVANCE")</f>
        <v>CUMPLIDA</v>
      </c>
      <c r="R13" s="640" t="s">
        <v>4796</v>
      </c>
    </row>
    <row r="14" spans="1:18" ht="390" x14ac:dyDescent="0.2">
      <c r="B14" s="631" t="s">
        <v>12</v>
      </c>
      <c r="C14" s="632" t="s">
        <v>7</v>
      </c>
      <c r="D14" s="895" t="s">
        <v>4797</v>
      </c>
      <c r="E14" s="895">
        <v>2.5</v>
      </c>
      <c r="F14" s="896" t="s">
        <v>4798</v>
      </c>
      <c r="G14" s="633" t="s">
        <v>4799</v>
      </c>
      <c r="H14" s="633" t="s">
        <v>4799</v>
      </c>
      <c r="I14" s="634" t="s">
        <v>4800</v>
      </c>
      <c r="J14" s="633" t="s">
        <v>4800</v>
      </c>
      <c r="K14" s="635" t="s">
        <v>228</v>
      </c>
      <c r="L14" s="636">
        <v>43720</v>
      </c>
      <c r="M14" s="636">
        <v>44499</v>
      </c>
      <c r="N14" s="637">
        <f t="shared" si="0"/>
        <v>111.28571428571429</v>
      </c>
      <c r="O14" s="638">
        <v>1</v>
      </c>
      <c r="P14" s="638">
        <f t="shared" si="1"/>
        <v>1</v>
      </c>
      <c r="Q14" s="639" t="str">
        <f>IF(ISNUMBER(P14),IF(P14=100%,"CUMPLIDA",IF(AND(ISNUMBER(M14),ISNUMBER(AGN!$Q$7)), IF(M14&lt;AGN!$Q$7,"INCUMPLIDA","PROCESO"), "VERIFICAR FECHA")),"SIN VALOR AVANCE")</f>
        <v>CUMPLIDA</v>
      </c>
      <c r="R14" s="640" t="s">
        <v>4801</v>
      </c>
    </row>
    <row r="15" spans="1:18" ht="63" customHeight="1" x14ac:dyDescent="0.2">
      <c r="B15" s="631" t="s">
        <v>12</v>
      </c>
      <c r="C15" s="632" t="s">
        <v>7</v>
      </c>
      <c r="D15" s="895"/>
      <c r="E15" s="895"/>
      <c r="F15" s="896"/>
      <c r="G15" s="896" t="s">
        <v>4802</v>
      </c>
      <c r="H15" s="896" t="s">
        <v>4802</v>
      </c>
      <c r="I15" s="634" t="s">
        <v>4803</v>
      </c>
      <c r="J15" s="633" t="s">
        <v>4803</v>
      </c>
      <c r="K15" s="635" t="s">
        <v>4804</v>
      </c>
      <c r="L15" s="636">
        <v>43740</v>
      </c>
      <c r="M15" s="636">
        <v>44012</v>
      </c>
      <c r="N15" s="637">
        <f t="shared" si="0"/>
        <v>38.857142857142854</v>
      </c>
      <c r="O15" s="638">
        <v>1</v>
      </c>
      <c r="P15" s="638">
        <f t="shared" si="1"/>
        <v>1</v>
      </c>
      <c r="Q15" s="639" t="str">
        <f>IF(ISNUMBER(P15),IF(P15=100%,"CUMPLIDA",IF(AND(ISNUMBER(M15),ISNUMBER(AGN!$Q$7)), IF(M15&lt;AGN!$Q$7,"INCUMPLIDA","PROCESO"), "VERIFICAR FECHA")),"SIN VALOR AVANCE")</f>
        <v>CUMPLIDA</v>
      </c>
      <c r="R15" s="640" t="s">
        <v>4805</v>
      </c>
    </row>
    <row r="16" spans="1:18" ht="76.5" customHeight="1" x14ac:dyDescent="0.2">
      <c r="B16" s="631" t="s">
        <v>12</v>
      </c>
      <c r="C16" s="632" t="s">
        <v>7</v>
      </c>
      <c r="D16" s="895"/>
      <c r="E16" s="895"/>
      <c r="F16" s="896"/>
      <c r="G16" s="896"/>
      <c r="H16" s="896"/>
      <c r="I16" s="634" t="s">
        <v>4806</v>
      </c>
      <c r="J16" s="633" t="s">
        <v>4806</v>
      </c>
      <c r="K16" s="635" t="s">
        <v>4807</v>
      </c>
      <c r="L16" s="636">
        <v>43740</v>
      </c>
      <c r="M16" s="636">
        <v>44925</v>
      </c>
      <c r="N16" s="637">
        <f t="shared" si="0"/>
        <v>169.28571428571428</v>
      </c>
      <c r="O16" s="638">
        <v>1</v>
      </c>
      <c r="P16" s="638">
        <f t="shared" si="1"/>
        <v>1</v>
      </c>
      <c r="Q16" s="639" t="str">
        <f>IF(ISNUMBER(P16),IF(P16=100%,"CUMPLIDA",IF(AND(ISNUMBER(M16),ISNUMBER(AGN!$Q$7)), IF(M16&lt;AGN!$Q$7,"INCUMPLIDA","PROCESO"), "VERIFICAR FECHA")),"SIN VALOR AVANCE")</f>
        <v>CUMPLIDA</v>
      </c>
      <c r="R16" s="640" t="s">
        <v>4805</v>
      </c>
    </row>
    <row r="17" spans="2:18" ht="61.5" customHeight="1" x14ac:dyDescent="0.2">
      <c r="B17" s="631" t="s">
        <v>12</v>
      </c>
      <c r="C17" s="632" t="s">
        <v>7</v>
      </c>
      <c r="D17" s="895" t="s">
        <v>4808</v>
      </c>
      <c r="E17" s="895">
        <v>5.0999999999999996</v>
      </c>
      <c r="F17" s="896" t="s">
        <v>4809</v>
      </c>
      <c r="G17" s="896" t="s">
        <v>4810</v>
      </c>
      <c r="H17" s="896" t="s">
        <v>4810</v>
      </c>
      <c r="I17" s="634" t="s">
        <v>4811</v>
      </c>
      <c r="J17" s="633" t="s">
        <v>4811</v>
      </c>
      <c r="K17" s="633" t="s">
        <v>4812</v>
      </c>
      <c r="L17" s="636">
        <v>43760</v>
      </c>
      <c r="M17" s="636">
        <v>44377</v>
      </c>
      <c r="N17" s="637">
        <f t="shared" si="0"/>
        <v>88.142857142857139</v>
      </c>
      <c r="O17" s="638">
        <v>1</v>
      </c>
      <c r="P17" s="638">
        <f t="shared" si="1"/>
        <v>1</v>
      </c>
      <c r="Q17" s="639" t="str">
        <f>IF(ISNUMBER(P17),IF(P17=100%,"CUMPLIDA",IF(AND(ISNUMBER(M17),ISNUMBER(AGN!$Q$7)), IF(M17&lt;AGN!$Q$7,"INCUMPLIDA","PROCESO"), "VERIFICAR FECHA")),"SIN VALOR AVANCE")</f>
        <v>CUMPLIDA</v>
      </c>
      <c r="R17" s="640" t="s">
        <v>4813</v>
      </c>
    </row>
    <row r="18" spans="2:18" ht="90" customHeight="1" x14ac:dyDescent="0.2">
      <c r="B18" s="631" t="s">
        <v>12</v>
      </c>
      <c r="C18" s="632" t="s">
        <v>7</v>
      </c>
      <c r="D18" s="895"/>
      <c r="E18" s="895"/>
      <c r="F18" s="896"/>
      <c r="G18" s="896"/>
      <c r="H18" s="896"/>
      <c r="I18" s="634" t="s">
        <v>4814</v>
      </c>
      <c r="J18" s="633" t="s">
        <v>4814</v>
      </c>
      <c r="K18" s="635" t="s">
        <v>4815</v>
      </c>
      <c r="L18" s="636">
        <v>44377</v>
      </c>
      <c r="M18" s="636">
        <v>44560</v>
      </c>
      <c r="N18" s="637">
        <f t="shared" si="0"/>
        <v>26.142857142857142</v>
      </c>
      <c r="O18" s="638">
        <v>1</v>
      </c>
      <c r="P18" s="638">
        <f t="shared" si="1"/>
        <v>1</v>
      </c>
      <c r="Q18" s="639" t="str">
        <f>IF(ISNUMBER(P18),IF(P18=100%,"CUMPLIDA",IF(AND(ISNUMBER(M18),ISNUMBER(AGN!$Q$7)), IF(M18&lt;AGN!$Q$7,"INCUMPLIDA","PROCESO"), "VERIFICAR FECHA")),"SIN VALOR AVANCE")</f>
        <v>CUMPLIDA</v>
      </c>
      <c r="R18" s="640" t="s">
        <v>4813</v>
      </c>
    </row>
    <row r="19" spans="2:18" ht="165" x14ac:dyDescent="0.2">
      <c r="B19" s="631" t="s">
        <v>12</v>
      </c>
      <c r="C19" s="632" t="s">
        <v>7</v>
      </c>
      <c r="D19" s="895"/>
      <c r="E19" s="895"/>
      <c r="F19" s="896"/>
      <c r="G19" s="896"/>
      <c r="H19" s="896"/>
      <c r="I19" s="634" t="s">
        <v>4816</v>
      </c>
      <c r="J19" s="633" t="s">
        <v>4816</v>
      </c>
      <c r="K19" s="635" t="s">
        <v>4817</v>
      </c>
      <c r="L19" s="636">
        <v>44563</v>
      </c>
      <c r="M19" s="636">
        <v>44925</v>
      </c>
      <c r="N19" s="637">
        <f t="shared" si="0"/>
        <v>51.714285714285715</v>
      </c>
      <c r="O19" s="638">
        <v>1</v>
      </c>
      <c r="P19" s="638">
        <f t="shared" si="1"/>
        <v>1</v>
      </c>
      <c r="Q19" s="639" t="str">
        <f>IF(ISNUMBER(P19),IF(P19=100%,"CUMPLIDA",IF(AND(ISNUMBER(M19),ISNUMBER(AGN!$Q$7)), IF(M19&lt;AGN!$Q$7,"INCUMPLIDA","PROCESO"), "VERIFICAR FECHA")),"SIN VALOR AVANCE")</f>
        <v>CUMPLIDA</v>
      </c>
      <c r="R19" s="640" t="s">
        <v>4818</v>
      </c>
    </row>
    <row r="20" spans="2:18" ht="390" x14ac:dyDescent="0.2">
      <c r="B20" s="631" t="s">
        <v>12</v>
      </c>
      <c r="C20" s="632" t="s">
        <v>7</v>
      </c>
      <c r="D20" s="632" t="s">
        <v>4819</v>
      </c>
      <c r="E20" s="632">
        <v>5.2</v>
      </c>
      <c r="F20" s="633" t="s">
        <v>4820</v>
      </c>
      <c r="G20" s="633" t="s">
        <v>4821</v>
      </c>
      <c r="H20" s="633" t="s">
        <v>4821</v>
      </c>
      <c r="I20" s="634" t="s">
        <v>4822</v>
      </c>
      <c r="J20" s="633" t="s">
        <v>4822</v>
      </c>
      <c r="K20" s="635" t="s">
        <v>4823</v>
      </c>
      <c r="L20" s="636">
        <v>43739</v>
      </c>
      <c r="M20" s="636">
        <v>44925</v>
      </c>
      <c r="N20" s="637">
        <f t="shared" si="0"/>
        <v>169.42857142857142</v>
      </c>
      <c r="O20" s="638">
        <v>1</v>
      </c>
      <c r="P20" s="638">
        <f t="shared" si="1"/>
        <v>1</v>
      </c>
      <c r="Q20" s="639" t="str">
        <f>IF(ISNUMBER(P20),IF(P20=100%,"CUMPLIDA",IF(AND(ISNUMBER(M20),ISNUMBER(AGN!$Q$7)), IF(M20&lt;AGN!$Q$7,"INCUMPLIDA","PROCESO"), "VERIFICAR FECHA")),"SIN VALOR AVANCE")</f>
        <v>CUMPLIDA</v>
      </c>
      <c r="R20" s="640" t="s">
        <v>4824</v>
      </c>
    </row>
    <row r="21" spans="2:18" ht="225.75" x14ac:dyDescent="0.2">
      <c r="B21" s="631" t="s">
        <v>12</v>
      </c>
      <c r="C21" s="632" t="s">
        <v>7</v>
      </c>
      <c r="D21" s="632" t="s">
        <v>4825</v>
      </c>
      <c r="E21" s="632">
        <v>5.4</v>
      </c>
      <c r="F21" s="633" t="s">
        <v>4826</v>
      </c>
      <c r="G21" s="633" t="s">
        <v>4827</v>
      </c>
      <c r="H21" s="633" t="s">
        <v>4827</v>
      </c>
      <c r="I21" s="634" t="s">
        <v>4828</v>
      </c>
      <c r="J21" s="633" t="s">
        <v>4828</v>
      </c>
      <c r="K21" s="633" t="s">
        <v>4829</v>
      </c>
      <c r="L21" s="636">
        <v>43739</v>
      </c>
      <c r="M21" s="636">
        <v>44226</v>
      </c>
      <c r="N21" s="637">
        <f t="shared" si="0"/>
        <v>69.571428571428569</v>
      </c>
      <c r="O21" s="638">
        <v>1</v>
      </c>
      <c r="P21" s="638">
        <f t="shared" si="1"/>
        <v>1</v>
      </c>
      <c r="Q21" s="639" t="str">
        <f>IF(ISNUMBER(P21),IF(P21=100%,"CUMPLIDA",IF(AND(ISNUMBER(M21),ISNUMBER(AGN!$Q$7)), IF(M21&lt;AGN!$Q$7,"INCUMPLIDA","PROCESO"), "VERIFICAR FECHA")),"SIN VALOR AVANCE")</f>
        <v>CUMPLIDA</v>
      </c>
      <c r="R21" s="640" t="s">
        <v>4830</v>
      </c>
    </row>
    <row r="22" spans="2:18" ht="120.75" x14ac:dyDescent="0.2">
      <c r="B22" s="631" t="s">
        <v>12</v>
      </c>
      <c r="C22" s="632" t="s">
        <v>7</v>
      </c>
      <c r="D22" s="895" t="s">
        <v>4831</v>
      </c>
      <c r="E22" s="895">
        <v>6</v>
      </c>
      <c r="F22" s="896" t="s">
        <v>4832</v>
      </c>
      <c r="G22" s="896" t="s">
        <v>4833</v>
      </c>
      <c r="H22" s="896" t="s">
        <v>4833</v>
      </c>
      <c r="I22" s="634" t="s">
        <v>4834</v>
      </c>
      <c r="J22" s="633" t="s">
        <v>4834</v>
      </c>
      <c r="K22" s="633" t="s">
        <v>4835</v>
      </c>
      <c r="L22" s="636">
        <v>43724</v>
      </c>
      <c r="M22" s="636">
        <v>44195</v>
      </c>
      <c r="N22" s="637">
        <f t="shared" si="0"/>
        <v>67.285714285714292</v>
      </c>
      <c r="O22" s="638">
        <v>1</v>
      </c>
      <c r="P22" s="638">
        <f t="shared" si="1"/>
        <v>1</v>
      </c>
      <c r="Q22" s="639" t="str">
        <f>IF(ISNUMBER(P22),IF(P22=100%,"CUMPLIDA",IF(AND(ISNUMBER(M22),ISNUMBER(AGN!$Q$7)), IF(M22&lt;AGN!$Q$7,"INCUMPLIDA","PROCESO"), "VERIFICAR FECHA")),"SIN VALOR AVANCE")</f>
        <v>CUMPLIDA</v>
      </c>
      <c r="R22" s="640" t="s">
        <v>4836</v>
      </c>
    </row>
    <row r="23" spans="2:18" ht="240.75" x14ac:dyDescent="0.2">
      <c r="B23" s="631" t="s">
        <v>12</v>
      </c>
      <c r="C23" s="632" t="s">
        <v>7</v>
      </c>
      <c r="D23" s="895"/>
      <c r="E23" s="895"/>
      <c r="F23" s="896"/>
      <c r="G23" s="896"/>
      <c r="H23" s="896"/>
      <c r="I23" s="634" t="s">
        <v>4837</v>
      </c>
      <c r="J23" s="633" t="s">
        <v>4837</v>
      </c>
      <c r="K23" s="633" t="s">
        <v>4838</v>
      </c>
      <c r="L23" s="636">
        <v>44200</v>
      </c>
      <c r="M23" s="636">
        <v>44925</v>
      </c>
      <c r="N23" s="637">
        <f t="shared" si="0"/>
        <v>103.57142857142857</v>
      </c>
      <c r="O23" s="638">
        <v>1</v>
      </c>
      <c r="P23" s="638">
        <f t="shared" si="1"/>
        <v>1</v>
      </c>
      <c r="Q23" s="639" t="str">
        <f>IF(ISNUMBER(P23),IF(P23=100%,"CUMPLIDA",IF(AND(ISNUMBER(M23),ISNUMBER(AGN!$Q$7)), IF(M23&lt;AGN!$Q$7,"INCUMPLIDA","PROCESO"), "VERIFICAR FECHA")),"SIN VALOR AVANCE")</f>
        <v>CUMPLIDA</v>
      </c>
      <c r="R23" s="640" t="s">
        <v>4839</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24" priority="1" operator="equal">
      <formula>"SIN VALOR AVANCE"</formula>
    </cfRule>
    <cfRule type="cellIs" dxfId="23" priority="2" operator="equal">
      <formula>"VERIFICAR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968"/>
  <sheetViews>
    <sheetView zoomScale="40" zoomScaleNormal="40" workbookViewId="0">
      <selection activeCell="H12" sqref="H12"/>
    </sheetView>
  </sheetViews>
  <sheetFormatPr baseColWidth="10" defaultColWidth="11.42578125" defaultRowHeight="15" x14ac:dyDescent="0.2"/>
  <cols>
    <col min="1" max="1" width="19.42578125" style="26" customWidth="1"/>
    <col min="2" max="2" width="20.85546875" style="26" customWidth="1"/>
    <col min="3" max="3" width="14.7109375" style="26" customWidth="1"/>
    <col min="4" max="4" width="17.5703125" style="26" customWidth="1"/>
    <col min="5" max="5" width="53" style="25" customWidth="1"/>
    <col min="6" max="6" width="17.7109375" style="25" customWidth="1"/>
    <col min="7" max="7" width="36.42578125" style="25" customWidth="1"/>
    <col min="8" max="8" width="34.42578125" style="25" customWidth="1"/>
    <col min="9" max="9" width="32" style="28" customWidth="1"/>
    <col min="10" max="10" width="25.140625" style="26" customWidth="1"/>
    <col min="11" max="11" width="23.28515625" style="108" customWidth="1"/>
    <col min="12" max="12" width="20.140625" style="108" customWidth="1"/>
    <col min="13" max="13" width="16.85546875" style="109" customWidth="1"/>
    <col min="14" max="14" width="15.140625" style="26" customWidth="1"/>
    <col min="15" max="15" width="70.140625" style="114" customWidth="1"/>
    <col min="16" max="16" width="19" style="26" customWidth="1"/>
    <col min="17" max="17" width="31" style="26" customWidth="1"/>
    <col min="18" max="16384" width="11.42578125" style="27"/>
  </cols>
  <sheetData>
    <row r="1" spans="1:17" ht="22.5" customHeight="1" x14ac:dyDescent="0.2">
      <c r="A1" s="907"/>
      <c r="B1" s="908"/>
      <c r="C1" s="911" t="s">
        <v>4764</v>
      </c>
      <c r="D1" s="911"/>
      <c r="E1" s="911"/>
      <c r="F1" s="911"/>
      <c r="G1" s="911"/>
      <c r="H1" s="911"/>
      <c r="I1" s="911"/>
      <c r="J1" s="911"/>
      <c r="K1" s="911"/>
      <c r="L1" s="911"/>
      <c r="M1" s="911"/>
      <c r="N1" s="911"/>
      <c r="O1" s="911"/>
      <c r="P1" s="911"/>
      <c r="Q1" s="912"/>
    </row>
    <row r="2" spans="1:17" ht="22.5" customHeight="1" x14ac:dyDescent="0.2">
      <c r="A2" s="909"/>
      <c r="B2" s="910"/>
      <c r="C2" s="913"/>
      <c r="D2" s="913"/>
      <c r="E2" s="913"/>
      <c r="F2" s="913"/>
      <c r="G2" s="913"/>
      <c r="H2" s="913"/>
      <c r="I2" s="913"/>
      <c r="J2" s="913"/>
      <c r="K2" s="913"/>
      <c r="L2" s="913"/>
      <c r="M2" s="913"/>
      <c r="N2" s="913"/>
      <c r="O2" s="913"/>
      <c r="P2" s="913"/>
      <c r="Q2" s="914"/>
    </row>
    <row r="3" spans="1:17" ht="48.75" customHeight="1" x14ac:dyDescent="0.2">
      <c r="A3" s="909"/>
      <c r="B3" s="910"/>
      <c r="C3" s="910"/>
      <c r="D3" s="910"/>
      <c r="E3" s="910"/>
      <c r="F3" s="910"/>
      <c r="G3" s="910"/>
      <c r="H3" s="910"/>
      <c r="I3" s="910"/>
      <c r="J3" s="910"/>
      <c r="K3" s="910"/>
      <c r="L3" s="910"/>
      <c r="M3" s="910"/>
      <c r="N3" s="910"/>
      <c r="O3" s="910"/>
      <c r="P3" s="910"/>
      <c r="Q3" s="915"/>
    </row>
    <row r="4" spans="1:17" ht="15.75" x14ac:dyDescent="0.2">
      <c r="A4" s="856" t="s">
        <v>45</v>
      </c>
      <c r="B4" s="858"/>
      <c r="C4" s="858"/>
      <c r="D4" s="858"/>
      <c r="E4" s="858"/>
      <c r="F4" s="858"/>
      <c r="G4" s="858"/>
      <c r="H4" s="858"/>
      <c r="I4" s="858"/>
      <c r="J4" s="38"/>
      <c r="K4" s="916"/>
      <c r="L4" s="916"/>
      <c r="M4" s="916"/>
      <c r="N4" s="916"/>
      <c r="O4" s="916"/>
      <c r="P4" s="641"/>
      <c r="Q4" s="112"/>
    </row>
    <row r="5" spans="1:17" ht="15.75" x14ac:dyDescent="0.2">
      <c r="A5" s="110" t="s">
        <v>47</v>
      </c>
      <c r="B5" s="38"/>
      <c r="C5" s="38"/>
      <c r="D5" s="38"/>
      <c r="E5" s="95"/>
      <c r="F5" s="95"/>
      <c r="G5" s="95"/>
      <c r="H5" s="95"/>
      <c r="I5" s="72"/>
      <c r="J5" s="38"/>
      <c r="K5" s="917" t="s">
        <v>48</v>
      </c>
      <c r="L5" s="917"/>
      <c r="M5" s="917"/>
      <c r="N5" s="917"/>
      <c r="O5" s="917"/>
      <c r="P5" s="642">
        <v>45838</v>
      </c>
      <c r="Q5" s="112"/>
    </row>
    <row r="6" spans="1:17" ht="15.75" x14ac:dyDescent="0.2">
      <c r="A6" s="856" t="s">
        <v>49</v>
      </c>
      <c r="B6" s="858"/>
      <c r="C6" s="858"/>
      <c r="D6" s="858"/>
      <c r="E6" s="95"/>
      <c r="F6" s="95"/>
      <c r="G6" s="95"/>
      <c r="H6" s="95"/>
      <c r="I6" s="72"/>
      <c r="J6" s="38"/>
      <c r="K6" s="859"/>
      <c r="L6" s="859"/>
      <c r="M6" s="859"/>
      <c r="N6" s="859"/>
      <c r="O6" s="859"/>
      <c r="P6" s="413"/>
      <c r="Q6" s="112"/>
    </row>
    <row r="7" spans="1:17" ht="15.75" x14ac:dyDescent="0.2">
      <c r="A7" s="856" t="s">
        <v>4840</v>
      </c>
      <c r="B7" s="858"/>
      <c r="C7" s="858"/>
      <c r="D7" s="858"/>
      <c r="E7" s="95"/>
      <c r="F7" s="95"/>
      <c r="G7" s="95"/>
      <c r="H7" s="95"/>
      <c r="I7" s="72"/>
      <c r="J7" s="38"/>
      <c r="K7" s="859"/>
      <c r="L7" s="859"/>
      <c r="M7" s="859"/>
      <c r="N7" s="859"/>
      <c r="O7" s="859"/>
      <c r="P7" s="413"/>
      <c r="Q7" s="112"/>
    </row>
    <row r="8" spans="1:17" ht="15.75" x14ac:dyDescent="0.2">
      <c r="A8" s="856" t="s">
        <v>51</v>
      </c>
      <c r="B8" s="858"/>
      <c r="C8" s="858"/>
      <c r="D8" s="858"/>
      <c r="E8" s="95"/>
      <c r="F8" s="95"/>
      <c r="G8" s="95"/>
      <c r="H8" s="95"/>
      <c r="I8" s="72"/>
      <c r="J8" s="38"/>
      <c r="K8" s="917" t="s">
        <v>4841</v>
      </c>
      <c r="L8" s="917"/>
      <c r="M8" s="917"/>
      <c r="N8" s="917"/>
      <c r="O8" s="917"/>
      <c r="P8" s="642">
        <v>45898</v>
      </c>
    </row>
    <row r="9" spans="1:17" ht="15.75" x14ac:dyDescent="0.2">
      <c r="A9" s="111"/>
      <c r="B9" s="40"/>
      <c r="C9" s="40"/>
      <c r="D9" s="40"/>
      <c r="E9" s="41"/>
      <c r="F9" s="41"/>
      <c r="G9" s="41"/>
      <c r="H9" s="41"/>
      <c r="I9" s="73"/>
      <c r="J9" s="40"/>
      <c r="K9" s="105"/>
      <c r="L9" s="106"/>
      <c r="M9" s="107"/>
      <c r="N9" s="42"/>
      <c r="O9" s="113"/>
      <c r="P9" s="42"/>
      <c r="Q9" s="112"/>
    </row>
    <row r="10" spans="1:17" ht="94.5" x14ac:dyDescent="0.2">
      <c r="A10" s="414" t="s">
        <v>27</v>
      </c>
      <c r="B10" s="414" t="s">
        <v>9</v>
      </c>
      <c r="C10" s="414" t="s">
        <v>53</v>
      </c>
      <c r="D10" s="580" t="s">
        <v>4768</v>
      </c>
      <c r="E10" s="581" t="s">
        <v>55</v>
      </c>
      <c r="F10" s="580" t="s">
        <v>4770</v>
      </c>
      <c r="G10" s="580" t="s">
        <v>57</v>
      </c>
      <c r="H10" s="580" t="s">
        <v>58</v>
      </c>
      <c r="I10" s="416" t="s">
        <v>59</v>
      </c>
      <c r="J10" s="416" t="s">
        <v>60</v>
      </c>
      <c r="K10" s="417" t="s">
        <v>61</v>
      </c>
      <c r="L10" s="417" t="s">
        <v>62</v>
      </c>
      <c r="M10" s="418" t="s">
        <v>63</v>
      </c>
      <c r="N10" s="418" t="s">
        <v>64</v>
      </c>
      <c r="O10" s="416" t="s">
        <v>65</v>
      </c>
      <c r="P10" s="419" t="s">
        <v>66</v>
      </c>
      <c r="Q10" s="416" t="s">
        <v>33</v>
      </c>
    </row>
    <row r="11" spans="1:17" ht="105.75" customHeight="1" x14ac:dyDescent="0.2">
      <c r="A11" s="317" t="s">
        <v>12</v>
      </c>
      <c r="B11" s="318" t="s">
        <v>14</v>
      </c>
      <c r="C11" s="767" t="s">
        <v>1517</v>
      </c>
      <c r="D11" s="767" t="s">
        <v>1518</v>
      </c>
      <c r="E11" s="320" t="s">
        <v>1519</v>
      </c>
      <c r="F11" s="769" t="s">
        <v>1520</v>
      </c>
      <c r="G11" s="320" t="s">
        <v>1521</v>
      </c>
      <c r="H11" s="321" t="s">
        <v>1522</v>
      </c>
      <c r="I11" s="321" t="s">
        <v>1523</v>
      </c>
      <c r="J11" s="322">
        <v>4</v>
      </c>
      <c r="K11" s="323">
        <v>43101</v>
      </c>
      <c r="L11" s="323">
        <v>43465</v>
      </c>
      <c r="M11" s="324">
        <f>(L11-K11)/7</f>
        <v>52</v>
      </c>
      <c r="N11" s="325">
        <v>1</v>
      </c>
      <c r="O11" s="321" t="s">
        <v>1524</v>
      </c>
      <c r="P11" s="325">
        <f t="shared" ref="P11:P74" si="0">IF(B11="ITRC",N11,N11/J11)</f>
        <v>1</v>
      </c>
      <c r="Q11" s="326" t="str" cm="1">
        <f t="array" aca="1" ref="Q11" ca="1">IF(ISNUMBER(P11),IF(P11=100%,"CUMPLIDA",IF(AND(ISNUMBER(L11),ISNUMBER(INDIRECT("FECHA_"&amp;$B11,1))), IF(L11&lt;=INDIRECT("FECHA_"&amp;$B11,1),"INCUMPLIDA","PROCESO"), "VERIFICAR FECHA")),"SIN VALOR AVANCE")</f>
        <v>CUMPLIDA</v>
      </c>
    </row>
    <row r="12" spans="1:17" ht="180" customHeight="1" x14ac:dyDescent="0.2">
      <c r="A12" s="317" t="s">
        <v>12</v>
      </c>
      <c r="B12" s="318" t="s">
        <v>14</v>
      </c>
      <c r="C12" s="767"/>
      <c r="D12" s="767"/>
      <c r="E12" s="320" t="s">
        <v>1525</v>
      </c>
      <c r="F12" s="769"/>
      <c r="G12" s="320" t="s">
        <v>1526</v>
      </c>
      <c r="H12" s="321" t="s">
        <v>1527</v>
      </c>
      <c r="I12" s="321" t="s">
        <v>1528</v>
      </c>
      <c r="J12" s="322">
        <v>10</v>
      </c>
      <c r="K12" s="323">
        <v>43101</v>
      </c>
      <c r="L12" s="323">
        <v>43465</v>
      </c>
      <c r="M12" s="324">
        <f>(L12-K12)/7</f>
        <v>52</v>
      </c>
      <c r="N12" s="325">
        <v>1</v>
      </c>
      <c r="O12" s="321" t="s">
        <v>1524</v>
      </c>
      <c r="P12" s="325">
        <f t="shared" si="0"/>
        <v>1</v>
      </c>
      <c r="Q12" s="326" t="str" cm="1">
        <f t="array" aca="1" ref="Q12" ca="1">IF(ISNUMBER(P12),IF(P12=100%,"CUMPLIDA",IF(AND(ISNUMBER(L12),ISNUMBER(INDIRECT("FECHA_"&amp;$B12,1))), IF(L12&lt;=INDIRECT("FECHA_"&amp;$B12,1),"INCUMPLIDA","PROCESO"), "VERIFICAR FECHA")),"SIN VALOR AVANCE")</f>
        <v>CUMPLIDA</v>
      </c>
    </row>
    <row r="13" spans="1:17" ht="150" x14ac:dyDescent="0.2">
      <c r="A13" s="317" t="s">
        <v>12</v>
      </c>
      <c r="B13" s="318" t="s">
        <v>14</v>
      </c>
      <c r="C13" s="767"/>
      <c r="D13" s="767"/>
      <c r="E13" s="320" t="s">
        <v>1529</v>
      </c>
      <c r="F13" s="769"/>
      <c r="G13" s="320" t="s">
        <v>1530</v>
      </c>
      <c r="H13" s="321" t="s">
        <v>1531</v>
      </c>
      <c r="I13" s="321" t="s">
        <v>1532</v>
      </c>
      <c r="J13" s="325">
        <v>1</v>
      </c>
      <c r="K13" s="323">
        <v>43009</v>
      </c>
      <c r="L13" s="323">
        <v>43465</v>
      </c>
      <c r="M13" s="324">
        <f>(L13-K13)/7</f>
        <v>65.142857142857139</v>
      </c>
      <c r="N13" s="325">
        <v>1</v>
      </c>
      <c r="O13" s="321" t="s">
        <v>1524</v>
      </c>
      <c r="P13" s="325">
        <f t="shared" si="0"/>
        <v>1</v>
      </c>
      <c r="Q13" s="326" t="str" cm="1">
        <f t="array" aca="1" ref="Q13" ca="1">IF(ISNUMBER(P13),IF(P13=100%,"CUMPLIDA",IF(AND(ISNUMBER(L13),ISNUMBER(INDIRECT("FECHA_"&amp;$B13,1))), IF(L13&lt;=INDIRECT("FECHA_"&amp;$B13,1),"INCUMPLIDA","PROCESO"), "VERIFICAR FECHA")),"SIN VALOR AVANCE")</f>
        <v>CUMPLIDA</v>
      </c>
    </row>
    <row r="14" spans="1:17" ht="90.75" customHeight="1" x14ac:dyDescent="0.2">
      <c r="A14" s="317" t="s">
        <v>12</v>
      </c>
      <c r="B14" s="318" t="s">
        <v>14</v>
      </c>
      <c r="C14" s="767"/>
      <c r="D14" s="767"/>
      <c r="E14" s="320" t="s">
        <v>1533</v>
      </c>
      <c r="F14" s="769"/>
      <c r="G14" s="320" t="s">
        <v>1534</v>
      </c>
      <c r="H14" s="321" t="s">
        <v>1535</v>
      </c>
      <c r="I14" s="321" t="s">
        <v>1536</v>
      </c>
      <c r="J14" s="325">
        <v>1</v>
      </c>
      <c r="K14" s="323">
        <v>43018</v>
      </c>
      <c r="L14" s="323">
        <v>43383</v>
      </c>
      <c r="M14" s="324">
        <f>(L14-K14)/7</f>
        <v>52.142857142857146</v>
      </c>
      <c r="N14" s="325">
        <v>1</v>
      </c>
      <c r="O14" s="321" t="s">
        <v>1537</v>
      </c>
      <c r="P14" s="325">
        <f t="shared" si="0"/>
        <v>1</v>
      </c>
      <c r="Q14" s="326" t="str" cm="1">
        <f t="array" aca="1" ref="Q14" ca="1">IF(ISNUMBER(P14),IF(P14=100%,"CUMPLIDA",IF(AND(ISNUMBER(L14),ISNUMBER(INDIRECT("FECHA_"&amp;$B14,1))), IF(L14&lt;=INDIRECT("FECHA_"&amp;$B14,1),"INCUMPLIDA","PROCESO"), "VERIFICAR FECHA")),"SIN VALOR AVANCE")</f>
        <v>CUMPLIDA</v>
      </c>
    </row>
    <row r="15" spans="1:17" ht="135" customHeight="1" x14ac:dyDescent="0.2">
      <c r="A15" s="317" t="s">
        <v>12</v>
      </c>
      <c r="B15" s="318" t="s">
        <v>14</v>
      </c>
      <c r="C15" s="767"/>
      <c r="D15" s="767"/>
      <c r="E15" s="320" t="s">
        <v>1538</v>
      </c>
      <c r="F15" s="769"/>
      <c r="G15" s="320" t="s">
        <v>1539</v>
      </c>
      <c r="H15" s="321" t="s">
        <v>1540</v>
      </c>
      <c r="I15" s="321" t="s">
        <v>1541</v>
      </c>
      <c r="J15" s="325">
        <v>0.05</v>
      </c>
      <c r="K15" s="323">
        <v>43040</v>
      </c>
      <c r="L15" s="323">
        <v>43434</v>
      </c>
      <c r="M15" s="324">
        <f>(L15-K15)/7</f>
        <v>56.285714285714285</v>
      </c>
      <c r="N15" s="325">
        <v>1</v>
      </c>
      <c r="O15" s="321" t="s">
        <v>1542</v>
      </c>
      <c r="P15" s="325">
        <f t="shared" si="0"/>
        <v>1</v>
      </c>
      <c r="Q15" s="326" t="str" cm="1">
        <f t="array" aca="1" ref="Q15" ca="1">IF(ISNUMBER(P15),IF(P15=100%,"CUMPLIDA",IF(AND(ISNUMBER(L15),ISNUMBER(INDIRECT("FECHA_"&amp;$B15,1))), IF(L15&lt;=INDIRECT("FECHA_"&amp;$B15,1),"INCUMPLIDA","PROCESO"), "VERIFICAR FECHA")),"SIN VALOR AVANCE")</f>
        <v>CUMPLIDA</v>
      </c>
    </row>
    <row r="16" spans="1:17" ht="135" x14ac:dyDescent="0.2">
      <c r="A16" s="317" t="s">
        <v>12</v>
      </c>
      <c r="B16" s="318" t="s">
        <v>14</v>
      </c>
      <c r="C16" s="767"/>
      <c r="D16" s="767"/>
      <c r="E16" s="320" t="s">
        <v>1543</v>
      </c>
      <c r="F16" s="769"/>
      <c r="G16" s="320" t="s">
        <v>1544</v>
      </c>
      <c r="H16" s="321" t="s">
        <v>1545</v>
      </c>
      <c r="I16" s="321" t="s">
        <v>1546</v>
      </c>
      <c r="J16" s="322">
        <v>1</v>
      </c>
      <c r="K16" s="323">
        <v>43040</v>
      </c>
      <c r="L16" s="323">
        <v>43099</v>
      </c>
      <c r="M16" s="324">
        <f t="shared" ref="M16:M79" si="1">(L16-K16)/7</f>
        <v>8.4285714285714288</v>
      </c>
      <c r="N16" s="325">
        <v>1</v>
      </c>
      <c r="O16" s="321" t="s">
        <v>1547</v>
      </c>
      <c r="P16" s="325">
        <f t="shared" si="0"/>
        <v>1</v>
      </c>
      <c r="Q16" s="326" t="str" cm="1">
        <f t="array" aca="1" ref="Q16" ca="1">IF(ISNUMBER(P16),IF(P16=100%,"CUMPLIDA",IF(AND(ISNUMBER(L16),ISNUMBER(INDIRECT("FECHA_"&amp;$B16,1))), IF(L16&lt;=INDIRECT("FECHA_"&amp;$B16,1),"INCUMPLIDA","PROCESO"), "VERIFICAR FECHA")),"SIN VALOR AVANCE")</f>
        <v>CUMPLIDA</v>
      </c>
    </row>
    <row r="17" spans="1:17" ht="150" x14ac:dyDescent="0.2">
      <c r="A17" s="317" t="s">
        <v>12</v>
      </c>
      <c r="B17" s="318" t="s">
        <v>14</v>
      </c>
      <c r="C17" s="767"/>
      <c r="D17" s="767"/>
      <c r="E17" s="320" t="s">
        <v>1548</v>
      </c>
      <c r="F17" s="769"/>
      <c r="G17" s="320" t="s">
        <v>1549</v>
      </c>
      <c r="H17" s="321" t="s">
        <v>1550</v>
      </c>
      <c r="I17" s="321" t="s">
        <v>1551</v>
      </c>
      <c r="J17" s="322">
        <v>3</v>
      </c>
      <c r="K17" s="323">
        <v>43059</v>
      </c>
      <c r="L17" s="323">
        <v>43190</v>
      </c>
      <c r="M17" s="324">
        <f t="shared" si="1"/>
        <v>18.714285714285715</v>
      </c>
      <c r="N17" s="325">
        <v>1</v>
      </c>
      <c r="O17" s="321" t="s">
        <v>1552</v>
      </c>
      <c r="P17" s="325">
        <f t="shared" si="0"/>
        <v>1</v>
      </c>
      <c r="Q17" s="326" t="str" cm="1">
        <f t="array" aca="1" ref="Q17" ca="1">IF(ISNUMBER(P17),IF(P17=100%,"CUMPLIDA",IF(AND(ISNUMBER(L17),ISNUMBER(INDIRECT("FECHA_"&amp;$B17,1))), IF(L17&lt;=INDIRECT("FECHA_"&amp;$B17,1),"INCUMPLIDA","PROCESO"), "VERIFICAR FECHA")),"SIN VALOR AVANCE")</f>
        <v>CUMPLIDA</v>
      </c>
    </row>
    <row r="18" spans="1:17" ht="105" x14ac:dyDescent="0.2">
      <c r="A18" s="317" t="s">
        <v>12</v>
      </c>
      <c r="B18" s="318" t="s">
        <v>14</v>
      </c>
      <c r="C18" s="767"/>
      <c r="D18" s="767"/>
      <c r="E18" s="320" t="s">
        <v>1553</v>
      </c>
      <c r="F18" s="769"/>
      <c r="G18" s="320" t="s">
        <v>1554</v>
      </c>
      <c r="H18" s="321" t="s">
        <v>1555</v>
      </c>
      <c r="I18" s="321" t="s">
        <v>1556</v>
      </c>
      <c r="J18" s="322">
        <v>1</v>
      </c>
      <c r="K18" s="323">
        <v>43031</v>
      </c>
      <c r="L18" s="323">
        <v>43035</v>
      </c>
      <c r="M18" s="324">
        <f t="shared" si="1"/>
        <v>0.5714285714285714</v>
      </c>
      <c r="N18" s="325">
        <v>1</v>
      </c>
      <c r="O18" s="321" t="s">
        <v>1552</v>
      </c>
      <c r="P18" s="325">
        <f t="shared" si="0"/>
        <v>1</v>
      </c>
      <c r="Q18" s="326" t="str" cm="1">
        <f t="array" aca="1" ref="Q18" ca="1">IF(ISNUMBER(P18),IF(P18=100%,"CUMPLIDA",IF(AND(ISNUMBER(L18),ISNUMBER(INDIRECT("FECHA_"&amp;$B18,1))), IF(L18&lt;=INDIRECT("FECHA_"&amp;$B18,1),"INCUMPLIDA","PROCESO"), "VERIFICAR FECHA")),"SIN VALOR AVANCE")</f>
        <v>CUMPLIDA</v>
      </c>
    </row>
    <row r="19" spans="1:17" ht="75.75" x14ac:dyDescent="0.2">
      <c r="A19" s="317" t="s">
        <v>12</v>
      </c>
      <c r="B19" s="318" t="s">
        <v>14</v>
      </c>
      <c r="C19" s="767"/>
      <c r="D19" s="767"/>
      <c r="E19" s="320" t="s">
        <v>1557</v>
      </c>
      <c r="F19" s="769"/>
      <c r="G19" s="320" t="s">
        <v>1558</v>
      </c>
      <c r="H19" s="321" t="s">
        <v>1559</v>
      </c>
      <c r="I19" s="321" t="s">
        <v>1560</v>
      </c>
      <c r="J19" s="322">
        <v>2</v>
      </c>
      <c r="K19" s="323">
        <v>43101</v>
      </c>
      <c r="L19" s="323">
        <v>43311</v>
      </c>
      <c r="M19" s="324">
        <f t="shared" si="1"/>
        <v>30</v>
      </c>
      <c r="N19" s="325">
        <v>1</v>
      </c>
      <c r="O19" s="321" t="s">
        <v>1561</v>
      </c>
      <c r="P19" s="325">
        <f t="shared" si="0"/>
        <v>1</v>
      </c>
      <c r="Q19" s="326" t="str" cm="1">
        <f t="array" aca="1" ref="Q19" ca="1">IF(ISNUMBER(P19),IF(P19=100%,"CUMPLIDA",IF(AND(ISNUMBER(L19),ISNUMBER(INDIRECT("FECHA_"&amp;$B19,1))), IF(L19&lt;=INDIRECT("FECHA_"&amp;$B19,1),"INCUMPLIDA","PROCESO"), "VERIFICAR FECHA")),"SIN VALOR AVANCE")</f>
        <v>CUMPLIDA</v>
      </c>
    </row>
    <row r="20" spans="1:17" ht="135" customHeight="1" x14ac:dyDescent="0.2">
      <c r="A20" s="317" t="s">
        <v>12</v>
      </c>
      <c r="B20" s="318" t="s">
        <v>14</v>
      </c>
      <c r="C20" s="767" t="s">
        <v>1562</v>
      </c>
      <c r="D20" s="767" t="s">
        <v>1563</v>
      </c>
      <c r="E20" s="769" t="s">
        <v>1564</v>
      </c>
      <c r="F20" s="769" t="s">
        <v>1565</v>
      </c>
      <c r="G20" s="320" t="s">
        <v>1566</v>
      </c>
      <c r="H20" s="321" t="s">
        <v>1567</v>
      </c>
      <c r="I20" s="321" t="s">
        <v>1568</v>
      </c>
      <c r="J20" s="322">
        <v>5</v>
      </c>
      <c r="K20" s="323">
        <v>43101</v>
      </c>
      <c r="L20" s="323">
        <v>43465</v>
      </c>
      <c r="M20" s="324">
        <f t="shared" si="1"/>
        <v>52</v>
      </c>
      <c r="N20" s="325">
        <v>1</v>
      </c>
      <c r="O20" s="321" t="s">
        <v>1524</v>
      </c>
      <c r="P20" s="325">
        <f t="shared" si="0"/>
        <v>1</v>
      </c>
      <c r="Q20" s="326" t="str" cm="1">
        <f t="array" aca="1" ref="Q20" ca="1">IF(ISNUMBER(P20),IF(P20=100%,"CUMPLIDA",IF(AND(ISNUMBER(L20),ISNUMBER(INDIRECT("FECHA_"&amp;$B20,1))), IF(L20&lt;=INDIRECT("FECHA_"&amp;$B20,1),"INCUMPLIDA","PROCESO"), "VERIFICAR FECHA")),"SIN VALOR AVANCE")</f>
        <v>CUMPLIDA</v>
      </c>
    </row>
    <row r="21" spans="1:17" ht="90.75" x14ac:dyDescent="0.2">
      <c r="A21" s="317" t="s">
        <v>12</v>
      </c>
      <c r="B21" s="318" t="s">
        <v>14</v>
      </c>
      <c r="C21" s="767"/>
      <c r="D21" s="767"/>
      <c r="E21" s="769"/>
      <c r="F21" s="769"/>
      <c r="G21" s="320" t="s">
        <v>1569</v>
      </c>
      <c r="H21" s="321" t="s">
        <v>1567</v>
      </c>
      <c r="I21" s="321" t="s">
        <v>1570</v>
      </c>
      <c r="J21" s="325">
        <v>1</v>
      </c>
      <c r="K21" s="323">
        <v>43040</v>
      </c>
      <c r="L21" s="323">
        <v>43281</v>
      </c>
      <c r="M21" s="324">
        <f t="shared" si="1"/>
        <v>34.428571428571431</v>
      </c>
      <c r="N21" s="325">
        <v>1</v>
      </c>
      <c r="O21" s="321" t="s">
        <v>1571</v>
      </c>
      <c r="P21" s="325">
        <f t="shared" si="0"/>
        <v>1</v>
      </c>
      <c r="Q21" s="326" t="str" cm="1">
        <f t="array" aca="1" ref="Q21" ca="1">IF(ISNUMBER(P21),IF(P21=100%,"CUMPLIDA",IF(AND(ISNUMBER(L21),ISNUMBER(INDIRECT("FECHA_"&amp;$B21,1))), IF(L21&lt;=INDIRECT("FECHA_"&amp;$B21,1),"INCUMPLIDA","PROCESO"), "VERIFICAR FECHA")),"SIN VALOR AVANCE")</f>
        <v>CUMPLIDA</v>
      </c>
    </row>
    <row r="22" spans="1:17" ht="180" x14ac:dyDescent="0.2">
      <c r="A22" s="317" t="s">
        <v>12</v>
      </c>
      <c r="B22" s="318" t="s">
        <v>14</v>
      </c>
      <c r="C22" s="767"/>
      <c r="D22" s="767"/>
      <c r="E22" s="769"/>
      <c r="F22" s="769"/>
      <c r="G22" s="320" t="s">
        <v>1572</v>
      </c>
      <c r="H22" s="321" t="s">
        <v>1573</v>
      </c>
      <c r="I22" s="321" t="s">
        <v>1574</v>
      </c>
      <c r="J22" s="322">
        <v>20</v>
      </c>
      <c r="K22" s="323">
        <v>43101</v>
      </c>
      <c r="L22" s="323">
        <v>43465</v>
      </c>
      <c r="M22" s="324">
        <f t="shared" si="1"/>
        <v>52</v>
      </c>
      <c r="N22" s="325">
        <v>1</v>
      </c>
      <c r="O22" s="321" t="s">
        <v>1571</v>
      </c>
      <c r="P22" s="325">
        <f t="shared" si="0"/>
        <v>1</v>
      </c>
      <c r="Q22" s="326" t="str" cm="1">
        <f t="array" aca="1" ref="Q22" ca="1">IF(ISNUMBER(P22),IF(P22=100%,"CUMPLIDA",IF(AND(ISNUMBER(L22),ISNUMBER(INDIRECT("FECHA_"&amp;$B22,1))), IF(L22&lt;=INDIRECT("FECHA_"&amp;$B22,1),"INCUMPLIDA","PROCESO"), "VERIFICAR FECHA")),"SIN VALOR AVANCE")</f>
        <v>CUMPLIDA</v>
      </c>
    </row>
    <row r="23" spans="1:17" ht="135.75" customHeight="1" x14ac:dyDescent="0.2">
      <c r="A23" s="317" t="s">
        <v>12</v>
      </c>
      <c r="B23" s="318" t="s">
        <v>14</v>
      </c>
      <c r="C23" s="767"/>
      <c r="D23" s="767"/>
      <c r="E23" s="769" t="s">
        <v>1575</v>
      </c>
      <c r="F23" s="769"/>
      <c r="G23" s="320" t="s">
        <v>1576</v>
      </c>
      <c r="H23" s="321" t="s">
        <v>1577</v>
      </c>
      <c r="I23" s="321" t="s">
        <v>1578</v>
      </c>
      <c r="J23" s="322">
        <v>1</v>
      </c>
      <c r="K23" s="323">
        <v>43028</v>
      </c>
      <c r="L23" s="323">
        <v>43059</v>
      </c>
      <c r="M23" s="324">
        <f t="shared" si="1"/>
        <v>4.4285714285714288</v>
      </c>
      <c r="N23" s="325">
        <v>1</v>
      </c>
      <c r="O23" s="321" t="s">
        <v>1524</v>
      </c>
      <c r="P23" s="325">
        <f t="shared" si="0"/>
        <v>1</v>
      </c>
      <c r="Q23" s="326" t="str" cm="1">
        <f t="array" aca="1" ref="Q23" ca="1">IF(ISNUMBER(P23),IF(P23=100%,"CUMPLIDA",IF(AND(ISNUMBER(L23),ISNUMBER(INDIRECT("FECHA_"&amp;$B23,1))), IF(L23&lt;=INDIRECT("FECHA_"&amp;$B23,1),"INCUMPLIDA","PROCESO"), "VERIFICAR FECHA")),"SIN VALOR AVANCE")</f>
        <v>CUMPLIDA</v>
      </c>
    </row>
    <row r="24" spans="1:17" ht="240" customHeight="1" x14ac:dyDescent="0.2">
      <c r="A24" s="317" t="s">
        <v>12</v>
      </c>
      <c r="B24" s="318" t="s">
        <v>14</v>
      </c>
      <c r="C24" s="767"/>
      <c r="D24" s="767"/>
      <c r="E24" s="769"/>
      <c r="F24" s="769"/>
      <c r="G24" s="320" t="s">
        <v>1579</v>
      </c>
      <c r="H24" s="321" t="s">
        <v>1580</v>
      </c>
      <c r="I24" s="321" t="s">
        <v>1581</v>
      </c>
      <c r="J24" s="322">
        <v>1</v>
      </c>
      <c r="K24" s="323">
        <v>42979</v>
      </c>
      <c r="L24" s="323">
        <v>43099</v>
      </c>
      <c r="M24" s="324">
        <f t="shared" si="1"/>
        <v>17.142857142857142</v>
      </c>
      <c r="N24" s="325">
        <v>1</v>
      </c>
      <c r="O24" s="321" t="s">
        <v>1582</v>
      </c>
      <c r="P24" s="325">
        <f t="shared" si="0"/>
        <v>1</v>
      </c>
      <c r="Q24" s="326" t="str" cm="1">
        <f t="array" aca="1" ref="Q24" ca="1">IF(ISNUMBER(P24),IF(P24=100%,"CUMPLIDA",IF(AND(ISNUMBER(L24),ISNUMBER(INDIRECT("FECHA_"&amp;$B24,1))), IF(L24&lt;=INDIRECT("FECHA_"&amp;$B24,1),"INCUMPLIDA","PROCESO"), "VERIFICAR FECHA")),"SIN VALOR AVANCE")</f>
        <v>CUMPLIDA</v>
      </c>
    </row>
    <row r="25" spans="1:17" ht="105.75" x14ac:dyDescent="0.2">
      <c r="A25" s="317" t="s">
        <v>12</v>
      </c>
      <c r="B25" s="318" t="s">
        <v>14</v>
      </c>
      <c r="C25" s="767"/>
      <c r="D25" s="767"/>
      <c r="E25" s="769"/>
      <c r="F25" s="769"/>
      <c r="G25" s="320" t="s">
        <v>1583</v>
      </c>
      <c r="H25" s="321" t="s">
        <v>1584</v>
      </c>
      <c r="I25" s="321" t="s">
        <v>1585</v>
      </c>
      <c r="J25" s="322">
        <v>1</v>
      </c>
      <c r="K25" s="323">
        <v>43020</v>
      </c>
      <c r="L25" s="323">
        <v>43038</v>
      </c>
      <c r="M25" s="324">
        <f t="shared" si="1"/>
        <v>2.5714285714285716</v>
      </c>
      <c r="N25" s="325">
        <v>1</v>
      </c>
      <c r="O25" s="321" t="s">
        <v>1586</v>
      </c>
      <c r="P25" s="325">
        <f t="shared" si="0"/>
        <v>1</v>
      </c>
      <c r="Q25" s="326" t="str" cm="1">
        <f t="array" aca="1" ref="Q25" ca="1">IF(ISNUMBER(P25),IF(P25=100%,"CUMPLIDA",IF(AND(ISNUMBER(L25),ISNUMBER(INDIRECT("FECHA_"&amp;$B25,1))), IF(L25&lt;=INDIRECT("FECHA_"&amp;$B25,1),"INCUMPLIDA","PROCESO"), "VERIFICAR FECHA")),"SIN VALOR AVANCE")</f>
        <v>CUMPLIDA</v>
      </c>
    </row>
    <row r="26" spans="1:17" ht="135.75" customHeight="1" x14ac:dyDescent="0.2">
      <c r="A26" s="317" t="s">
        <v>12</v>
      </c>
      <c r="B26" s="318" t="s">
        <v>14</v>
      </c>
      <c r="C26" s="767"/>
      <c r="D26" s="767"/>
      <c r="E26" s="769" t="s">
        <v>1587</v>
      </c>
      <c r="F26" s="769"/>
      <c r="G26" s="320" t="s">
        <v>1588</v>
      </c>
      <c r="H26" s="321" t="s">
        <v>1589</v>
      </c>
      <c r="I26" s="321" t="s">
        <v>1585</v>
      </c>
      <c r="J26" s="322">
        <v>1</v>
      </c>
      <c r="K26" s="323">
        <v>43040</v>
      </c>
      <c r="L26" s="323">
        <v>43069</v>
      </c>
      <c r="M26" s="324">
        <f t="shared" si="1"/>
        <v>4.1428571428571432</v>
      </c>
      <c r="N26" s="325">
        <v>1</v>
      </c>
      <c r="O26" s="321" t="s">
        <v>1524</v>
      </c>
      <c r="P26" s="325">
        <f t="shared" si="0"/>
        <v>1</v>
      </c>
      <c r="Q26" s="326" t="str" cm="1">
        <f t="array" aca="1" ref="Q26" ca="1">IF(ISNUMBER(P26),IF(P26=100%,"CUMPLIDA",IF(AND(ISNUMBER(L26),ISNUMBER(INDIRECT("FECHA_"&amp;$B26,1))), IF(L26&lt;=INDIRECT("FECHA_"&amp;$B26,1),"INCUMPLIDA","PROCESO"), "VERIFICAR FECHA")),"SIN VALOR AVANCE")</f>
        <v>CUMPLIDA</v>
      </c>
    </row>
    <row r="27" spans="1:17" ht="105.75" x14ac:dyDescent="0.2">
      <c r="A27" s="317" t="s">
        <v>12</v>
      </c>
      <c r="B27" s="318" t="s">
        <v>14</v>
      </c>
      <c r="C27" s="767"/>
      <c r="D27" s="767"/>
      <c r="E27" s="769"/>
      <c r="F27" s="769"/>
      <c r="G27" s="320" t="s">
        <v>1590</v>
      </c>
      <c r="H27" s="321" t="s">
        <v>1589</v>
      </c>
      <c r="I27" s="321" t="s">
        <v>1591</v>
      </c>
      <c r="J27" s="322">
        <v>1</v>
      </c>
      <c r="K27" s="323">
        <v>42979</v>
      </c>
      <c r="L27" s="323">
        <v>43038</v>
      </c>
      <c r="M27" s="324">
        <f t="shared" si="1"/>
        <v>8.4285714285714288</v>
      </c>
      <c r="N27" s="325">
        <v>1</v>
      </c>
      <c r="O27" s="321" t="s">
        <v>1524</v>
      </c>
      <c r="P27" s="325">
        <f t="shared" si="0"/>
        <v>1</v>
      </c>
      <c r="Q27" s="326" t="str" cm="1">
        <f t="array" aca="1" ref="Q27" ca="1">IF(ISNUMBER(P27),IF(P27=100%,"CUMPLIDA",IF(AND(ISNUMBER(L27),ISNUMBER(INDIRECT("FECHA_"&amp;$B27,1))), IF(L27&lt;=INDIRECT("FECHA_"&amp;$B27,1),"INCUMPLIDA","PROCESO"), "VERIFICAR FECHA")),"SIN VALOR AVANCE")</f>
        <v>CUMPLIDA</v>
      </c>
    </row>
    <row r="28" spans="1:17" ht="120.75" customHeight="1" x14ac:dyDescent="0.2">
      <c r="A28" s="317" t="s">
        <v>12</v>
      </c>
      <c r="B28" s="318" t="s">
        <v>14</v>
      </c>
      <c r="C28" s="767"/>
      <c r="D28" s="767"/>
      <c r="E28" s="769"/>
      <c r="F28" s="769"/>
      <c r="G28" s="779" t="s">
        <v>1592</v>
      </c>
      <c r="H28" s="771" t="s">
        <v>1593</v>
      </c>
      <c r="I28" s="321" t="s">
        <v>1594</v>
      </c>
      <c r="J28" s="322">
        <v>1</v>
      </c>
      <c r="K28" s="323">
        <v>43021</v>
      </c>
      <c r="L28" s="323">
        <v>43039</v>
      </c>
      <c r="M28" s="324">
        <f t="shared" si="1"/>
        <v>2.5714285714285716</v>
      </c>
      <c r="N28" s="325">
        <v>1</v>
      </c>
      <c r="O28" s="321" t="s">
        <v>1524</v>
      </c>
      <c r="P28" s="325">
        <f t="shared" si="0"/>
        <v>1</v>
      </c>
      <c r="Q28" s="326" t="str" cm="1">
        <f t="array" aca="1" ref="Q28" ca="1">IF(ISNUMBER(P28),IF(P28=100%,"CUMPLIDA",IF(AND(ISNUMBER(L28),ISNUMBER(INDIRECT("FECHA_"&amp;$B28,1))), IF(L28&lt;=INDIRECT("FECHA_"&amp;$B28,1),"INCUMPLIDA","PROCESO"), "VERIFICAR FECHA")),"SIN VALOR AVANCE")</f>
        <v>CUMPLIDA</v>
      </c>
    </row>
    <row r="29" spans="1:17" ht="105.75" x14ac:dyDescent="0.2">
      <c r="A29" s="317" t="s">
        <v>12</v>
      </c>
      <c r="B29" s="318" t="s">
        <v>14</v>
      </c>
      <c r="C29" s="767"/>
      <c r="D29" s="767"/>
      <c r="E29" s="769" t="s">
        <v>1595</v>
      </c>
      <c r="F29" s="769"/>
      <c r="G29" s="779"/>
      <c r="H29" s="771"/>
      <c r="I29" s="321" t="s">
        <v>1596</v>
      </c>
      <c r="J29" s="322">
        <v>1</v>
      </c>
      <c r="K29" s="323">
        <v>43040</v>
      </c>
      <c r="L29" s="323">
        <v>43100</v>
      </c>
      <c r="M29" s="324">
        <f t="shared" si="1"/>
        <v>8.5714285714285712</v>
      </c>
      <c r="N29" s="325">
        <v>1</v>
      </c>
      <c r="O29" s="321" t="s">
        <v>1597</v>
      </c>
      <c r="P29" s="325">
        <f t="shared" si="0"/>
        <v>1</v>
      </c>
      <c r="Q29" s="326" t="str" cm="1">
        <f t="array" aca="1" ref="Q29" ca="1">IF(ISNUMBER(P29),IF(P29=100%,"CUMPLIDA",IF(AND(ISNUMBER(L29),ISNUMBER(INDIRECT("FECHA_"&amp;$B29,1))), IF(L29&lt;=INDIRECT("FECHA_"&amp;$B29,1),"INCUMPLIDA","PROCESO"), "VERIFICAR FECHA")),"SIN VALOR AVANCE")</f>
        <v>CUMPLIDA</v>
      </c>
    </row>
    <row r="30" spans="1:17" ht="105.75" x14ac:dyDescent="0.2">
      <c r="A30" s="317" t="s">
        <v>12</v>
      </c>
      <c r="B30" s="318" t="s">
        <v>14</v>
      </c>
      <c r="C30" s="767"/>
      <c r="D30" s="767"/>
      <c r="E30" s="769"/>
      <c r="F30" s="769"/>
      <c r="G30" s="320" t="s">
        <v>1598</v>
      </c>
      <c r="H30" s="321" t="s">
        <v>1599</v>
      </c>
      <c r="I30" s="321" t="s">
        <v>1600</v>
      </c>
      <c r="J30" s="322">
        <v>1</v>
      </c>
      <c r="K30" s="323">
        <v>43009</v>
      </c>
      <c r="L30" s="323">
        <v>43830</v>
      </c>
      <c r="M30" s="324">
        <f t="shared" si="1"/>
        <v>117.28571428571429</v>
      </c>
      <c r="N30" s="325">
        <v>1</v>
      </c>
      <c r="O30" s="321" t="s">
        <v>1597</v>
      </c>
      <c r="P30" s="325">
        <f t="shared" si="0"/>
        <v>1</v>
      </c>
      <c r="Q30" s="326" t="str" cm="1">
        <f t="array" aca="1" ref="Q30" ca="1">IF(ISNUMBER(P30),IF(P30=100%,"CUMPLIDA",IF(AND(ISNUMBER(L30),ISNUMBER(INDIRECT("FECHA_"&amp;$B30,1))), IF(L30&lt;=INDIRECT("FECHA_"&amp;$B30,1),"INCUMPLIDA","PROCESO"), "VERIFICAR FECHA")),"SIN VALOR AVANCE")</f>
        <v>CUMPLIDA</v>
      </c>
    </row>
    <row r="31" spans="1:17" ht="165" x14ac:dyDescent="0.2">
      <c r="A31" s="317" t="s">
        <v>12</v>
      </c>
      <c r="B31" s="318" t="s">
        <v>14</v>
      </c>
      <c r="C31" s="767"/>
      <c r="D31" s="767"/>
      <c r="E31" s="769"/>
      <c r="F31" s="769"/>
      <c r="G31" s="320" t="s">
        <v>1601</v>
      </c>
      <c r="H31" s="321" t="s">
        <v>1602</v>
      </c>
      <c r="I31" s="321" t="s">
        <v>1603</v>
      </c>
      <c r="J31" s="322">
        <v>1</v>
      </c>
      <c r="K31" s="323">
        <v>44013</v>
      </c>
      <c r="L31" s="323">
        <v>44195</v>
      </c>
      <c r="M31" s="324">
        <f t="shared" si="1"/>
        <v>26</v>
      </c>
      <c r="N31" s="325">
        <v>1</v>
      </c>
      <c r="O31" s="321" t="s">
        <v>1597</v>
      </c>
      <c r="P31" s="325">
        <f t="shared" si="0"/>
        <v>1</v>
      </c>
      <c r="Q31" s="326" t="str" cm="1">
        <f t="array" aca="1" ref="Q31" ca="1">IF(ISNUMBER(P31),IF(P31=100%,"CUMPLIDA",IF(AND(ISNUMBER(L31),ISNUMBER(INDIRECT("FECHA_"&amp;$B31,1))), IF(L31&lt;=INDIRECT("FECHA_"&amp;$B31,1),"INCUMPLIDA","PROCESO"), "VERIFICAR FECHA")),"SIN VALOR AVANCE")</f>
        <v>CUMPLIDA</v>
      </c>
    </row>
    <row r="32" spans="1:17" ht="165.75" x14ac:dyDescent="0.2">
      <c r="A32" s="317" t="s">
        <v>12</v>
      </c>
      <c r="B32" s="318" t="s">
        <v>14</v>
      </c>
      <c r="C32" s="767"/>
      <c r="D32" s="767"/>
      <c r="E32" s="769"/>
      <c r="F32" s="769"/>
      <c r="G32" s="320" t="s">
        <v>1604</v>
      </c>
      <c r="H32" s="321" t="s">
        <v>712</v>
      </c>
      <c r="I32" s="321" t="s">
        <v>546</v>
      </c>
      <c r="J32" s="322">
        <v>1</v>
      </c>
      <c r="K32" s="327">
        <v>45931</v>
      </c>
      <c r="L32" s="327">
        <v>45991</v>
      </c>
      <c r="M32" s="324">
        <f t="shared" si="1"/>
        <v>8.5714285714285712</v>
      </c>
      <c r="N32" s="325">
        <v>0</v>
      </c>
      <c r="O32" s="321" t="s">
        <v>1605</v>
      </c>
      <c r="P32" s="325">
        <f t="shared" si="0"/>
        <v>0</v>
      </c>
      <c r="Q32" s="326" t="str" cm="1">
        <f t="array" aca="1" ref="Q32" ca="1">IF(ISNUMBER(P32),IF(P32=100%,"CUMPLIDA",IF(AND(ISNUMBER(L32),ISNUMBER(INDIRECT("FECHA_"&amp;$B32,1))), IF(L32&lt;=INDIRECT("FECHA_"&amp;$B32,1),"INCUMPLIDA","PROCESO"), "VERIFICAR FECHA")),"SIN VALOR AVANCE")</f>
        <v>PROCESO</v>
      </c>
    </row>
    <row r="33" spans="1:17" ht="165.75" x14ac:dyDescent="0.2">
      <c r="A33" s="317" t="s">
        <v>12</v>
      </c>
      <c r="B33" s="318" t="s">
        <v>14</v>
      </c>
      <c r="C33" s="767"/>
      <c r="D33" s="767"/>
      <c r="E33" s="769"/>
      <c r="F33" s="769"/>
      <c r="G33" s="320" t="s">
        <v>1606</v>
      </c>
      <c r="H33" s="321" t="s">
        <v>715</v>
      </c>
      <c r="I33" s="321" t="s">
        <v>707</v>
      </c>
      <c r="J33" s="322">
        <v>1</v>
      </c>
      <c r="K33" s="327">
        <v>45992</v>
      </c>
      <c r="L33" s="327">
        <v>46081</v>
      </c>
      <c r="M33" s="324">
        <f t="shared" si="1"/>
        <v>12.714285714285714</v>
      </c>
      <c r="N33" s="325">
        <v>0</v>
      </c>
      <c r="O33" s="321" t="s">
        <v>1605</v>
      </c>
      <c r="P33" s="325">
        <f t="shared" si="0"/>
        <v>0</v>
      </c>
      <c r="Q33" s="326" t="str" cm="1">
        <f t="array" aca="1" ref="Q33" ca="1">IF(ISNUMBER(P33),IF(P33=100%,"CUMPLIDA",IF(AND(ISNUMBER(L33),ISNUMBER(INDIRECT("FECHA_"&amp;$B33,1))), IF(L33&lt;=INDIRECT("FECHA_"&amp;$B33,1),"INCUMPLIDA","PROCESO"), "VERIFICAR FECHA")),"SIN VALOR AVANCE")</f>
        <v>PROCESO</v>
      </c>
    </row>
    <row r="34" spans="1:17" ht="165.75" x14ac:dyDescent="0.2">
      <c r="A34" s="317" t="s">
        <v>12</v>
      </c>
      <c r="B34" s="318" t="s">
        <v>14</v>
      </c>
      <c r="C34" s="767"/>
      <c r="D34" s="767"/>
      <c r="E34" s="769"/>
      <c r="F34" s="769"/>
      <c r="G34" s="320" t="s">
        <v>1607</v>
      </c>
      <c r="H34" s="321" t="s">
        <v>717</v>
      </c>
      <c r="I34" s="321" t="s">
        <v>718</v>
      </c>
      <c r="J34" s="322">
        <v>5</v>
      </c>
      <c r="K34" s="327">
        <v>46113</v>
      </c>
      <c r="L34" s="327">
        <v>46568</v>
      </c>
      <c r="M34" s="324">
        <f t="shared" si="1"/>
        <v>65</v>
      </c>
      <c r="N34" s="325">
        <v>0</v>
      </c>
      <c r="O34" s="321" t="s">
        <v>1605</v>
      </c>
      <c r="P34" s="325">
        <f t="shared" si="0"/>
        <v>0</v>
      </c>
      <c r="Q34" s="326" t="str" cm="1">
        <f t="array" aca="1" ref="Q34" ca="1">IF(ISNUMBER(P34),IF(P34=100%,"CUMPLIDA",IF(AND(ISNUMBER(L34),ISNUMBER(INDIRECT("FECHA_"&amp;$B34,1))), IF(L34&lt;=INDIRECT("FECHA_"&amp;$B34,1),"INCUMPLIDA","PROCESO"), "VERIFICAR FECHA")),"SIN VALOR AVANCE")</f>
        <v>PROCESO</v>
      </c>
    </row>
    <row r="35" spans="1:17" ht="195" x14ac:dyDescent="0.2">
      <c r="A35" s="317" t="s">
        <v>12</v>
      </c>
      <c r="B35" s="318" t="s">
        <v>14</v>
      </c>
      <c r="C35" s="767"/>
      <c r="D35" s="767"/>
      <c r="E35" s="769"/>
      <c r="F35" s="769"/>
      <c r="G35" s="320" t="s">
        <v>1608</v>
      </c>
      <c r="H35" s="321" t="s">
        <v>1609</v>
      </c>
      <c r="I35" s="321" t="s">
        <v>596</v>
      </c>
      <c r="J35" s="322">
        <v>3</v>
      </c>
      <c r="K35" s="327">
        <v>46296</v>
      </c>
      <c r="L35" s="327">
        <v>46568</v>
      </c>
      <c r="M35" s="324">
        <f t="shared" si="1"/>
        <v>38.857142857142854</v>
      </c>
      <c r="N35" s="325">
        <v>0</v>
      </c>
      <c r="O35" s="321" t="s">
        <v>1605</v>
      </c>
      <c r="P35" s="325">
        <f t="shared" si="0"/>
        <v>0</v>
      </c>
      <c r="Q35" s="326" t="str" cm="1">
        <f t="array" aca="1" ref="Q35" ca="1">IF(ISNUMBER(P35),IF(P35=100%,"CUMPLIDA",IF(AND(ISNUMBER(L35),ISNUMBER(INDIRECT("FECHA_"&amp;$B35,1))), IF(L35&lt;=INDIRECT("FECHA_"&amp;$B35,1),"INCUMPLIDA","PROCESO"), "VERIFICAR FECHA")),"SIN VALOR AVANCE")</f>
        <v>PROCESO</v>
      </c>
    </row>
    <row r="36" spans="1:17" ht="165.75" x14ac:dyDescent="0.2">
      <c r="A36" s="317" t="s">
        <v>12</v>
      </c>
      <c r="B36" s="318" t="s">
        <v>14</v>
      </c>
      <c r="C36" s="767"/>
      <c r="D36" s="767"/>
      <c r="E36" s="769" t="s">
        <v>1610</v>
      </c>
      <c r="F36" s="769"/>
      <c r="G36" s="320" t="s">
        <v>1611</v>
      </c>
      <c r="H36" s="321" t="s">
        <v>1612</v>
      </c>
      <c r="I36" s="321" t="s">
        <v>1613</v>
      </c>
      <c r="J36" s="322">
        <v>40</v>
      </c>
      <c r="K36" s="323">
        <v>45047</v>
      </c>
      <c r="L36" s="323">
        <v>45199</v>
      </c>
      <c r="M36" s="324">
        <f t="shared" si="1"/>
        <v>21.714285714285715</v>
      </c>
      <c r="N36" s="325">
        <v>1</v>
      </c>
      <c r="O36" s="321" t="s">
        <v>1605</v>
      </c>
      <c r="P36" s="325">
        <f t="shared" si="0"/>
        <v>1</v>
      </c>
      <c r="Q36" s="326" t="str" cm="1">
        <f t="array" aca="1" ref="Q36" ca="1">IF(ISNUMBER(P36),IF(P36=100%,"CUMPLIDA",IF(AND(ISNUMBER(L36),ISNUMBER(INDIRECT("FECHA_"&amp;$B36,1))), IF(L36&lt;=INDIRECT("FECHA_"&amp;$B36,1),"INCUMPLIDA","PROCESO"), "VERIFICAR FECHA")),"SIN VALOR AVANCE")</f>
        <v>CUMPLIDA</v>
      </c>
    </row>
    <row r="37" spans="1:17" ht="195.75" x14ac:dyDescent="0.2">
      <c r="A37" s="317" t="s">
        <v>12</v>
      </c>
      <c r="B37" s="318" t="s">
        <v>14</v>
      </c>
      <c r="C37" s="767"/>
      <c r="D37" s="767"/>
      <c r="E37" s="769"/>
      <c r="F37" s="769"/>
      <c r="G37" s="320" t="s">
        <v>1614</v>
      </c>
      <c r="H37" s="321" t="s">
        <v>1612</v>
      </c>
      <c r="I37" s="321" t="s">
        <v>1613</v>
      </c>
      <c r="J37" s="322">
        <v>40</v>
      </c>
      <c r="K37" s="323">
        <v>45047</v>
      </c>
      <c r="L37" s="323">
        <v>45199</v>
      </c>
      <c r="M37" s="324">
        <f t="shared" si="1"/>
        <v>21.714285714285715</v>
      </c>
      <c r="N37" s="325">
        <v>1</v>
      </c>
      <c r="O37" s="321" t="s">
        <v>1615</v>
      </c>
      <c r="P37" s="325">
        <f t="shared" si="0"/>
        <v>1</v>
      </c>
      <c r="Q37" s="326" t="str" cm="1">
        <f t="array" aca="1" ref="Q37" ca="1">IF(ISNUMBER(P37),IF(P37=100%,"CUMPLIDA",IF(AND(ISNUMBER(L37),ISNUMBER(INDIRECT("FECHA_"&amp;$B37,1))), IF(L37&lt;=INDIRECT("FECHA_"&amp;$B37,1),"INCUMPLIDA","PROCESO"), "VERIFICAR FECHA")),"SIN VALOR AVANCE")</f>
        <v>CUMPLIDA</v>
      </c>
    </row>
    <row r="38" spans="1:17" ht="195.75" customHeight="1" x14ac:dyDescent="0.2">
      <c r="A38" s="317" t="s">
        <v>12</v>
      </c>
      <c r="B38" s="318" t="s">
        <v>14</v>
      </c>
      <c r="C38" s="767"/>
      <c r="D38" s="767"/>
      <c r="E38" s="769" t="s">
        <v>1616</v>
      </c>
      <c r="F38" s="769"/>
      <c r="G38" s="320" t="s">
        <v>1617</v>
      </c>
      <c r="H38" s="321" t="s">
        <v>1612</v>
      </c>
      <c r="I38" s="321" t="s">
        <v>1618</v>
      </c>
      <c r="J38" s="322">
        <v>1</v>
      </c>
      <c r="K38" s="323">
        <v>45047</v>
      </c>
      <c r="L38" s="323">
        <v>45199</v>
      </c>
      <c r="M38" s="324">
        <f t="shared" si="1"/>
        <v>21.714285714285715</v>
      </c>
      <c r="N38" s="325">
        <v>1</v>
      </c>
      <c r="O38" s="321" t="s">
        <v>1615</v>
      </c>
      <c r="P38" s="325">
        <f t="shared" si="0"/>
        <v>1</v>
      </c>
      <c r="Q38" s="326" t="str" cm="1">
        <f t="array" aca="1" ref="Q38" ca="1">IF(ISNUMBER(P38),IF(P38=100%,"CUMPLIDA",IF(AND(ISNUMBER(L38),ISNUMBER(INDIRECT("FECHA_"&amp;$B38,1))), IF(L38&lt;=INDIRECT("FECHA_"&amp;$B38,1),"INCUMPLIDA","PROCESO"), "VERIFICAR FECHA")),"SIN VALOR AVANCE")</f>
        <v>CUMPLIDA</v>
      </c>
    </row>
    <row r="39" spans="1:17" ht="180" customHeight="1" x14ac:dyDescent="0.2">
      <c r="A39" s="317" t="s">
        <v>12</v>
      </c>
      <c r="B39" s="318" t="s">
        <v>14</v>
      </c>
      <c r="C39" s="767"/>
      <c r="D39" s="767"/>
      <c r="E39" s="769"/>
      <c r="F39" s="769"/>
      <c r="G39" s="320" t="s">
        <v>1619</v>
      </c>
      <c r="H39" s="321" t="s">
        <v>1620</v>
      </c>
      <c r="I39" s="321" t="s">
        <v>1621</v>
      </c>
      <c r="J39" s="322">
        <v>3</v>
      </c>
      <c r="K39" s="323">
        <v>43009</v>
      </c>
      <c r="L39" s="323">
        <v>43374</v>
      </c>
      <c r="M39" s="324">
        <f t="shared" si="1"/>
        <v>52.142857142857146</v>
      </c>
      <c r="N39" s="325">
        <v>1</v>
      </c>
      <c r="O39" s="321" t="s">
        <v>1622</v>
      </c>
      <c r="P39" s="325">
        <f t="shared" si="0"/>
        <v>1</v>
      </c>
      <c r="Q39" s="326" t="str" cm="1">
        <f t="array" aca="1" ref="Q39" ca="1">IF(ISNUMBER(P39),IF(P39=100%,"CUMPLIDA",IF(AND(ISNUMBER(L39),ISNUMBER(INDIRECT("FECHA_"&amp;$B39,1))), IF(L39&lt;=INDIRECT("FECHA_"&amp;$B39,1),"INCUMPLIDA","PROCESO"), "VERIFICAR FECHA")),"SIN VALOR AVANCE")</f>
        <v>CUMPLIDA</v>
      </c>
    </row>
    <row r="40" spans="1:17" ht="105.75" x14ac:dyDescent="0.2">
      <c r="A40" s="317" t="s">
        <v>12</v>
      </c>
      <c r="B40" s="318" t="s">
        <v>14</v>
      </c>
      <c r="C40" s="767"/>
      <c r="D40" s="767"/>
      <c r="E40" s="769"/>
      <c r="F40" s="769"/>
      <c r="G40" s="320" t="s">
        <v>1623</v>
      </c>
      <c r="H40" s="321" t="s">
        <v>1624</v>
      </c>
      <c r="I40" s="328" t="s">
        <v>1625</v>
      </c>
      <c r="J40" s="322">
        <v>1</v>
      </c>
      <c r="K40" s="323">
        <v>42948</v>
      </c>
      <c r="L40" s="323">
        <v>43100</v>
      </c>
      <c r="M40" s="324">
        <f t="shared" si="1"/>
        <v>21.714285714285715</v>
      </c>
      <c r="N40" s="325">
        <v>1</v>
      </c>
      <c r="O40" s="321" t="s">
        <v>1626</v>
      </c>
      <c r="P40" s="325">
        <f t="shared" si="0"/>
        <v>1</v>
      </c>
      <c r="Q40" s="326" t="str" cm="1">
        <f t="array" aca="1" ref="Q40" ca="1">IF(ISNUMBER(P40),IF(P40=100%,"CUMPLIDA",IF(AND(ISNUMBER(L40),ISNUMBER(INDIRECT("FECHA_"&amp;$B40,1))), IF(L40&lt;=INDIRECT("FECHA_"&amp;$B40,1),"INCUMPLIDA","PROCESO"), "VERIFICAR FECHA")),"SIN VALOR AVANCE")</f>
        <v>CUMPLIDA</v>
      </c>
    </row>
    <row r="41" spans="1:17" ht="90.75" x14ac:dyDescent="0.2">
      <c r="A41" s="317" t="s">
        <v>12</v>
      </c>
      <c r="B41" s="318" t="s">
        <v>14</v>
      </c>
      <c r="C41" s="767"/>
      <c r="D41" s="767"/>
      <c r="E41" s="769"/>
      <c r="F41" s="769"/>
      <c r="G41" s="320" t="s">
        <v>1627</v>
      </c>
      <c r="H41" s="321" t="s">
        <v>1628</v>
      </c>
      <c r="I41" s="328" t="s">
        <v>331</v>
      </c>
      <c r="J41" s="322">
        <v>1</v>
      </c>
      <c r="K41" s="323">
        <v>42979</v>
      </c>
      <c r="L41" s="323">
        <v>43344</v>
      </c>
      <c r="M41" s="324">
        <f t="shared" si="1"/>
        <v>52.142857142857146</v>
      </c>
      <c r="N41" s="325">
        <v>1</v>
      </c>
      <c r="O41" s="321" t="s">
        <v>1629</v>
      </c>
      <c r="P41" s="325">
        <f t="shared" si="0"/>
        <v>1</v>
      </c>
      <c r="Q41" s="326" t="str" cm="1">
        <f t="array" aca="1" ref="Q41" ca="1">IF(ISNUMBER(P41),IF(P41=100%,"CUMPLIDA",IF(AND(ISNUMBER(L41),ISNUMBER(INDIRECT("FECHA_"&amp;$B41,1))), IF(L41&lt;=INDIRECT("FECHA_"&amp;$B41,1),"INCUMPLIDA","PROCESO"), "VERIFICAR FECHA")),"SIN VALOR AVANCE")</f>
        <v>CUMPLIDA</v>
      </c>
    </row>
    <row r="42" spans="1:17" ht="120" x14ac:dyDescent="0.2">
      <c r="A42" s="317" t="s">
        <v>12</v>
      </c>
      <c r="B42" s="318" t="s">
        <v>14</v>
      </c>
      <c r="C42" s="767"/>
      <c r="D42" s="767"/>
      <c r="E42" s="769"/>
      <c r="F42" s="769"/>
      <c r="G42" s="320" t="s">
        <v>1630</v>
      </c>
      <c r="H42" s="321" t="s">
        <v>1631</v>
      </c>
      <c r="I42" s="328" t="s">
        <v>1632</v>
      </c>
      <c r="J42" s="325">
        <v>1</v>
      </c>
      <c r="K42" s="323">
        <v>43101</v>
      </c>
      <c r="L42" s="323">
        <v>43465</v>
      </c>
      <c r="M42" s="324">
        <f t="shared" si="1"/>
        <v>52</v>
      </c>
      <c r="N42" s="325">
        <v>1</v>
      </c>
      <c r="O42" s="321" t="s">
        <v>1633</v>
      </c>
      <c r="P42" s="325">
        <f t="shared" si="0"/>
        <v>1</v>
      </c>
      <c r="Q42" s="326" t="str" cm="1">
        <f t="array" aca="1" ref="Q42" ca="1">IF(ISNUMBER(P42),IF(P42=100%,"CUMPLIDA",IF(AND(ISNUMBER(L42),ISNUMBER(INDIRECT("FECHA_"&amp;$B42,1))), IF(L42&lt;=INDIRECT("FECHA_"&amp;$B42,1),"INCUMPLIDA","PROCESO"), "VERIFICAR FECHA")),"SIN VALOR AVANCE")</f>
        <v>CUMPLIDA</v>
      </c>
    </row>
    <row r="43" spans="1:17" ht="90.75" x14ac:dyDescent="0.2">
      <c r="A43" s="317" t="s">
        <v>12</v>
      </c>
      <c r="B43" s="318" t="s">
        <v>14</v>
      </c>
      <c r="C43" s="767"/>
      <c r="D43" s="767"/>
      <c r="E43" s="769"/>
      <c r="F43" s="769"/>
      <c r="G43" s="320" t="s">
        <v>1634</v>
      </c>
      <c r="H43" s="321" t="s">
        <v>1635</v>
      </c>
      <c r="I43" s="328" t="s">
        <v>1636</v>
      </c>
      <c r="J43" s="322">
        <v>6</v>
      </c>
      <c r="K43" s="323">
        <v>43009</v>
      </c>
      <c r="L43" s="323">
        <v>43374</v>
      </c>
      <c r="M43" s="324">
        <f t="shared" si="1"/>
        <v>52.142857142857146</v>
      </c>
      <c r="N43" s="325">
        <v>1</v>
      </c>
      <c r="O43" s="321" t="s">
        <v>1637</v>
      </c>
      <c r="P43" s="325">
        <f t="shared" si="0"/>
        <v>1</v>
      </c>
      <c r="Q43" s="326" t="str" cm="1">
        <f t="array" aca="1" ref="Q43" ca="1">IF(ISNUMBER(P43),IF(P43=100%,"CUMPLIDA",IF(AND(ISNUMBER(L43),ISNUMBER(INDIRECT("FECHA_"&amp;$B43,1))), IF(L43&lt;=INDIRECT("FECHA_"&amp;$B43,1),"INCUMPLIDA","PROCESO"), "VERIFICAR FECHA")),"SIN VALOR AVANCE")</f>
        <v>CUMPLIDA</v>
      </c>
    </row>
    <row r="44" spans="1:17" ht="120" customHeight="1" x14ac:dyDescent="0.2">
      <c r="A44" s="317" t="s">
        <v>12</v>
      </c>
      <c r="B44" s="318" t="s">
        <v>14</v>
      </c>
      <c r="C44" s="767"/>
      <c r="D44" s="767"/>
      <c r="E44" s="769"/>
      <c r="F44" s="769"/>
      <c r="G44" s="320" t="s">
        <v>1638</v>
      </c>
      <c r="H44" s="321" t="s">
        <v>1589</v>
      </c>
      <c r="I44" s="328" t="s">
        <v>1639</v>
      </c>
      <c r="J44" s="325">
        <v>1</v>
      </c>
      <c r="K44" s="323">
        <v>43344</v>
      </c>
      <c r="L44" s="323">
        <v>43830</v>
      </c>
      <c r="M44" s="324">
        <f t="shared" si="1"/>
        <v>69.428571428571431</v>
      </c>
      <c r="N44" s="325">
        <v>1</v>
      </c>
      <c r="O44" s="321" t="s">
        <v>1524</v>
      </c>
      <c r="P44" s="325">
        <f t="shared" si="0"/>
        <v>1</v>
      </c>
      <c r="Q44" s="326" t="str" cm="1">
        <f t="array" aca="1" ref="Q44" ca="1">IF(ISNUMBER(P44),IF(P44=100%,"CUMPLIDA",IF(AND(ISNUMBER(L44),ISNUMBER(INDIRECT("FECHA_"&amp;$B44,1))), IF(L44&lt;=INDIRECT("FECHA_"&amp;$B44,1),"INCUMPLIDA","PROCESO"), "VERIFICAR FECHA")),"SIN VALOR AVANCE")</f>
        <v>CUMPLIDA</v>
      </c>
    </row>
    <row r="45" spans="1:17" ht="120.75" customHeight="1" x14ac:dyDescent="0.2">
      <c r="A45" s="317" t="s">
        <v>12</v>
      </c>
      <c r="B45" s="318" t="s">
        <v>14</v>
      </c>
      <c r="C45" s="767" t="s">
        <v>1640</v>
      </c>
      <c r="D45" s="767" t="s">
        <v>1641</v>
      </c>
      <c r="E45" s="769" t="s">
        <v>1642</v>
      </c>
      <c r="F45" s="769" t="s">
        <v>1643</v>
      </c>
      <c r="G45" s="320" t="s">
        <v>1644</v>
      </c>
      <c r="H45" s="321" t="s">
        <v>1645</v>
      </c>
      <c r="I45" s="321" t="s">
        <v>1646</v>
      </c>
      <c r="J45" s="329">
        <v>6432363831</v>
      </c>
      <c r="K45" s="323">
        <v>43040</v>
      </c>
      <c r="L45" s="323">
        <v>44316</v>
      </c>
      <c r="M45" s="324">
        <f t="shared" si="1"/>
        <v>182.28571428571428</v>
      </c>
      <c r="N45" s="325">
        <v>1</v>
      </c>
      <c r="O45" s="321" t="s">
        <v>1647</v>
      </c>
      <c r="P45" s="325">
        <f t="shared" si="0"/>
        <v>1</v>
      </c>
      <c r="Q45" s="326" t="str" cm="1">
        <f t="array" aca="1" ref="Q45" ca="1">IF(ISNUMBER(P45),IF(P45=100%,"CUMPLIDA",IF(AND(ISNUMBER(L45),ISNUMBER(INDIRECT("FECHA_"&amp;$B45,1))), IF(L45&lt;=INDIRECT("FECHA_"&amp;$B45,1),"INCUMPLIDA","PROCESO"), "VERIFICAR FECHA")),"SIN VALOR AVANCE")</f>
        <v>CUMPLIDA</v>
      </c>
    </row>
    <row r="46" spans="1:17" ht="105.75" x14ac:dyDescent="0.2">
      <c r="A46" s="317" t="s">
        <v>12</v>
      </c>
      <c r="B46" s="318" t="s">
        <v>14</v>
      </c>
      <c r="C46" s="767"/>
      <c r="D46" s="767"/>
      <c r="E46" s="769"/>
      <c r="F46" s="769"/>
      <c r="G46" s="320" t="s">
        <v>1648</v>
      </c>
      <c r="H46" s="321" t="s">
        <v>1645</v>
      </c>
      <c r="I46" s="321" t="s">
        <v>1646</v>
      </c>
      <c r="J46" s="329">
        <v>43631471</v>
      </c>
      <c r="K46" s="323">
        <v>43040</v>
      </c>
      <c r="L46" s="323">
        <v>43434</v>
      </c>
      <c r="M46" s="324">
        <f t="shared" si="1"/>
        <v>56.285714285714285</v>
      </c>
      <c r="N46" s="325">
        <v>1</v>
      </c>
      <c r="O46" s="321" t="s">
        <v>1649</v>
      </c>
      <c r="P46" s="325">
        <f t="shared" si="0"/>
        <v>1</v>
      </c>
      <c r="Q46" s="326" t="str" cm="1">
        <f t="array" aca="1" ref="Q46" ca="1">IF(ISNUMBER(P46),IF(P46=100%,"CUMPLIDA",IF(AND(ISNUMBER(L46),ISNUMBER(INDIRECT("FECHA_"&amp;$B46,1))), IF(L46&lt;=INDIRECT("FECHA_"&amp;$B46,1),"INCUMPLIDA","PROCESO"), "VERIFICAR FECHA")),"SIN VALOR AVANCE")</f>
        <v>CUMPLIDA</v>
      </c>
    </row>
    <row r="47" spans="1:17" ht="120.75" x14ac:dyDescent="0.2">
      <c r="A47" s="317" t="s">
        <v>12</v>
      </c>
      <c r="B47" s="318" t="s">
        <v>14</v>
      </c>
      <c r="C47" s="767"/>
      <c r="D47" s="767"/>
      <c r="E47" s="769"/>
      <c r="F47" s="769"/>
      <c r="G47" s="320" t="s">
        <v>1650</v>
      </c>
      <c r="H47" s="321" t="s">
        <v>1645</v>
      </c>
      <c r="I47" s="321" t="s">
        <v>1646</v>
      </c>
      <c r="J47" s="329">
        <v>11623780528.950001</v>
      </c>
      <c r="K47" s="323">
        <v>43040</v>
      </c>
      <c r="L47" s="327">
        <v>45657</v>
      </c>
      <c r="M47" s="324">
        <f t="shared" si="1"/>
        <v>373.85714285714283</v>
      </c>
      <c r="N47" s="325">
        <v>1</v>
      </c>
      <c r="O47" s="321" t="s">
        <v>1651</v>
      </c>
      <c r="P47" s="325">
        <f t="shared" si="0"/>
        <v>1</v>
      </c>
      <c r="Q47" s="326" t="str" cm="1">
        <f t="array" aca="1" ref="Q47" ca="1">IF(ISNUMBER(P47),IF(P47=100%,"CUMPLIDA",IF(AND(ISNUMBER(L47),ISNUMBER(INDIRECT("FECHA_"&amp;$B47,1))), IF(L47&lt;=INDIRECT("FECHA_"&amp;$B47,1),"INCUMPLIDA","PROCESO"), "VERIFICAR FECHA")),"SIN VALOR AVANCE")</f>
        <v>CUMPLIDA</v>
      </c>
    </row>
    <row r="48" spans="1:17" ht="105.75" x14ac:dyDescent="0.2">
      <c r="A48" s="317" t="s">
        <v>12</v>
      </c>
      <c r="B48" s="318" t="s">
        <v>14</v>
      </c>
      <c r="C48" s="767"/>
      <c r="D48" s="767"/>
      <c r="E48" s="769"/>
      <c r="F48" s="769"/>
      <c r="G48" s="320" t="s">
        <v>1652</v>
      </c>
      <c r="H48" s="321" t="s">
        <v>1645</v>
      </c>
      <c r="I48" s="321" t="s">
        <v>1646</v>
      </c>
      <c r="J48" s="329">
        <v>1251159219</v>
      </c>
      <c r="K48" s="323">
        <v>43040</v>
      </c>
      <c r="L48" s="327">
        <v>45777</v>
      </c>
      <c r="M48" s="324">
        <f t="shared" si="1"/>
        <v>391</v>
      </c>
      <c r="N48" s="325">
        <v>0.92730000000000001</v>
      </c>
      <c r="O48" s="321" t="s">
        <v>1653</v>
      </c>
      <c r="P48" s="325">
        <f t="shared" si="0"/>
        <v>0.92730000000000001</v>
      </c>
      <c r="Q48" s="326" t="str" cm="1">
        <f t="array" aca="1" ref="Q48" ca="1">IF(ISNUMBER(P48),IF(P48=100%,"CUMPLIDA",IF(AND(ISNUMBER(L48),ISNUMBER(INDIRECT("FECHA_"&amp;$B48,1))), IF(L48&lt;=INDIRECT("FECHA_"&amp;$B48,1),"INCUMPLIDA","PROCESO"), "VERIFICAR FECHA")),"SIN VALOR AVANCE")</f>
        <v>INCUMPLIDA</v>
      </c>
    </row>
    <row r="49" spans="1:18" ht="120" x14ac:dyDescent="0.2">
      <c r="A49" s="317" t="s">
        <v>12</v>
      </c>
      <c r="B49" s="318" t="s">
        <v>14</v>
      </c>
      <c r="C49" s="767"/>
      <c r="D49" s="767"/>
      <c r="E49" s="769"/>
      <c r="F49" s="769"/>
      <c r="G49" s="320" t="s">
        <v>1654</v>
      </c>
      <c r="H49" s="321" t="s">
        <v>1655</v>
      </c>
      <c r="I49" s="321" t="s">
        <v>1656</v>
      </c>
      <c r="J49" s="322">
        <v>42</v>
      </c>
      <c r="K49" s="323">
        <v>42948</v>
      </c>
      <c r="L49" s="323">
        <v>43100</v>
      </c>
      <c r="M49" s="324">
        <f t="shared" si="1"/>
        <v>21.714285714285715</v>
      </c>
      <c r="N49" s="325">
        <v>1</v>
      </c>
      <c r="O49" s="321" t="s">
        <v>1524</v>
      </c>
      <c r="P49" s="325">
        <f t="shared" si="0"/>
        <v>1</v>
      </c>
      <c r="Q49" s="326" t="str" cm="1">
        <f t="array" aca="1" ref="Q49" ca="1">IF(ISNUMBER(P49),IF(P49=100%,"CUMPLIDA",IF(AND(ISNUMBER(L49),ISNUMBER(INDIRECT("FECHA_"&amp;$B49,1))), IF(L49&lt;=INDIRECT("FECHA_"&amp;$B49,1),"INCUMPLIDA","PROCESO"), "VERIFICAR FECHA")),"SIN VALOR AVANCE")</f>
        <v>CUMPLIDA</v>
      </c>
    </row>
    <row r="50" spans="1:18" ht="120" x14ac:dyDescent="0.2">
      <c r="A50" s="317" t="s">
        <v>12</v>
      </c>
      <c r="B50" s="318" t="s">
        <v>14</v>
      </c>
      <c r="C50" s="767"/>
      <c r="D50" s="767"/>
      <c r="E50" s="769"/>
      <c r="F50" s="769"/>
      <c r="G50" s="320" t="s">
        <v>1657</v>
      </c>
      <c r="H50" s="321" t="s">
        <v>1658</v>
      </c>
      <c r="I50" s="321" t="s">
        <v>1659</v>
      </c>
      <c r="J50" s="322">
        <v>42</v>
      </c>
      <c r="K50" s="323">
        <v>42948</v>
      </c>
      <c r="L50" s="323">
        <v>43281</v>
      </c>
      <c r="M50" s="324">
        <f t="shared" si="1"/>
        <v>47.571428571428569</v>
      </c>
      <c r="N50" s="325">
        <v>1</v>
      </c>
      <c r="O50" s="321" t="s">
        <v>1524</v>
      </c>
      <c r="P50" s="325">
        <f t="shared" si="0"/>
        <v>1</v>
      </c>
      <c r="Q50" s="326" t="str" cm="1">
        <f t="array" aca="1" ref="Q50" ca="1">IF(ISNUMBER(P50),IF(P50=100%,"CUMPLIDA",IF(AND(ISNUMBER(L50),ISNUMBER(INDIRECT("FECHA_"&amp;$B50,1))), IF(L50&lt;=INDIRECT("FECHA_"&amp;$B50,1),"INCUMPLIDA","PROCESO"), "VERIFICAR FECHA")),"SIN VALOR AVANCE")</f>
        <v>CUMPLIDA</v>
      </c>
    </row>
    <row r="51" spans="1:18" ht="105" x14ac:dyDescent="0.2">
      <c r="A51" s="317" t="s">
        <v>12</v>
      </c>
      <c r="B51" s="318" t="s">
        <v>14</v>
      </c>
      <c r="C51" s="767"/>
      <c r="D51" s="767"/>
      <c r="E51" s="769"/>
      <c r="F51" s="769"/>
      <c r="G51" s="320" t="s">
        <v>1660</v>
      </c>
      <c r="H51" s="321" t="s">
        <v>1661</v>
      </c>
      <c r="I51" s="321" t="s">
        <v>1662</v>
      </c>
      <c r="J51" s="325">
        <v>1</v>
      </c>
      <c r="K51" s="323">
        <v>43101</v>
      </c>
      <c r="L51" s="323">
        <v>43465</v>
      </c>
      <c r="M51" s="324">
        <f t="shared" si="1"/>
        <v>52</v>
      </c>
      <c r="N51" s="325">
        <v>1</v>
      </c>
      <c r="O51" s="321" t="s">
        <v>1663</v>
      </c>
      <c r="P51" s="325">
        <f t="shared" si="0"/>
        <v>1</v>
      </c>
      <c r="Q51" s="326" t="str" cm="1">
        <f t="array" aca="1" ref="Q51" ca="1">IF(ISNUMBER(P51),IF(P51=100%,"CUMPLIDA",IF(AND(ISNUMBER(L51),ISNUMBER(INDIRECT("FECHA_"&amp;$B51,1))), IF(L51&lt;=INDIRECT("FECHA_"&amp;$B51,1),"INCUMPLIDA","PROCESO"), "VERIFICAR FECHA")),"SIN VALOR AVANCE")</f>
        <v>CUMPLIDA</v>
      </c>
    </row>
    <row r="52" spans="1:18" ht="90.75" customHeight="1" x14ac:dyDescent="0.2">
      <c r="A52" s="317" t="s">
        <v>12</v>
      </c>
      <c r="B52" s="318" t="s">
        <v>14</v>
      </c>
      <c r="C52" s="767" t="s">
        <v>1664</v>
      </c>
      <c r="D52" s="767" t="s">
        <v>1518</v>
      </c>
      <c r="E52" s="769" t="s">
        <v>1665</v>
      </c>
      <c r="F52" s="769" t="s">
        <v>1666</v>
      </c>
      <c r="G52" s="320" t="s">
        <v>1667</v>
      </c>
      <c r="H52" s="321" t="s">
        <v>1668</v>
      </c>
      <c r="I52" s="321" t="s">
        <v>1669</v>
      </c>
      <c r="J52" s="322">
        <v>1</v>
      </c>
      <c r="K52" s="323">
        <v>44454</v>
      </c>
      <c r="L52" s="323">
        <v>44561</v>
      </c>
      <c r="M52" s="324">
        <f t="shared" si="1"/>
        <v>15.285714285714286</v>
      </c>
      <c r="N52" s="325">
        <v>1</v>
      </c>
      <c r="O52" s="321" t="s">
        <v>1670</v>
      </c>
      <c r="P52" s="325">
        <f t="shared" si="0"/>
        <v>1</v>
      </c>
      <c r="Q52" s="326" t="str" cm="1">
        <f t="array" aca="1" ref="Q52" ca="1">IF(ISNUMBER(P52),IF(P52=100%,"CUMPLIDA",IF(AND(ISNUMBER(L52),ISNUMBER(INDIRECT("FECHA_"&amp;$B52,1))), IF(L52&lt;=INDIRECT("FECHA_"&amp;$B52,1),"INCUMPLIDA","PROCESO"), "VERIFICAR FECHA")),"SIN VALOR AVANCE")</f>
        <v>CUMPLIDA</v>
      </c>
    </row>
    <row r="53" spans="1:18" ht="210" customHeight="1" x14ac:dyDescent="0.2">
      <c r="A53" s="317" t="s">
        <v>12</v>
      </c>
      <c r="B53" s="318" t="s">
        <v>14</v>
      </c>
      <c r="C53" s="767"/>
      <c r="D53" s="767"/>
      <c r="E53" s="769"/>
      <c r="F53" s="769"/>
      <c r="G53" s="320" t="s">
        <v>1671</v>
      </c>
      <c r="H53" s="321" t="s">
        <v>1672</v>
      </c>
      <c r="I53" s="321" t="s">
        <v>1673</v>
      </c>
      <c r="J53" s="322">
        <v>3</v>
      </c>
      <c r="K53" s="323">
        <v>44470</v>
      </c>
      <c r="L53" s="323">
        <v>44865</v>
      </c>
      <c r="M53" s="324">
        <f t="shared" si="1"/>
        <v>56.428571428571431</v>
      </c>
      <c r="N53" s="325">
        <v>1</v>
      </c>
      <c r="O53" s="321" t="s">
        <v>1670</v>
      </c>
      <c r="P53" s="325">
        <f t="shared" si="0"/>
        <v>1</v>
      </c>
      <c r="Q53" s="326" t="str" cm="1">
        <f t="array" aca="1" ref="Q53" ca="1">IF(ISNUMBER(P53),IF(P53=100%,"CUMPLIDA",IF(AND(ISNUMBER(L53),ISNUMBER(INDIRECT("FECHA_"&amp;$B53,1))), IF(L53&lt;=INDIRECT("FECHA_"&amp;$B53,1),"INCUMPLIDA","PROCESO"), "VERIFICAR FECHA")),"SIN VALOR AVANCE")</f>
        <v>CUMPLIDA</v>
      </c>
    </row>
    <row r="54" spans="1:18" ht="90.75" x14ac:dyDescent="0.2">
      <c r="A54" s="317" t="s">
        <v>12</v>
      </c>
      <c r="B54" s="318" t="s">
        <v>14</v>
      </c>
      <c r="C54" s="767"/>
      <c r="D54" s="767"/>
      <c r="E54" s="769"/>
      <c r="F54" s="769"/>
      <c r="G54" s="320" t="s">
        <v>1674</v>
      </c>
      <c r="H54" s="321" t="s">
        <v>1675</v>
      </c>
      <c r="I54" s="321" t="s">
        <v>1676</v>
      </c>
      <c r="J54" s="322">
        <v>1</v>
      </c>
      <c r="K54" s="323">
        <v>45231</v>
      </c>
      <c r="L54" s="323">
        <v>45504</v>
      </c>
      <c r="M54" s="324">
        <f t="shared" si="1"/>
        <v>39</v>
      </c>
      <c r="N54" s="325">
        <v>1</v>
      </c>
      <c r="O54" s="321" t="s">
        <v>1677</v>
      </c>
      <c r="P54" s="325">
        <f t="shared" si="0"/>
        <v>1</v>
      </c>
      <c r="Q54" s="326" t="str" cm="1">
        <f t="array" aca="1" ref="Q54" ca="1">IF(ISNUMBER(P54),IF(P54=100%,"CUMPLIDA",IF(AND(ISNUMBER(L54),ISNUMBER(INDIRECT("FECHA_"&amp;$B54,1))), IF(L54&lt;=INDIRECT("FECHA_"&amp;$B54,1),"INCUMPLIDA","PROCESO"), "VERIFICAR FECHA")),"SIN VALOR AVANCE")</f>
        <v>CUMPLIDA</v>
      </c>
    </row>
    <row r="55" spans="1:18" ht="135.75" x14ac:dyDescent="0.2">
      <c r="A55" s="317" t="s">
        <v>12</v>
      </c>
      <c r="B55" s="318" t="s">
        <v>14</v>
      </c>
      <c r="C55" s="767"/>
      <c r="D55" s="767"/>
      <c r="E55" s="769"/>
      <c r="F55" s="769"/>
      <c r="G55" s="320" t="s">
        <v>1678</v>
      </c>
      <c r="H55" s="321" t="s">
        <v>1679</v>
      </c>
      <c r="I55" s="321" t="s">
        <v>99</v>
      </c>
      <c r="J55" s="322">
        <v>1</v>
      </c>
      <c r="K55" s="327">
        <v>45323</v>
      </c>
      <c r="L55" s="327">
        <v>45747</v>
      </c>
      <c r="M55" s="324">
        <f t="shared" si="1"/>
        <v>60.571428571428569</v>
      </c>
      <c r="N55" s="325">
        <v>1</v>
      </c>
      <c r="O55" s="330" t="s">
        <v>1680</v>
      </c>
      <c r="P55" s="325">
        <f t="shared" si="0"/>
        <v>1</v>
      </c>
      <c r="Q55" s="326" t="str" cm="1">
        <f t="array" aca="1" ref="Q55" ca="1">IF(ISNUMBER(P55),IF(P55=100%,"CUMPLIDA",IF(AND(ISNUMBER(L55),ISNUMBER(INDIRECT("FECHA_"&amp;$B55,1))), IF(L55&lt;=INDIRECT("FECHA_"&amp;$B55,1),"INCUMPLIDA","PROCESO"), "VERIFICAR FECHA")),"SIN VALOR AVANCE")</f>
        <v>CUMPLIDA</v>
      </c>
    </row>
    <row r="56" spans="1:18" ht="105.75" x14ac:dyDescent="0.2">
      <c r="A56" s="317" t="s">
        <v>12</v>
      </c>
      <c r="B56" s="318" t="s">
        <v>14</v>
      </c>
      <c r="C56" s="767"/>
      <c r="D56" s="767"/>
      <c r="E56" s="769"/>
      <c r="F56" s="769"/>
      <c r="G56" s="320" t="s">
        <v>1681</v>
      </c>
      <c r="H56" s="321" t="s">
        <v>101</v>
      </c>
      <c r="I56" s="321" t="s">
        <v>102</v>
      </c>
      <c r="J56" s="322">
        <v>1</v>
      </c>
      <c r="K56" s="327">
        <v>45323</v>
      </c>
      <c r="L56" s="327">
        <v>45747</v>
      </c>
      <c r="M56" s="324">
        <f t="shared" si="1"/>
        <v>60.571428571428569</v>
      </c>
      <c r="N56" s="325">
        <v>1</v>
      </c>
      <c r="O56" s="330" t="s">
        <v>1682</v>
      </c>
      <c r="P56" s="325">
        <f t="shared" si="0"/>
        <v>1</v>
      </c>
      <c r="Q56" s="326" t="str" cm="1">
        <f t="array" aca="1" ref="Q56" ca="1">IF(ISNUMBER(P56),IF(P56=100%,"CUMPLIDA",IF(AND(ISNUMBER(L56),ISNUMBER(INDIRECT("FECHA_"&amp;$B56,1))), IF(L56&lt;=INDIRECT("FECHA_"&amp;$B56,1),"INCUMPLIDA","PROCESO"), "VERIFICAR FECHA")),"SIN VALOR AVANCE")</f>
        <v>CUMPLIDA</v>
      </c>
    </row>
    <row r="57" spans="1:18" ht="105.75" x14ac:dyDescent="0.2">
      <c r="A57" s="317" t="s">
        <v>12</v>
      </c>
      <c r="B57" s="318" t="s">
        <v>14</v>
      </c>
      <c r="C57" s="767"/>
      <c r="D57" s="767"/>
      <c r="E57" s="769"/>
      <c r="F57" s="769"/>
      <c r="G57" s="320" t="s">
        <v>1683</v>
      </c>
      <c r="H57" s="321" t="s">
        <v>239</v>
      </c>
      <c r="I57" s="321" t="s">
        <v>240</v>
      </c>
      <c r="J57" s="322">
        <v>1</v>
      </c>
      <c r="K57" s="327">
        <v>45231</v>
      </c>
      <c r="L57" s="327">
        <v>45747</v>
      </c>
      <c r="M57" s="324">
        <f t="shared" si="1"/>
        <v>73.714285714285708</v>
      </c>
      <c r="N57" s="325">
        <v>1</v>
      </c>
      <c r="O57" s="330" t="s">
        <v>1682</v>
      </c>
      <c r="P57" s="325">
        <f t="shared" si="0"/>
        <v>1</v>
      </c>
      <c r="Q57" s="326" t="str" cm="1">
        <f t="array" aca="1" ref="Q57" ca="1">IF(ISNUMBER(P57),IF(P57=100%,"CUMPLIDA",IF(AND(ISNUMBER(L57),ISNUMBER(INDIRECT("FECHA_"&amp;$B57,1))), IF(L57&lt;=INDIRECT("FECHA_"&amp;$B57,1),"INCUMPLIDA","PROCESO"), "VERIFICAR FECHA")),"SIN VALOR AVANCE")</f>
        <v>CUMPLIDA</v>
      </c>
    </row>
    <row r="58" spans="1:18" ht="135.75" x14ac:dyDescent="0.2">
      <c r="A58" s="317" t="s">
        <v>12</v>
      </c>
      <c r="B58" s="318" t="s">
        <v>14</v>
      </c>
      <c r="C58" s="767"/>
      <c r="D58" s="767"/>
      <c r="E58" s="769"/>
      <c r="F58" s="769"/>
      <c r="G58" s="320" t="s">
        <v>1684</v>
      </c>
      <c r="H58" s="321" t="s">
        <v>104</v>
      </c>
      <c r="I58" s="321" t="s">
        <v>105</v>
      </c>
      <c r="J58" s="322">
        <v>1</v>
      </c>
      <c r="K58" s="327">
        <v>45323</v>
      </c>
      <c r="L58" s="327">
        <v>45747</v>
      </c>
      <c r="M58" s="324">
        <f t="shared" si="1"/>
        <v>60.571428571428569</v>
      </c>
      <c r="N58" s="325">
        <v>1</v>
      </c>
      <c r="O58" s="330" t="s">
        <v>1680</v>
      </c>
      <c r="P58" s="325">
        <f t="shared" si="0"/>
        <v>1</v>
      </c>
      <c r="Q58" s="326" t="str" cm="1">
        <f t="array" aca="1" ref="Q58" ca="1">IF(ISNUMBER(P58),IF(P58=100%,"CUMPLIDA",IF(AND(ISNUMBER(L58),ISNUMBER(INDIRECT("FECHA_"&amp;$B58,1))), IF(L58&lt;=INDIRECT("FECHA_"&amp;$B58,1),"INCUMPLIDA","PROCESO"), "VERIFICAR FECHA")),"SIN VALOR AVANCE")</f>
        <v>CUMPLIDA</v>
      </c>
      <c r="R58" s="643" t="s">
        <v>4842</v>
      </c>
    </row>
    <row r="59" spans="1:18" ht="105.75" x14ac:dyDescent="0.2">
      <c r="A59" s="317" t="s">
        <v>12</v>
      </c>
      <c r="B59" s="318" t="s">
        <v>14</v>
      </c>
      <c r="C59" s="767"/>
      <c r="D59" s="767"/>
      <c r="E59" s="769"/>
      <c r="F59" s="769"/>
      <c r="G59" s="320" t="s">
        <v>1685</v>
      </c>
      <c r="H59" s="321" t="s">
        <v>106</v>
      </c>
      <c r="I59" s="321" t="s">
        <v>107</v>
      </c>
      <c r="J59" s="322">
        <v>1</v>
      </c>
      <c r="K59" s="327">
        <v>45231</v>
      </c>
      <c r="L59" s="327">
        <v>45747</v>
      </c>
      <c r="M59" s="324">
        <f t="shared" si="1"/>
        <v>73.714285714285708</v>
      </c>
      <c r="N59" s="325">
        <v>1</v>
      </c>
      <c r="O59" s="330" t="s">
        <v>1682</v>
      </c>
      <c r="P59" s="325">
        <f t="shared" si="0"/>
        <v>1</v>
      </c>
      <c r="Q59" s="326" t="str" cm="1">
        <f t="array" aca="1" ref="Q59" ca="1">IF(ISNUMBER(P59),IF(P59=100%,"CUMPLIDA",IF(AND(ISNUMBER(L59),ISNUMBER(INDIRECT("FECHA_"&amp;$B59,1))), IF(L59&lt;=INDIRECT("FECHA_"&amp;$B59,1),"INCUMPLIDA","PROCESO"), "VERIFICAR FECHA")),"SIN VALOR AVANCE")</f>
        <v>CUMPLIDA</v>
      </c>
    </row>
    <row r="60" spans="1:18" ht="225.75" x14ac:dyDescent="0.2">
      <c r="A60" s="317" t="s">
        <v>12</v>
      </c>
      <c r="B60" s="318" t="s">
        <v>14</v>
      </c>
      <c r="C60" s="767"/>
      <c r="D60" s="767"/>
      <c r="E60" s="769"/>
      <c r="F60" s="769"/>
      <c r="G60" s="320" t="s">
        <v>1686</v>
      </c>
      <c r="H60" s="321" t="s">
        <v>108</v>
      </c>
      <c r="I60" s="321" t="s">
        <v>109</v>
      </c>
      <c r="J60" s="322">
        <v>1</v>
      </c>
      <c r="K60" s="327">
        <v>45231</v>
      </c>
      <c r="L60" s="327">
        <v>45808</v>
      </c>
      <c r="M60" s="324">
        <f t="shared" si="1"/>
        <v>82.428571428571431</v>
      </c>
      <c r="N60" s="325">
        <v>1</v>
      </c>
      <c r="O60" s="330" t="s">
        <v>1687</v>
      </c>
      <c r="P60" s="325">
        <f t="shared" si="0"/>
        <v>1</v>
      </c>
      <c r="Q60" s="326" t="str" cm="1">
        <f t="array" aca="1" ref="Q60" ca="1">IF(ISNUMBER(P60),IF(P60=100%,"CUMPLIDA",IF(AND(ISNUMBER(L60),ISNUMBER(INDIRECT("FECHA_"&amp;$B60,1))), IF(L60&lt;=INDIRECT("FECHA_"&amp;$B60,1),"INCUMPLIDA","PROCESO"), "VERIFICAR FECHA")),"SIN VALOR AVANCE")</f>
        <v>CUMPLIDA</v>
      </c>
    </row>
    <row r="61" spans="1:18" ht="90.75" x14ac:dyDescent="0.2">
      <c r="A61" s="317" t="s">
        <v>12</v>
      </c>
      <c r="B61" s="318" t="s">
        <v>14</v>
      </c>
      <c r="C61" s="767"/>
      <c r="D61" s="767"/>
      <c r="E61" s="769"/>
      <c r="F61" s="769"/>
      <c r="G61" s="320" t="s">
        <v>1688</v>
      </c>
      <c r="H61" s="321" t="s">
        <v>111</v>
      </c>
      <c r="I61" s="321" t="s">
        <v>112</v>
      </c>
      <c r="J61" s="322">
        <v>7</v>
      </c>
      <c r="K61" s="327">
        <v>46024</v>
      </c>
      <c r="L61" s="327">
        <v>46660</v>
      </c>
      <c r="M61" s="324">
        <f t="shared" si="1"/>
        <v>90.857142857142861</v>
      </c>
      <c r="N61" s="325">
        <v>0</v>
      </c>
      <c r="O61" s="321" t="s">
        <v>1677</v>
      </c>
      <c r="P61" s="325">
        <f t="shared" si="0"/>
        <v>0</v>
      </c>
      <c r="Q61" s="326" t="str" cm="1">
        <f t="array" aca="1" ref="Q61" ca="1">IF(ISNUMBER(P61),IF(P61=100%,"CUMPLIDA",IF(AND(ISNUMBER(L61),ISNUMBER(INDIRECT("FECHA_"&amp;$B61,1))), IF(L61&lt;=INDIRECT("FECHA_"&amp;$B61,1),"INCUMPLIDA","PROCESO"), "VERIFICAR FECHA")),"SIN VALOR AVANCE")</f>
        <v>PROCESO</v>
      </c>
    </row>
    <row r="62" spans="1:18" ht="135.75" x14ac:dyDescent="0.2">
      <c r="A62" s="317" t="s">
        <v>12</v>
      </c>
      <c r="B62" s="318" t="s">
        <v>14</v>
      </c>
      <c r="C62" s="767"/>
      <c r="D62" s="767"/>
      <c r="E62" s="769"/>
      <c r="F62" s="769"/>
      <c r="G62" s="320" t="s">
        <v>1689</v>
      </c>
      <c r="H62" s="321" t="s">
        <v>115</v>
      </c>
      <c r="I62" s="321" t="s">
        <v>116</v>
      </c>
      <c r="J62" s="322">
        <v>1</v>
      </c>
      <c r="K62" s="327">
        <v>46024</v>
      </c>
      <c r="L62" s="327">
        <v>46660</v>
      </c>
      <c r="M62" s="324">
        <f t="shared" si="1"/>
        <v>90.857142857142861</v>
      </c>
      <c r="N62" s="325">
        <v>0</v>
      </c>
      <c r="O62" s="330" t="s">
        <v>1680</v>
      </c>
      <c r="P62" s="325">
        <f t="shared" si="0"/>
        <v>0</v>
      </c>
      <c r="Q62" s="326" t="str" cm="1">
        <f t="array" aca="1" ref="Q62" ca="1">IF(ISNUMBER(P62),IF(P62=100%,"CUMPLIDA",IF(AND(ISNUMBER(L62),ISNUMBER(INDIRECT("FECHA_"&amp;$B62,1))), IF(L62&lt;=INDIRECT("FECHA_"&amp;$B62,1),"INCUMPLIDA","PROCESO"), "VERIFICAR FECHA")),"SIN VALOR AVANCE")</f>
        <v>PROCESO</v>
      </c>
    </row>
    <row r="63" spans="1:18" ht="225.75" x14ac:dyDescent="0.2">
      <c r="A63" s="317" t="s">
        <v>12</v>
      </c>
      <c r="B63" s="318" t="s">
        <v>14</v>
      </c>
      <c r="C63" s="767"/>
      <c r="D63" s="767"/>
      <c r="E63" s="769"/>
      <c r="F63" s="769"/>
      <c r="G63" s="320" t="s">
        <v>1690</v>
      </c>
      <c r="H63" s="321" t="s">
        <v>118</v>
      </c>
      <c r="I63" s="321" t="s">
        <v>119</v>
      </c>
      <c r="J63" s="322">
        <v>2</v>
      </c>
      <c r="K63" s="327">
        <v>46024</v>
      </c>
      <c r="L63" s="327">
        <v>46660</v>
      </c>
      <c r="M63" s="324">
        <f t="shared" si="1"/>
        <v>90.857142857142861</v>
      </c>
      <c r="N63" s="325">
        <v>0</v>
      </c>
      <c r="O63" s="330" t="s">
        <v>1687</v>
      </c>
      <c r="P63" s="325">
        <f t="shared" si="0"/>
        <v>0</v>
      </c>
      <c r="Q63" s="326" t="str" cm="1">
        <f t="array" aca="1" ref="Q63" ca="1">IF(ISNUMBER(P63),IF(P63=100%,"CUMPLIDA",IF(AND(ISNUMBER(L63),ISNUMBER(INDIRECT("FECHA_"&amp;$B63,1))), IF(L63&lt;=INDIRECT("FECHA_"&amp;$B63,1),"INCUMPLIDA","PROCESO"), "VERIFICAR FECHA")),"SIN VALOR AVANCE")</f>
        <v>PROCESO</v>
      </c>
    </row>
    <row r="64" spans="1:18" ht="135" x14ac:dyDescent="0.2">
      <c r="A64" s="317" t="s">
        <v>12</v>
      </c>
      <c r="B64" s="318" t="s">
        <v>14</v>
      </c>
      <c r="C64" s="767"/>
      <c r="D64" s="767"/>
      <c r="E64" s="769"/>
      <c r="F64" s="769"/>
      <c r="G64" s="320" t="s">
        <v>1691</v>
      </c>
      <c r="H64" s="321" t="s">
        <v>1692</v>
      </c>
      <c r="I64" s="321" t="s">
        <v>1669</v>
      </c>
      <c r="J64" s="322">
        <v>1</v>
      </c>
      <c r="K64" s="323">
        <v>44454</v>
      </c>
      <c r="L64" s="323">
        <v>44561</v>
      </c>
      <c r="M64" s="324">
        <f t="shared" si="1"/>
        <v>15.285714285714286</v>
      </c>
      <c r="N64" s="325">
        <v>1</v>
      </c>
      <c r="O64" s="321" t="s">
        <v>1693</v>
      </c>
      <c r="P64" s="325">
        <f t="shared" si="0"/>
        <v>1</v>
      </c>
      <c r="Q64" s="326" t="str" cm="1">
        <f t="array" aca="1" ref="Q64" ca="1">IF(ISNUMBER(P64),IF(P64=100%,"CUMPLIDA",IF(AND(ISNUMBER(L64),ISNUMBER(INDIRECT("FECHA_"&amp;$B64,1))), IF(L64&lt;=INDIRECT("FECHA_"&amp;$B64,1),"INCUMPLIDA","PROCESO"), "VERIFICAR FECHA")),"SIN VALOR AVANCE")</f>
        <v>CUMPLIDA</v>
      </c>
    </row>
    <row r="65" spans="1:17" ht="270" customHeight="1" x14ac:dyDescent="0.2">
      <c r="A65" s="317" t="s">
        <v>12</v>
      </c>
      <c r="B65" s="318" t="s">
        <v>14</v>
      </c>
      <c r="C65" s="767"/>
      <c r="D65" s="767"/>
      <c r="E65" s="769"/>
      <c r="F65" s="769"/>
      <c r="G65" s="320" t="s">
        <v>1694</v>
      </c>
      <c r="H65" s="321" t="s">
        <v>1695</v>
      </c>
      <c r="I65" s="321" t="s">
        <v>1673</v>
      </c>
      <c r="J65" s="322">
        <v>3</v>
      </c>
      <c r="K65" s="323">
        <v>44470</v>
      </c>
      <c r="L65" s="323">
        <v>44865</v>
      </c>
      <c r="M65" s="324">
        <f t="shared" si="1"/>
        <v>56.428571428571431</v>
      </c>
      <c r="N65" s="325">
        <v>1</v>
      </c>
      <c r="O65" s="321" t="s">
        <v>1693</v>
      </c>
      <c r="P65" s="325">
        <f t="shared" si="0"/>
        <v>1</v>
      </c>
      <c r="Q65" s="326" t="str" cm="1">
        <f t="array" aca="1" ref="Q65" ca="1">IF(ISNUMBER(P65),IF(P65=100%,"CUMPLIDA",IF(AND(ISNUMBER(L65),ISNUMBER(INDIRECT("FECHA_"&amp;$B65,1))), IF(L65&lt;=INDIRECT("FECHA_"&amp;$B65,1),"INCUMPLIDA","PROCESO"), "VERIFICAR FECHA")),"SIN VALOR AVANCE")</f>
        <v>CUMPLIDA</v>
      </c>
    </row>
    <row r="66" spans="1:17" ht="195" customHeight="1" x14ac:dyDescent="0.2">
      <c r="A66" s="317" t="s">
        <v>12</v>
      </c>
      <c r="B66" s="318" t="s">
        <v>14</v>
      </c>
      <c r="C66" s="767"/>
      <c r="D66" s="767"/>
      <c r="E66" s="769"/>
      <c r="F66" s="769"/>
      <c r="G66" s="320" t="s">
        <v>1696</v>
      </c>
      <c r="H66" s="321" t="s">
        <v>1697</v>
      </c>
      <c r="I66" s="321" t="s">
        <v>1698</v>
      </c>
      <c r="J66" s="322">
        <v>6</v>
      </c>
      <c r="K66" s="323">
        <v>44470</v>
      </c>
      <c r="L66" s="323">
        <v>44651</v>
      </c>
      <c r="M66" s="324">
        <f t="shared" si="1"/>
        <v>25.857142857142858</v>
      </c>
      <c r="N66" s="325">
        <v>1</v>
      </c>
      <c r="O66" s="321" t="s">
        <v>1693</v>
      </c>
      <c r="P66" s="325">
        <f t="shared" si="0"/>
        <v>1</v>
      </c>
      <c r="Q66" s="326" t="str" cm="1">
        <f t="array" aca="1" ref="Q66" ca="1">IF(ISNUMBER(P66),IF(P66=100%,"CUMPLIDA",IF(AND(ISNUMBER(L66),ISNUMBER(INDIRECT("FECHA_"&amp;$B66,1))), IF(L66&lt;=INDIRECT("FECHA_"&amp;$B66,1),"INCUMPLIDA","PROCESO"), "VERIFICAR FECHA")),"SIN VALOR AVANCE")</f>
        <v>CUMPLIDA</v>
      </c>
    </row>
    <row r="67" spans="1:17" ht="255" x14ac:dyDescent="0.2">
      <c r="A67" s="317" t="s">
        <v>12</v>
      </c>
      <c r="B67" s="318" t="s">
        <v>14</v>
      </c>
      <c r="C67" s="767"/>
      <c r="D67" s="767"/>
      <c r="E67" s="769"/>
      <c r="F67" s="769"/>
      <c r="G67" s="320" t="s">
        <v>1699</v>
      </c>
      <c r="H67" s="321" t="s">
        <v>1700</v>
      </c>
      <c r="I67" s="321" t="s">
        <v>1701</v>
      </c>
      <c r="J67" s="322">
        <v>1</v>
      </c>
      <c r="K67" s="323">
        <v>44470</v>
      </c>
      <c r="L67" s="323">
        <v>44742</v>
      </c>
      <c r="M67" s="324">
        <f t="shared" si="1"/>
        <v>38.857142857142854</v>
      </c>
      <c r="N67" s="325">
        <v>1</v>
      </c>
      <c r="O67" s="321" t="s">
        <v>1702</v>
      </c>
      <c r="P67" s="325">
        <f t="shared" si="0"/>
        <v>1</v>
      </c>
      <c r="Q67" s="326" t="str" cm="1">
        <f t="array" aca="1" ref="Q67" ca="1">IF(ISNUMBER(P67),IF(P67=100%,"CUMPLIDA",IF(AND(ISNUMBER(L67),ISNUMBER(INDIRECT("FECHA_"&amp;$B67,1))), IF(L67&lt;=INDIRECT("FECHA_"&amp;$B67,1),"INCUMPLIDA","PROCESO"), "VERIFICAR FECHA")),"SIN VALOR AVANCE")</f>
        <v>CUMPLIDA</v>
      </c>
    </row>
    <row r="68" spans="1:17" ht="120" x14ac:dyDescent="0.2">
      <c r="A68" s="317" t="s">
        <v>12</v>
      </c>
      <c r="B68" s="318" t="s">
        <v>14</v>
      </c>
      <c r="C68" s="767"/>
      <c r="D68" s="767"/>
      <c r="E68" s="769"/>
      <c r="F68" s="769"/>
      <c r="G68" s="320" t="s">
        <v>1703</v>
      </c>
      <c r="H68" s="321" t="s">
        <v>1704</v>
      </c>
      <c r="I68" s="321" t="s">
        <v>1669</v>
      </c>
      <c r="J68" s="322">
        <v>1</v>
      </c>
      <c r="K68" s="323">
        <v>44454</v>
      </c>
      <c r="L68" s="323">
        <v>44561</v>
      </c>
      <c r="M68" s="324">
        <f t="shared" si="1"/>
        <v>15.285714285714286</v>
      </c>
      <c r="N68" s="325">
        <v>1</v>
      </c>
      <c r="O68" s="321" t="s">
        <v>1670</v>
      </c>
      <c r="P68" s="325">
        <f t="shared" si="0"/>
        <v>1</v>
      </c>
      <c r="Q68" s="326" t="str" cm="1">
        <f t="array" aca="1" ref="Q68" ca="1">IF(ISNUMBER(P68),IF(P68=100%,"CUMPLIDA",IF(AND(ISNUMBER(L68),ISNUMBER(INDIRECT("FECHA_"&amp;$B68,1))), IF(L68&lt;=INDIRECT("FECHA_"&amp;$B68,1),"INCUMPLIDA","PROCESO"), "VERIFICAR FECHA")),"SIN VALOR AVANCE")</f>
        <v>CUMPLIDA</v>
      </c>
    </row>
    <row r="69" spans="1:17" ht="105" x14ac:dyDescent="0.2">
      <c r="A69" s="317" t="s">
        <v>12</v>
      </c>
      <c r="B69" s="318" t="s">
        <v>14</v>
      </c>
      <c r="C69" s="767"/>
      <c r="D69" s="767"/>
      <c r="E69" s="769"/>
      <c r="F69" s="769"/>
      <c r="G69" s="320" t="s">
        <v>1705</v>
      </c>
      <c r="H69" s="321" t="s">
        <v>1704</v>
      </c>
      <c r="I69" s="321" t="s">
        <v>1669</v>
      </c>
      <c r="J69" s="322">
        <v>1</v>
      </c>
      <c r="K69" s="323">
        <v>44454</v>
      </c>
      <c r="L69" s="323">
        <v>44561</v>
      </c>
      <c r="M69" s="324">
        <f t="shared" si="1"/>
        <v>15.285714285714286</v>
      </c>
      <c r="N69" s="325">
        <v>1</v>
      </c>
      <c r="O69" s="321" t="s">
        <v>1670</v>
      </c>
      <c r="P69" s="325">
        <f t="shared" si="0"/>
        <v>1</v>
      </c>
      <c r="Q69" s="326" t="str" cm="1">
        <f t="array" aca="1" ref="Q69" ca="1">IF(ISNUMBER(P69),IF(P69=100%,"CUMPLIDA",IF(AND(ISNUMBER(L69),ISNUMBER(INDIRECT("FECHA_"&amp;$B69,1))), IF(L69&lt;=INDIRECT("FECHA_"&amp;$B69,1),"INCUMPLIDA","PROCESO"), "VERIFICAR FECHA")),"SIN VALOR AVANCE")</f>
        <v>CUMPLIDA</v>
      </c>
    </row>
    <row r="70" spans="1:17" ht="135.75" customHeight="1" x14ac:dyDescent="0.2">
      <c r="A70" s="331" t="s">
        <v>22</v>
      </c>
      <c r="B70" s="332" t="s">
        <v>14</v>
      </c>
      <c r="C70" s="773" t="s">
        <v>1706</v>
      </c>
      <c r="D70" s="773" t="s">
        <v>1518</v>
      </c>
      <c r="E70" s="774" t="s">
        <v>1707</v>
      </c>
      <c r="F70" s="774" t="s">
        <v>1708</v>
      </c>
      <c r="G70" s="769" t="s">
        <v>1709</v>
      </c>
      <c r="H70" s="321" t="s">
        <v>1710</v>
      </c>
      <c r="I70" s="321" t="s">
        <v>1711</v>
      </c>
      <c r="J70" s="322">
        <v>1</v>
      </c>
      <c r="K70" s="323">
        <v>44440</v>
      </c>
      <c r="L70" s="323">
        <v>44530</v>
      </c>
      <c r="M70" s="324">
        <f t="shared" si="1"/>
        <v>12.857142857142858</v>
      </c>
      <c r="N70" s="325">
        <v>1</v>
      </c>
      <c r="O70" s="321" t="s">
        <v>1712</v>
      </c>
      <c r="P70" s="325">
        <f t="shared" si="0"/>
        <v>1</v>
      </c>
      <c r="Q70" s="326" t="str" cm="1">
        <f t="array" aca="1" ref="Q70" ca="1">IF(ISNUMBER(P70),IF(P70=100%,"CUMPLIDA",IF(AND(ISNUMBER(L70),ISNUMBER(INDIRECT("FECHA_"&amp;$B70,1))), IF(L70&lt;=INDIRECT("FECHA_"&amp;$B70,1),"INCUMPLIDA","PROCESO"), "VERIFICAR FECHA")),"SIN VALOR AVANCE")</f>
        <v>CUMPLIDA</v>
      </c>
    </row>
    <row r="71" spans="1:17" ht="90.75" x14ac:dyDescent="0.2">
      <c r="A71" s="331" t="s">
        <v>22</v>
      </c>
      <c r="B71" s="332" t="s">
        <v>14</v>
      </c>
      <c r="C71" s="773"/>
      <c r="D71" s="773"/>
      <c r="E71" s="774"/>
      <c r="F71" s="774"/>
      <c r="G71" s="769"/>
      <c r="H71" s="321" t="s">
        <v>1713</v>
      </c>
      <c r="I71" s="321" t="s">
        <v>1714</v>
      </c>
      <c r="J71" s="322">
        <v>1</v>
      </c>
      <c r="K71" s="323">
        <v>44531</v>
      </c>
      <c r="L71" s="323">
        <v>44561</v>
      </c>
      <c r="M71" s="324">
        <f t="shared" si="1"/>
        <v>4.2857142857142856</v>
      </c>
      <c r="N71" s="325">
        <v>1</v>
      </c>
      <c r="O71" s="321" t="s">
        <v>1715</v>
      </c>
      <c r="P71" s="325">
        <f t="shared" si="0"/>
        <v>1</v>
      </c>
      <c r="Q71" s="326" t="str" cm="1">
        <f t="array" aca="1" ref="Q71" ca="1">IF(ISNUMBER(P71),IF(P71=100%,"CUMPLIDA",IF(AND(ISNUMBER(L71),ISNUMBER(INDIRECT("FECHA_"&amp;$B71,1))), IF(L71&lt;=INDIRECT("FECHA_"&amp;$B71,1),"INCUMPLIDA","PROCESO"), "VERIFICAR FECHA")),"SIN VALOR AVANCE")</f>
        <v>CUMPLIDA</v>
      </c>
    </row>
    <row r="72" spans="1:17" ht="105.75" customHeight="1" x14ac:dyDescent="0.2">
      <c r="A72" s="331" t="s">
        <v>22</v>
      </c>
      <c r="B72" s="332" t="s">
        <v>14</v>
      </c>
      <c r="C72" s="773"/>
      <c r="D72" s="773"/>
      <c r="E72" s="774"/>
      <c r="F72" s="774"/>
      <c r="G72" s="769" t="s">
        <v>1716</v>
      </c>
      <c r="H72" s="321" t="s">
        <v>1717</v>
      </c>
      <c r="I72" s="321" t="s">
        <v>1718</v>
      </c>
      <c r="J72" s="322">
        <v>1</v>
      </c>
      <c r="K72" s="323">
        <v>44531</v>
      </c>
      <c r="L72" s="323">
        <v>44712</v>
      </c>
      <c r="M72" s="324">
        <f t="shared" si="1"/>
        <v>25.857142857142858</v>
      </c>
      <c r="N72" s="325">
        <v>1</v>
      </c>
      <c r="O72" s="321" t="s">
        <v>1715</v>
      </c>
      <c r="P72" s="325">
        <f t="shared" si="0"/>
        <v>1</v>
      </c>
      <c r="Q72" s="326" t="str" cm="1">
        <f t="array" aca="1" ref="Q72" ca="1">IF(ISNUMBER(P72),IF(P72=100%,"CUMPLIDA",IF(AND(ISNUMBER(L72),ISNUMBER(INDIRECT("FECHA_"&amp;$B72,1))), IF(L72&lt;=INDIRECT("FECHA_"&amp;$B72,1),"INCUMPLIDA","PROCESO"), "VERIFICAR FECHA")),"SIN VALOR AVANCE")</f>
        <v>CUMPLIDA</v>
      </c>
    </row>
    <row r="73" spans="1:17" ht="105.75" customHeight="1" x14ac:dyDescent="0.2">
      <c r="A73" s="331" t="s">
        <v>22</v>
      </c>
      <c r="B73" s="332" t="s">
        <v>14</v>
      </c>
      <c r="C73" s="773"/>
      <c r="D73" s="773"/>
      <c r="E73" s="774" t="s">
        <v>1719</v>
      </c>
      <c r="F73" s="774"/>
      <c r="G73" s="769"/>
      <c r="H73" s="321" t="s">
        <v>1720</v>
      </c>
      <c r="I73" s="321" t="s">
        <v>1721</v>
      </c>
      <c r="J73" s="322">
        <v>1</v>
      </c>
      <c r="K73" s="323">
        <v>44713</v>
      </c>
      <c r="L73" s="323">
        <v>45289</v>
      </c>
      <c r="M73" s="324">
        <f t="shared" si="1"/>
        <v>82.285714285714292</v>
      </c>
      <c r="N73" s="325">
        <v>1</v>
      </c>
      <c r="O73" s="321" t="s">
        <v>1715</v>
      </c>
      <c r="P73" s="325">
        <f t="shared" si="0"/>
        <v>1</v>
      </c>
      <c r="Q73" s="326" t="str" cm="1">
        <f t="array" aca="1" ref="Q73" ca="1">IF(ISNUMBER(P73),IF(P73=100%,"CUMPLIDA",IF(AND(ISNUMBER(L73),ISNUMBER(INDIRECT("FECHA_"&amp;$B73,1))), IF(L73&lt;=INDIRECT("FECHA_"&amp;$B73,1),"INCUMPLIDA","PROCESO"), "VERIFICAR FECHA")),"SIN VALOR AVANCE")</f>
        <v>CUMPLIDA</v>
      </c>
    </row>
    <row r="74" spans="1:17" ht="120" x14ac:dyDescent="0.2">
      <c r="A74" s="331" t="s">
        <v>22</v>
      </c>
      <c r="B74" s="332" t="s">
        <v>14</v>
      </c>
      <c r="C74" s="773"/>
      <c r="D74" s="773"/>
      <c r="E74" s="774"/>
      <c r="F74" s="774"/>
      <c r="G74" s="320" t="s">
        <v>1722</v>
      </c>
      <c r="H74" s="321" t="s">
        <v>1723</v>
      </c>
      <c r="I74" s="321" t="s">
        <v>112</v>
      </c>
      <c r="J74" s="322">
        <v>6</v>
      </c>
      <c r="K74" s="323">
        <v>44805</v>
      </c>
      <c r="L74" s="323">
        <v>45289</v>
      </c>
      <c r="M74" s="324">
        <f t="shared" si="1"/>
        <v>69.142857142857139</v>
      </c>
      <c r="N74" s="325">
        <v>1</v>
      </c>
      <c r="O74" s="321" t="s">
        <v>1715</v>
      </c>
      <c r="P74" s="325">
        <f t="shared" si="0"/>
        <v>1</v>
      </c>
      <c r="Q74" s="326" t="str" cm="1">
        <f t="array" aca="1" ref="Q74" ca="1">IF(ISNUMBER(P74),IF(P74=100%,"CUMPLIDA",IF(AND(ISNUMBER(L74),ISNUMBER(INDIRECT("FECHA_"&amp;$B74,1))), IF(L74&lt;=INDIRECT("FECHA_"&amp;$B74,1),"INCUMPLIDA","PROCESO"), "VERIFICAR FECHA")),"SIN VALOR AVANCE")</f>
        <v>CUMPLIDA</v>
      </c>
    </row>
    <row r="75" spans="1:17" ht="120.75" customHeight="1" x14ac:dyDescent="0.2">
      <c r="A75" s="331" t="s">
        <v>22</v>
      </c>
      <c r="B75" s="332" t="s">
        <v>14</v>
      </c>
      <c r="C75" s="773"/>
      <c r="D75" s="773"/>
      <c r="E75" s="774"/>
      <c r="F75" s="774"/>
      <c r="G75" s="769" t="s">
        <v>1724</v>
      </c>
      <c r="H75" s="321" t="s">
        <v>1710</v>
      </c>
      <c r="I75" s="321" t="s">
        <v>1711</v>
      </c>
      <c r="J75" s="322">
        <v>1</v>
      </c>
      <c r="K75" s="323">
        <v>44440</v>
      </c>
      <c r="L75" s="323">
        <v>44530</v>
      </c>
      <c r="M75" s="324">
        <f t="shared" si="1"/>
        <v>12.857142857142858</v>
      </c>
      <c r="N75" s="325">
        <v>1</v>
      </c>
      <c r="O75" s="321" t="s">
        <v>1725</v>
      </c>
      <c r="P75" s="325">
        <f t="shared" ref="P75:P138" si="2">IF(B75="ITRC",N75,N75/J75)</f>
        <v>1</v>
      </c>
      <c r="Q75" s="326" t="str" cm="1">
        <f t="array" aca="1" ref="Q75" ca="1">IF(ISNUMBER(P75),IF(P75=100%,"CUMPLIDA",IF(AND(ISNUMBER(L75),ISNUMBER(INDIRECT("FECHA_"&amp;$B75,1))), IF(L75&lt;=INDIRECT("FECHA_"&amp;$B75,1),"INCUMPLIDA","PROCESO"), "VERIFICAR FECHA")),"SIN VALOR AVANCE")</f>
        <v>CUMPLIDA</v>
      </c>
    </row>
    <row r="76" spans="1:17" ht="105.75" customHeight="1" x14ac:dyDescent="0.2">
      <c r="A76" s="331" t="s">
        <v>22</v>
      </c>
      <c r="B76" s="332" t="s">
        <v>14</v>
      </c>
      <c r="C76" s="773"/>
      <c r="D76" s="773"/>
      <c r="E76" s="774" t="s">
        <v>1726</v>
      </c>
      <c r="F76" s="774"/>
      <c r="G76" s="769"/>
      <c r="H76" s="321" t="s">
        <v>1713</v>
      </c>
      <c r="I76" s="321" t="s">
        <v>1714</v>
      </c>
      <c r="J76" s="322">
        <v>1</v>
      </c>
      <c r="K76" s="323">
        <v>44531</v>
      </c>
      <c r="L76" s="323">
        <v>44561</v>
      </c>
      <c r="M76" s="324">
        <f t="shared" si="1"/>
        <v>4.2857142857142856</v>
      </c>
      <c r="N76" s="325">
        <v>1</v>
      </c>
      <c r="O76" s="321" t="s">
        <v>1715</v>
      </c>
      <c r="P76" s="325">
        <f t="shared" si="2"/>
        <v>1</v>
      </c>
      <c r="Q76" s="326" t="str" cm="1">
        <f t="array" aca="1" ref="Q76" ca="1">IF(ISNUMBER(P76),IF(P76=100%,"CUMPLIDA",IF(AND(ISNUMBER(L76),ISNUMBER(INDIRECT("FECHA_"&amp;$B76,1))), IF(L76&lt;=INDIRECT("FECHA_"&amp;$B76,1),"INCUMPLIDA","PROCESO"), "VERIFICAR FECHA")),"SIN VALOR AVANCE")</f>
        <v>CUMPLIDA</v>
      </c>
    </row>
    <row r="77" spans="1:17" ht="120.75" customHeight="1" x14ac:dyDescent="0.2">
      <c r="A77" s="331" t="s">
        <v>22</v>
      </c>
      <c r="B77" s="332" t="s">
        <v>14</v>
      </c>
      <c r="C77" s="773"/>
      <c r="D77" s="773"/>
      <c r="E77" s="774"/>
      <c r="F77" s="774"/>
      <c r="G77" s="769" t="s">
        <v>1727</v>
      </c>
      <c r="H77" s="321" t="s">
        <v>1710</v>
      </c>
      <c r="I77" s="321" t="s">
        <v>1711</v>
      </c>
      <c r="J77" s="322">
        <v>1</v>
      </c>
      <c r="K77" s="323">
        <v>44440</v>
      </c>
      <c r="L77" s="323">
        <v>44530</v>
      </c>
      <c r="M77" s="324">
        <f t="shared" si="1"/>
        <v>12.857142857142858</v>
      </c>
      <c r="N77" s="325">
        <v>1</v>
      </c>
      <c r="O77" s="321" t="s">
        <v>1725</v>
      </c>
      <c r="P77" s="325">
        <f t="shared" si="2"/>
        <v>1</v>
      </c>
      <c r="Q77" s="326" t="str" cm="1">
        <f t="array" aca="1" ref="Q77" ca="1">IF(ISNUMBER(P77),IF(P77=100%,"CUMPLIDA",IF(AND(ISNUMBER(L77),ISNUMBER(INDIRECT("FECHA_"&amp;$B77,1))), IF(L77&lt;=INDIRECT("FECHA_"&amp;$B77,1),"INCUMPLIDA","PROCESO"), "VERIFICAR FECHA")),"SIN VALOR AVANCE")</f>
        <v>CUMPLIDA</v>
      </c>
    </row>
    <row r="78" spans="1:17" ht="90.75" x14ac:dyDescent="0.2">
      <c r="A78" s="331" t="s">
        <v>22</v>
      </c>
      <c r="B78" s="332" t="s">
        <v>14</v>
      </c>
      <c r="C78" s="773"/>
      <c r="D78" s="773"/>
      <c r="E78" s="774"/>
      <c r="F78" s="774"/>
      <c r="G78" s="769"/>
      <c r="H78" s="321" t="s">
        <v>1713</v>
      </c>
      <c r="I78" s="321" t="s">
        <v>1714</v>
      </c>
      <c r="J78" s="322">
        <v>1</v>
      </c>
      <c r="K78" s="323">
        <v>44531</v>
      </c>
      <c r="L78" s="323">
        <v>44561</v>
      </c>
      <c r="M78" s="324">
        <f t="shared" si="1"/>
        <v>4.2857142857142856</v>
      </c>
      <c r="N78" s="325">
        <v>1</v>
      </c>
      <c r="O78" s="321" t="s">
        <v>1715</v>
      </c>
      <c r="P78" s="325">
        <f t="shared" si="2"/>
        <v>1</v>
      </c>
      <c r="Q78" s="326" t="str" cm="1">
        <f t="array" aca="1" ref="Q78" ca="1">IF(ISNUMBER(P78),IF(P78=100%,"CUMPLIDA",IF(AND(ISNUMBER(L78),ISNUMBER(INDIRECT("FECHA_"&amp;$B78,1))), IF(L78&lt;=INDIRECT("FECHA_"&amp;$B78,1),"INCUMPLIDA","PROCESO"), "VERIFICAR FECHA")),"SIN VALOR AVANCE")</f>
        <v>CUMPLIDA</v>
      </c>
    </row>
    <row r="79" spans="1:17" ht="120" customHeight="1" x14ac:dyDescent="0.2">
      <c r="A79" s="331" t="s">
        <v>22</v>
      </c>
      <c r="B79" s="332" t="s">
        <v>14</v>
      </c>
      <c r="C79" s="773"/>
      <c r="D79" s="773"/>
      <c r="E79" s="774" t="s">
        <v>1728</v>
      </c>
      <c r="F79" s="774"/>
      <c r="G79" s="320" t="s">
        <v>1729</v>
      </c>
      <c r="H79" s="321" t="s">
        <v>1730</v>
      </c>
      <c r="I79" s="321" t="s">
        <v>1731</v>
      </c>
      <c r="J79" s="322">
        <v>1</v>
      </c>
      <c r="K79" s="323">
        <v>44440</v>
      </c>
      <c r="L79" s="323">
        <v>44651</v>
      </c>
      <c r="M79" s="324">
        <f t="shared" si="1"/>
        <v>30.142857142857142</v>
      </c>
      <c r="N79" s="325">
        <v>1</v>
      </c>
      <c r="O79" s="321" t="s">
        <v>1732</v>
      </c>
      <c r="P79" s="325">
        <f t="shared" si="2"/>
        <v>1</v>
      </c>
      <c r="Q79" s="326" t="str" cm="1">
        <f t="array" aca="1" ref="Q79" ca="1">IF(ISNUMBER(P79),IF(P79=100%,"CUMPLIDA",IF(AND(ISNUMBER(L79),ISNUMBER(INDIRECT("FECHA_"&amp;$B79,1))), IF(L79&lt;=INDIRECT("FECHA_"&amp;$B79,1),"INCUMPLIDA","PROCESO"), "VERIFICAR FECHA")),"SIN VALOR AVANCE")</f>
        <v>CUMPLIDA</v>
      </c>
    </row>
    <row r="80" spans="1:17" ht="105.75" customHeight="1" x14ac:dyDescent="0.2">
      <c r="A80" s="331" t="s">
        <v>22</v>
      </c>
      <c r="B80" s="332" t="s">
        <v>14</v>
      </c>
      <c r="C80" s="773"/>
      <c r="D80" s="773"/>
      <c r="E80" s="774"/>
      <c r="F80" s="774"/>
      <c r="G80" s="769" t="s">
        <v>1733</v>
      </c>
      <c r="H80" s="321" t="s">
        <v>1734</v>
      </c>
      <c r="I80" s="321" t="s">
        <v>1711</v>
      </c>
      <c r="J80" s="322">
        <v>1</v>
      </c>
      <c r="K80" s="323">
        <v>44440</v>
      </c>
      <c r="L80" s="323">
        <v>44592</v>
      </c>
      <c r="M80" s="324">
        <f t="shared" ref="M80:M143" si="3">(L80-K80)/7</f>
        <v>21.714285714285715</v>
      </c>
      <c r="N80" s="325">
        <v>1</v>
      </c>
      <c r="O80" s="321" t="s">
        <v>1715</v>
      </c>
      <c r="P80" s="325">
        <f t="shared" si="2"/>
        <v>1</v>
      </c>
      <c r="Q80" s="326" t="str" cm="1">
        <f t="array" aca="1" ref="Q80" ca="1">IF(ISNUMBER(P80),IF(P80=100%,"CUMPLIDA",IF(AND(ISNUMBER(L80),ISNUMBER(INDIRECT("FECHA_"&amp;$B80,1))), IF(L80&lt;=INDIRECT("FECHA_"&amp;$B80,1),"INCUMPLIDA","PROCESO"), "VERIFICAR FECHA")),"SIN VALOR AVANCE")</f>
        <v>CUMPLIDA</v>
      </c>
    </row>
    <row r="81" spans="1:17" ht="90.75" x14ac:dyDescent="0.2">
      <c r="A81" s="331" t="s">
        <v>22</v>
      </c>
      <c r="B81" s="332" t="s">
        <v>14</v>
      </c>
      <c r="C81" s="773"/>
      <c r="D81" s="773"/>
      <c r="E81" s="774"/>
      <c r="F81" s="774"/>
      <c r="G81" s="769"/>
      <c r="H81" s="321" t="s">
        <v>1735</v>
      </c>
      <c r="I81" s="321" t="s">
        <v>1714</v>
      </c>
      <c r="J81" s="322">
        <v>1</v>
      </c>
      <c r="K81" s="323">
        <v>44593</v>
      </c>
      <c r="L81" s="323">
        <v>44621</v>
      </c>
      <c r="M81" s="324">
        <f t="shared" si="3"/>
        <v>4</v>
      </c>
      <c r="N81" s="325">
        <v>1</v>
      </c>
      <c r="O81" s="321" t="s">
        <v>1715</v>
      </c>
      <c r="P81" s="325">
        <f t="shared" si="2"/>
        <v>1</v>
      </c>
      <c r="Q81" s="326" t="str" cm="1">
        <f t="array" aca="1" ref="Q81" ca="1">IF(ISNUMBER(P81),IF(P81=100%,"CUMPLIDA",IF(AND(ISNUMBER(L81),ISNUMBER(INDIRECT("FECHA_"&amp;$B81,1))), IF(L81&lt;=INDIRECT("FECHA_"&amp;$B81,1),"INCUMPLIDA","PROCESO"), "VERIFICAR FECHA")),"SIN VALOR AVANCE")</f>
        <v>CUMPLIDA</v>
      </c>
    </row>
    <row r="82" spans="1:17" ht="45.75" customHeight="1" x14ac:dyDescent="0.2">
      <c r="A82" s="331" t="s">
        <v>21</v>
      </c>
      <c r="B82" s="332" t="s">
        <v>14</v>
      </c>
      <c r="C82" s="767" t="s">
        <v>1736</v>
      </c>
      <c r="D82" s="767" t="s">
        <v>1737</v>
      </c>
      <c r="E82" s="769" t="s">
        <v>1738</v>
      </c>
      <c r="F82" s="769" t="s">
        <v>1739</v>
      </c>
      <c r="G82" s="320" t="s">
        <v>1740</v>
      </c>
      <c r="H82" s="321" t="s">
        <v>1741</v>
      </c>
      <c r="I82" s="321" t="s">
        <v>1742</v>
      </c>
      <c r="J82" s="333">
        <v>1</v>
      </c>
      <c r="K82" s="323">
        <v>44593</v>
      </c>
      <c r="L82" s="323">
        <v>44743</v>
      </c>
      <c r="M82" s="324">
        <f t="shared" si="3"/>
        <v>21.428571428571427</v>
      </c>
      <c r="N82" s="325">
        <v>1</v>
      </c>
      <c r="O82" s="321" t="s">
        <v>1743</v>
      </c>
      <c r="P82" s="325">
        <f t="shared" si="2"/>
        <v>1</v>
      </c>
      <c r="Q82" s="326" t="str" cm="1">
        <f t="array" aca="1" ref="Q82" ca="1">IF(ISNUMBER(P82),IF(P82=100%,"CUMPLIDA",IF(AND(ISNUMBER(L82),ISNUMBER(INDIRECT("FECHA_"&amp;$B82,1))), IF(L82&lt;=INDIRECT("FECHA_"&amp;$B82,1),"INCUMPLIDA","PROCESO"), "VERIFICAR FECHA")),"SIN VALOR AVANCE")</f>
        <v>CUMPLIDA</v>
      </c>
    </row>
    <row r="83" spans="1:17" ht="120" x14ac:dyDescent="0.2">
      <c r="A83" s="331" t="s">
        <v>21</v>
      </c>
      <c r="B83" s="332" t="s">
        <v>14</v>
      </c>
      <c r="C83" s="767"/>
      <c r="D83" s="767"/>
      <c r="E83" s="769"/>
      <c r="F83" s="769"/>
      <c r="G83" s="320" t="s">
        <v>1744</v>
      </c>
      <c r="H83" s="321" t="s">
        <v>1745</v>
      </c>
      <c r="I83" s="321" t="s">
        <v>1746</v>
      </c>
      <c r="J83" s="333">
        <v>1</v>
      </c>
      <c r="K83" s="323">
        <v>44756</v>
      </c>
      <c r="L83" s="323">
        <v>44926</v>
      </c>
      <c r="M83" s="324">
        <f t="shared" si="3"/>
        <v>24.285714285714285</v>
      </c>
      <c r="N83" s="325">
        <v>1</v>
      </c>
      <c r="O83" s="321" t="s">
        <v>1743</v>
      </c>
      <c r="P83" s="325">
        <f t="shared" si="2"/>
        <v>1</v>
      </c>
      <c r="Q83" s="326" t="str" cm="1">
        <f t="array" aca="1" ref="Q83" ca="1">IF(ISNUMBER(P83),IF(P83=100%,"CUMPLIDA",IF(AND(ISNUMBER(L83),ISNUMBER(INDIRECT("FECHA_"&amp;$B83,1))), IF(L83&lt;=INDIRECT("FECHA_"&amp;$B83,1),"INCUMPLIDA","PROCESO"), "VERIFICAR FECHA")),"SIN VALOR AVANCE")</f>
        <v>CUMPLIDA</v>
      </c>
    </row>
    <row r="84" spans="1:17" ht="105" x14ac:dyDescent="0.2">
      <c r="A84" s="331" t="s">
        <v>21</v>
      </c>
      <c r="B84" s="332" t="s">
        <v>14</v>
      </c>
      <c r="C84" s="767"/>
      <c r="D84" s="767"/>
      <c r="E84" s="769"/>
      <c r="F84" s="769"/>
      <c r="G84" s="320" t="s">
        <v>1747</v>
      </c>
      <c r="H84" s="321" t="s">
        <v>1748</v>
      </c>
      <c r="I84" s="321" t="s">
        <v>1749</v>
      </c>
      <c r="J84" s="333">
        <v>4</v>
      </c>
      <c r="K84" s="323">
        <v>44593</v>
      </c>
      <c r="L84" s="323">
        <v>44957</v>
      </c>
      <c r="M84" s="324">
        <f t="shared" si="3"/>
        <v>52</v>
      </c>
      <c r="N84" s="325">
        <v>1</v>
      </c>
      <c r="O84" s="321" t="s">
        <v>1743</v>
      </c>
      <c r="P84" s="325">
        <f t="shared" si="2"/>
        <v>1</v>
      </c>
      <c r="Q84" s="326" t="str" cm="1">
        <f t="array" aca="1" ref="Q84" ca="1">IF(ISNUMBER(P84),IF(P84=100%,"CUMPLIDA",IF(AND(ISNUMBER(L84),ISNUMBER(INDIRECT("FECHA_"&amp;$B84,1))), IF(L84&lt;=INDIRECT("FECHA_"&amp;$B84,1),"INCUMPLIDA","PROCESO"), "VERIFICAR FECHA")),"SIN VALOR AVANCE")</f>
        <v>CUMPLIDA</v>
      </c>
    </row>
    <row r="85" spans="1:17" ht="90" x14ac:dyDescent="0.2">
      <c r="A85" s="331" t="s">
        <v>21</v>
      </c>
      <c r="B85" s="332" t="s">
        <v>14</v>
      </c>
      <c r="C85" s="767"/>
      <c r="D85" s="767"/>
      <c r="E85" s="769"/>
      <c r="F85" s="769"/>
      <c r="G85" s="320" t="s">
        <v>1750</v>
      </c>
      <c r="H85" s="321" t="s">
        <v>1751</v>
      </c>
      <c r="I85" s="321" t="s">
        <v>1752</v>
      </c>
      <c r="J85" s="333">
        <v>1</v>
      </c>
      <c r="K85" s="323">
        <v>44562</v>
      </c>
      <c r="L85" s="323">
        <v>44651</v>
      </c>
      <c r="M85" s="324">
        <f t="shared" si="3"/>
        <v>12.714285714285714</v>
      </c>
      <c r="N85" s="325">
        <v>1</v>
      </c>
      <c r="O85" s="321" t="s">
        <v>1743</v>
      </c>
      <c r="P85" s="325">
        <f t="shared" si="2"/>
        <v>1</v>
      </c>
      <c r="Q85" s="326" t="str" cm="1">
        <f t="array" aca="1" ref="Q85" ca="1">IF(ISNUMBER(P85),IF(P85=100%,"CUMPLIDA",IF(AND(ISNUMBER(L85),ISNUMBER(INDIRECT("FECHA_"&amp;$B85,1))), IF(L85&lt;=INDIRECT("FECHA_"&amp;$B85,1),"INCUMPLIDA","PROCESO"), "VERIFICAR FECHA")),"SIN VALOR AVANCE")</f>
        <v>CUMPLIDA</v>
      </c>
    </row>
    <row r="86" spans="1:17" ht="90" x14ac:dyDescent="0.2">
      <c r="A86" s="331" t="s">
        <v>21</v>
      </c>
      <c r="B86" s="332" t="s">
        <v>14</v>
      </c>
      <c r="C86" s="767"/>
      <c r="D86" s="767"/>
      <c r="E86" s="769"/>
      <c r="F86" s="769"/>
      <c r="G86" s="320" t="s">
        <v>1753</v>
      </c>
      <c r="H86" s="321" t="s">
        <v>1754</v>
      </c>
      <c r="I86" s="321" t="s">
        <v>1752</v>
      </c>
      <c r="J86" s="333">
        <v>1</v>
      </c>
      <c r="K86" s="323">
        <v>44562</v>
      </c>
      <c r="L86" s="323">
        <v>44651</v>
      </c>
      <c r="M86" s="324">
        <f t="shared" si="3"/>
        <v>12.714285714285714</v>
      </c>
      <c r="N86" s="325">
        <v>1</v>
      </c>
      <c r="O86" s="321" t="s">
        <v>1743</v>
      </c>
      <c r="P86" s="325">
        <f t="shared" si="2"/>
        <v>1</v>
      </c>
      <c r="Q86" s="326" t="str" cm="1">
        <f t="array" aca="1" ref="Q86" ca="1">IF(ISNUMBER(P86),IF(P86=100%,"CUMPLIDA",IF(AND(ISNUMBER(L86),ISNUMBER(INDIRECT("FECHA_"&amp;$B86,1))), IF(L86&lt;=INDIRECT("FECHA_"&amp;$B86,1),"INCUMPLIDA","PROCESO"), "VERIFICAR FECHA")),"SIN VALOR AVANCE")</f>
        <v>CUMPLIDA</v>
      </c>
    </row>
    <row r="87" spans="1:17" ht="60" x14ac:dyDescent="0.2">
      <c r="A87" s="331" t="s">
        <v>21</v>
      </c>
      <c r="B87" s="332" t="s">
        <v>14</v>
      </c>
      <c r="C87" s="767"/>
      <c r="D87" s="767"/>
      <c r="E87" s="769"/>
      <c r="F87" s="769"/>
      <c r="G87" s="320" t="s">
        <v>1755</v>
      </c>
      <c r="H87" s="321" t="s">
        <v>1756</v>
      </c>
      <c r="I87" s="321" t="s">
        <v>1757</v>
      </c>
      <c r="J87" s="333">
        <v>3</v>
      </c>
      <c r="K87" s="323">
        <v>44593</v>
      </c>
      <c r="L87" s="323">
        <v>44742</v>
      </c>
      <c r="M87" s="324">
        <f t="shared" si="3"/>
        <v>21.285714285714285</v>
      </c>
      <c r="N87" s="325">
        <v>1</v>
      </c>
      <c r="O87" s="321" t="s">
        <v>1743</v>
      </c>
      <c r="P87" s="325">
        <f t="shared" si="2"/>
        <v>1</v>
      </c>
      <c r="Q87" s="326" t="str" cm="1">
        <f t="array" aca="1" ref="Q87" ca="1">IF(ISNUMBER(P87),IF(P87=100%,"CUMPLIDA",IF(AND(ISNUMBER(L87),ISNUMBER(INDIRECT("FECHA_"&amp;$B87,1))), IF(L87&lt;=INDIRECT("FECHA_"&amp;$B87,1),"INCUMPLIDA","PROCESO"), "VERIFICAR FECHA")),"SIN VALOR AVANCE")</f>
        <v>CUMPLIDA</v>
      </c>
    </row>
    <row r="88" spans="1:17" ht="90" x14ac:dyDescent="0.2">
      <c r="A88" s="331" t="s">
        <v>21</v>
      </c>
      <c r="B88" s="332" t="s">
        <v>14</v>
      </c>
      <c r="C88" s="767"/>
      <c r="D88" s="767"/>
      <c r="E88" s="769"/>
      <c r="F88" s="769"/>
      <c r="G88" s="320" t="s">
        <v>1758</v>
      </c>
      <c r="H88" s="321" t="s">
        <v>1759</v>
      </c>
      <c r="I88" s="321" t="s">
        <v>1760</v>
      </c>
      <c r="J88" s="333">
        <v>1</v>
      </c>
      <c r="K88" s="323">
        <v>44562</v>
      </c>
      <c r="L88" s="323">
        <v>44592</v>
      </c>
      <c r="M88" s="324">
        <f t="shared" si="3"/>
        <v>4.2857142857142856</v>
      </c>
      <c r="N88" s="325">
        <v>1</v>
      </c>
      <c r="O88" s="321" t="s">
        <v>1743</v>
      </c>
      <c r="P88" s="325">
        <f t="shared" si="2"/>
        <v>1</v>
      </c>
      <c r="Q88" s="326" t="str" cm="1">
        <f t="array" aca="1" ref="Q88" ca="1">IF(ISNUMBER(P88),IF(P88=100%,"CUMPLIDA",IF(AND(ISNUMBER(L88),ISNUMBER(INDIRECT("FECHA_"&amp;$B88,1))), IF(L88&lt;=INDIRECT("FECHA_"&amp;$B88,1),"INCUMPLIDA","PROCESO"), "VERIFICAR FECHA")),"SIN VALOR AVANCE")</f>
        <v>CUMPLIDA</v>
      </c>
    </row>
    <row r="89" spans="1:17" ht="90" x14ac:dyDescent="0.2">
      <c r="A89" s="331" t="s">
        <v>21</v>
      </c>
      <c r="B89" s="332" t="s">
        <v>14</v>
      </c>
      <c r="C89" s="767"/>
      <c r="D89" s="767"/>
      <c r="E89" s="769"/>
      <c r="F89" s="769"/>
      <c r="G89" s="320" t="s">
        <v>1761</v>
      </c>
      <c r="H89" s="321" t="s">
        <v>1762</v>
      </c>
      <c r="I89" s="321" t="s">
        <v>1763</v>
      </c>
      <c r="J89" s="333">
        <v>3</v>
      </c>
      <c r="K89" s="323">
        <v>44566</v>
      </c>
      <c r="L89" s="323">
        <v>45046</v>
      </c>
      <c r="M89" s="324">
        <f t="shared" si="3"/>
        <v>68.571428571428569</v>
      </c>
      <c r="N89" s="325">
        <v>1</v>
      </c>
      <c r="O89" s="321" t="s">
        <v>1743</v>
      </c>
      <c r="P89" s="325">
        <f t="shared" si="2"/>
        <v>1</v>
      </c>
      <c r="Q89" s="326" t="str" cm="1">
        <f t="array" aca="1" ref="Q89" ca="1">IF(ISNUMBER(P89),IF(P89=100%,"CUMPLIDA",IF(AND(ISNUMBER(L89),ISNUMBER(INDIRECT("FECHA_"&amp;$B89,1))), IF(L89&lt;=INDIRECT("FECHA_"&amp;$B89,1),"INCUMPLIDA","PROCESO"), "VERIFICAR FECHA")),"SIN VALOR AVANCE")</f>
        <v>CUMPLIDA</v>
      </c>
    </row>
    <row r="90" spans="1:17" ht="60" customHeight="1" x14ac:dyDescent="0.2">
      <c r="A90" s="331" t="s">
        <v>21</v>
      </c>
      <c r="B90" s="332" t="s">
        <v>14</v>
      </c>
      <c r="C90" s="767" t="s">
        <v>1764</v>
      </c>
      <c r="D90" s="767" t="s">
        <v>1737</v>
      </c>
      <c r="E90" s="769" t="s">
        <v>1765</v>
      </c>
      <c r="F90" s="769" t="s">
        <v>1766</v>
      </c>
      <c r="G90" s="320" t="s">
        <v>1767</v>
      </c>
      <c r="H90" s="321" t="s">
        <v>1768</v>
      </c>
      <c r="I90" s="321" t="s">
        <v>1769</v>
      </c>
      <c r="J90" s="333">
        <v>1</v>
      </c>
      <c r="K90" s="323">
        <v>44621</v>
      </c>
      <c r="L90" s="323">
        <v>44666</v>
      </c>
      <c r="M90" s="324">
        <f t="shared" si="3"/>
        <v>6.4285714285714288</v>
      </c>
      <c r="N90" s="325">
        <v>1</v>
      </c>
      <c r="O90" s="321" t="s">
        <v>1770</v>
      </c>
      <c r="P90" s="325">
        <f t="shared" si="2"/>
        <v>1</v>
      </c>
      <c r="Q90" s="326" t="str" cm="1">
        <f t="array" aca="1" ref="Q90" ca="1">IF(ISNUMBER(P90),IF(P90=100%,"CUMPLIDA",IF(AND(ISNUMBER(L90),ISNUMBER(INDIRECT("FECHA_"&amp;$B90,1))), IF(L90&lt;=INDIRECT("FECHA_"&amp;$B90,1),"INCUMPLIDA","PROCESO"), "VERIFICAR FECHA")),"SIN VALOR AVANCE")</f>
        <v>CUMPLIDA</v>
      </c>
    </row>
    <row r="91" spans="1:17" ht="180" x14ac:dyDescent="0.2">
      <c r="A91" s="331" t="s">
        <v>21</v>
      </c>
      <c r="B91" s="332" t="s">
        <v>14</v>
      </c>
      <c r="C91" s="767"/>
      <c r="D91" s="767"/>
      <c r="E91" s="769"/>
      <c r="F91" s="769"/>
      <c r="G91" s="320" t="s">
        <v>1771</v>
      </c>
      <c r="H91" s="321" t="s">
        <v>1772</v>
      </c>
      <c r="I91" s="321" t="s">
        <v>1773</v>
      </c>
      <c r="J91" s="333">
        <v>2</v>
      </c>
      <c r="K91" s="323">
        <v>44681</v>
      </c>
      <c r="L91" s="323">
        <v>44864</v>
      </c>
      <c r="M91" s="324">
        <f t="shared" si="3"/>
        <v>26.142857142857142</v>
      </c>
      <c r="N91" s="325">
        <v>1</v>
      </c>
      <c r="O91" s="321" t="s">
        <v>1770</v>
      </c>
      <c r="P91" s="325">
        <f t="shared" si="2"/>
        <v>1</v>
      </c>
      <c r="Q91" s="326" t="str" cm="1">
        <f t="array" aca="1" ref="Q91" ca="1">IF(ISNUMBER(P91),IF(P91=100%,"CUMPLIDA",IF(AND(ISNUMBER(L91),ISNUMBER(INDIRECT("FECHA_"&amp;$B91,1))), IF(L91&lt;=INDIRECT("FECHA_"&amp;$B91,1),"INCUMPLIDA","PROCESO"), "VERIFICAR FECHA")),"SIN VALOR AVANCE")</f>
        <v>CUMPLIDA</v>
      </c>
    </row>
    <row r="92" spans="1:17" ht="105" customHeight="1" x14ac:dyDescent="0.2">
      <c r="A92" s="331" t="s">
        <v>21</v>
      </c>
      <c r="B92" s="332" t="s">
        <v>14</v>
      </c>
      <c r="C92" s="767"/>
      <c r="D92" s="767"/>
      <c r="E92" s="769"/>
      <c r="F92" s="769"/>
      <c r="G92" s="320" t="s">
        <v>1774</v>
      </c>
      <c r="H92" s="321" t="s">
        <v>1775</v>
      </c>
      <c r="I92" s="321" t="s">
        <v>1776</v>
      </c>
      <c r="J92" s="333">
        <v>1</v>
      </c>
      <c r="K92" s="323">
        <v>44612</v>
      </c>
      <c r="L92" s="323">
        <v>44711</v>
      </c>
      <c r="M92" s="324">
        <f t="shared" si="3"/>
        <v>14.142857142857142</v>
      </c>
      <c r="N92" s="325">
        <v>1</v>
      </c>
      <c r="O92" s="321" t="s">
        <v>1777</v>
      </c>
      <c r="P92" s="325">
        <f t="shared" si="2"/>
        <v>1</v>
      </c>
      <c r="Q92" s="326" t="str" cm="1">
        <f t="array" aca="1" ref="Q92" ca="1">IF(ISNUMBER(P92),IF(P92=100%,"CUMPLIDA",IF(AND(ISNUMBER(L92),ISNUMBER(INDIRECT("FECHA_"&amp;$B92,1))), IF(L92&lt;=INDIRECT("FECHA_"&amp;$B92,1),"INCUMPLIDA","PROCESO"), "VERIFICAR FECHA")),"SIN VALOR AVANCE")</f>
        <v>CUMPLIDA</v>
      </c>
    </row>
    <row r="93" spans="1:17" ht="150" x14ac:dyDescent="0.2">
      <c r="A93" s="331" t="s">
        <v>21</v>
      </c>
      <c r="B93" s="332" t="s">
        <v>14</v>
      </c>
      <c r="C93" s="767"/>
      <c r="D93" s="767"/>
      <c r="E93" s="769"/>
      <c r="F93" s="769"/>
      <c r="G93" s="320" t="s">
        <v>1778</v>
      </c>
      <c r="H93" s="321" t="s">
        <v>1779</v>
      </c>
      <c r="I93" s="321" t="s">
        <v>1780</v>
      </c>
      <c r="J93" s="333">
        <v>9</v>
      </c>
      <c r="K93" s="323">
        <v>44713</v>
      </c>
      <c r="L93" s="323">
        <v>44804</v>
      </c>
      <c r="M93" s="324">
        <f t="shared" si="3"/>
        <v>13</v>
      </c>
      <c r="N93" s="325">
        <v>1</v>
      </c>
      <c r="O93" s="321" t="s">
        <v>1781</v>
      </c>
      <c r="P93" s="325">
        <f t="shared" si="2"/>
        <v>1</v>
      </c>
      <c r="Q93" s="326" t="str" cm="1">
        <f t="array" aca="1" ref="Q93" ca="1">IF(ISNUMBER(P93),IF(P93=100%,"CUMPLIDA",IF(AND(ISNUMBER(L93),ISNUMBER(INDIRECT("FECHA_"&amp;$B93,1))), IF(L93&lt;=INDIRECT("FECHA_"&amp;$B93,1),"INCUMPLIDA","PROCESO"), "VERIFICAR FECHA")),"SIN VALOR AVANCE")</f>
        <v>CUMPLIDA</v>
      </c>
    </row>
    <row r="94" spans="1:17" ht="90.75" x14ac:dyDescent="0.2">
      <c r="A94" s="331" t="s">
        <v>21</v>
      </c>
      <c r="B94" s="332" t="s">
        <v>14</v>
      </c>
      <c r="C94" s="767"/>
      <c r="D94" s="767"/>
      <c r="E94" s="769"/>
      <c r="F94" s="769"/>
      <c r="G94" s="320" t="s">
        <v>1782</v>
      </c>
      <c r="H94" s="321" t="s">
        <v>1783</v>
      </c>
      <c r="I94" s="321" t="s">
        <v>1773</v>
      </c>
      <c r="J94" s="333">
        <v>2</v>
      </c>
      <c r="K94" s="323">
        <v>44681</v>
      </c>
      <c r="L94" s="323">
        <v>44788</v>
      </c>
      <c r="M94" s="324">
        <f t="shared" si="3"/>
        <v>15.285714285714286</v>
      </c>
      <c r="N94" s="325">
        <v>1</v>
      </c>
      <c r="O94" s="321" t="s">
        <v>1784</v>
      </c>
      <c r="P94" s="325">
        <f t="shared" si="2"/>
        <v>1</v>
      </c>
      <c r="Q94" s="326" t="str" cm="1">
        <f t="array" aca="1" ref="Q94" ca="1">IF(ISNUMBER(P94),IF(P94=100%,"CUMPLIDA",IF(AND(ISNUMBER(L94),ISNUMBER(INDIRECT("FECHA_"&amp;$B94,1))), IF(L94&lt;=INDIRECT("FECHA_"&amp;$B94,1),"INCUMPLIDA","PROCESO"), "VERIFICAR FECHA")),"SIN VALOR AVANCE")</f>
        <v>CUMPLIDA</v>
      </c>
    </row>
    <row r="95" spans="1:17" ht="90.75" customHeight="1" x14ac:dyDescent="0.2">
      <c r="A95" s="331" t="s">
        <v>21</v>
      </c>
      <c r="B95" s="332" t="s">
        <v>14</v>
      </c>
      <c r="C95" s="767"/>
      <c r="D95" s="767"/>
      <c r="E95" s="769" t="s">
        <v>1785</v>
      </c>
      <c r="F95" s="769"/>
      <c r="G95" s="320" t="s">
        <v>1786</v>
      </c>
      <c r="H95" s="321" t="s">
        <v>1787</v>
      </c>
      <c r="I95" s="321" t="s">
        <v>1788</v>
      </c>
      <c r="J95" s="333">
        <v>1</v>
      </c>
      <c r="K95" s="323">
        <v>44602</v>
      </c>
      <c r="L95" s="323">
        <v>44635</v>
      </c>
      <c r="M95" s="324">
        <f t="shared" si="3"/>
        <v>4.7142857142857144</v>
      </c>
      <c r="N95" s="325">
        <v>1</v>
      </c>
      <c r="O95" s="321" t="s">
        <v>1789</v>
      </c>
      <c r="P95" s="325">
        <f t="shared" si="2"/>
        <v>1</v>
      </c>
      <c r="Q95" s="326" t="str" cm="1">
        <f t="array" aca="1" ref="Q95" ca="1">IF(ISNUMBER(P95),IF(P95=100%,"CUMPLIDA",IF(AND(ISNUMBER(L95),ISNUMBER(INDIRECT("FECHA_"&amp;$B95,1))), IF(L95&lt;=INDIRECT("FECHA_"&amp;$B95,1),"INCUMPLIDA","PROCESO"), "VERIFICAR FECHA")),"SIN VALOR AVANCE")</f>
        <v>CUMPLIDA</v>
      </c>
    </row>
    <row r="96" spans="1:17" ht="75" x14ac:dyDescent="0.2">
      <c r="A96" s="331" t="s">
        <v>21</v>
      </c>
      <c r="B96" s="332" t="s">
        <v>14</v>
      </c>
      <c r="C96" s="767"/>
      <c r="D96" s="767"/>
      <c r="E96" s="769"/>
      <c r="F96" s="769"/>
      <c r="G96" s="320" t="s">
        <v>1790</v>
      </c>
      <c r="H96" s="321" t="s">
        <v>1791</v>
      </c>
      <c r="I96" s="321" t="s">
        <v>1792</v>
      </c>
      <c r="J96" s="333">
        <v>1</v>
      </c>
      <c r="K96" s="323">
        <v>44636</v>
      </c>
      <c r="L96" s="323">
        <v>44895</v>
      </c>
      <c r="M96" s="324">
        <f t="shared" si="3"/>
        <v>37</v>
      </c>
      <c r="N96" s="325">
        <v>1</v>
      </c>
      <c r="O96" s="321" t="s">
        <v>1793</v>
      </c>
      <c r="P96" s="325">
        <f t="shared" si="2"/>
        <v>1</v>
      </c>
      <c r="Q96" s="326" t="str" cm="1">
        <f t="array" aca="1" ref="Q96" ca="1">IF(ISNUMBER(P96),IF(P96=100%,"CUMPLIDA",IF(AND(ISNUMBER(L96),ISNUMBER(INDIRECT("FECHA_"&amp;$B96,1))), IF(L96&lt;=INDIRECT("FECHA_"&amp;$B96,1),"INCUMPLIDA","PROCESO"), "VERIFICAR FECHA")),"SIN VALOR AVANCE")</f>
        <v>CUMPLIDA</v>
      </c>
    </row>
    <row r="97" spans="1:17" ht="120" x14ac:dyDescent="0.2">
      <c r="A97" s="331" t="s">
        <v>21</v>
      </c>
      <c r="B97" s="332" t="s">
        <v>14</v>
      </c>
      <c r="C97" s="767"/>
      <c r="D97" s="767"/>
      <c r="E97" s="769"/>
      <c r="F97" s="769"/>
      <c r="G97" s="320" t="s">
        <v>1794</v>
      </c>
      <c r="H97" s="321" t="s">
        <v>1795</v>
      </c>
      <c r="I97" s="321" t="s">
        <v>1796</v>
      </c>
      <c r="J97" s="333">
        <v>2</v>
      </c>
      <c r="K97" s="323">
        <v>44757</v>
      </c>
      <c r="L97" s="323">
        <v>44972</v>
      </c>
      <c r="M97" s="324">
        <f t="shared" si="3"/>
        <v>30.714285714285715</v>
      </c>
      <c r="N97" s="325">
        <v>1</v>
      </c>
      <c r="O97" s="321" t="s">
        <v>1770</v>
      </c>
      <c r="P97" s="325">
        <f t="shared" si="2"/>
        <v>1</v>
      </c>
      <c r="Q97" s="326" t="str" cm="1">
        <f t="array" aca="1" ref="Q97" ca="1">IF(ISNUMBER(P97),IF(P97=100%,"CUMPLIDA",IF(AND(ISNUMBER(L97),ISNUMBER(INDIRECT("FECHA_"&amp;$B97,1))), IF(L97&lt;=INDIRECT("FECHA_"&amp;$B97,1),"INCUMPLIDA","PROCESO"), "VERIFICAR FECHA")),"SIN VALOR AVANCE")</f>
        <v>CUMPLIDA</v>
      </c>
    </row>
    <row r="98" spans="1:17" ht="135" x14ac:dyDescent="0.2">
      <c r="A98" s="331" t="s">
        <v>21</v>
      </c>
      <c r="B98" s="332" t="s">
        <v>14</v>
      </c>
      <c r="C98" s="767"/>
      <c r="D98" s="767"/>
      <c r="E98" s="769"/>
      <c r="F98" s="769"/>
      <c r="G98" s="320" t="s">
        <v>1797</v>
      </c>
      <c r="H98" s="321" t="s">
        <v>1798</v>
      </c>
      <c r="I98" s="321" t="s">
        <v>1799</v>
      </c>
      <c r="J98" s="333">
        <v>9</v>
      </c>
      <c r="K98" s="323">
        <v>44773</v>
      </c>
      <c r="L98" s="323">
        <v>44834</v>
      </c>
      <c r="M98" s="324">
        <f t="shared" si="3"/>
        <v>8.7142857142857135</v>
      </c>
      <c r="N98" s="325">
        <v>1</v>
      </c>
      <c r="O98" s="321" t="s">
        <v>1800</v>
      </c>
      <c r="P98" s="325">
        <f t="shared" si="2"/>
        <v>1</v>
      </c>
      <c r="Q98" s="326" t="str" cm="1">
        <f t="array" aca="1" ref="Q98" ca="1">IF(ISNUMBER(P98),IF(P98=100%,"CUMPLIDA",IF(AND(ISNUMBER(L98),ISNUMBER(INDIRECT("FECHA_"&amp;$B98,1))), IF(L98&lt;=INDIRECT("FECHA_"&amp;$B98,1),"INCUMPLIDA","PROCESO"), "VERIFICAR FECHA")),"SIN VALOR AVANCE")</f>
        <v>CUMPLIDA</v>
      </c>
    </row>
    <row r="99" spans="1:17" ht="120" x14ac:dyDescent="0.2">
      <c r="A99" s="331" t="s">
        <v>21</v>
      </c>
      <c r="B99" s="332" t="s">
        <v>14</v>
      </c>
      <c r="C99" s="767"/>
      <c r="D99" s="767"/>
      <c r="E99" s="769"/>
      <c r="F99" s="769"/>
      <c r="G99" s="320" t="s">
        <v>1801</v>
      </c>
      <c r="H99" s="321" t="s">
        <v>1802</v>
      </c>
      <c r="I99" s="321" t="s">
        <v>1803</v>
      </c>
      <c r="J99" s="333">
        <v>2</v>
      </c>
      <c r="K99" s="323">
        <v>44621</v>
      </c>
      <c r="L99" s="323">
        <v>44712</v>
      </c>
      <c r="M99" s="324">
        <f t="shared" si="3"/>
        <v>13</v>
      </c>
      <c r="N99" s="325">
        <v>1</v>
      </c>
      <c r="O99" s="321" t="s">
        <v>1770</v>
      </c>
      <c r="P99" s="325">
        <f t="shared" si="2"/>
        <v>1</v>
      </c>
      <c r="Q99" s="326" t="str" cm="1">
        <f t="array" aca="1" ref="Q99" ca="1">IF(ISNUMBER(P99),IF(P99=100%,"CUMPLIDA",IF(AND(ISNUMBER(L99),ISNUMBER(INDIRECT("FECHA_"&amp;$B99,1))), IF(L99&lt;=INDIRECT("FECHA_"&amp;$B99,1),"INCUMPLIDA","PROCESO"), "VERIFICAR FECHA")),"SIN VALOR AVANCE")</f>
        <v>CUMPLIDA</v>
      </c>
    </row>
    <row r="100" spans="1:17" ht="90" x14ac:dyDescent="0.2">
      <c r="A100" s="331" t="s">
        <v>21</v>
      </c>
      <c r="B100" s="332" t="s">
        <v>14</v>
      </c>
      <c r="C100" s="767"/>
      <c r="D100" s="767"/>
      <c r="E100" s="769"/>
      <c r="F100" s="769"/>
      <c r="G100" s="320" t="s">
        <v>1804</v>
      </c>
      <c r="H100" s="321" t="s">
        <v>1805</v>
      </c>
      <c r="I100" s="321" t="s">
        <v>1806</v>
      </c>
      <c r="J100" s="333">
        <v>1</v>
      </c>
      <c r="K100" s="323">
        <v>44621</v>
      </c>
      <c r="L100" s="323">
        <v>44666</v>
      </c>
      <c r="M100" s="324">
        <f t="shared" si="3"/>
        <v>6.4285714285714288</v>
      </c>
      <c r="N100" s="325">
        <v>1</v>
      </c>
      <c r="O100" s="321" t="s">
        <v>1770</v>
      </c>
      <c r="P100" s="325">
        <f t="shared" si="2"/>
        <v>1</v>
      </c>
      <c r="Q100" s="326" t="str" cm="1">
        <f t="array" aca="1" ref="Q100" ca="1">IF(ISNUMBER(P100),IF(P100=100%,"CUMPLIDA",IF(AND(ISNUMBER(L100),ISNUMBER(INDIRECT("FECHA_"&amp;$B100,1))), IF(L100&lt;=INDIRECT("FECHA_"&amp;$B100,1),"INCUMPLIDA","PROCESO"), "VERIFICAR FECHA")),"SIN VALOR AVANCE")</f>
        <v>CUMPLIDA</v>
      </c>
    </row>
    <row r="101" spans="1:17" ht="90" customHeight="1" x14ac:dyDescent="0.2">
      <c r="A101" s="331" t="s">
        <v>21</v>
      </c>
      <c r="B101" s="332" t="s">
        <v>14</v>
      </c>
      <c r="C101" s="767" t="s">
        <v>1807</v>
      </c>
      <c r="D101" s="767" t="s">
        <v>1737</v>
      </c>
      <c r="E101" s="769" t="s">
        <v>1808</v>
      </c>
      <c r="F101" s="769" t="s">
        <v>1809</v>
      </c>
      <c r="G101" s="320" t="s">
        <v>1810</v>
      </c>
      <c r="H101" s="321" t="s">
        <v>1811</v>
      </c>
      <c r="I101" s="321" t="s">
        <v>1812</v>
      </c>
      <c r="J101" s="333">
        <v>1</v>
      </c>
      <c r="K101" s="323">
        <v>44712</v>
      </c>
      <c r="L101" s="323">
        <v>44925</v>
      </c>
      <c r="M101" s="324">
        <f t="shared" si="3"/>
        <v>30.428571428571427</v>
      </c>
      <c r="N101" s="325">
        <v>1</v>
      </c>
      <c r="O101" s="321" t="s">
        <v>1813</v>
      </c>
      <c r="P101" s="325">
        <f t="shared" si="2"/>
        <v>1</v>
      </c>
      <c r="Q101" s="326" t="str" cm="1">
        <f t="array" aca="1" ref="Q101" ca="1">IF(ISNUMBER(P101),IF(P101=100%,"CUMPLIDA",IF(AND(ISNUMBER(L101),ISNUMBER(INDIRECT("FECHA_"&amp;$B101,1))), IF(L101&lt;=INDIRECT("FECHA_"&amp;$B101,1),"INCUMPLIDA","PROCESO"), "VERIFICAR FECHA")),"SIN VALOR AVANCE")</f>
        <v>CUMPLIDA</v>
      </c>
    </row>
    <row r="102" spans="1:17" ht="45.75" customHeight="1" x14ac:dyDescent="0.2">
      <c r="A102" s="331" t="s">
        <v>21</v>
      </c>
      <c r="B102" s="332" t="s">
        <v>14</v>
      </c>
      <c r="C102" s="767"/>
      <c r="D102" s="767"/>
      <c r="E102" s="769"/>
      <c r="F102" s="769"/>
      <c r="G102" s="320" t="s">
        <v>1814</v>
      </c>
      <c r="H102" s="321" t="s">
        <v>1815</v>
      </c>
      <c r="I102" s="321" t="s">
        <v>1816</v>
      </c>
      <c r="J102" s="333">
        <v>1</v>
      </c>
      <c r="K102" s="323">
        <v>44713</v>
      </c>
      <c r="L102" s="323">
        <v>44926</v>
      </c>
      <c r="M102" s="324">
        <f t="shared" si="3"/>
        <v>30.428571428571427</v>
      </c>
      <c r="N102" s="325">
        <v>1</v>
      </c>
      <c r="O102" s="321" t="s">
        <v>1817</v>
      </c>
      <c r="P102" s="325">
        <f t="shared" si="2"/>
        <v>1</v>
      </c>
      <c r="Q102" s="326" t="str" cm="1">
        <f t="array" aca="1" ref="Q102" ca="1">IF(ISNUMBER(P102),IF(P102=100%,"CUMPLIDA",IF(AND(ISNUMBER(L102),ISNUMBER(INDIRECT("FECHA_"&amp;$B102,1))), IF(L102&lt;=INDIRECT("FECHA_"&amp;$B102,1),"INCUMPLIDA","PROCESO"), "VERIFICAR FECHA")),"SIN VALOR AVANCE")</f>
        <v>CUMPLIDA</v>
      </c>
    </row>
    <row r="103" spans="1:17" ht="135" customHeight="1" x14ac:dyDescent="0.2">
      <c r="A103" s="331" t="s">
        <v>21</v>
      </c>
      <c r="B103" s="332" t="s">
        <v>14</v>
      </c>
      <c r="C103" s="767"/>
      <c r="D103" s="767"/>
      <c r="E103" s="769"/>
      <c r="F103" s="769"/>
      <c r="G103" s="320" t="s">
        <v>1818</v>
      </c>
      <c r="H103" s="321" t="s">
        <v>1819</v>
      </c>
      <c r="I103" s="321" t="s">
        <v>1820</v>
      </c>
      <c r="J103" s="333">
        <v>6</v>
      </c>
      <c r="K103" s="323">
        <v>44713</v>
      </c>
      <c r="L103" s="323">
        <v>44926</v>
      </c>
      <c r="M103" s="324">
        <f t="shared" si="3"/>
        <v>30.428571428571427</v>
      </c>
      <c r="N103" s="325">
        <v>1</v>
      </c>
      <c r="O103" s="321" t="s">
        <v>1821</v>
      </c>
      <c r="P103" s="325">
        <f t="shared" si="2"/>
        <v>1</v>
      </c>
      <c r="Q103" s="326" t="str" cm="1">
        <f t="array" aca="1" ref="Q103" ca="1">IF(ISNUMBER(P103),IF(P103=100%,"CUMPLIDA",IF(AND(ISNUMBER(L103),ISNUMBER(INDIRECT("FECHA_"&amp;$B103,1))), IF(L103&lt;=INDIRECT("FECHA_"&amp;$B103,1),"INCUMPLIDA","PROCESO"), "VERIFICAR FECHA")),"SIN VALOR AVANCE")</f>
        <v>CUMPLIDA</v>
      </c>
    </row>
    <row r="104" spans="1:17" ht="120" x14ac:dyDescent="0.2">
      <c r="A104" s="331" t="s">
        <v>21</v>
      </c>
      <c r="B104" s="332" t="s">
        <v>14</v>
      </c>
      <c r="C104" s="767"/>
      <c r="D104" s="767"/>
      <c r="E104" s="769"/>
      <c r="F104" s="769"/>
      <c r="G104" s="320" t="s">
        <v>1822</v>
      </c>
      <c r="H104" s="321" t="s">
        <v>1823</v>
      </c>
      <c r="I104" s="321" t="s">
        <v>1824</v>
      </c>
      <c r="J104" s="333">
        <v>1</v>
      </c>
      <c r="K104" s="323">
        <v>44712</v>
      </c>
      <c r="L104" s="323">
        <v>44834</v>
      </c>
      <c r="M104" s="324">
        <f t="shared" si="3"/>
        <v>17.428571428571427</v>
      </c>
      <c r="N104" s="325">
        <v>1</v>
      </c>
      <c r="O104" s="321" t="s">
        <v>1825</v>
      </c>
      <c r="P104" s="325">
        <f t="shared" si="2"/>
        <v>1</v>
      </c>
      <c r="Q104" s="326" t="str" cm="1">
        <f t="array" aca="1" ref="Q104" ca="1">IF(ISNUMBER(P104),IF(P104=100%,"CUMPLIDA",IF(AND(ISNUMBER(L104),ISNUMBER(INDIRECT("FECHA_"&amp;$B104,1))), IF(L104&lt;=INDIRECT("FECHA_"&amp;$B104,1),"INCUMPLIDA","PROCESO"), "VERIFICAR FECHA")),"SIN VALOR AVANCE")</f>
        <v>CUMPLIDA</v>
      </c>
    </row>
    <row r="105" spans="1:17" ht="120" customHeight="1" x14ac:dyDescent="0.2">
      <c r="A105" s="331" t="s">
        <v>21</v>
      </c>
      <c r="B105" s="332" t="s">
        <v>14</v>
      </c>
      <c r="C105" s="767"/>
      <c r="D105" s="767"/>
      <c r="E105" s="769" t="s">
        <v>1826</v>
      </c>
      <c r="F105" s="769"/>
      <c r="G105" s="320" t="s">
        <v>1827</v>
      </c>
      <c r="H105" s="321" t="s">
        <v>1828</v>
      </c>
      <c r="I105" s="321" t="s">
        <v>1829</v>
      </c>
      <c r="J105" s="333">
        <v>1</v>
      </c>
      <c r="K105" s="323">
        <v>44727</v>
      </c>
      <c r="L105" s="323">
        <v>44849</v>
      </c>
      <c r="M105" s="324">
        <f t="shared" si="3"/>
        <v>17.428571428571427</v>
      </c>
      <c r="N105" s="325">
        <v>1</v>
      </c>
      <c r="O105" s="321" t="s">
        <v>1825</v>
      </c>
      <c r="P105" s="325">
        <f t="shared" si="2"/>
        <v>1</v>
      </c>
      <c r="Q105" s="326" t="str" cm="1">
        <f t="array" aca="1" ref="Q105" ca="1">IF(ISNUMBER(P105),IF(P105=100%,"CUMPLIDA",IF(AND(ISNUMBER(L105),ISNUMBER(INDIRECT("FECHA_"&amp;$B105,1))), IF(L105&lt;=INDIRECT("FECHA_"&amp;$B105,1),"INCUMPLIDA","PROCESO"), "VERIFICAR FECHA")),"SIN VALOR AVANCE")</f>
        <v>CUMPLIDA</v>
      </c>
    </row>
    <row r="106" spans="1:17" ht="60" x14ac:dyDescent="0.2">
      <c r="A106" s="331" t="s">
        <v>21</v>
      </c>
      <c r="B106" s="332" t="s">
        <v>14</v>
      </c>
      <c r="C106" s="767"/>
      <c r="D106" s="767"/>
      <c r="E106" s="769"/>
      <c r="F106" s="769"/>
      <c r="G106" s="320" t="s">
        <v>1830</v>
      </c>
      <c r="H106" s="321" t="s">
        <v>1831</v>
      </c>
      <c r="I106" s="321" t="s">
        <v>1832</v>
      </c>
      <c r="J106" s="333">
        <v>1</v>
      </c>
      <c r="K106" s="323">
        <v>44743</v>
      </c>
      <c r="L106" s="323">
        <v>44865</v>
      </c>
      <c r="M106" s="324">
        <f t="shared" si="3"/>
        <v>17.428571428571427</v>
      </c>
      <c r="N106" s="325">
        <v>1</v>
      </c>
      <c r="O106" s="321" t="s">
        <v>1821</v>
      </c>
      <c r="P106" s="325">
        <f t="shared" si="2"/>
        <v>1</v>
      </c>
      <c r="Q106" s="326" t="str" cm="1">
        <f t="array" aca="1" ref="Q106" ca="1">IF(ISNUMBER(P106),IF(P106=100%,"CUMPLIDA",IF(AND(ISNUMBER(L106),ISNUMBER(INDIRECT("FECHA_"&amp;$B106,1))), IF(L106&lt;=INDIRECT("FECHA_"&amp;$B106,1),"INCUMPLIDA","PROCESO"), "VERIFICAR FECHA")),"SIN VALOR AVANCE")</f>
        <v>CUMPLIDA</v>
      </c>
    </row>
    <row r="107" spans="1:17" ht="75" x14ac:dyDescent="0.2">
      <c r="A107" s="331" t="s">
        <v>21</v>
      </c>
      <c r="B107" s="332" t="s">
        <v>14</v>
      </c>
      <c r="C107" s="767"/>
      <c r="D107" s="767"/>
      <c r="E107" s="769"/>
      <c r="F107" s="769"/>
      <c r="G107" s="320" t="s">
        <v>1833</v>
      </c>
      <c r="H107" s="321" t="s">
        <v>1834</v>
      </c>
      <c r="I107" s="321" t="s">
        <v>1835</v>
      </c>
      <c r="J107" s="333">
        <v>2</v>
      </c>
      <c r="K107" s="323">
        <v>44713</v>
      </c>
      <c r="L107" s="323">
        <v>44926</v>
      </c>
      <c r="M107" s="324">
        <f t="shared" si="3"/>
        <v>30.428571428571427</v>
      </c>
      <c r="N107" s="325">
        <v>1</v>
      </c>
      <c r="O107" s="321" t="s">
        <v>1836</v>
      </c>
      <c r="P107" s="325">
        <f t="shared" si="2"/>
        <v>1</v>
      </c>
      <c r="Q107" s="326" t="str" cm="1">
        <f t="array" aca="1" ref="Q107" ca="1">IF(ISNUMBER(P107),IF(P107=100%,"CUMPLIDA",IF(AND(ISNUMBER(L107),ISNUMBER(INDIRECT("FECHA_"&amp;$B107,1))), IF(L107&lt;=INDIRECT("FECHA_"&amp;$B107,1),"INCUMPLIDA","PROCESO"), "VERIFICAR FECHA")),"SIN VALOR AVANCE")</f>
        <v>CUMPLIDA</v>
      </c>
    </row>
    <row r="108" spans="1:17" ht="105" x14ac:dyDescent="0.2">
      <c r="A108" s="331" t="s">
        <v>21</v>
      </c>
      <c r="B108" s="332" t="s">
        <v>14</v>
      </c>
      <c r="C108" s="767"/>
      <c r="D108" s="767"/>
      <c r="E108" s="769"/>
      <c r="F108" s="769"/>
      <c r="G108" s="320" t="s">
        <v>1837</v>
      </c>
      <c r="H108" s="321" t="s">
        <v>1837</v>
      </c>
      <c r="I108" s="321" t="s">
        <v>1838</v>
      </c>
      <c r="J108" s="333">
        <v>1</v>
      </c>
      <c r="K108" s="323">
        <v>44713</v>
      </c>
      <c r="L108" s="323">
        <v>44926</v>
      </c>
      <c r="M108" s="324">
        <f t="shared" si="3"/>
        <v>30.428571428571427</v>
      </c>
      <c r="N108" s="325">
        <v>1</v>
      </c>
      <c r="O108" s="321" t="s">
        <v>1836</v>
      </c>
      <c r="P108" s="325">
        <f t="shared" si="2"/>
        <v>1</v>
      </c>
      <c r="Q108" s="326" t="str" cm="1">
        <f t="array" aca="1" ref="Q108" ca="1">IF(ISNUMBER(P108),IF(P108=100%,"CUMPLIDA",IF(AND(ISNUMBER(L108),ISNUMBER(INDIRECT("FECHA_"&amp;$B108,1))), IF(L108&lt;=INDIRECT("FECHA_"&amp;$B108,1),"INCUMPLIDA","PROCESO"), "VERIFICAR FECHA")),"SIN VALOR AVANCE")</f>
        <v>CUMPLIDA</v>
      </c>
    </row>
    <row r="109" spans="1:17" ht="120" customHeight="1" x14ac:dyDescent="0.2">
      <c r="A109" s="331" t="s">
        <v>23</v>
      </c>
      <c r="B109" s="332" t="s">
        <v>14</v>
      </c>
      <c r="C109" s="767" t="s">
        <v>1839</v>
      </c>
      <c r="D109" s="767" t="s">
        <v>1737</v>
      </c>
      <c r="E109" s="769" t="s">
        <v>1840</v>
      </c>
      <c r="F109" s="769" t="s">
        <v>1841</v>
      </c>
      <c r="G109" s="334" t="s">
        <v>1842</v>
      </c>
      <c r="H109" s="321" t="s">
        <v>1843</v>
      </c>
      <c r="I109" s="321" t="s">
        <v>1844</v>
      </c>
      <c r="J109" s="333">
        <v>1</v>
      </c>
      <c r="K109" s="323">
        <v>45184</v>
      </c>
      <c r="L109" s="323">
        <v>45260</v>
      </c>
      <c r="M109" s="324">
        <f t="shared" si="3"/>
        <v>10.857142857142858</v>
      </c>
      <c r="N109" s="325">
        <v>1</v>
      </c>
      <c r="O109" s="321" t="s">
        <v>1845</v>
      </c>
      <c r="P109" s="325">
        <f t="shared" si="2"/>
        <v>1</v>
      </c>
      <c r="Q109" s="326" t="str" cm="1">
        <f t="array" aca="1" ref="Q109" ca="1">IF(ISNUMBER(P109),IF(P109=100%,"CUMPLIDA",IF(AND(ISNUMBER(L109),ISNUMBER(INDIRECT("FECHA_"&amp;$B109,1))), IF(L109&lt;=INDIRECT("FECHA_"&amp;$B109,1),"INCUMPLIDA","PROCESO"), "VERIFICAR FECHA")),"SIN VALOR AVANCE")</f>
        <v>CUMPLIDA</v>
      </c>
    </row>
    <row r="110" spans="1:17" ht="180" customHeight="1" x14ac:dyDescent="0.2">
      <c r="A110" s="331" t="s">
        <v>23</v>
      </c>
      <c r="B110" s="332" t="s">
        <v>14</v>
      </c>
      <c r="C110" s="767"/>
      <c r="D110" s="767"/>
      <c r="E110" s="769"/>
      <c r="F110" s="769"/>
      <c r="G110" s="334" t="s">
        <v>1846</v>
      </c>
      <c r="H110" s="321" t="s">
        <v>1847</v>
      </c>
      <c r="I110" s="321" t="s">
        <v>1848</v>
      </c>
      <c r="J110" s="333">
        <v>3</v>
      </c>
      <c r="K110" s="323">
        <v>45292</v>
      </c>
      <c r="L110" s="323">
        <v>45838</v>
      </c>
      <c r="M110" s="324">
        <f t="shared" si="3"/>
        <v>78</v>
      </c>
      <c r="N110" s="325">
        <v>1</v>
      </c>
      <c r="O110" s="321" t="s">
        <v>1849</v>
      </c>
      <c r="P110" s="325">
        <f t="shared" si="2"/>
        <v>1</v>
      </c>
      <c r="Q110" s="326" t="str" cm="1">
        <f t="array" aca="1" ref="Q110" ca="1">IF(ISNUMBER(P110),IF(P110=100%,"CUMPLIDA",IF(AND(ISNUMBER(L110),ISNUMBER(INDIRECT("FECHA_"&amp;$B110,1))), IF(L110&lt;=INDIRECT("FECHA_"&amp;$B110,1),"INCUMPLIDA","PROCESO"), "VERIFICAR FECHA")),"SIN VALOR AVANCE")</f>
        <v>CUMPLIDA</v>
      </c>
    </row>
    <row r="111" spans="1:17" ht="197.25" x14ac:dyDescent="0.2">
      <c r="A111" s="331" t="s">
        <v>23</v>
      </c>
      <c r="B111" s="332" t="s">
        <v>14</v>
      </c>
      <c r="C111" s="767"/>
      <c r="D111" s="767"/>
      <c r="E111" s="769"/>
      <c r="F111" s="769"/>
      <c r="G111" s="334" t="s">
        <v>1850</v>
      </c>
      <c r="H111" s="321" t="s">
        <v>1851</v>
      </c>
      <c r="I111" s="321" t="s">
        <v>1852</v>
      </c>
      <c r="J111" s="333">
        <v>2</v>
      </c>
      <c r="K111" s="323">
        <v>45260</v>
      </c>
      <c r="L111" s="323">
        <v>45337</v>
      </c>
      <c r="M111" s="324">
        <f t="shared" si="3"/>
        <v>11</v>
      </c>
      <c r="N111" s="325">
        <v>1</v>
      </c>
      <c r="O111" s="321" t="s">
        <v>1853</v>
      </c>
      <c r="P111" s="325">
        <f t="shared" si="2"/>
        <v>1</v>
      </c>
      <c r="Q111" s="326" t="str" cm="1">
        <f t="array" aca="1" ref="Q111" ca="1">IF(ISNUMBER(P111),IF(P111=100%,"CUMPLIDA",IF(AND(ISNUMBER(L111),ISNUMBER(INDIRECT("FECHA_"&amp;$B111,1))), IF(L111&lt;=INDIRECT("FECHA_"&amp;$B111,1),"INCUMPLIDA","PROCESO"), "VERIFICAR FECHA")),"SIN VALOR AVANCE")</f>
        <v>CUMPLIDA</v>
      </c>
    </row>
    <row r="112" spans="1:17" ht="105.75" customHeight="1" x14ac:dyDescent="0.2">
      <c r="A112" s="331" t="s">
        <v>23</v>
      </c>
      <c r="B112" s="332" t="s">
        <v>14</v>
      </c>
      <c r="C112" s="767"/>
      <c r="D112" s="767"/>
      <c r="E112" s="769" t="s">
        <v>1854</v>
      </c>
      <c r="F112" s="769"/>
      <c r="G112" s="334" t="s">
        <v>1855</v>
      </c>
      <c r="H112" s="321" t="s">
        <v>1843</v>
      </c>
      <c r="I112" s="321" t="s">
        <v>1844</v>
      </c>
      <c r="J112" s="333">
        <v>1</v>
      </c>
      <c r="K112" s="323">
        <v>45184</v>
      </c>
      <c r="L112" s="323">
        <v>45260</v>
      </c>
      <c r="M112" s="324">
        <f t="shared" si="3"/>
        <v>10.857142857142858</v>
      </c>
      <c r="N112" s="325">
        <v>1</v>
      </c>
      <c r="O112" s="321" t="s">
        <v>1845</v>
      </c>
      <c r="P112" s="325">
        <f t="shared" si="2"/>
        <v>1</v>
      </c>
      <c r="Q112" s="326" t="str" cm="1">
        <f t="array" aca="1" ref="Q112" ca="1">IF(ISNUMBER(P112),IF(P112=100%,"CUMPLIDA",IF(AND(ISNUMBER(L112),ISNUMBER(INDIRECT("FECHA_"&amp;$B112,1))), IF(L112&lt;=INDIRECT("FECHA_"&amp;$B112,1),"INCUMPLIDA","PROCESO"), "VERIFICAR FECHA")),"SIN VALOR AVANCE")</f>
        <v>CUMPLIDA</v>
      </c>
    </row>
    <row r="113" spans="1:17" ht="150" x14ac:dyDescent="0.2">
      <c r="A113" s="331" t="s">
        <v>23</v>
      </c>
      <c r="B113" s="332" t="s">
        <v>14</v>
      </c>
      <c r="C113" s="767"/>
      <c r="D113" s="767"/>
      <c r="E113" s="769"/>
      <c r="F113" s="769"/>
      <c r="G113" s="334" t="s">
        <v>1856</v>
      </c>
      <c r="H113" s="321" t="s">
        <v>1857</v>
      </c>
      <c r="I113" s="321" t="s">
        <v>1858</v>
      </c>
      <c r="J113" s="333">
        <v>3</v>
      </c>
      <c r="K113" s="323">
        <v>45292</v>
      </c>
      <c r="L113" s="323">
        <v>45838</v>
      </c>
      <c r="M113" s="324">
        <f t="shared" si="3"/>
        <v>78</v>
      </c>
      <c r="N113" s="325">
        <v>1</v>
      </c>
      <c r="O113" s="321" t="s">
        <v>1849</v>
      </c>
      <c r="P113" s="325">
        <f t="shared" si="2"/>
        <v>1</v>
      </c>
      <c r="Q113" s="326" t="str" cm="1">
        <f t="array" aca="1" ref="Q113" ca="1">IF(ISNUMBER(P113),IF(P113=100%,"CUMPLIDA",IF(AND(ISNUMBER(L113),ISNUMBER(INDIRECT("FECHA_"&amp;$B113,1))), IF(L113&lt;=INDIRECT("FECHA_"&amp;$B113,1),"INCUMPLIDA","PROCESO"), "VERIFICAR FECHA")),"SIN VALOR AVANCE")</f>
        <v>CUMPLIDA</v>
      </c>
    </row>
    <row r="114" spans="1:17" ht="197.25" x14ac:dyDescent="0.2">
      <c r="A114" s="331" t="s">
        <v>23</v>
      </c>
      <c r="B114" s="332" t="s">
        <v>14</v>
      </c>
      <c r="C114" s="767"/>
      <c r="D114" s="767"/>
      <c r="E114" s="769"/>
      <c r="F114" s="769"/>
      <c r="G114" s="334" t="s">
        <v>1859</v>
      </c>
      <c r="H114" s="321" t="s">
        <v>1851</v>
      </c>
      <c r="I114" s="321" t="s">
        <v>1852</v>
      </c>
      <c r="J114" s="333">
        <v>2</v>
      </c>
      <c r="K114" s="323">
        <v>45260</v>
      </c>
      <c r="L114" s="323">
        <v>45337</v>
      </c>
      <c r="M114" s="324">
        <f t="shared" si="3"/>
        <v>11</v>
      </c>
      <c r="N114" s="325">
        <v>1</v>
      </c>
      <c r="O114" s="321" t="s">
        <v>1853</v>
      </c>
      <c r="P114" s="325">
        <f t="shared" si="2"/>
        <v>1</v>
      </c>
      <c r="Q114" s="326" t="str" cm="1">
        <f t="array" aca="1" ref="Q114" ca="1">IF(ISNUMBER(P114),IF(P114=100%,"CUMPLIDA",IF(AND(ISNUMBER(L114),ISNUMBER(INDIRECT("FECHA_"&amp;$B114,1))), IF(L114&lt;=INDIRECT("FECHA_"&amp;$B114,1),"INCUMPLIDA","PROCESO"), "VERIFICAR FECHA")),"SIN VALOR AVANCE")</f>
        <v>CUMPLIDA</v>
      </c>
    </row>
    <row r="115" spans="1:17" ht="105.75" customHeight="1" x14ac:dyDescent="0.2">
      <c r="A115" s="331" t="s">
        <v>23</v>
      </c>
      <c r="B115" s="332" t="s">
        <v>14</v>
      </c>
      <c r="C115" s="767"/>
      <c r="D115" s="767"/>
      <c r="E115" s="769" t="s">
        <v>1860</v>
      </c>
      <c r="F115" s="769"/>
      <c r="G115" s="334" t="s">
        <v>1855</v>
      </c>
      <c r="H115" s="321" t="s">
        <v>1843</v>
      </c>
      <c r="I115" s="321" t="s">
        <v>1844</v>
      </c>
      <c r="J115" s="333">
        <v>1</v>
      </c>
      <c r="K115" s="323">
        <v>45184</v>
      </c>
      <c r="L115" s="323">
        <v>45260</v>
      </c>
      <c r="M115" s="324">
        <f t="shared" si="3"/>
        <v>10.857142857142858</v>
      </c>
      <c r="N115" s="325">
        <v>1</v>
      </c>
      <c r="O115" s="321" t="s">
        <v>1845</v>
      </c>
      <c r="P115" s="325">
        <f t="shared" si="2"/>
        <v>1</v>
      </c>
      <c r="Q115" s="326" t="str" cm="1">
        <f t="array" aca="1" ref="Q115" ca="1">IF(ISNUMBER(P115),IF(P115=100%,"CUMPLIDA",IF(AND(ISNUMBER(L115),ISNUMBER(INDIRECT("FECHA_"&amp;$B115,1))), IF(L115&lt;=INDIRECT("FECHA_"&amp;$B115,1),"INCUMPLIDA","PROCESO"), "VERIFICAR FECHA")),"SIN VALOR AVANCE")</f>
        <v>CUMPLIDA</v>
      </c>
    </row>
    <row r="116" spans="1:17" ht="150" x14ac:dyDescent="0.2">
      <c r="A116" s="331" t="s">
        <v>23</v>
      </c>
      <c r="B116" s="332" t="s">
        <v>14</v>
      </c>
      <c r="C116" s="767"/>
      <c r="D116" s="767"/>
      <c r="E116" s="769"/>
      <c r="F116" s="769"/>
      <c r="G116" s="334" t="s">
        <v>1856</v>
      </c>
      <c r="H116" s="321" t="s">
        <v>1847</v>
      </c>
      <c r="I116" s="321" t="s">
        <v>1858</v>
      </c>
      <c r="J116" s="333">
        <v>3</v>
      </c>
      <c r="K116" s="323">
        <v>45292</v>
      </c>
      <c r="L116" s="323">
        <v>45838</v>
      </c>
      <c r="M116" s="324">
        <f t="shared" si="3"/>
        <v>78</v>
      </c>
      <c r="N116" s="325">
        <v>1</v>
      </c>
      <c r="O116" s="321" t="s">
        <v>1849</v>
      </c>
      <c r="P116" s="325">
        <f t="shared" si="2"/>
        <v>1</v>
      </c>
      <c r="Q116" s="326" t="str" cm="1">
        <f t="array" aca="1" ref="Q116" ca="1">IF(ISNUMBER(P116),IF(P116=100%,"CUMPLIDA",IF(AND(ISNUMBER(L116),ISNUMBER(INDIRECT("FECHA_"&amp;$B116,1))), IF(L116&lt;=INDIRECT("FECHA_"&amp;$B116,1),"INCUMPLIDA","PROCESO"), "VERIFICAR FECHA")),"SIN VALOR AVANCE")</f>
        <v>CUMPLIDA</v>
      </c>
    </row>
    <row r="117" spans="1:17" ht="197.25" x14ac:dyDescent="0.2">
      <c r="A117" s="331" t="s">
        <v>23</v>
      </c>
      <c r="B117" s="332" t="s">
        <v>14</v>
      </c>
      <c r="C117" s="767"/>
      <c r="D117" s="767"/>
      <c r="E117" s="769"/>
      <c r="F117" s="769"/>
      <c r="G117" s="334" t="s">
        <v>1859</v>
      </c>
      <c r="H117" s="321" t="s">
        <v>1851</v>
      </c>
      <c r="I117" s="321" t="s">
        <v>1852</v>
      </c>
      <c r="J117" s="333">
        <v>2</v>
      </c>
      <c r="K117" s="323">
        <v>45260</v>
      </c>
      <c r="L117" s="323">
        <v>45337</v>
      </c>
      <c r="M117" s="324">
        <f t="shared" si="3"/>
        <v>11</v>
      </c>
      <c r="N117" s="325">
        <v>1</v>
      </c>
      <c r="O117" s="321" t="s">
        <v>1853</v>
      </c>
      <c r="P117" s="325">
        <f t="shared" si="2"/>
        <v>1</v>
      </c>
      <c r="Q117" s="326" t="str" cm="1">
        <f t="array" aca="1" ref="Q117" ca="1">IF(ISNUMBER(P117),IF(P117=100%,"CUMPLIDA",IF(AND(ISNUMBER(L117),ISNUMBER(INDIRECT("FECHA_"&amp;$B117,1))), IF(L117&lt;=INDIRECT("FECHA_"&amp;$B117,1),"INCUMPLIDA","PROCESO"), "VERIFICAR FECHA")),"SIN VALOR AVANCE")</f>
        <v>CUMPLIDA</v>
      </c>
    </row>
    <row r="118" spans="1:17" ht="120" customHeight="1" x14ac:dyDescent="0.2">
      <c r="A118" s="331" t="s">
        <v>23</v>
      </c>
      <c r="B118" s="332" t="s">
        <v>14</v>
      </c>
      <c r="C118" s="767"/>
      <c r="D118" s="767"/>
      <c r="E118" s="769" t="s">
        <v>1861</v>
      </c>
      <c r="F118" s="769"/>
      <c r="G118" s="320" t="s">
        <v>1842</v>
      </c>
      <c r="H118" s="321" t="s">
        <v>1843</v>
      </c>
      <c r="I118" s="321" t="s">
        <v>1844</v>
      </c>
      <c r="J118" s="333">
        <v>1</v>
      </c>
      <c r="K118" s="323">
        <v>45184</v>
      </c>
      <c r="L118" s="323">
        <v>45260</v>
      </c>
      <c r="M118" s="324">
        <f t="shared" si="3"/>
        <v>10.857142857142858</v>
      </c>
      <c r="N118" s="325">
        <v>1</v>
      </c>
      <c r="O118" s="321" t="s">
        <v>1845</v>
      </c>
      <c r="P118" s="325">
        <f t="shared" si="2"/>
        <v>1</v>
      </c>
      <c r="Q118" s="326" t="str" cm="1">
        <f t="array" aca="1" ref="Q118" ca="1">IF(ISNUMBER(P118),IF(P118=100%,"CUMPLIDA",IF(AND(ISNUMBER(L118),ISNUMBER(INDIRECT("FECHA_"&amp;$B118,1))), IF(L118&lt;=INDIRECT("FECHA_"&amp;$B118,1),"INCUMPLIDA","PROCESO"), "VERIFICAR FECHA")),"SIN VALOR AVANCE")</f>
        <v>CUMPLIDA</v>
      </c>
    </row>
    <row r="119" spans="1:17" ht="180" x14ac:dyDescent="0.2">
      <c r="A119" s="331" t="s">
        <v>23</v>
      </c>
      <c r="B119" s="332" t="s">
        <v>14</v>
      </c>
      <c r="C119" s="767"/>
      <c r="D119" s="767"/>
      <c r="E119" s="769"/>
      <c r="F119" s="769"/>
      <c r="G119" s="334" t="s">
        <v>1862</v>
      </c>
      <c r="H119" s="321" t="s">
        <v>1847</v>
      </c>
      <c r="I119" s="321" t="s">
        <v>1858</v>
      </c>
      <c r="J119" s="333">
        <v>3</v>
      </c>
      <c r="K119" s="323">
        <v>45292</v>
      </c>
      <c r="L119" s="323">
        <v>45838</v>
      </c>
      <c r="M119" s="324">
        <f t="shared" si="3"/>
        <v>78</v>
      </c>
      <c r="N119" s="325">
        <v>1</v>
      </c>
      <c r="O119" s="321" t="s">
        <v>1849</v>
      </c>
      <c r="P119" s="325">
        <f t="shared" si="2"/>
        <v>1</v>
      </c>
      <c r="Q119" s="326" t="str" cm="1">
        <f t="array" aca="1" ref="Q119" ca="1">IF(ISNUMBER(P119),IF(P119=100%,"CUMPLIDA",IF(AND(ISNUMBER(L119),ISNUMBER(INDIRECT("FECHA_"&amp;$B119,1))), IF(L119&lt;=INDIRECT("FECHA_"&amp;$B119,1),"INCUMPLIDA","PROCESO"), "VERIFICAR FECHA")),"SIN VALOR AVANCE")</f>
        <v>CUMPLIDA</v>
      </c>
    </row>
    <row r="120" spans="1:17" ht="197.25" x14ac:dyDescent="0.2">
      <c r="A120" s="331" t="s">
        <v>23</v>
      </c>
      <c r="B120" s="332" t="s">
        <v>14</v>
      </c>
      <c r="C120" s="767"/>
      <c r="D120" s="767"/>
      <c r="E120" s="769"/>
      <c r="F120" s="769"/>
      <c r="G120" s="334" t="s">
        <v>1850</v>
      </c>
      <c r="H120" s="321" t="s">
        <v>1851</v>
      </c>
      <c r="I120" s="321" t="s">
        <v>1852</v>
      </c>
      <c r="J120" s="333">
        <v>2</v>
      </c>
      <c r="K120" s="323">
        <v>45260</v>
      </c>
      <c r="L120" s="323">
        <v>45337</v>
      </c>
      <c r="M120" s="324">
        <f t="shared" si="3"/>
        <v>11</v>
      </c>
      <c r="N120" s="325">
        <v>1</v>
      </c>
      <c r="O120" s="321" t="s">
        <v>1853</v>
      </c>
      <c r="P120" s="325">
        <f t="shared" si="2"/>
        <v>1</v>
      </c>
      <c r="Q120" s="326" t="str" cm="1">
        <f t="array" aca="1" ref="Q120" ca="1">IF(ISNUMBER(P120),IF(P120=100%,"CUMPLIDA",IF(AND(ISNUMBER(L120),ISNUMBER(INDIRECT("FECHA_"&amp;$B120,1))), IF(L120&lt;=INDIRECT("FECHA_"&amp;$B120,1),"INCUMPLIDA","PROCESO"), "VERIFICAR FECHA")),"SIN VALOR AVANCE")</f>
        <v>CUMPLIDA</v>
      </c>
    </row>
    <row r="121" spans="1:17" ht="120" customHeight="1" x14ac:dyDescent="0.2">
      <c r="A121" s="331" t="s">
        <v>23</v>
      </c>
      <c r="B121" s="332" t="s">
        <v>14</v>
      </c>
      <c r="C121" s="767"/>
      <c r="D121" s="767"/>
      <c r="E121" s="769" t="s">
        <v>1863</v>
      </c>
      <c r="F121" s="769"/>
      <c r="G121" s="320" t="s">
        <v>1842</v>
      </c>
      <c r="H121" s="321" t="s">
        <v>1843</v>
      </c>
      <c r="I121" s="321" t="s">
        <v>1844</v>
      </c>
      <c r="J121" s="333">
        <v>1</v>
      </c>
      <c r="K121" s="323">
        <v>45184</v>
      </c>
      <c r="L121" s="323">
        <v>45260</v>
      </c>
      <c r="M121" s="324">
        <f t="shared" si="3"/>
        <v>10.857142857142858</v>
      </c>
      <c r="N121" s="325">
        <v>1</v>
      </c>
      <c r="O121" s="321" t="s">
        <v>1845</v>
      </c>
      <c r="P121" s="325">
        <f t="shared" si="2"/>
        <v>1</v>
      </c>
      <c r="Q121" s="326" t="str" cm="1">
        <f t="array" aca="1" ref="Q121" ca="1">IF(ISNUMBER(P121),IF(P121=100%,"CUMPLIDA",IF(AND(ISNUMBER(L121),ISNUMBER(INDIRECT("FECHA_"&amp;$B121,1))), IF(L121&lt;=INDIRECT("FECHA_"&amp;$B121,1),"INCUMPLIDA","PROCESO"), "VERIFICAR FECHA")),"SIN VALOR AVANCE")</f>
        <v>CUMPLIDA</v>
      </c>
    </row>
    <row r="122" spans="1:17" ht="180" x14ac:dyDescent="0.2">
      <c r="A122" s="331" t="s">
        <v>23</v>
      </c>
      <c r="B122" s="332" t="s">
        <v>14</v>
      </c>
      <c r="C122" s="767"/>
      <c r="D122" s="767"/>
      <c r="E122" s="769"/>
      <c r="F122" s="769"/>
      <c r="G122" s="334" t="s">
        <v>1862</v>
      </c>
      <c r="H122" s="321" t="s">
        <v>1847</v>
      </c>
      <c r="I122" s="321" t="s">
        <v>1858</v>
      </c>
      <c r="J122" s="333">
        <v>3</v>
      </c>
      <c r="K122" s="323">
        <v>45292</v>
      </c>
      <c r="L122" s="323">
        <v>45838</v>
      </c>
      <c r="M122" s="324">
        <f t="shared" si="3"/>
        <v>78</v>
      </c>
      <c r="N122" s="325">
        <v>1</v>
      </c>
      <c r="O122" s="321" t="s">
        <v>1849</v>
      </c>
      <c r="P122" s="325">
        <f t="shared" si="2"/>
        <v>1</v>
      </c>
      <c r="Q122" s="326" t="str" cm="1">
        <f t="array" aca="1" ref="Q122" ca="1">IF(ISNUMBER(P122),IF(P122=100%,"CUMPLIDA",IF(AND(ISNUMBER(L122),ISNUMBER(INDIRECT("FECHA_"&amp;$B122,1))), IF(L122&lt;=INDIRECT("FECHA_"&amp;$B122,1),"INCUMPLIDA","PROCESO"), "VERIFICAR FECHA")),"SIN VALOR AVANCE")</f>
        <v>CUMPLIDA</v>
      </c>
    </row>
    <row r="123" spans="1:17" ht="197.25" x14ac:dyDescent="0.2">
      <c r="A123" s="331" t="s">
        <v>23</v>
      </c>
      <c r="B123" s="332" t="s">
        <v>14</v>
      </c>
      <c r="C123" s="767"/>
      <c r="D123" s="767"/>
      <c r="E123" s="769"/>
      <c r="F123" s="769"/>
      <c r="G123" s="334" t="s">
        <v>1850</v>
      </c>
      <c r="H123" s="321" t="s">
        <v>1851</v>
      </c>
      <c r="I123" s="321" t="s">
        <v>1852</v>
      </c>
      <c r="J123" s="333">
        <v>2</v>
      </c>
      <c r="K123" s="323">
        <v>45260</v>
      </c>
      <c r="L123" s="323">
        <v>45337</v>
      </c>
      <c r="M123" s="324">
        <f t="shared" si="3"/>
        <v>11</v>
      </c>
      <c r="N123" s="325">
        <v>1</v>
      </c>
      <c r="O123" s="321" t="s">
        <v>1853</v>
      </c>
      <c r="P123" s="325">
        <f t="shared" si="2"/>
        <v>1</v>
      </c>
      <c r="Q123" s="326" t="str" cm="1">
        <f t="array" aca="1" ref="Q123" ca="1">IF(ISNUMBER(P123),IF(P123=100%,"CUMPLIDA",IF(AND(ISNUMBER(L123),ISNUMBER(INDIRECT("FECHA_"&amp;$B123,1))), IF(L123&lt;=INDIRECT("FECHA_"&amp;$B123,1),"INCUMPLIDA","PROCESO"), "VERIFICAR FECHA")),"SIN VALOR AVANCE")</f>
        <v>CUMPLIDA</v>
      </c>
    </row>
    <row r="124" spans="1:17" ht="120" customHeight="1" x14ac:dyDescent="0.2">
      <c r="A124" s="331" t="s">
        <v>23</v>
      </c>
      <c r="B124" s="332" t="s">
        <v>14</v>
      </c>
      <c r="C124" s="767"/>
      <c r="D124" s="767"/>
      <c r="E124" s="769" t="s">
        <v>1864</v>
      </c>
      <c r="F124" s="769"/>
      <c r="G124" s="320" t="s">
        <v>1842</v>
      </c>
      <c r="H124" s="321" t="s">
        <v>1843</v>
      </c>
      <c r="I124" s="321" t="s">
        <v>1844</v>
      </c>
      <c r="J124" s="333">
        <v>1</v>
      </c>
      <c r="K124" s="323">
        <v>45184</v>
      </c>
      <c r="L124" s="323">
        <v>45260</v>
      </c>
      <c r="M124" s="324">
        <f t="shared" si="3"/>
        <v>10.857142857142858</v>
      </c>
      <c r="N124" s="325">
        <v>1</v>
      </c>
      <c r="O124" s="321" t="s">
        <v>1845</v>
      </c>
      <c r="P124" s="325">
        <f t="shared" si="2"/>
        <v>1</v>
      </c>
      <c r="Q124" s="326" t="str" cm="1">
        <f t="array" aca="1" ref="Q124" ca="1">IF(ISNUMBER(P124),IF(P124=100%,"CUMPLIDA",IF(AND(ISNUMBER(L124),ISNUMBER(INDIRECT("FECHA_"&amp;$B124,1))), IF(L124&lt;=INDIRECT("FECHA_"&amp;$B124,1),"INCUMPLIDA","PROCESO"), "VERIFICAR FECHA")),"SIN VALOR AVANCE")</f>
        <v>CUMPLIDA</v>
      </c>
    </row>
    <row r="125" spans="1:17" ht="180" x14ac:dyDescent="0.2">
      <c r="A125" s="331" t="s">
        <v>23</v>
      </c>
      <c r="B125" s="332" t="s">
        <v>14</v>
      </c>
      <c r="C125" s="767"/>
      <c r="D125" s="767"/>
      <c r="E125" s="769"/>
      <c r="F125" s="769"/>
      <c r="G125" s="334" t="s">
        <v>1862</v>
      </c>
      <c r="H125" s="321" t="s">
        <v>1847</v>
      </c>
      <c r="I125" s="321" t="s">
        <v>1858</v>
      </c>
      <c r="J125" s="333">
        <v>3</v>
      </c>
      <c r="K125" s="323">
        <v>45292</v>
      </c>
      <c r="L125" s="323">
        <v>45838</v>
      </c>
      <c r="M125" s="324">
        <f t="shared" si="3"/>
        <v>78</v>
      </c>
      <c r="N125" s="325">
        <v>1</v>
      </c>
      <c r="O125" s="321" t="s">
        <v>1849</v>
      </c>
      <c r="P125" s="325">
        <f t="shared" si="2"/>
        <v>1</v>
      </c>
      <c r="Q125" s="326" t="str" cm="1">
        <f t="array" aca="1" ref="Q125" ca="1">IF(ISNUMBER(P125),IF(P125=100%,"CUMPLIDA",IF(AND(ISNUMBER(L125),ISNUMBER(INDIRECT("FECHA_"&amp;$B125,1))), IF(L125&lt;=INDIRECT("FECHA_"&amp;$B125,1),"INCUMPLIDA","PROCESO"), "VERIFICAR FECHA")),"SIN VALOR AVANCE")</f>
        <v>CUMPLIDA</v>
      </c>
    </row>
    <row r="126" spans="1:17" ht="197.25" x14ac:dyDescent="0.2">
      <c r="A126" s="331" t="s">
        <v>23</v>
      </c>
      <c r="B126" s="332" t="s">
        <v>14</v>
      </c>
      <c r="C126" s="767"/>
      <c r="D126" s="767"/>
      <c r="E126" s="769"/>
      <c r="F126" s="769"/>
      <c r="G126" s="334" t="s">
        <v>1850</v>
      </c>
      <c r="H126" s="321" t="s">
        <v>1851</v>
      </c>
      <c r="I126" s="321" t="s">
        <v>1852</v>
      </c>
      <c r="J126" s="333">
        <v>2</v>
      </c>
      <c r="K126" s="323">
        <v>45260</v>
      </c>
      <c r="L126" s="323">
        <v>45337</v>
      </c>
      <c r="M126" s="324">
        <f t="shared" si="3"/>
        <v>11</v>
      </c>
      <c r="N126" s="325">
        <v>1</v>
      </c>
      <c r="O126" s="321" t="s">
        <v>1853</v>
      </c>
      <c r="P126" s="325">
        <f t="shared" si="2"/>
        <v>1</v>
      </c>
      <c r="Q126" s="326" t="str" cm="1">
        <f t="array" aca="1" ref="Q126" ca="1">IF(ISNUMBER(P126),IF(P126=100%,"CUMPLIDA",IF(AND(ISNUMBER(L126),ISNUMBER(INDIRECT("FECHA_"&amp;$B126,1))), IF(L126&lt;=INDIRECT("FECHA_"&amp;$B126,1),"INCUMPLIDA","PROCESO"), "VERIFICAR FECHA")),"SIN VALOR AVANCE")</f>
        <v>CUMPLIDA</v>
      </c>
    </row>
    <row r="127" spans="1:17" ht="120" customHeight="1" x14ac:dyDescent="0.2">
      <c r="A127" s="331" t="s">
        <v>23</v>
      </c>
      <c r="B127" s="332" t="s">
        <v>14</v>
      </c>
      <c r="C127" s="767"/>
      <c r="D127" s="767"/>
      <c r="E127" s="769" t="s">
        <v>1865</v>
      </c>
      <c r="F127" s="769"/>
      <c r="G127" s="334" t="s">
        <v>1866</v>
      </c>
      <c r="H127" s="321" t="s">
        <v>1867</v>
      </c>
      <c r="I127" s="321" t="s">
        <v>1868</v>
      </c>
      <c r="J127" s="333">
        <v>2</v>
      </c>
      <c r="K127" s="323">
        <v>45201</v>
      </c>
      <c r="L127" s="323">
        <v>45280</v>
      </c>
      <c r="M127" s="324">
        <f t="shared" si="3"/>
        <v>11.285714285714286</v>
      </c>
      <c r="N127" s="325">
        <v>1</v>
      </c>
      <c r="O127" s="321" t="s">
        <v>1869</v>
      </c>
      <c r="P127" s="325">
        <f t="shared" si="2"/>
        <v>1</v>
      </c>
      <c r="Q127" s="326" t="str" cm="1">
        <f t="array" aca="1" ref="Q127" ca="1">IF(ISNUMBER(P127),IF(P127=100%,"CUMPLIDA",IF(AND(ISNUMBER(L127),ISNUMBER(INDIRECT("FECHA_"&amp;$B127,1))), IF(L127&lt;=INDIRECT("FECHA_"&amp;$B127,1),"INCUMPLIDA","PROCESO"), "VERIFICAR FECHA")),"SIN VALOR AVANCE")</f>
        <v>CUMPLIDA</v>
      </c>
    </row>
    <row r="128" spans="1:17" ht="105" customHeight="1" x14ac:dyDescent="0.2">
      <c r="A128" s="331" t="s">
        <v>23</v>
      </c>
      <c r="B128" s="332" t="s">
        <v>14</v>
      </c>
      <c r="C128" s="767"/>
      <c r="D128" s="767"/>
      <c r="E128" s="769"/>
      <c r="F128" s="769"/>
      <c r="G128" s="334" t="s">
        <v>1870</v>
      </c>
      <c r="H128" s="321" t="s">
        <v>1871</v>
      </c>
      <c r="I128" s="321" t="s">
        <v>1872</v>
      </c>
      <c r="J128" s="333">
        <v>4</v>
      </c>
      <c r="K128" s="323">
        <v>45201</v>
      </c>
      <c r="L128" s="323">
        <v>45596</v>
      </c>
      <c r="M128" s="324">
        <f t="shared" si="3"/>
        <v>56.428571428571431</v>
      </c>
      <c r="N128" s="325">
        <v>1</v>
      </c>
      <c r="O128" s="321" t="s">
        <v>1869</v>
      </c>
      <c r="P128" s="325">
        <f t="shared" si="2"/>
        <v>1</v>
      </c>
      <c r="Q128" s="326" t="str" cm="1">
        <f t="array" aca="1" ref="Q128" ca="1">IF(ISNUMBER(P128),IF(P128=100%,"CUMPLIDA",IF(AND(ISNUMBER(L128),ISNUMBER(INDIRECT("FECHA_"&amp;$B128,1))), IF(L128&lt;=INDIRECT("FECHA_"&amp;$B128,1),"INCUMPLIDA","PROCESO"), "VERIFICAR FECHA")),"SIN VALOR AVANCE")</f>
        <v>CUMPLIDA</v>
      </c>
    </row>
    <row r="129" spans="1:17" ht="105" customHeight="1" x14ac:dyDescent="0.2">
      <c r="A129" s="331" t="s">
        <v>23</v>
      </c>
      <c r="B129" s="332" t="s">
        <v>14</v>
      </c>
      <c r="C129" s="767"/>
      <c r="D129" s="767"/>
      <c r="E129" s="334" t="s">
        <v>1873</v>
      </c>
      <c r="F129" s="769"/>
      <c r="G129" s="334" t="s">
        <v>1870</v>
      </c>
      <c r="H129" s="321" t="s">
        <v>1871</v>
      </c>
      <c r="I129" s="321" t="s">
        <v>1872</v>
      </c>
      <c r="J129" s="333">
        <v>4</v>
      </c>
      <c r="K129" s="323">
        <v>45201</v>
      </c>
      <c r="L129" s="323">
        <v>45596</v>
      </c>
      <c r="M129" s="324">
        <f t="shared" si="3"/>
        <v>56.428571428571431</v>
      </c>
      <c r="N129" s="325">
        <v>1</v>
      </c>
      <c r="O129" s="321" t="s">
        <v>1869</v>
      </c>
      <c r="P129" s="325">
        <f t="shared" si="2"/>
        <v>1</v>
      </c>
      <c r="Q129" s="326" t="str" cm="1">
        <f t="array" aca="1" ref="Q129" ca="1">IF(ISNUMBER(P129),IF(P129=100%,"CUMPLIDA",IF(AND(ISNUMBER(L129),ISNUMBER(INDIRECT("FECHA_"&amp;$B129,1))), IF(L129&lt;=INDIRECT("FECHA_"&amp;$B129,1),"INCUMPLIDA","PROCESO"), "VERIFICAR FECHA")),"SIN VALOR AVANCE")</f>
        <v>CUMPLIDA</v>
      </c>
    </row>
    <row r="130" spans="1:17" ht="105.75" customHeight="1" x14ac:dyDescent="0.2">
      <c r="A130" s="331" t="s">
        <v>18</v>
      </c>
      <c r="B130" s="332" t="s">
        <v>14</v>
      </c>
      <c r="C130" s="767" t="s">
        <v>1874</v>
      </c>
      <c r="D130" s="772" t="s">
        <v>1518</v>
      </c>
      <c r="E130" s="769" t="s">
        <v>1875</v>
      </c>
      <c r="F130" s="769" t="s">
        <v>1876</v>
      </c>
      <c r="G130" s="769" t="s">
        <v>1877</v>
      </c>
      <c r="H130" s="321" t="s">
        <v>1878</v>
      </c>
      <c r="I130" s="321" t="s">
        <v>1879</v>
      </c>
      <c r="J130" s="333">
        <v>1</v>
      </c>
      <c r="K130" s="323">
        <v>44075</v>
      </c>
      <c r="L130" s="323">
        <v>44256</v>
      </c>
      <c r="M130" s="324">
        <f t="shared" si="3"/>
        <v>25.857142857142858</v>
      </c>
      <c r="N130" s="325">
        <v>1</v>
      </c>
      <c r="O130" s="321" t="s">
        <v>1880</v>
      </c>
      <c r="P130" s="325">
        <f t="shared" si="2"/>
        <v>1</v>
      </c>
      <c r="Q130" s="326" t="str" cm="1">
        <f t="array" aca="1" ref="Q130" ca="1">IF(ISNUMBER(P130),IF(P130=100%,"CUMPLIDA",IF(AND(ISNUMBER(L130),ISNUMBER(INDIRECT("FECHA_"&amp;$B130,1))), IF(L130&lt;=INDIRECT("FECHA_"&amp;$B130,1),"INCUMPLIDA","PROCESO"), "VERIFICAR FECHA")),"SIN VALOR AVANCE")</f>
        <v>CUMPLIDA</v>
      </c>
    </row>
    <row r="131" spans="1:17" ht="180" x14ac:dyDescent="0.2">
      <c r="A131" s="331" t="s">
        <v>18</v>
      </c>
      <c r="B131" s="332" t="s">
        <v>14</v>
      </c>
      <c r="C131" s="767"/>
      <c r="D131" s="772"/>
      <c r="E131" s="769"/>
      <c r="F131" s="769"/>
      <c r="G131" s="769"/>
      <c r="H131" s="321" t="s">
        <v>1878</v>
      </c>
      <c r="I131" s="321" t="s">
        <v>1879</v>
      </c>
      <c r="J131" s="333">
        <v>1</v>
      </c>
      <c r="K131" s="323">
        <v>44075</v>
      </c>
      <c r="L131" s="323">
        <v>44256</v>
      </c>
      <c r="M131" s="324">
        <f t="shared" si="3"/>
        <v>25.857142857142858</v>
      </c>
      <c r="N131" s="325">
        <v>1</v>
      </c>
      <c r="O131" s="321" t="s">
        <v>1881</v>
      </c>
      <c r="P131" s="325">
        <f t="shared" si="2"/>
        <v>1</v>
      </c>
      <c r="Q131" s="326" t="str" cm="1">
        <f t="array" aca="1" ref="Q131" ca="1">IF(ISNUMBER(P131),IF(P131=100%,"CUMPLIDA",IF(AND(ISNUMBER(L131),ISNUMBER(INDIRECT("FECHA_"&amp;$B131,1))), IF(L131&lt;=INDIRECT("FECHA_"&amp;$B131,1),"INCUMPLIDA","PROCESO"), "VERIFICAR FECHA")),"SIN VALOR AVANCE")</f>
        <v>CUMPLIDA</v>
      </c>
    </row>
    <row r="132" spans="1:17" ht="180" x14ac:dyDescent="0.2">
      <c r="A132" s="331" t="s">
        <v>18</v>
      </c>
      <c r="B132" s="332" t="s">
        <v>14</v>
      </c>
      <c r="C132" s="767"/>
      <c r="D132" s="772"/>
      <c r="E132" s="769"/>
      <c r="F132" s="769"/>
      <c r="G132" s="769"/>
      <c r="H132" s="321" t="s">
        <v>1878</v>
      </c>
      <c r="I132" s="321" t="s">
        <v>1879</v>
      </c>
      <c r="J132" s="333">
        <v>1</v>
      </c>
      <c r="K132" s="323">
        <v>44075</v>
      </c>
      <c r="L132" s="323">
        <v>44256</v>
      </c>
      <c r="M132" s="324">
        <f t="shared" si="3"/>
        <v>25.857142857142858</v>
      </c>
      <c r="N132" s="325">
        <v>1</v>
      </c>
      <c r="O132" s="321" t="s">
        <v>1882</v>
      </c>
      <c r="P132" s="325">
        <f t="shared" si="2"/>
        <v>1</v>
      </c>
      <c r="Q132" s="326" t="str" cm="1">
        <f t="array" aca="1" ref="Q132" ca="1">IF(ISNUMBER(P132),IF(P132=100%,"CUMPLIDA",IF(AND(ISNUMBER(L132),ISNUMBER(INDIRECT("FECHA_"&amp;$B132,1))), IF(L132&lt;=INDIRECT("FECHA_"&amp;$B132,1),"INCUMPLIDA","PROCESO"), "VERIFICAR FECHA")),"SIN VALOR AVANCE")</f>
        <v>CUMPLIDA</v>
      </c>
    </row>
    <row r="133" spans="1:17" ht="180" x14ac:dyDescent="0.2">
      <c r="A133" s="331" t="s">
        <v>18</v>
      </c>
      <c r="B133" s="332" t="s">
        <v>14</v>
      </c>
      <c r="C133" s="767"/>
      <c r="D133" s="772"/>
      <c r="E133" s="769" t="s">
        <v>1883</v>
      </c>
      <c r="F133" s="769"/>
      <c r="G133" s="769"/>
      <c r="H133" s="321" t="s">
        <v>1878</v>
      </c>
      <c r="I133" s="321" t="s">
        <v>1879</v>
      </c>
      <c r="J133" s="333">
        <v>1</v>
      </c>
      <c r="K133" s="323">
        <v>44075</v>
      </c>
      <c r="L133" s="323">
        <v>44256</v>
      </c>
      <c r="M133" s="324">
        <f t="shared" si="3"/>
        <v>25.857142857142858</v>
      </c>
      <c r="N133" s="325">
        <v>1</v>
      </c>
      <c r="O133" s="321" t="s">
        <v>1884</v>
      </c>
      <c r="P133" s="325">
        <f t="shared" si="2"/>
        <v>1</v>
      </c>
      <c r="Q133" s="326" t="str" cm="1">
        <f t="array" aca="1" ref="Q133" ca="1">IF(ISNUMBER(P133),IF(P133=100%,"CUMPLIDA",IF(AND(ISNUMBER(L133),ISNUMBER(INDIRECT("FECHA_"&amp;$B133,1))), IF(L133&lt;=INDIRECT("FECHA_"&amp;$B133,1),"INCUMPLIDA","PROCESO"), "VERIFICAR FECHA")),"SIN VALOR AVANCE")</f>
        <v>CUMPLIDA</v>
      </c>
    </row>
    <row r="134" spans="1:17" ht="135.75" x14ac:dyDescent="0.2">
      <c r="A134" s="331" t="s">
        <v>18</v>
      </c>
      <c r="B134" s="332" t="s">
        <v>14</v>
      </c>
      <c r="C134" s="767"/>
      <c r="D134" s="772"/>
      <c r="E134" s="769"/>
      <c r="F134" s="769"/>
      <c r="G134" s="320" t="s">
        <v>1885</v>
      </c>
      <c r="H134" s="321" t="s">
        <v>1886</v>
      </c>
      <c r="I134" s="321" t="s">
        <v>1887</v>
      </c>
      <c r="J134" s="333">
        <v>3</v>
      </c>
      <c r="K134" s="323">
        <v>44067</v>
      </c>
      <c r="L134" s="323">
        <v>44196</v>
      </c>
      <c r="M134" s="324">
        <f t="shared" si="3"/>
        <v>18.428571428571427</v>
      </c>
      <c r="N134" s="325">
        <v>1</v>
      </c>
      <c r="O134" s="321" t="s">
        <v>1888</v>
      </c>
      <c r="P134" s="325">
        <f t="shared" si="2"/>
        <v>1</v>
      </c>
      <c r="Q134" s="326" t="str" cm="1">
        <f t="array" aca="1" ref="Q134" ca="1">IF(ISNUMBER(P134),IF(P134=100%,"CUMPLIDA",IF(AND(ISNUMBER(L134),ISNUMBER(INDIRECT("FECHA_"&amp;$B134,1))), IF(L134&lt;=INDIRECT("FECHA_"&amp;$B134,1),"INCUMPLIDA","PROCESO"), "VERIFICAR FECHA")),"SIN VALOR AVANCE")</f>
        <v>CUMPLIDA</v>
      </c>
    </row>
    <row r="135" spans="1:17" ht="285" customHeight="1" x14ac:dyDescent="0.2">
      <c r="A135" s="331" t="s">
        <v>18</v>
      </c>
      <c r="B135" s="332" t="s">
        <v>14</v>
      </c>
      <c r="C135" s="767"/>
      <c r="D135" s="772"/>
      <c r="E135" s="769"/>
      <c r="F135" s="769"/>
      <c r="G135" s="320" t="s">
        <v>1889</v>
      </c>
      <c r="H135" s="321" t="s">
        <v>1890</v>
      </c>
      <c r="I135" s="321" t="s">
        <v>1891</v>
      </c>
      <c r="J135" s="333">
        <v>2</v>
      </c>
      <c r="K135" s="323">
        <v>44105</v>
      </c>
      <c r="L135" s="323">
        <v>44316</v>
      </c>
      <c r="M135" s="324">
        <f t="shared" si="3"/>
        <v>30.142857142857142</v>
      </c>
      <c r="N135" s="325">
        <v>1</v>
      </c>
      <c r="O135" s="321" t="s">
        <v>1892</v>
      </c>
      <c r="P135" s="325">
        <f t="shared" si="2"/>
        <v>1</v>
      </c>
      <c r="Q135" s="326" t="str" cm="1">
        <f t="array" aca="1" ref="Q135" ca="1">IF(ISNUMBER(P135),IF(P135=100%,"CUMPLIDA",IF(AND(ISNUMBER(L135),ISNUMBER(INDIRECT("FECHA_"&amp;$B135,1))), IF(L135&lt;=INDIRECT("FECHA_"&amp;$B135,1),"INCUMPLIDA","PROCESO"), "VERIFICAR FECHA")),"SIN VALOR AVANCE")</f>
        <v>CUMPLIDA</v>
      </c>
    </row>
    <row r="136" spans="1:17" ht="150" x14ac:dyDescent="0.2">
      <c r="A136" s="331" t="s">
        <v>18</v>
      </c>
      <c r="B136" s="332" t="s">
        <v>14</v>
      </c>
      <c r="C136" s="767"/>
      <c r="D136" s="772"/>
      <c r="E136" s="769"/>
      <c r="F136" s="769"/>
      <c r="G136" s="320" t="s">
        <v>1893</v>
      </c>
      <c r="H136" s="321" t="s">
        <v>1894</v>
      </c>
      <c r="I136" s="321" t="s">
        <v>1895</v>
      </c>
      <c r="J136" s="333">
        <v>1</v>
      </c>
      <c r="K136" s="323">
        <v>44105</v>
      </c>
      <c r="L136" s="323">
        <v>44195</v>
      </c>
      <c r="M136" s="324">
        <f t="shared" si="3"/>
        <v>12.857142857142858</v>
      </c>
      <c r="N136" s="325">
        <v>1</v>
      </c>
      <c r="O136" s="321" t="s">
        <v>1896</v>
      </c>
      <c r="P136" s="325">
        <f t="shared" si="2"/>
        <v>1</v>
      </c>
      <c r="Q136" s="326" t="str" cm="1">
        <f t="array" aca="1" ref="Q136" ca="1">IF(ISNUMBER(P136),IF(P136=100%,"CUMPLIDA",IF(AND(ISNUMBER(L136),ISNUMBER(INDIRECT("FECHA_"&amp;$B136,1))), IF(L136&lt;=INDIRECT("FECHA_"&amp;$B136,1),"INCUMPLIDA","PROCESO"), "VERIFICAR FECHA")),"SIN VALOR AVANCE")</f>
        <v>CUMPLIDA</v>
      </c>
    </row>
    <row r="137" spans="1:17" ht="120" x14ac:dyDescent="0.2">
      <c r="A137" s="331" t="s">
        <v>18</v>
      </c>
      <c r="B137" s="332" t="s">
        <v>14</v>
      </c>
      <c r="C137" s="767"/>
      <c r="D137" s="772"/>
      <c r="E137" s="769"/>
      <c r="F137" s="769"/>
      <c r="G137" s="769" t="s">
        <v>1897</v>
      </c>
      <c r="H137" s="321" t="s">
        <v>1898</v>
      </c>
      <c r="I137" s="321" t="s">
        <v>1899</v>
      </c>
      <c r="J137" s="333">
        <v>1</v>
      </c>
      <c r="K137" s="323">
        <v>44105</v>
      </c>
      <c r="L137" s="323">
        <v>44134</v>
      </c>
      <c r="M137" s="324">
        <f t="shared" si="3"/>
        <v>4.1428571428571432</v>
      </c>
      <c r="N137" s="325">
        <v>1</v>
      </c>
      <c r="O137" s="321" t="s">
        <v>1900</v>
      </c>
      <c r="P137" s="325">
        <f t="shared" si="2"/>
        <v>1</v>
      </c>
      <c r="Q137" s="326" t="str" cm="1">
        <f t="array" aca="1" ref="Q137" ca="1">IF(ISNUMBER(P137),IF(P137=100%,"CUMPLIDA",IF(AND(ISNUMBER(L137),ISNUMBER(INDIRECT("FECHA_"&amp;$B137,1))), IF(L137&lt;=INDIRECT("FECHA_"&amp;$B137,1),"INCUMPLIDA","PROCESO"), "VERIFICAR FECHA")),"SIN VALOR AVANCE")</f>
        <v>CUMPLIDA</v>
      </c>
    </row>
    <row r="138" spans="1:17" ht="150.75" x14ac:dyDescent="0.2">
      <c r="A138" s="331" t="s">
        <v>18</v>
      </c>
      <c r="B138" s="332" t="s">
        <v>14</v>
      </c>
      <c r="C138" s="767"/>
      <c r="D138" s="772"/>
      <c r="E138" s="769" t="s">
        <v>1901</v>
      </c>
      <c r="F138" s="769"/>
      <c r="G138" s="769"/>
      <c r="H138" s="321" t="s">
        <v>1898</v>
      </c>
      <c r="I138" s="321" t="s">
        <v>1902</v>
      </c>
      <c r="J138" s="333">
        <v>1</v>
      </c>
      <c r="K138" s="323">
        <v>44166</v>
      </c>
      <c r="L138" s="323">
        <v>44195</v>
      </c>
      <c r="M138" s="324">
        <f t="shared" si="3"/>
        <v>4.1428571428571432</v>
      </c>
      <c r="N138" s="325">
        <v>1</v>
      </c>
      <c r="O138" s="321" t="s">
        <v>1881</v>
      </c>
      <c r="P138" s="325">
        <f t="shared" si="2"/>
        <v>1</v>
      </c>
      <c r="Q138" s="326" t="str" cm="1">
        <f t="array" aca="1" ref="Q138" ca="1">IF(ISNUMBER(P138),IF(P138=100%,"CUMPLIDA",IF(AND(ISNUMBER(L138),ISNUMBER(INDIRECT("FECHA_"&amp;$B138,1))), IF(L138&lt;=INDIRECT("FECHA_"&amp;$B138,1),"INCUMPLIDA","PROCESO"), "VERIFICAR FECHA")),"SIN VALOR AVANCE")</f>
        <v>CUMPLIDA</v>
      </c>
    </row>
    <row r="139" spans="1:17" ht="150.75" x14ac:dyDescent="0.2">
      <c r="A139" s="331" t="s">
        <v>18</v>
      </c>
      <c r="B139" s="332" t="s">
        <v>14</v>
      </c>
      <c r="C139" s="767"/>
      <c r="D139" s="772"/>
      <c r="E139" s="769"/>
      <c r="F139" s="769"/>
      <c r="G139" s="769"/>
      <c r="H139" s="321" t="s">
        <v>1898</v>
      </c>
      <c r="I139" s="321" t="s">
        <v>1903</v>
      </c>
      <c r="J139" s="333">
        <v>1</v>
      </c>
      <c r="K139" s="323">
        <v>44166</v>
      </c>
      <c r="L139" s="323">
        <v>44195</v>
      </c>
      <c r="M139" s="324">
        <f t="shared" si="3"/>
        <v>4.1428571428571432</v>
      </c>
      <c r="N139" s="325">
        <v>1</v>
      </c>
      <c r="O139" s="321" t="s">
        <v>1881</v>
      </c>
      <c r="P139" s="325">
        <f t="shared" ref="P139:P202" si="4">IF(B139="ITRC",N139,N139/J139)</f>
        <v>1</v>
      </c>
      <c r="Q139" s="326" t="str" cm="1">
        <f t="array" aca="1" ref="Q139" ca="1">IF(ISNUMBER(P139),IF(P139=100%,"CUMPLIDA",IF(AND(ISNUMBER(L139),ISNUMBER(INDIRECT("FECHA_"&amp;$B139,1))), IF(L139&lt;=INDIRECT("FECHA_"&amp;$B139,1),"INCUMPLIDA","PROCESO"), "VERIFICAR FECHA")),"SIN VALOR AVANCE")</f>
        <v>CUMPLIDA</v>
      </c>
    </row>
    <row r="140" spans="1:17" ht="120" x14ac:dyDescent="0.2">
      <c r="A140" s="331" t="s">
        <v>18</v>
      </c>
      <c r="B140" s="332" t="s">
        <v>14</v>
      </c>
      <c r="C140" s="767"/>
      <c r="D140" s="772"/>
      <c r="E140" s="769"/>
      <c r="F140" s="769"/>
      <c r="G140" s="769"/>
      <c r="H140" s="321" t="s">
        <v>1898</v>
      </c>
      <c r="I140" s="321" t="s">
        <v>1904</v>
      </c>
      <c r="J140" s="333">
        <v>1</v>
      </c>
      <c r="K140" s="323">
        <v>44166</v>
      </c>
      <c r="L140" s="323">
        <v>44195</v>
      </c>
      <c r="M140" s="324">
        <f t="shared" si="3"/>
        <v>4.1428571428571432</v>
      </c>
      <c r="N140" s="325">
        <v>1</v>
      </c>
      <c r="O140" s="321" t="s">
        <v>1905</v>
      </c>
      <c r="P140" s="325">
        <f t="shared" si="4"/>
        <v>1</v>
      </c>
      <c r="Q140" s="326" t="str" cm="1">
        <f t="array" aca="1" ref="Q140" ca="1">IF(ISNUMBER(P140),IF(P140=100%,"CUMPLIDA",IF(AND(ISNUMBER(L140),ISNUMBER(INDIRECT("FECHA_"&amp;$B140,1))), IF(L140&lt;=INDIRECT("FECHA_"&amp;$B140,1),"INCUMPLIDA","PROCESO"), "VERIFICAR FECHA")),"SIN VALOR AVANCE")</f>
        <v>CUMPLIDA</v>
      </c>
    </row>
    <row r="141" spans="1:17" ht="120" customHeight="1" x14ac:dyDescent="0.2">
      <c r="A141" s="331" t="s">
        <v>18</v>
      </c>
      <c r="B141" s="332" t="s">
        <v>14</v>
      </c>
      <c r="C141" s="767" t="s">
        <v>1906</v>
      </c>
      <c r="D141" s="767" t="s">
        <v>1737</v>
      </c>
      <c r="E141" s="769" t="s">
        <v>1907</v>
      </c>
      <c r="F141" s="769" t="s">
        <v>1908</v>
      </c>
      <c r="G141" s="320" t="s">
        <v>1909</v>
      </c>
      <c r="H141" s="321" t="s">
        <v>1910</v>
      </c>
      <c r="I141" s="321" t="s">
        <v>1911</v>
      </c>
      <c r="J141" s="333">
        <v>4</v>
      </c>
      <c r="K141" s="323">
        <v>44805</v>
      </c>
      <c r="L141" s="323">
        <v>45168</v>
      </c>
      <c r="M141" s="324">
        <f t="shared" si="3"/>
        <v>51.857142857142854</v>
      </c>
      <c r="N141" s="325">
        <v>1</v>
      </c>
      <c r="O141" s="321" t="s">
        <v>1912</v>
      </c>
      <c r="P141" s="325">
        <f t="shared" si="4"/>
        <v>1</v>
      </c>
      <c r="Q141" s="326" t="str" cm="1">
        <f t="array" aca="1" ref="Q141" ca="1">IF(ISNUMBER(P141),IF(P141=100%,"CUMPLIDA",IF(AND(ISNUMBER(L141),ISNUMBER(INDIRECT("FECHA_"&amp;$B141,1))), IF(L141&lt;=INDIRECT("FECHA_"&amp;$B141,1),"INCUMPLIDA","PROCESO"), "VERIFICAR FECHA")),"SIN VALOR AVANCE")</f>
        <v>CUMPLIDA</v>
      </c>
    </row>
    <row r="142" spans="1:17" ht="90" x14ac:dyDescent="0.2">
      <c r="A142" s="331" t="s">
        <v>18</v>
      </c>
      <c r="B142" s="332" t="s">
        <v>14</v>
      </c>
      <c r="C142" s="767"/>
      <c r="D142" s="767"/>
      <c r="E142" s="769"/>
      <c r="F142" s="769"/>
      <c r="G142" s="769" t="s">
        <v>1913</v>
      </c>
      <c r="H142" s="321" t="s">
        <v>1914</v>
      </c>
      <c r="I142" s="321" t="s">
        <v>1915</v>
      </c>
      <c r="J142" s="333">
        <v>1</v>
      </c>
      <c r="K142" s="323">
        <v>44805</v>
      </c>
      <c r="L142" s="323">
        <v>44926</v>
      </c>
      <c r="M142" s="324">
        <f t="shared" si="3"/>
        <v>17.285714285714285</v>
      </c>
      <c r="N142" s="325">
        <v>1</v>
      </c>
      <c r="O142" s="321" t="s">
        <v>1916</v>
      </c>
      <c r="P142" s="325">
        <f t="shared" si="4"/>
        <v>1</v>
      </c>
      <c r="Q142" s="326" t="str" cm="1">
        <f t="array" aca="1" ref="Q142" ca="1">IF(ISNUMBER(P142),IF(P142=100%,"CUMPLIDA",IF(AND(ISNUMBER(L142),ISNUMBER(INDIRECT("FECHA_"&amp;$B142,1))), IF(L142&lt;=INDIRECT("FECHA_"&amp;$B142,1),"INCUMPLIDA","PROCESO"), "VERIFICAR FECHA")),"SIN VALOR AVANCE")</f>
        <v>CUMPLIDA</v>
      </c>
    </row>
    <row r="143" spans="1:17" ht="105" x14ac:dyDescent="0.2">
      <c r="A143" s="331" t="s">
        <v>18</v>
      </c>
      <c r="B143" s="332" t="s">
        <v>14</v>
      </c>
      <c r="C143" s="767"/>
      <c r="D143" s="767"/>
      <c r="E143" s="769"/>
      <c r="F143" s="769"/>
      <c r="G143" s="769"/>
      <c r="H143" s="321" t="s">
        <v>1917</v>
      </c>
      <c r="I143" s="321" t="s">
        <v>1915</v>
      </c>
      <c r="J143" s="333">
        <v>1</v>
      </c>
      <c r="K143" s="323">
        <v>44805</v>
      </c>
      <c r="L143" s="323">
        <v>44926</v>
      </c>
      <c r="M143" s="324">
        <f t="shared" si="3"/>
        <v>17.285714285714285</v>
      </c>
      <c r="N143" s="325">
        <v>1</v>
      </c>
      <c r="O143" s="321" t="s">
        <v>1912</v>
      </c>
      <c r="P143" s="325">
        <f t="shared" si="4"/>
        <v>1</v>
      </c>
      <c r="Q143" s="326" t="str" cm="1">
        <f t="array" aca="1" ref="Q143" ca="1">IF(ISNUMBER(P143),IF(P143=100%,"CUMPLIDA",IF(AND(ISNUMBER(L143),ISNUMBER(INDIRECT("FECHA_"&amp;$B143,1))), IF(L143&lt;=INDIRECT("FECHA_"&amp;$B143,1),"INCUMPLIDA","PROCESO"), "VERIFICAR FECHA")),"SIN VALOR AVANCE")</f>
        <v>CUMPLIDA</v>
      </c>
    </row>
    <row r="144" spans="1:17" ht="75" x14ac:dyDescent="0.2">
      <c r="A144" s="331" t="s">
        <v>18</v>
      </c>
      <c r="B144" s="332" t="s">
        <v>14</v>
      </c>
      <c r="C144" s="767"/>
      <c r="D144" s="767"/>
      <c r="E144" s="769"/>
      <c r="F144" s="769"/>
      <c r="G144" s="320" t="s">
        <v>1918</v>
      </c>
      <c r="H144" s="321" t="s">
        <v>1919</v>
      </c>
      <c r="I144" s="321" t="s">
        <v>1920</v>
      </c>
      <c r="J144" s="325">
        <v>1</v>
      </c>
      <c r="K144" s="323">
        <v>44835</v>
      </c>
      <c r="L144" s="323">
        <v>45199</v>
      </c>
      <c r="M144" s="324">
        <f t="shared" ref="M144:M207" si="5">(L144-K144)/7</f>
        <v>52</v>
      </c>
      <c r="N144" s="325">
        <v>1</v>
      </c>
      <c r="O144" s="321" t="s">
        <v>1916</v>
      </c>
      <c r="P144" s="325">
        <f t="shared" si="4"/>
        <v>1</v>
      </c>
      <c r="Q144" s="326" t="str" cm="1">
        <f t="array" aca="1" ref="Q144" ca="1">IF(ISNUMBER(P144),IF(P144=100%,"CUMPLIDA",IF(AND(ISNUMBER(L144),ISNUMBER(INDIRECT("FECHA_"&amp;$B144,1))), IF(L144&lt;=INDIRECT("FECHA_"&amp;$B144,1),"INCUMPLIDA","PROCESO"), "VERIFICAR FECHA")),"SIN VALOR AVANCE")</f>
        <v>CUMPLIDA</v>
      </c>
    </row>
    <row r="145" spans="1:17" ht="150" customHeight="1" x14ac:dyDescent="0.2">
      <c r="A145" s="331" t="s">
        <v>18</v>
      </c>
      <c r="B145" s="332" t="s">
        <v>14</v>
      </c>
      <c r="C145" s="767"/>
      <c r="D145" s="767"/>
      <c r="E145" s="769" t="s">
        <v>1921</v>
      </c>
      <c r="F145" s="769"/>
      <c r="G145" s="320" t="s">
        <v>1922</v>
      </c>
      <c r="H145" s="321" t="s">
        <v>1923</v>
      </c>
      <c r="I145" s="321" t="s">
        <v>1924</v>
      </c>
      <c r="J145" s="333">
        <v>3</v>
      </c>
      <c r="K145" s="323">
        <v>44805</v>
      </c>
      <c r="L145" s="323">
        <v>44895</v>
      </c>
      <c r="M145" s="324">
        <f t="shared" si="5"/>
        <v>12.857142857142858</v>
      </c>
      <c r="N145" s="325">
        <v>1</v>
      </c>
      <c r="O145" s="321" t="s">
        <v>1912</v>
      </c>
      <c r="P145" s="325">
        <f t="shared" si="4"/>
        <v>1</v>
      </c>
      <c r="Q145" s="326" t="str" cm="1">
        <f t="array" aca="1" ref="Q145" ca="1">IF(ISNUMBER(P145),IF(P145=100%,"CUMPLIDA",IF(AND(ISNUMBER(L145),ISNUMBER(INDIRECT("FECHA_"&amp;$B145,1))), IF(L145&lt;=INDIRECT("FECHA_"&amp;$B145,1),"INCUMPLIDA","PROCESO"), "VERIFICAR FECHA")),"SIN VALOR AVANCE")</f>
        <v>CUMPLIDA</v>
      </c>
    </row>
    <row r="146" spans="1:17" ht="75" customHeight="1" x14ac:dyDescent="0.2">
      <c r="A146" s="331" t="s">
        <v>18</v>
      </c>
      <c r="B146" s="332" t="s">
        <v>14</v>
      </c>
      <c r="C146" s="767"/>
      <c r="D146" s="767"/>
      <c r="E146" s="769"/>
      <c r="F146" s="769"/>
      <c r="G146" s="320" t="s">
        <v>1913</v>
      </c>
      <c r="H146" s="321" t="s">
        <v>1925</v>
      </c>
      <c r="I146" s="321" t="s">
        <v>1915</v>
      </c>
      <c r="J146" s="333">
        <v>1</v>
      </c>
      <c r="K146" s="323">
        <v>44805</v>
      </c>
      <c r="L146" s="323">
        <v>44926</v>
      </c>
      <c r="M146" s="324">
        <f t="shared" si="5"/>
        <v>17.285714285714285</v>
      </c>
      <c r="N146" s="325">
        <v>1</v>
      </c>
      <c r="O146" s="321" t="s">
        <v>1912</v>
      </c>
      <c r="P146" s="325">
        <f t="shared" si="4"/>
        <v>1</v>
      </c>
      <c r="Q146" s="326" t="str" cm="1">
        <f t="array" aca="1" ref="Q146" ca="1">IF(ISNUMBER(P146),IF(P146=100%,"CUMPLIDA",IF(AND(ISNUMBER(L146),ISNUMBER(INDIRECT("FECHA_"&amp;$B146,1))), IF(L146&lt;=INDIRECT("FECHA_"&amp;$B146,1),"INCUMPLIDA","PROCESO"), "VERIFICAR FECHA")),"SIN VALOR AVANCE")</f>
        <v>CUMPLIDA</v>
      </c>
    </row>
    <row r="147" spans="1:17" ht="150" x14ac:dyDescent="0.2">
      <c r="A147" s="331" t="s">
        <v>18</v>
      </c>
      <c r="B147" s="332" t="s">
        <v>14</v>
      </c>
      <c r="C147" s="767"/>
      <c r="D147" s="767"/>
      <c r="E147" s="769"/>
      <c r="F147" s="769"/>
      <c r="G147" s="320" t="s">
        <v>1926</v>
      </c>
      <c r="H147" s="321" t="s">
        <v>1927</v>
      </c>
      <c r="I147" s="321" t="s">
        <v>1928</v>
      </c>
      <c r="J147" s="325">
        <v>1</v>
      </c>
      <c r="K147" s="323">
        <v>44835</v>
      </c>
      <c r="L147" s="323">
        <v>44956</v>
      </c>
      <c r="M147" s="324">
        <f t="shared" si="5"/>
        <v>17.285714285714285</v>
      </c>
      <c r="N147" s="325">
        <v>1</v>
      </c>
      <c r="O147" s="321" t="s">
        <v>1912</v>
      </c>
      <c r="P147" s="325">
        <f t="shared" si="4"/>
        <v>1</v>
      </c>
      <c r="Q147" s="326" t="str" cm="1">
        <f t="array" aca="1" ref="Q147" ca="1">IF(ISNUMBER(P147),IF(P147=100%,"CUMPLIDA",IF(AND(ISNUMBER(L147),ISNUMBER(INDIRECT("FECHA_"&amp;$B147,1))), IF(L147&lt;=INDIRECT("FECHA_"&amp;$B147,1),"INCUMPLIDA","PROCESO"), "VERIFICAR FECHA")),"SIN VALOR AVANCE")</f>
        <v>CUMPLIDA</v>
      </c>
    </row>
    <row r="148" spans="1:17" ht="150" x14ac:dyDescent="0.2">
      <c r="A148" s="331" t="s">
        <v>18</v>
      </c>
      <c r="B148" s="332" t="s">
        <v>14</v>
      </c>
      <c r="C148" s="767"/>
      <c r="D148" s="767"/>
      <c r="E148" s="769"/>
      <c r="F148" s="769"/>
      <c r="G148" s="320" t="s">
        <v>1929</v>
      </c>
      <c r="H148" s="321" t="s">
        <v>1930</v>
      </c>
      <c r="I148" s="321" t="s">
        <v>1931</v>
      </c>
      <c r="J148" s="333">
        <v>4</v>
      </c>
      <c r="K148" s="323">
        <v>44835</v>
      </c>
      <c r="L148" s="323">
        <v>44956</v>
      </c>
      <c r="M148" s="324">
        <f t="shared" si="5"/>
        <v>17.285714285714285</v>
      </c>
      <c r="N148" s="325">
        <v>1</v>
      </c>
      <c r="O148" s="321" t="s">
        <v>1912</v>
      </c>
      <c r="P148" s="325">
        <f t="shared" si="4"/>
        <v>1</v>
      </c>
      <c r="Q148" s="326" t="str" cm="1">
        <f t="array" aca="1" ref="Q148" ca="1">IF(ISNUMBER(P148),IF(P148=100%,"CUMPLIDA",IF(AND(ISNUMBER(L148),ISNUMBER(INDIRECT("FECHA_"&amp;$B148,1))), IF(L148&lt;=INDIRECT("FECHA_"&amp;$B148,1),"INCUMPLIDA","PROCESO"), "VERIFICAR FECHA")),"SIN VALOR AVANCE")</f>
        <v>CUMPLIDA</v>
      </c>
    </row>
    <row r="149" spans="1:17" ht="90" x14ac:dyDescent="0.2">
      <c r="A149" s="331" t="s">
        <v>18</v>
      </c>
      <c r="B149" s="332" t="s">
        <v>14</v>
      </c>
      <c r="C149" s="767"/>
      <c r="D149" s="767"/>
      <c r="E149" s="769"/>
      <c r="F149" s="769"/>
      <c r="G149" s="320" t="s">
        <v>1932</v>
      </c>
      <c r="H149" s="321" t="s">
        <v>1933</v>
      </c>
      <c r="I149" s="321" t="s">
        <v>1546</v>
      </c>
      <c r="J149" s="333">
        <v>1</v>
      </c>
      <c r="K149" s="323">
        <v>44805</v>
      </c>
      <c r="L149" s="323">
        <v>44926</v>
      </c>
      <c r="M149" s="324">
        <f t="shared" si="5"/>
        <v>17.285714285714285</v>
      </c>
      <c r="N149" s="325">
        <v>1</v>
      </c>
      <c r="O149" s="321" t="s">
        <v>1916</v>
      </c>
      <c r="P149" s="325">
        <f t="shared" si="4"/>
        <v>1</v>
      </c>
      <c r="Q149" s="326" t="str" cm="1">
        <f t="array" aca="1" ref="Q149" ca="1">IF(ISNUMBER(P149),IF(P149=100%,"CUMPLIDA",IF(AND(ISNUMBER(L149),ISNUMBER(INDIRECT("FECHA_"&amp;$B149,1))), IF(L149&lt;=INDIRECT("FECHA_"&amp;$B149,1),"INCUMPLIDA","PROCESO"), "VERIFICAR FECHA")),"SIN VALOR AVANCE")</f>
        <v>CUMPLIDA</v>
      </c>
    </row>
    <row r="150" spans="1:17" ht="60" customHeight="1" x14ac:dyDescent="0.2">
      <c r="A150" s="331" t="s">
        <v>18</v>
      </c>
      <c r="B150" s="332" t="s">
        <v>14</v>
      </c>
      <c r="C150" s="767" t="s">
        <v>1934</v>
      </c>
      <c r="D150" s="767" t="s">
        <v>1737</v>
      </c>
      <c r="E150" s="770" t="s">
        <v>1935</v>
      </c>
      <c r="F150" s="769" t="s">
        <v>1936</v>
      </c>
      <c r="G150" s="334" t="s">
        <v>1937</v>
      </c>
      <c r="H150" s="335" t="s">
        <v>1938</v>
      </c>
      <c r="I150" s="335" t="s">
        <v>1939</v>
      </c>
      <c r="J150" s="333">
        <v>1</v>
      </c>
      <c r="K150" s="323">
        <v>44927</v>
      </c>
      <c r="L150" s="323">
        <v>45054</v>
      </c>
      <c r="M150" s="324">
        <f t="shared" si="5"/>
        <v>18.142857142857142</v>
      </c>
      <c r="N150" s="325">
        <v>1</v>
      </c>
      <c r="O150" s="321" t="s">
        <v>1916</v>
      </c>
      <c r="P150" s="325">
        <f t="shared" si="4"/>
        <v>1</v>
      </c>
      <c r="Q150" s="326" t="str" cm="1">
        <f t="array" aca="1" ref="Q150" ca="1">IF(ISNUMBER(P150),IF(P150=100%,"CUMPLIDA",IF(AND(ISNUMBER(L150),ISNUMBER(INDIRECT("FECHA_"&amp;$B150,1))), IF(L150&lt;=INDIRECT("FECHA_"&amp;$B150,1),"INCUMPLIDA","PROCESO"), "VERIFICAR FECHA")),"SIN VALOR AVANCE")</f>
        <v>CUMPLIDA</v>
      </c>
    </row>
    <row r="151" spans="1:17" ht="165" customHeight="1" x14ac:dyDescent="0.2">
      <c r="A151" s="331" t="s">
        <v>18</v>
      </c>
      <c r="B151" s="332" t="s">
        <v>14</v>
      </c>
      <c r="C151" s="767"/>
      <c r="D151" s="767"/>
      <c r="E151" s="770"/>
      <c r="F151" s="769"/>
      <c r="G151" s="334" t="s">
        <v>1940</v>
      </c>
      <c r="H151" s="335" t="s">
        <v>1941</v>
      </c>
      <c r="I151" s="335" t="s">
        <v>1942</v>
      </c>
      <c r="J151" s="333">
        <v>4</v>
      </c>
      <c r="K151" s="323">
        <v>44927</v>
      </c>
      <c r="L151" s="323">
        <v>45291</v>
      </c>
      <c r="M151" s="324">
        <f t="shared" si="5"/>
        <v>52</v>
      </c>
      <c r="N151" s="325">
        <v>1</v>
      </c>
      <c r="O151" s="321" t="s">
        <v>1943</v>
      </c>
      <c r="P151" s="325">
        <f t="shared" si="4"/>
        <v>1</v>
      </c>
      <c r="Q151" s="326" t="str" cm="1">
        <f t="array" aca="1" ref="Q151" ca="1">IF(ISNUMBER(P151),IF(P151=100%,"CUMPLIDA",IF(AND(ISNUMBER(L151),ISNUMBER(INDIRECT("FECHA_"&amp;$B151,1))), IF(L151&lt;=INDIRECT("FECHA_"&amp;$B151,1),"INCUMPLIDA","PROCESO"), "VERIFICAR FECHA")),"SIN VALOR AVANCE")</f>
        <v>CUMPLIDA</v>
      </c>
    </row>
    <row r="152" spans="1:17" ht="75" customHeight="1" x14ac:dyDescent="0.2">
      <c r="A152" s="331" t="s">
        <v>18</v>
      </c>
      <c r="B152" s="332" t="s">
        <v>14</v>
      </c>
      <c r="C152" s="767"/>
      <c r="D152" s="767"/>
      <c r="E152" s="770" t="s">
        <v>1944</v>
      </c>
      <c r="F152" s="769"/>
      <c r="G152" s="334" t="s">
        <v>1945</v>
      </c>
      <c r="H152" s="335" t="s">
        <v>1946</v>
      </c>
      <c r="I152" s="335" t="s">
        <v>1947</v>
      </c>
      <c r="J152" s="333">
        <v>1</v>
      </c>
      <c r="K152" s="323">
        <v>44927</v>
      </c>
      <c r="L152" s="323">
        <v>45054</v>
      </c>
      <c r="M152" s="324">
        <f t="shared" si="5"/>
        <v>18.142857142857142</v>
      </c>
      <c r="N152" s="325">
        <v>1</v>
      </c>
      <c r="O152" s="321" t="s">
        <v>1916</v>
      </c>
      <c r="P152" s="325">
        <f t="shared" si="4"/>
        <v>1</v>
      </c>
      <c r="Q152" s="326" t="str" cm="1">
        <f t="array" aca="1" ref="Q152" ca="1">IF(ISNUMBER(P152),IF(P152=100%,"CUMPLIDA",IF(AND(ISNUMBER(L152),ISNUMBER(INDIRECT("FECHA_"&amp;$B152,1))), IF(L152&lt;=INDIRECT("FECHA_"&amp;$B152,1),"INCUMPLIDA","PROCESO"), "VERIFICAR FECHA")),"SIN VALOR AVANCE")</f>
        <v>CUMPLIDA</v>
      </c>
    </row>
    <row r="153" spans="1:17" ht="165" customHeight="1" x14ac:dyDescent="0.2">
      <c r="A153" s="331" t="s">
        <v>18</v>
      </c>
      <c r="B153" s="332" t="s">
        <v>14</v>
      </c>
      <c r="C153" s="767"/>
      <c r="D153" s="767"/>
      <c r="E153" s="770"/>
      <c r="F153" s="769"/>
      <c r="G153" s="334" t="s">
        <v>1940</v>
      </c>
      <c r="H153" s="335" t="s">
        <v>1948</v>
      </c>
      <c r="I153" s="335" t="s">
        <v>1942</v>
      </c>
      <c r="J153" s="333">
        <v>4</v>
      </c>
      <c r="K153" s="323">
        <v>44927</v>
      </c>
      <c r="L153" s="323">
        <v>45291</v>
      </c>
      <c r="M153" s="324">
        <f t="shared" si="5"/>
        <v>52</v>
      </c>
      <c r="N153" s="325">
        <v>1</v>
      </c>
      <c r="O153" s="321" t="s">
        <v>1943</v>
      </c>
      <c r="P153" s="325">
        <f t="shared" si="4"/>
        <v>1</v>
      </c>
      <c r="Q153" s="326" t="str" cm="1">
        <f t="array" aca="1" ref="Q153" ca="1">IF(ISNUMBER(P153),IF(P153=100%,"CUMPLIDA",IF(AND(ISNUMBER(L153),ISNUMBER(INDIRECT("FECHA_"&amp;$B153,1))), IF(L153&lt;=INDIRECT("FECHA_"&amp;$B153,1),"INCUMPLIDA","PROCESO"), "VERIFICAR FECHA")),"SIN VALOR AVANCE")</f>
        <v>CUMPLIDA</v>
      </c>
    </row>
    <row r="154" spans="1:17" ht="45.75" customHeight="1" x14ac:dyDescent="0.2">
      <c r="A154" s="331" t="s">
        <v>18</v>
      </c>
      <c r="B154" s="332" t="s">
        <v>14</v>
      </c>
      <c r="C154" s="767"/>
      <c r="D154" s="767"/>
      <c r="E154" s="770" t="s">
        <v>1949</v>
      </c>
      <c r="F154" s="769"/>
      <c r="G154" s="334" t="s">
        <v>1950</v>
      </c>
      <c r="H154" s="335" t="s">
        <v>1951</v>
      </c>
      <c r="I154" s="335" t="s">
        <v>1947</v>
      </c>
      <c r="J154" s="333">
        <v>1</v>
      </c>
      <c r="K154" s="323">
        <v>44927</v>
      </c>
      <c r="L154" s="323">
        <v>45054</v>
      </c>
      <c r="M154" s="324">
        <f t="shared" si="5"/>
        <v>18.142857142857142</v>
      </c>
      <c r="N154" s="325">
        <v>1</v>
      </c>
      <c r="O154" s="321" t="s">
        <v>1916</v>
      </c>
      <c r="P154" s="325">
        <f t="shared" si="4"/>
        <v>1</v>
      </c>
      <c r="Q154" s="326" t="str" cm="1">
        <f t="array" aca="1" ref="Q154" ca="1">IF(ISNUMBER(P154),IF(P154=100%,"CUMPLIDA",IF(AND(ISNUMBER(L154),ISNUMBER(INDIRECT("FECHA_"&amp;$B154,1))), IF(L154&lt;=INDIRECT("FECHA_"&amp;$B154,1),"INCUMPLIDA","PROCESO"), "VERIFICAR FECHA")),"SIN VALOR AVANCE")</f>
        <v>CUMPLIDA</v>
      </c>
    </row>
    <row r="155" spans="1:17" ht="120.75" customHeight="1" x14ac:dyDescent="0.2">
      <c r="A155" s="331" t="s">
        <v>18</v>
      </c>
      <c r="B155" s="332" t="s">
        <v>14</v>
      </c>
      <c r="C155" s="767"/>
      <c r="D155" s="767"/>
      <c r="E155" s="770"/>
      <c r="F155" s="769"/>
      <c r="G155" s="334" t="s">
        <v>1952</v>
      </c>
      <c r="H155" s="335" t="s">
        <v>1951</v>
      </c>
      <c r="I155" s="335" t="s">
        <v>1953</v>
      </c>
      <c r="J155" s="333">
        <v>2</v>
      </c>
      <c r="K155" s="323">
        <v>44927</v>
      </c>
      <c r="L155" s="323">
        <v>45291</v>
      </c>
      <c r="M155" s="324">
        <f t="shared" si="5"/>
        <v>52</v>
      </c>
      <c r="N155" s="325">
        <v>1</v>
      </c>
      <c r="O155" s="321" t="s">
        <v>1943</v>
      </c>
      <c r="P155" s="325">
        <f t="shared" si="4"/>
        <v>1</v>
      </c>
      <c r="Q155" s="326" t="str" cm="1">
        <f t="array" aca="1" ref="Q155" ca="1">IF(ISNUMBER(P155),IF(P155=100%,"CUMPLIDA",IF(AND(ISNUMBER(L155),ISNUMBER(INDIRECT("FECHA_"&amp;$B155,1))), IF(L155&lt;=INDIRECT("FECHA_"&amp;$B155,1),"INCUMPLIDA","PROCESO"), "VERIFICAR FECHA")),"SIN VALOR AVANCE")</f>
        <v>CUMPLIDA</v>
      </c>
    </row>
    <row r="156" spans="1:17" ht="75" customHeight="1" x14ac:dyDescent="0.2">
      <c r="A156" s="331" t="s">
        <v>18</v>
      </c>
      <c r="B156" s="332" t="s">
        <v>14</v>
      </c>
      <c r="C156" s="767"/>
      <c r="D156" s="767"/>
      <c r="E156" s="770" t="s">
        <v>1954</v>
      </c>
      <c r="F156" s="769"/>
      <c r="G156" s="334" t="s">
        <v>1955</v>
      </c>
      <c r="H156" s="335" t="s">
        <v>1956</v>
      </c>
      <c r="I156" s="335" t="s">
        <v>1947</v>
      </c>
      <c r="J156" s="333">
        <v>1</v>
      </c>
      <c r="K156" s="323">
        <v>44927</v>
      </c>
      <c r="L156" s="323">
        <v>45054</v>
      </c>
      <c r="M156" s="324">
        <f t="shared" si="5"/>
        <v>18.142857142857142</v>
      </c>
      <c r="N156" s="325">
        <v>1</v>
      </c>
      <c r="O156" s="321" t="s">
        <v>1916</v>
      </c>
      <c r="P156" s="325">
        <f t="shared" si="4"/>
        <v>1</v>
      </c>
      <c r="Q156" s="326" t="str" cm="1">
        <f t="array" aca="1" ref="Q156" ca="1">IF(ISNUMBER(P156),IF(P156=100%,"CUMPLIDA",IF(AND(ISNUMBER(L156),ISNUMBER(INDIRECT("FECHA_"&amp;$B156,1))), IF(L156&lt;=INDIRECT("FECHA_"&amp;$B156,1),"INCUMPLIDA","PROCESO"), "VERIFICAR FECHA")),"SIN VALOR AVANCE")</f>
        <v>CUMPLIDA</v>
      </c>
    </row>
    <row r="157" spans="1:17" ht="165" customHeight="1" x14ac:dyDescent="0.2">
      <c r="A157" s="331" t="s">
        <v>18</v>
      </c>
      <c r="B157" s="332" t="s">
        <v>14</v>
      </c>
      <c r="C157" s="767"/>
      <c r="D157" s="767"/>
      <c r="E157" s="770"/>
      <c r="F157" s="769"/>
      <c r="G157" s="334" t="s">
        <v>1940</v>
      </c>
      <c r="H157" s="335" t="s">
        <v>1948</v>
      </c>
      <c r="I157" s="335" t="s">
        <v>1942</v>
      </c>
      <c r="J157" s="333">
        <v>4</v>
      </c>
      <c r="K157" s="323">
        <v>44927</v>
      </c>
      <c r="L157" s="323">
        <v>45291</v>
      </c>
      <c r="M157" s="324">
        <f t="shared" si="5"/>
        <v>52</v>
      </c>
      <c r="N157" s="325">
        <v>1</v>
      </c>
      <c r="O157" s="321" t="s">
        <v>1943</v>
      </c>
      <c r="P157" s="325">
        <f t="shared" si="4"/>
        <v>1</v>
      </c>
      <c r="Q157" s="326" t="str" cm="1">
        <f t="array" aca="1" ref="Q157" ca="1">IF(ISNUMBER(P157),IF(P157=100%,"CUMPLIDA",IF(AND(ISNUMBER(L157),ISNUMBER(INDIRECT("FECHA_"&amp;$B157,1))), IF(L157&lt;=INDIRECT("FECHA_"&amp;$B157,1),"INCUMPLIDA","PROCESO"), "VERIFICAR FECHA")),"SIN VALOR AVANCE")</f>
        <v>CUMPLIDA</v>
      </c>
    </row>
    <row r="158" spans="1:17" ht="240" x14ac:dyDescent="0.2">
      <c r="A158" s="331" t="s">
        <v>18</v>
      </c>
      <c r="B158" s="332" t="s">
        <v>14</v>
      </c>
      <c r="C158" s="767"/>
      <c r="D158" s="767"/>
      <c r="E158" s="334" t="s">
        <v>1957</v>
      </c>
      <c r="F158" s="769"/>
      <c r="G158" s="334" t="s">
        <v>1958</v>
      </c>
      <c r="H158" s="335" t="s">
        <v>1959</v>
      </c>
      <c r="I158" s="335" t="s">
        <v>1960</v>
      </c>
      <c r="J158" s="333">
        <v>1</v>
      </c>
      <c r="K158" s="323">
        <v>44927</v>
      </c>
      <c r="L158" s="323">
        <v>45046</v>
      </c>
      <c r="M158" s="324">
        <f t="shared" si="5"/>
        <v>17</v>
      </c>
      <c r="N158" s="325">
        <v>1</v>
      </c>
      <c r="O158" s="321" t="s">
        <v>1916</v>
      </c>
      <c r="P158" s="325">
        <f t="shared" si="4"/>
        <v>1</v>
      </c>
      <c r="Q158" s="326" t="str" cm="1">
        <f t="array" aca="1" ref="Q158" ca="1">IF(ISNUMBER(P158),IF(P158=100%,"CUMPLIDA",IF(AND(ISNUMBER(L158),ISNUMBER(INDIRECT("FECHA_"&amp;$B158,1))), IF(L158&lt;=INDIRECT("FECHA_"&amp;$B158,1),"INCUMPLIDA","PROCESO"), "VERIFICAR FECHA")),"SIN VALOR AVANCE")</f>
        <v>CUMPLIDA</v>
      </c>
    </row>
    <row r="159" spans="1:17" ht="75" customHeight="1" x14ac:dyDescent="0.2">
      <c r="A159" s="331" t="s">
        <v>18</v>
      </c>
      <c r="B159" s="332" t="s">
        <v>14</v>
      </c>
      <c r="C159" s="767" t="s">
        <v>1961</v>
      </c>
      <c r="D159" s="767" t="s">
        <v>1737</v>
      </c>
      <c r="E159" s="769" t="s">
        <v>1962</v>
      </c>
      <c r="F159" s="769" t="s">
        <v>1963</v>
      </c>
      <c r="G159" s="334" t="s">
        <v>1964</v>
      </c>
      <c r="H159" s="335" t="s">
        <v>1965</v>
      </c>
      <c r="I159" s="335" t="s">
        <v>1966</v>
      </c>
      <c r="J159" s="333">
        <v>1</v>
      </c>
      <c r="K159" s="323">
        <v>45040</v>
      </c>
      <c r="L159" s="323">
        <v>45169</v>
      </c>
      <c r="M159" s="324">
        <f t="shared" si="5"/>
        <v>18.428571428571427</v>
      </c>
      <c r="N159" s="325">
        <v>1</v>
      </c>
      <c r="O159" s="321" t="s">
        <v>1967</v>
      </c>
      <c r="P159" s="325">
        <f t="shared" si="4"/>
        <v>1</v>
      </c>
      <c r="Q159" s="326" t="str" cm="1">
        <f t="array" aca="1" ref="Q159" ca="1">IF(ISNUMBER(P159),IF(P159=100%,"CUMPLIDA",IF(AND(ISNUMBER(L159),ISNUMBER(INDIRECT("FECHA_"&amp;$B159,1))), IF(L159&lt;=INDIRECT("FECHA_"&amp;$B159,1),"INCUMPLIDA","PROCESO"), "VERIFICAR FECHA")),"SIN VALOR AVANCE")</f>
        <v>CUMPLIDA</v>
      </c>
    </row>
    <row r="160" spans="1:17" ht="195" x14ac:dyDescent="0.2">
      <c r="A160" s="331" t="s">
        <v>18</v>
      </c>
      <c r="B160" s="332" t="s">
        <v>14</v>
      </c>
      <c r="C160" s="767"/>
      <c r="D160" s="767"/>
      <c r="E160" s="769"/>
      <c r="F160" s="769"/>
      <c r="G160" s="334" t="s">
        <v>1968</v>
      </c>
      <c r="H160" s="321" t="s">
        <v>1969</v>
      </c>
      <c r="I160" s="335" t="s">
        <v>1970</v>
      </c>
      <c r="J160" s="333">
        <v>1</v>
      </c>
      <c r="K160" s="323">
        <v>45170</v>
      </c>
      <c r="L160" s="323">
        <v>45260</v>
      </c>
      <c r="M160" s="324">
        <f t="shared" si="5"/>
        <v>12.857142857142858</v>
      </c>
      <c r="N160" s="325">
        <v>1</v>
      </c>
      <c r="O160" s="321" t="s">
        <v>1967</v>
      </c>
      <c r="P160" s="325">
        <f t="shared" si="4"/>
        <v>1</v>
      </c>
      <c r="Q160" s="326" t="str" cm="1">
        <f t="array" aca="1" ref="Q160" ca="1">IF(ISNUMBER(P160),IF(P160=100%,"CUMPLIDA",IF(AND(ISNUMBER(L160),ISNUMBER(INDIRECT("FECHA_"&amp;$B160,1))), IF(L160&lt;=INDIRECT("FECHA_"&amp;$B160,1),"INCUMPLIDA","PROCESO"), "VERIFICAR FECHA")),"SIN VALOR AVANCE")</f>
        <v>CUMPLIDA</v>
      </c>
    </row>
    <row r="161" spans="1:17" ht="105.75" x14ac:dyDescent="0.2">
      <c r="A161" s="331" t="s">
        <v>18</v>
      </c>
      <c r="B161" s="332" t="s">
        <v>14</v>
      </c>
      <c r="C161" s="767"/>
      <c r="D161" s="767"/>
      <c r="E161" s="769"/>
      <c r="F161" s="769"/>
      <c r="G161" s="334" t="s">
        <v>1971</v>
      </c>
      <c r="H161" s="335" t="s">
        <v>1972</v>
      </c>
      <c r="I161" s="335" t="s">
        <v>1457</v>
      </c>
      <c r="J161" s="333">
        <v>1</v>
      </c>
      <c r="K161" s="323">
        <v>45170</v>
      </c>
      <c r="L161" s="323">
        <v>45260</v>
      </c>
      <c r="M161" s="324">
        <f t="shared" si="5"/>
        <v>12.857142857142858</v>
      </c>
      <c r="N161" s="325">
        <v>1</v>
      </c>
      <c r="O161" s="321" t="s">
        <v>1973</v>
      </c>
      <c r="P161" s="325">
        <f t="shared" si="4"/>
        <v>1</v>
      </c>
      <c r="Q161" s="326" t="str" cm="1">
        <f t="array" aca="1" ref="Q161" ca="1">IF(ISNUMBER(P161),IF(P161=100%,"CUMPLIDA",IF(AND(ISNUMBER(L161),ISNUMBER(INDIRECT("FECHA_"&amp;$B161,1))), IF(L161&lt;=INDIRECT("FECHA_"&amp;$B161,1),"INCUMPLIDA","PROCESO"), "VERIFICAR FECHA")),"SIN VALOR AVANCE")</f>
        <v>CUMPLIDA</v>
      </c>
    </row>
    <row r="162" spans="1:17" ht="180" customHeight="1" x14ac:dyDescent="0.2">
      <c r="A162" s="331" t="s">
        <v>18</v>
      </c>
      <c r="B162" s="332" t="s">
        <v>14</v>
      </c>
      <c r="C162" s="767"/>
      <c r="D162" s="767"/>
      <c r="E162" s="769"/>
      <c r="F162" s="769"/>
      <c r="G162" s="334" t="s">
        <v>1974</v>
      </c>
      <c r="H162" s="335" t="s">
        <v>1975</v>
      </c>
      <c r="I162" s="335" t="s">
        <v>1976</v>
      </c>
      <c r="J162" s="333">
        <v>1</v>
      </c>
      <c r="K162" s="323">
        <v>44930</v>
      </c>
      <c r="L162" s="323">
        <v>45291</v>
      </c>
      <c r="M162" s="324">
        <f t="shared" si="5"/>
        <v>51.571428571428569</v>
      </c>
      <c r="N162" s="325">
        <v>1</v>
      </c>
      <c r="O162" s="321" t="s">
        <v>1977</v>
      </c>
      <c r="P162" s="325">
        <f t="shared" si="4"/>
        <v>1</v>
      </c>
      <c r="Q162" s="326" t="str" cm="1">
        <f t="array" aca="1" ref="Q162" ca="1">IF(ISNUMBER(P162),IF(P162=100%,"CUMPLIDA",IF(AND(ISNUMBER(L162),ISNUMBER(INDIRECT("FECHA_"&amp;$B162,1))), IF(L162&lt;=INDIRECT("FECHA_"&amp;$B162,1),"INCUMPLIDA","PROCESO"), "VERIFICAR FECHA")),"SIN VALOR AVANCE")</f>
        <v>CUMPLIDA</v>
      </c>
    </row>
    <row r="163" spans="1:17" ht="75" customHeight="1" x14ac:dyDescent="0.2">
      <c r="A163" s="331" t="s">
        <v>18</v>
      </c>
      <c r="B163" s="332" t="s">
        <v>14</v>
      </c>
      <c r="C163" s="767"/>
      <c r="D163" s="767"/>
      <c r="E163" s="770" t="s">
        <v>1978</v>
      </c>
      <c r="F163" s="769"/>
      <c r="G163" s="334" t="s">
        <v>1964</v>
      </c>
      <c r="H163" s="335" t="s">
        <v>1965</v>
      </c>
      <c r="I163" s="321" t="s">
        <v>1966</v>
      </c>
      <c r="J163" s="333">
        <v>1</v>
      </c>
      <c r="K163" s="323">
        <v>45040</v>
      </c>
      <c r="L163" s="323">
        <v>45169</v>
      </c>
      <c r="M163" s="324">
        <f t="shared" si="5"/>
        <v>18.428571428571427</v>
      </c>
      <c r="N163" s="325">
        <v>1</v>
      </c>
      <c r="O163" s="321" t="s">
        <v>1967</v>
      </c>
      <c r="P163" s="325">
        <f t="shared" si="4"/>
        <v>1</v>
      </c>
      <c r="Q163" s="326" t="str" cm="1">
        <f t="array" aca="1" ref="Q163" ca="1">IF(ISNUMBER(P163),IF(P163=100%,"CUMPLIDA",IF(AND(ISNUMBER(L163),ISNUMBER(INDIRECT("FECHA_"&amp;$B163,1))), IF(L163&lt;=INDIRECT("FECHA_"&amp;$B163,1),"INCUMPLIDA","PROCESO"), "VERIFICAR FECHA")),"SIN VALOR AVANCE")</f>
        <v>CUMPLIDA</v>
      </c>
    </row>
    <row r="164" spans="1:17" ht="45.75" customHeight="1" x14ac:dyDescent="0.2">
      <c r="A164" s="331" t="s">
        <v>18</v>
      </c>
      <c r="B164" s="332" t="s">
        <v>14</v>
      </c>
      <c r="C164" s="767"/>
      <c r="D164" s="767"/>
      <c r="E164" s="770"/>
      <c r="F164" s="769"/>
      <c r="G164" s="334" t="s">
        <v>1968</v>
      </c>
      <c r="H164" s="335" t="s">
        <v>1969</v>
      </c>
      <c r="I164" s="321" t="s">
        <v>1970</v>
      </c>
      <c r="J164" s="333">
        <v>1</v>
      </c>
      <c r="K164" s="323">
        <v>45170</v>
      </c>
      <c r="L164" s="323">
        <v>45260</v>
      </c>
      <c r="M164" s="324">
        <f t="shared" si="5"/>
        <v>12.857142857142858</v>
      </c>
      <c r="N164" s="325">
        <v>1</v>
      </c>
      <c r="O164" s="321" t="s">
        <v>1967</v>
      </c>
      <c r="P164" s="325">
        <f t="shared" si="4"/>
        <v>1</v>
      </c>
      <c r="Q164" s="326" t="str" cm="1">
        <f t="array" aca="1" ref="Q164" ca="1">IF(ISNUMBER(P164),IF(P164=100%,"CUMPLIDA",IF(AND(ISNUMBER(L164),ISNUMBER(INDIRECT("FECHA_"&amp;$B164,1))), IF(L164&lt;=INDIRECT("FECHA_"&amp;$B164,1),"INCUMPLIDA","PROCESO"), "VERIFICAR FECHA")),"SIN VALOR AVANCE")</f>
        <v>CUMPLIDA</v>
      </c>
    </row>
    <row r="165" spans="1:17" ht="105.75" x14ac:dyDescent="0.2">
      <c r="A165" s="331" t="s">
        <v>18</v>
      </c>
      <c r="B165" s="332" t="s">
        <v>14</v>
      </c>
      <c r="C165" s="767"/>
      <c r="D165" s="767"/>
      <c r="E165" s="770"/>
      <c r="F165" s="769"/>
      <c r="G165" s="334" t="s">
        <v>1971</v>
      </c>
      <c r="H165" s="335" t="s">
        <v>1972</v>
      </c>
      <c r="I165" s="321" t="s">
        <v>1457</v>
      </c>
      <c r="J165" s="333">
        <v>1</v>
      </c>
      <c r="K165" s="323">
        <v>45170</v>
      </c>
      <c r="L165" s="323">
        <v>45260</v>
      </c>
      <c r="M165" s="324">
        <f t="shared" si="5"/>
        <v>12.857142857142858</v>
      </c>
      <c r="N165" s="325">
        <v>1</v>
      </c>
      <c r="O165" s="321" t="s">
        <v>1973</v>
      </c>
      <c r="P165" s="325">
        <f t="shared" si="4"/>
        <v>1</v>
      </c>
      <c r="Q165" s="326" t="str" cm="1">
        <f t="array" aca="1" ref="Q165" ca="1">IF(ISNUMBER(P165),IF(P165=100%,"CUMPLIDA",IF(AND(ISNUMBER(L165),ISNUMBER(INDIRECT("FECHA_"&amp;$B165,1))), IF(L165&lt;=INDIRECT("FECHA_"&amp;$B165,1),"INCUMPLIDA","PROCESO"), "VERIFICAR FECHA")),"SIN VALOR AVANCE")</f>
        <v>CUMPLIDA</v>
      </c>
    </row>
    <row r="166" spans="1:17" ht="90.75" customHeight="1" x14ac:dyDescent="0.2">
      <c r="A166" s="331" t="s">
        <v>18</v>
      </c>
      <c r="B166" s="332" t="s">
        <v>14</v>
      </c>
      <c r="C166" s="767" t="s">
        <v>1979</v>
      </c>
      <c r="D166" s="767" t="s">
        <v>1737</v>
      </c>
      <c r="E166" s="770" t="s">
        <v>1980</v>
      </c>
      <c r="F166" s="769" t="s">
        <v>1981</v>
      </c>
      <c r="G166" s="769" t="s">
        <v>1982</v>
      </c>
      <c r="H166" s="335" t="s">
        <v>1983</v>
      </c>
      <c r="I166" s="335" t="s">
        <v>1984</v>
      </c>
      <c r="J166" s="333">
        <v>1</v>
      </c>
      <c r="K166" s="323">
        <v>45139</v>
      </c>
      <c r="L166" s="323">
        <v>45350</v>
      </c>
      <c r="M166" s="324">
        <f t="shared" si="5"/>
        <v>30.142857142857142</v>
      </c>
      <c r="N166" s="325">
        <v>1</v>
      </c>
      <c r="O166" s="321" t="s">
        <v>1985</v>
      </c>
      <c r="P166" s="325">
        <f t="shared" si="4"/>
        <v>1</v>
      </c>
      <c r="Q166" s="326" t="str" cm="1">
        <f t="array" aca="1" ref="Q166" ca="1">IF(ISNUMBER(P166),IF(P166=100%,"CUMPLIDA",IF(AND(ISNUMBER(L166),ISNUMBER(INDIRECT("FECHA_"&amp;$B166,1))), IF(L166&lt;=INDIRECT("FECHA_"&amp;$B166,1),"INCUMPLIDA","PROCESO"), "VERIFICAR FECHA")),"SIN VALOR AVANCE")</f>
        <v>CUMPLIDA</v>
      </c>
    </row>
    <row r="167" spans="1:17" ht="90.75" x14ac:dyDescent="0.2">
      <c r="A167" s="331" t="s">
        <v>18</v>
      </c>
      <c r="B167" s="332" t="s">
        <v>14</v>
      </c>
      <c r="C167" s="767"/>
      <c r="D167" s="767"/>
      <c r="E167" s="770"/>
      <c r="F167" s="769"/>
      <c r="G167" s="769"/>
      <c r="H167" s="335" t="s">
        <v>1986</v>
      </c>
      <c r="I167" s="335" t="s">
        <v>1984</v>
      </c>
      <c r="J167" s="333">
        <v>1</v>
      </c>
      <c r="K167" s="323">
        <v>45139</v>
      </c>
      <c r="L167" s="323">
        <v>45350</v>
      </c>
      <c r="M167" s="324">
        <f t="shared" si="5"/>
        <v>30.142857142857142</v>
      </c>
      <c r="N167" s="325">
        <v>1</v>
      </c>
      <c r="O167" s="321" t="s">
        <v>1985</v>
      </c>
      <c r="P167" s="325">
        <f t="shared" si="4"/>
        <v>1</v>
      </c>
      <c r="Q167" s="326" t="str" cm="1">
        <f t="array" aca="1" ref="Q167" ca="1">IF(ISNUMBER(P167),IF(P167=100%,"CUMPLIDA",IF(AND(ISNUMBER(L167),ISNUMBER(INDIRECT("FECHA_"&amp;$B167,1))), IF(L167&lt;=INDIRECT("FECHA_"&amp;$B167,1),"INCUMPLIDA","PROCESO"), "VERIFICAR FECHA")),"SIN VALOR AVANCE")</f>
        <v>CUMPLIDA</v>
      </c>
    </row>
    <row r="168" spans="1:17" ht="90.75" x14ac:dyDescent="0.2">
      <c r="A168" s="331" t="s">
        <v>18</v>
      </c>
      <c r="B168" s="332" t="s">
        <v>14</v>
      </c>
      <c r="C168" s="767"/>
      <c r="D168" s="767"/>
      <c r="E168" s="770"/>
      <c r="F168" s="769"/>
      <c r="G168" s="334" t="s">
        <v>1987</v>
      </c>
      <c r="H168" s="335" t="s">
        <v>1988</v>
      </c>
      <c r="I168" s="335" t="s">
        <v>1989</v>
      </c>
      <c r="J168" s="333">
        <v>1</v>
      </c>
      <c r="K168" s="323">
        <v>45139</v>
      </c>
      <c r="L168" s="323">
        <v>45350</v>
      </c>
      <c r="M168" s="324">
        <f t="shared" si="5"/>
        <v>30.142857142857142</v>
      </c>
      <c r="N168" s="325">
        <v>1</v>
      </c>
      <c r="O168" s="321" t="s">
        <v>1985</v>
      </c>
      <c r="P168" s="325">
        <f t="shared" si="4"/>
        <v>1</v>
      </c>
      <c r="Q168" s="326" t="str" cm="1">
        <f t="array" aca="1" ref="Q168" ca="1">IF(ISNUMBER(P168),IF(P168=100%,"CUMPLIDA",IF(AND(ISNUMBER(L168),ISNUMBER(INDIRECT("FECHA_"&amp;$B168,1))), IF(L168&lt;=INDIRECT("FECHA_"&amp;$B168,1),"INCUMPLIDA","PROCESO"), "VERIFICAR FECHA")),"SIN VALOR AVANCE")</f>
        <v>CUMPLIDA</v>
      </c>
    </row>
    <row r="169" spans="1:17" ht="409.5" customHeight="1" x14ac:dyDescent="0.2">
      <c r="A169" s="331" t="s">
        <v>18</v>
      </c>
      <c r="B169" s="332" t="s">
        <v>14</v>
      </c>
      <c r="C169" s="767"/>
      <c r="D169" s="767"/>
      <c r="E169" s="334" t="s">
        <v>1990</v>
      </c>
      <c r="F169" s="769"/>
      <c r="G169" s="334" t="s">
        <v>1991</v>
      </c>
      <c r="H169" s="321" t="s">
        <v>1992</v>
      </c>
      <c r="I169" s="321" t="s">
        <v>1984</v>
      </c>
      <c r="J169" s="333">
        <v>1</v>
      </c>
      <c r="K169" s="323">
        <v>45139</v>
      </c>
      <c r="L169" s="323">
        <v>45350</v>
      </c>
      <c r="M169" s="324">
        <f t="shared" si="5"/>
        <v>30.142857142857142</v>
      </c>
      <c r="N169" s="325">
        <v>1</v>
      </c>
      <c r="O169" s="321" t="s">
        <v>1985</v>
      </c>
      <c r="P169" s="325">
        <f t="shared" si="4"/>
        <v>1</v>
      </c>
      <c r="Q169" s="326" t="str" cm="1">
        <f t="array" aca="1" ref="Q169" ca="1">IF(ISNUMBER(P169),IF(P169=100%,"CUMPLIDA",IF(AND(ISNUMBER(L169),ISNUMBER(INDIRECT("FECHA_"&amp;$B169,1))), IF(L169&lt;=INDIRECT("FECHA_"&amp;$B169,1),"INCUMPLIDA","PROCESO"), "VERIFICAR FECHA")),"SIN VALOR AVANCE")</f>
        <v>CUMPLIDA</v>
      </c>
    </row>
    <row r="170" spans="1:17" ht="120" customHeight="1" x14ac:dyDescent="0.2">
      <c r="A170" s="331" t="s">
        <v>18</v>
      </c>
      <c r="B170" s="332" t="s">
        <v>14</v>
      </c>
      <c r="C170" s="767"/>
      <c r="D170" s="767"/>
      <c r="E170" s="770" t="s">
        <v>1993</v>
      </c>
      <c r="F170" s="769"/>
      <c r="G170" s="769" t="s">
        <v>1994</v>
      </c>
      <c r="H170" s="335" t="s">
        <v>1983</v>
      </c>
      <c r="I170" s="321" t="s">
        <v>1984</v>
      </c>
      <c r="J170" s="333">
        <v>1</v>
      </c>
      <c r="K170" s="323">
        <v>45139</v>
      </c>
      <c r="L170" s="323">
        <v>45350</v>
      </c>
      <c r="M170" s="324">
        <f t="shared" si="5"/>
        <v>30.142857142857142</v>
      </c>
      <c r="N170" s="325">
        <v>1</v>
      </c>
      <c r="O170" s="321" t="s">
        <v>1985</v>
      </c>
      <c r="P170" s="325">
        <f t="shared" si="4"/>
        <v>1</v>
      </c>
      <c r="Q170" s="326" t="str" cm="1">
        <f t="array" aca="1" ref="Q170" ca="1">IF(ISNUMBER(P170),IF(P170=100%,"CUMPLIDA",IF(AND(ISNUMBER(L170),ISNUMBER(INDIRECT("FECHA_"&amp;$B170,1))), IF(L170&lt;=INDIRECT("FECHA_"&amp;$B170,1),"INCUMPLIDA","PROCESO"), "VERIFICAR FECHA")),"SIN VALOR AVANCE")</f>
        <v>CUMPLIDA</v>
      </c>
    </row>
    <row r="171" spans="1:17" ht="105" x14ac:dyDescent="0.2">
      <c r="A171" s="331" t="s">
        <v>18</v>
      </c>
      <c r="B171" s="332" t="s">
        <v>14</v>
      </c>
      <c r="C171" s="767"/>
      <c r="D171" s="767"/>
      <c r="E171" s="770"/>
      <c r="F171" s="769"/>
      <c r="G171" s="769"/>
      <c r="H171" s="335" t="s">
        <v>1986</v>
      </c>
      <c r="I171" s="321" t="s">
        <v>1984</v>
      </c>
      <c r="J171" s="333">
        <v>1</v>
      </c>
      <c r="K171" s="323">
        <v>45139</v>
      </c>
      <c r="L171" s="323">
        <v>45350</v>
      </c>
      <c r="M171" s="324">
        <f t="shared" si="5"/>
        <v>30.142857142857142</v>
      </c>
      <c r="N171" s="325">
        <v>1</v>
      </c>
      <c r="O171" s="321" t="s">
        <v>1985</v>
      </c>
      <c r="P171" s="325">
        <f t="shared" si="4"/>
        <v>1</v>
      </c>
      <c r="Q171" s="326" t="str" cm="1">
        <f t="array" aca="1" ref="Q171" ca="1">IF(ISNUMBER(P171),IF(P171=100%,"CUMPLIDA",IF(AND(ISNUMBER(L171),ISNUMBER(INDIRECT("FECHA_"&amp;$B171,1))), IF(L171&lt;=INDIRECT("FECHA_"&amp;$B171,1),"INCUMPLIDA","PROCESO"), "VERIFICAR FECHA")),"SIN VALOR AVANCE")</f>
        <v>CUMPLIDA</v>
      </c>
    </row>
    <row r="172" spans="1:17" ht="90.75" x14ac:dyDescent="0.2">
      <c r="A172" s="331" t="s">
        <v>18</v>
      </c>
      <c r="B172" s="332" t="s">
        <v>14</v>
      </c>
      <c r="C172" s="767"/>
      <c r="D172" s="767"/>
      <c r="E172" s="770"/>
      <c r="F172" s="769"/>
      <c r="G172" s="334" t="s">
        <v>1987</v>
      </c>
      <c r="H172" s="335" t="s">
        <v>1988</v>
      </c>
      <c r="I172" s="321" t="s">
        <v>1995</v>
      </c>
      <c r="J172" s="333">
        <v>1</v>
      </c>
      <c r="K172" s="323">
        <v>45139</v>
      </c>
      <c r="L172" s="323">
        <v>45350</v>
      </c>
      <c r="M172" s="324">
        <f t="shared" si="5"/>
        <v>30.142857142857142</v>
      </c>
      <c r="N172" s="325">
        <v>1</v>
      </c>
      <c r="O172" s="321" t="s">
        <v>1985</v>
      </c>
      <c r="P172" s="325">
        <f t="shared" si="4"/>
        <v>1</v>
      </c>
      <c r="Q172" s="326" t="str" cm="1">
        <f t="array" aca="1" ref="Q172" ca="1">IF(ISNUMBER(P172),IF(P172=100%,"CUMPLIDA",IF(AND(ISNUMBER(L172),ISNUMBER(INDIRECT("FECHA_"&amp;$B172,1))), IF(L172&lt;=INDIRECT("FECHA_"&amp;$B172,1),"INCUMPLIDA","PROCESO"), "VERIFICAR FECHA")),"SIN VALOR AVANCE")</f>
        <v>CUMPLIDA</v>
      </c>
    </row>
    <row r="173" spans="1:17" ht="360" customHeight="1" x14ac:dyDescent="0.2">
      <c r="A173" s="331" t="s">
        <v>18</v>
      </c>
      <c r="B173" s="332" t="s">
        <v>14</v>
      </c>
      <c r="C173" s="767"/>
      <c r="D173" s="767"/>
      <c r="E173" s="334" t="s">
        <v>1996</v>
      </c>
      <c r="F173" s="769"/>
      <c r="G173" s="334" t="s">
        <v>1997</v>
      </c>
      <c r="H173" s="335" t="s">
        <v>1998</v>
      </c>
      <c r="I173" s="321" t="s">
        <v>1999</v>
      </c>
      <c r="J173" s="333">
        <v>1</v>
      </c>
      <c r="K173" s="323">
        <v>45139</v>
      </c>
      <c r="L173" s="323">
        <v>45291</v>
      </c>
      <c r="M173" s="324">
        <f t="shared" si="5"/>
        <v>21.714285714285715</v>
      </c>
      <c r="N173" s="325">
        <v>1</v>
      </c>
      <c r="O173" s="321" t="s">
        <v>2000</v>
      </c>
      <c r="P173" s="325">
        <f t="shared" si="4"/>
        <v>1</v>
      </c>
      <c r="Q173" s="326" t="str" cm="1">
        <f t="array" aca="1" ref="Q173" ca="1">IF(ISNUMBER(P173),IF(P173=100%,"CUMPLIDA",IF(AND(ISNUMBER(L173),ISNUMBER(INDIRECT("FECHA_"&amp;$B173,1))), IF(L173&lt;=INDIRECT("FECHA_"&amp;$B173,1),"INCUMPLIDA","PROCESO"), "VERIFICAR FECHA")),"SIN VALOR AVANCE")</f>
        <v>CUMPLIDA</v>
      </c>
    </row>
    <row r="174" spans="1:17" ht="165" x14ac:dyDescent="0.2">
      <c r="A174" s="331" t="s">
        <v>18</v>
      </c>
      <c r="B174" s="332" t="s">
        <v>14</v>
      </c>
      <c r="C174" s="767"/>
      <c r="D174" s="767"/>
      <c r="E174" s="334" t="s">
        <v>2001</v>
      </c>
      <c r="F174" s="769"/>
      <c r="G174" s="334" t="s">
        <v>2002</v>
      </c>
      <c r="H174" s="321" t="s">
        <v>2003</v>
      </c>
      <c r="I174" s="321" t="s">
        <v>2004</v>
      </c>
      <c r="J174" s="333">
        <v>1</v>
      </c>
      <c r="K174" s="323">
        <v>45139</v>
      </c>
      <c r="L174" s="323">
        <v>45350</v>
      </c>
      <c r="M174" s="324">
        <f t="shared" si="5"/>
        <v>30.142857142857142</v>
      </c>
      <c r="N174" s="325">
        <v>1</v>
      </c>
      <c r="O174" s="321" t="s">
        <v>1985</v>
      </c>
      <c r="P174" s="325">
        <f t="shared" si="4"/>
        <v>1</v>
      </c>
      <c r="Q174" s="326" t="str" cm="1">
        <f t="array" aca="1" ref="Q174" ca="1">IF(ISNUMBER(P174),IF(P174=100%,"CUMPLIDA",IF(AND(ISNUMBER(L174),ISNUMBER(INDIRECT("FECHA_"&amp;$B174,1))), IF(L174&lt;=INDIRECT("FECHA_"&amp;$B174,1),"INCUMPLIDA","PROCESO"), "VERIFICAR FECHA")),"SIN VALOR AVANCE")</f>
        <v>CUMPLIDA</v>
      </c>
    </row>
    <row r="175" spans="1:17" ht="409.5" x14ac:dyDescent="0.2">
      <c r="A175" s="331" t="s">
        <v>18</v>
      </c>
      <c r="B175" s="332" t="s">
        <v>14</v>
      </c>
      <c r="C175" s="767" t="s">
        <v>2005</v>
      </c>
      <c r="D175" s="767" t="s">
        <v>1737</v>
      </c>
      <c r="E175" s="769" t="s">
        <v>2006</v>
      </c>
      <c r="F175" s="769" t="s">
        <v>2007</v>
      </c>
      <c r="G175" s="320" t="s">
        <v>2008</v>
      </c>
      <c r="H175" s="321" t="s">
        <v>2009</v>
      </c>
      <c r="I175" s="321" t="s">
        <v>2010</v>
      </c>
      <c r="J175" s="333">
        <v>1</v>
      </c>
      <c r="K175" s="323">
        <v>44805</v>
      </c>
      <c r="L175" s="323">
        <v>44834</v>
      </c>
      <c r="M175" s="324">
        <f t="shared" si="5"/>
        <v>4.1428571428571432</v>
      </c>
      <c r="N175" s="325">
        <v>1</v>
      </c>
      <c r="O175" s="321" t="s">
        <v>2011</v>
      </c>
      <c r="P175" s="325">
        <f t="shared" si="4"/>
        <v>1</v>
      </c>
      <c r="Q175" s="326" t="str" cm="1">
        <f t="array" aca="1" ref="Q175" ca="1">IF(ISNUMBER(P175),IF(P175=100%,"CUMPLIDA",IF(AND(ISNUMBER(L175),ISNUMBER(INDIRECT("FECHA_"&amp;$B175,1))), IF(L175&lt;=INDIRECT("FECHA_"&amp;$B175,1),"INCUMPLIDA","PROCESO"), "VERIFICAR FECHA")),"SIN VALOR AVANCE")</f>
        <v>CUMPLIDA</v>
      </c>
    </row>
    <row r="176" spans="1:17" ht="210" x14ac:dyDescent="0.2">
      <c r="A176" s="331" t="s">
        <v>18</v>
      </c>
      <c r="B176" s="332" t="s">
        <v>14</v>
      </c>
      <c r="C176" s="767"/>
      <c r="D176" s="767"/>
      <c r="E176" s="769"/>
      <c r="F176" s="769"/>
      <c r="G176" s="320" t="s">
        <v>2012</v>
      </c>
      <c r="H176" s="321" t="s">
        <v>2013</v>
      </c>
      <c r="I176" s="321" t="s">
        <v>2014</v>
      </c>
      <c r="J176" s="333">
        <v>6</v>
      </c>
      <c r="K176" s="323">
        <v>44835</v>
      </c>
      <c r="L176" s="323">
        <v>45016</v>
      </c>
      <c r="M176" s="324">
        <f t="shared" si="5"/>
        <v>25.857142857142858</v>
      </c>
      <c r="N176" s="325">
        <v>1</v>
      </c>
      <c r="O176" s="321" t="s">
        <v>2015</v>
      </c>
      <c r="P176" s="325">
        <f t="shared" si="4"/>
        <v>1</v>
      </c>
      <c r="Q176" s="326" t="str" cm="1">
        <f t="array" aca="1" ref="Q176" ca="1">IF(ISNUMBER(P176),IF(P176=100%,"CUMPLIDA",IF(AND(ISNUMBER(L176),ISNUMBER(INDIRECT("FECHA_"&amp;$B176,1))), IF(L176&lt;=INDIRECT("FECHA_"&amp;$B176,1),"INCUMPLIDA","PROCESO"), "VERIFICAR FECHA")),"SIN VALOR AVANCE")</f>
        <v>CUMPLIDA</v>
      </c>
    </row>
    <row r="177" spans="1:17" ht="195" customHeight="1" x14ac:dyDescent="0.2">
      <c r="A177" s="331" t="s">
        <v>18</v>
      </c>
      <c r="B177" s="332" t="s">
        <v>14</v>
      </c>
      <c r="C177" s="767"/>
      <c r="D177" s="767"/>
      <c r="E177" s="769"/>
      <c r="F177" s="769"/>
      <c r="G177" s="320" t="s">
        <v>2016</v>
      </c>
      <c r="H177" s="321" t="s">
        <v>2017</v>
      </c>
      <c r="I177" s="321" t="s">
        <v>2018</v>
      </c>
      <c r="J177" s="325">
        <v>1</v>
      </c>
      <c r="K177" s="323">
        <v>44805</v>
      </c>
      <c r="L177" s="323">
        <v>45291</v>
      </c>
      <c r="M177" s="324">
        <f t="shared" si="5"/>
        <v>69.428571428571431</v>
      </c>
      <c r="N177" s="325">
        <v>1</v>
      </c>
      <c r="O177" s="321" t="s">
        <v>2019</v>
      </c>
      <c r="P177" s="325">
        <f t="shared" si="4"/>
        <v>1</v>
      </c>
      <c r="Q177" s="326" t="str" cm="1">
        <f t="array" aca="1" ref="Q177" ca="1">IF(ISNUMBER(P177),IF(P177=100%,"CUMPLIDA",IF(AND(ISNUMBER(L177),ISNUMBER(INDIRECT("FECHA_"&amp;$B177,1))), IF(L177&lt;=INDIRECT("FECHA_"&amp;$B177,1),"INCUMPLIDA","PROCESO"), "VERIFICAR FECHA")),"SIN VALOR AVANCE")</f>
        <v>CUMPLIDA</v>
      </c>
    </row>
    <row r="178" spans="1:17" ht="120" customHeight="1" x14ac:dyDescent="0.2">
      <c r="A178" s="331" t="s">
        <v>18</v>
      </c>
      <c r="B178" s="332" t="s">
        <v>14</v>
      </c>
      <c r="C178" s="767"/>
      <c r="D178" s="767"/>
      <c r="E178" s="769" t="s">
        <v>2020</v>
      </c>
      <c r="F178" s="769"/>
      <c r="G178" s="320" t="s">
        <v>2016</v>
      </c>
      <c r="H178" s="321" t="s">
        <v>2017</v>
      </c>
      <c r="I178" s="321" t="s">
        <v>2021</v>
      </c>
      <c r="J178" s="325">
        <v>1</v>
      </c>
      <c r="K178" s="323">
        <v>45108</v>
      </c>
      <c r="L178" s="323">
        <v>45473</v>
      </c>
      <c r="M178" s="324">
        <f t="shared" si="5"/>
        <v>52.142857142857146</v>
      </c>
      <c r="N178" s="325">
        <v>1</v>
      </c>
      <c r="O178" s="321" t="s">
        <v>2019</v>
      </c>
      <c r="P178" s="325">
        <f t="shared" si="4"/>
        <v>1</v>
      </c>
      <c r="Q178" s="326" t="str" cm="1">
        <f t="array" aca="1" ref="Q178" ca="1">IF(ISNUMBER(P178),IF(P178=100%,"CUMPLIDA",IF(AND(ISNUMBER(L178),ISNUMBER(INDIRECT("FECHA_"&amp;$B178,1))), IF(L178&lt;=INDIRECT("FECHA_"&amp;$B178,1),"INCUMPLIDA","PROCESO"), "VERIFICAR FECHA")),"SIN VALOR AVANCE")</f>
        <v>CUMPLIDA</v>
      </c>
    </row>
    <row r="179" spans="1:17" ht="285" x14ac:dyDescent="0.2">
      <c r="A179" s="331" t="s">
        <v>18</v>
      </c>
      <c r="B179" s="332" t="s">
        <v>14</v>
      </c>
      <c r="C179" s="767"/>
      <c r="D179" s="767"/>
      <c r="E179" s="769"/>
      <c r="F179" s="769"/>
      <c r="G179" s="320" t="s">
        <v>1909</v>
      </c>
      <c r="H179" s="321" t="s">
        <v>2022</v>
      </c>
      <c r="I179" s="321" t="s">
        <v>1911</v>
      </c>
      <c r="J179" s="333">
        <v>4</v>
      </c>
      <c r="K179" s="323">
        <v>44805</v>
      </c>
      <c r="L179" s="323">
        <v>45168</v>
      </c>
      <c r="M179" s="324">
        <f t="shared" si="5"/>
        <v>51.857142857142854</v>
      </c>
      <c r="N179" s="325">
        <v>1</v>
      </c>
      <c r="O179" s="321" t="s">
        <v>2019</v>
      </c>
      <c r="P179" s="325">
        <f t="shared" si="4"/>
        <v>1</v>
      </c>
      <c r="Q179" s="326" t="str" cm="1">
        <f t="array" aca="1" ref="Q179" ca="1">IF(ISNUMBER(P179),IF(P179=100%,"CUMPLIDA",IF(AND(ISNUMBER(L179),ISNUMBER(INDIRECT("FECHA_"&amp;$B179,1))), IF(L179&lt;=INDIRECT("FECHA_"&amp;$B179,1),"INCUMPLIDA","PROCESO"), "VERIFICAR FECHA")),"SIN VALOR AVANCE")</f>
        <v>CUMPLIDA</v>
      </c>
    </row>
    <row r="180" spans="1:17" ht="150" x14ac:dyDescent="0.2">
      <c r="A180" s="331" t="s">
        <v>18</v>
      </c>
      <c r="B180" s="332" t="s">
        <v>14</v>
      </c>
      <c r="C180" s="767"/>
      <c r="D180" s="767"/>
      <c r="E180" s="769"/>
      <c r="F180" s="769"/>
      <c r="G180" s="320" t="s">
        <v>1926</v>
      </c>
      <c r="H180" s="321" t="s">
        <v>1927</v>
      </c>
      <c r="I180" s="321" t="s">
        <v>1928</v>
      </c>
      <c r="J180" s="325">
        <v>1</v>
      </c>
      <c r="K180" s="323">
        <v>44835</v>
      </c>
      <c r="L180" s="323">
        <v>44956</v>
      </c>
      <c r="M180" s="324">
        <f t="shared" si="5"/>
        <v>17.285714285714285</v>
      </c>
      <c r="N180" s="325">
        <v>1</v>
      </c>
      <c r="O180" s="321" t="s">
        <v>2019</v>
      </c>
      <c r="P180" s="325">
        <f t="shared" si="4"/>
        <v>1</v>
      </c>
      <c r="Q180" s="326" t="str" cm="1">
        <f t="array" aca="1" ref="Q180" ca="1">IF(ISNUMBER(P180),IF(P180=100%,"CUMPLIDA",IF(AND(ISNUMBER(L180),ISNUMBER(INDIRECT("FECHA_"&amp;$B180,1))), IF(L180&lt;=INDIRECT("FECHA_"&amp;$B180,1),"INCUMPLIDA","PROCESO"), "VERIFICAR FECHA")),"SIN VALOR AVANCE")</f>
        <v>CUMPLIDA</v>
      </c>
    </row>
    <row r="181" spans="1:17" ht="150" x14ac:dyDescent="0.2">
      <c r="A181" s="331" t="s">
        <v>18</v>
      </c>
      <c r="B181" s="332" t="s">
        <v>14</v>
      </c>
      <c r="C181" s="767"/>
      <c r="D181" s="767"/>
      <c r="E181" s="769" t="s">
        <v>2023</v>
      </c>
      <c r="F181" s="769"/>
      <c r="G181" s="320" t="s">
        <v>1929</v>
      </c>
      <c r="H181" s="321" t="s">
        <v>2024</v>
      </c>
      <c r="I181" s="321" t="s">
        <v>1931</v>
      </c>
      <c r="J181" s="333">
        <v>4</v>
      </c>
      <c r="K181" s="323">
        <v>44835</v>
      </c>
      <c r="L181" s="323">
        <v>44956</v>
      </c>
      <c r="M181" s="324">
        <f t="shared" si="5"/>
        <v>17.285714285714285</v>
      </c>
      <c r="N181" s="325">
        <v>1</v>
      </c>
      <c r="O181" s="321" t="s">
        <v>2019</v>
      </c>
      <c r="P181" s="325">
        <f t="shared" si="4"/>
        <v>1</v>
      </c>
      <c r="Q181" s="326" t="str" cm="1">
        <f t="array" aca="1" ref="Q181" ca="1">IF(ISNUMBER(P181),IF(P181=100%,"CUMPLIDA",IF(AND(ISNUMBER(L181),ISNUMBER(INDIRECT("FECHA_"&amp;$B181,1))), IF(L181&lt;=INDIRECT("FECHA_"&amp;$B181,1),"INCUMPLIDA","PROCESO"), "VERIFICAR FECHA")),"SIN VALOR AVANCE")</f>
        <v>CUMPLIDA</v>
      </c>
    </row>
    <row r="182" spans="1:17" ht="135" customHeight="1" x14ac:dyDescent="0.2">
      <c r="A182" s="331" t="s">
        <v>18</v>
      </c>
      <c r="B182" s="332" t="s">
        <v>14</v>
      </c>
      <c r="C182" s="767"/>
      <c r="D182" s="767"/>
      <c r="E182" s="769"/>
      <c r="F182" s="769"/>
      <c r="G182" s="320" t="s">
        <v>2025</v>
      </c>
      <c r="H182" s="321" t="s">
        <v>2026</v>
      </c>
      <c r="I182" s="321" t="s">
        <v>2027</v>
      </c>
      <c r="J182" s="333">
        <v>1</v>
      </c>
      <c r="K182" s="323">
        <v>44805</v>
      </c>
      <c r="L182" s="323">
        <v>44865</v>
      </c>
      <c r="M182" s="324">
        <f t="shared" si="5"/>
        <v>8.5714285714285712</v>
      </c>
      <c r="N182" s="325">
        <v>1</v>
      </c>
      <c r="O182" s="321" t="s">
        <v>2028</v>
      </c>
      <c r="P182" s="325">
        <f t="shared" si="4"/>
        <v>1</v>
      </c>
      <c r="Q182" s="326" t="str" cm="1">
        <f t="array" aca="1" ref="Q182" ca="1">IF(ISNUMBER(P182),IF(P182=100%,"CUMPLIDA",IF(AND(ISNUMBER(L182),ISNUMBER(INDIRECT("FECHA_"&amp;$B182,1))), IF(L182&lt;=INDIRECT("FECHA_"&amp;$B182,1),"INCUMPLIDA","PROCESO"), "VERIFICAR FECHA")),"SIN VALOR AVANCE")</f>
        <v>CUMPLIDA</v>
      </c>
    </row>
    <row r="183" spans="1:17" ht="90" x14ac:dyDescent="0.2">
      <c r="A183" s="331" t="s">
        <v>18</v>
      </c>
      <c r="B183" s="332" t="s">
        <v>14</v>
      </c>
      <c r="C183" s="767"/>
      <c r="D183" s="767"/>
      <c r="E183" s="769"/>
      <c r="F183" s="769"/>
      <c r="G183" s="320" t="s">
        <v>2029</v>
      </c>
      <c r="H183" s="321" t="s">
        <v>2030</v>
      </c>
      <c r="I183" s="321" t="s">
        <v>2031</v>
      </c>
      <c r="J183" s="333">
        <v>2</v>
      </c>
      <c r="K183" s="323">
        <v>44805</v>
      </c>
      <c r="L183" s="323">
        <v>44834</v>
      </c>
      <c r="M183" s="324">
        <f t="shared" si="5"/>
        <v>4.1428571428571432</v>
      </c>
      <c r="N183" s="325">
        <v>1</v>
      </c>
      <c r="O183" s="321" t="s">
        <v>2032</v>
      </c>
      <c r="P183" s="325">
        <f t="shared" si="4"/>
        <v>1</v>
      </c>
      <c r="Q183" s="326" t="str" cm="1">
        <f t="array" aca="1" ref="Q183" ca="1">IF(ISNUMBER(P183),IF(P183=100%,"CUMPLIDA",IF(AND(ISNUMBER(L183),ISNUMBER(INDIRECT("FECHA_"&amp;$B183,1))), IF(L183&lt;=INDIRECT("FECHA_"&amp;$B183,1),"INCUMPLIDA","PROCESO"), "VERIFICAR FECHA")),"SIN VALOR AVANCE")</f>
        <v>CUMPLIDA</v>
      </c>
    </row>
    <row r="184" spans="1:17" ht="409.5" x14ac:dyDescent="0.2">
      <c r="A184" s="331" t="s">
        <v>18</v>
      </c>
      <c r="B184" s="332" t="s">
        <v>14</v>
      </c>
      <c r="C184" s="767" t="s">
        <v>2033</v>
      </c>
      <c r="D184" s="767" t="s">
        <v>1737</v>
      </c>
      <c r="E184" s="320" t="s">
        <v>2034</v>
      </c>
      <c r="F184" s="769" t="s">
        <v>2035</v>
      </c>
      <c r="G184" s="320" t="s">
        <v>2036</v>
      </c>
      <c r="H184" s="321" t="s">
        <v>2037</v>
      </c>
      <c r="I184" s="321" t="s">
        <v>2038</v>
      </c>
      <c r="J184" s="325">
        <v>1</v>
      </c>
      <c r="K184" s="323">
        <v>45292</v>
      </c>
      <c r="L184" s="323">
        <v>45657</v>
      </c>
      <c r="M184" s="324">
        <f t="shared" si="5"/>
        <v>52.142857142857146</v>
      </c>
      <c r="N184" s="325">
        <v>1</v>
      </c>
      <c r="O184" s="321" t="s">
        <v>2039</v>
      </c>
      <c r="P184" s="325">
        <f t="shared" si="4"/>
        <v>1</v>
      </c>
      <c r="Q184" s="326" t="str" cm="1">
        <f t="array" aca="1" ref="Q184" ca="1">IF(ISNUMBER(P184),IF(P184=100%,"CUMPLIDA",IF(AND(ISNUMBER(L184),ISNUMBER(INDIRECT("FECHA_"&amp;$B184,1))), IF(L184&lt;=INDIRECT("FECHA_"&amp;$B184,1),"INCUMPLIDA","PROCESO"), "VERIFICAR FECHA")),"SIN VALOR AVANCE")</f>
        <v>CUMPLIDA</v>
      </c>
    </row>
    <row r="185" spans="1:17" ht="165" customHeight="1" x14ac:dyDescent="0.2">
      <c r="A185" s="331" t="s">
        <v>18</v>
      </c>
      <c r="B185" s="332" t="s">
        <v>14</v>
      </c>
      <c r="C185" s="767"/>
      <c r="D185" s="767"/>
      <c r="E185" s="320" t="s">
        <v>2040</v>
      </c>
      <c r="F185" s="769"/>
      <c r="G185" s="320" t="s">
        <v>2041</v>
      </c>
      <c r="H185" s="321" t="s">
        <v>2042</v>
      </c>
      <c r="I185" s="321" t="s">
        <v>2043</v>
      </c>
      <c r="J185" s="333">
        <v>1</v>
      </c>
      <c r="K185" s="323">
        <v>45292</v>
      </c>
      <c r="L185" s="323">
        <v>45382</v>
      </c>
      <c r="M185" s="324">
        <f t="shared" si="5"/>
        <v>12.857142857142858</v>
      </c>
      <c r="N185" s="325">
        <v>1</v>
      </c>
      <c r="O185" s="321" t="s">
        <v>2039</v>
      </c>
      <c r="P185" s="325">
        <f t="shared" si="4"/>
        <v>1</v>
      </c>
      <c r="Q185" s="326" t="str" cm="1">
        <f t="array" aca="1" ref="Q185" ca="1">IF(ISNUMBER(P185),IF(P185=100%,"CUMPLIDA",IF(AND(ISNUMBER(L185),ISNUMBER(INDIRECT("FECHA_"&amp;$B185,1))), IF(L185&lt;=INDIRECT("FECHA_"&amp;$B185,1),"INCUMPLIDA","PROCESO"), "VERIFICAR FECHA")),"SIN VALOR AVANCE")</f>
        <v>CUMPLIDA</v>
      </c>
    </row>
    <row r="186" spans="1:17" ht="285.75" customHeight="1" x14ac:dyDescent="0.2">
      <c r="A186" s="331" t="s">
        <v>18</v>
      </c>
      <c r="B186" s="332" t="s">
        <v>14</v>
      </c>
      <c r="C186" s="767" t="s">
        <v>2044</v>
      </c>
      <c r="D186" s="767" t="s">
        <v>1737</v>
      </c>
      <c r="E186" s="769" t="s">
        <v>2045</v>
      </c>
      <c r="F186" s="769" t="s">
        <v>2046</v>
      </c>
      <c r="G186" s="320" t="s">
        <v>2047</v>
      </c>
      <c r="H186" s="321" t="s">
        <v>2048</v>
      </c>
      <c r="I186" s="321" t="s">
        <v>2049</v>
      </c>
      <c r="J186" s="322">
        <v>1</v>
      </c>
      <c r="K186" s="323">
        <v>44501</v>
      </c>
      <c r="L186" s="323">
        <v>44592</v>
      </c>
      <c r="M186" s="324">
        <f t="shared" si="5"/>
        <v>13</v>
      </c>
      <c r="N186" s="325">
        <v>1</v>
      </c>
      <c r="O186" s="321" t="s">
        <v>2050</v>
      </c>
      <c r="P186" s="325">
        <f t="shared" si="4"/>
        <v>1</v>
      </c>
      <c r="Q186" s="326" t="str" cm="1">
        <f t="array" aca="1" ref="Q186" ca="1">IF(ISNUMBER(P186),IF(P186=100%,"CUMPLIDA",IF(AND(ISNUMBER(L186),ISNUMBER(INDIRECT("FECHA_"&amp;$B186,1))), IF(L186&lt;=INDIRECT("FECHA_"&amp;$B186,1),"INCUMPLIDA","PROCESO"), "VERIFICAR FECHA")),"SIN VALOR AVANCE")</f>
        <v>CUMPLIDA</v>
      </c>
    </row>
    <row r="187" spans="1:17" ht="120" x14ac:dyDescent="0.2">
      <c r="A187" s="331" t="s">
        <v>18</v>
      </c>
      <c r="B187" s="332" t="s">
        <v>14</v>
      </c>
      <c r="C187" s="767"/>
      <c r="D187" s="767"/>
      <c r="E187" s="769"/>
      <c r="F187" s="769"/>
      <c r="G187" s="320" t="s">
        <v>2051</v>
      </c>
      <c r="H187" s="321" t="s">
        <v>2052</v>
      </c>
      <c r="I187" s="321" t="s">
        <v>2053</v>
      </c>
      <c r="J187" s="322">
        <v>6</v>
      </c>
      <c r="K187" s="323">
        <v>44501</v>
      </c>
      <c r="L187" s="323">
        <v>44681</v>
      </c>
      <c r="M187" s="324">
        <f t="shared" si="5"/>
        <v>25.714285714285715</v>
      </c>
      <c r="N187" s="325">
        <v>1</v>
      </c>
      <c r="O187" s="321" t="s">
        <v>2054</v>
      </c>
      <c r="P187" s="325">
        <f t="shared" si="4"/>
        <v>1</v>
      </c>
      <c r="Q187" s="326" t="str" cm="1">
        <f t="array" aca="1" ref="Q187" ca="1">IF(ISNUMBER(P187),IF(P187=100%,"CUMPLIDA",IF(AND(ISNUMBER(L187),ISNUMBER(INDIRECT("FECHA_"&amp;$B187,1))), IF(L187&lt;=INDIRECT("FECHA_"&amp;$B187,1),"INCUMPLIDA","PROCESO"), "VERIFICAR FECHA")),"SIN VALOR AVANCE")</f>
        <v>CUMPLIDA</v>
      </c>
    </row>
    <row r="188" spans="1:17" ht="135.75" x14ac:dyDescent="0.2">
      <c r="A188" s="331" t="s">
        <v>18</v>
      </c>
      <c r="B188" s="332" t="s">
        <v>14</v>
      </c>
      <c r="C188" s="767"/>
      <c r="D188" s="767"/>
      <c r="E188" s="769"/>
      <c r="F188" s="769"/>
      <c r="G188" s="320" t="s">
        <v>2055</v>
      </c>
      <c r="H188" s="321" t="s">
        <v>2056</v>
      </c>
      <c r="I188" s="321" t="s">
        <v>2049</v>
      </c>
      <c r="J188" s="322">
        <v>1</v>
      </c>
      <c r="K188" s="323">
        <v>44501</v>
      </c>
      <c r="L188" s="323">
        <v>44681</v>
      </c>
      <c r="M188" s="324">
        <f t="shared" si="5"/>
        <v>25.714285714285715</v>
      </c>
      <c r="N188" s="325">
        <v>1</v>
      </c>
      <c r="O188" s="321" t="s">
        <v>2057</v>
      </c>
      <c r="P188" s="325">
        <f t="shared" si="4"/>
        <v>1</v>
      </c>
      <c r="Q188" s="326" t="str" cm="1">
        <f t="array" aca="1" ref="Q188" ca="1">IF(ISNUMBER(P188),IF(P188=100%,"CUMPLIDA",IF(AND(ISNUMBER(L188),ISNUMBER(INDIRECT("FECHA_"&amp;$B188,1))), IF(L188&lt;=INDIRECT("FECHA_"&amp;$B188,1),"INCUMPLIDA","PROCESO"), "VERIFICAR FECHA")),"SIN VALOR AVANCE")</f>
        <v>CUMPLIDA</v>
      </c>
    </row>
    <row r="189" spans="1:17" ht="105.75" customHeight="1" x14ac:dyDescent="0.2">
      <c r="A189" s="331" t="s">
        <v>18</v>
      </c>
      <c r="B189" s="332" t="s">
        <v>14</v>
      </c>
      <c r="C189" s="767"/>
      <c r="D189" s="767"/>
      <c r="E189" s="769" t="s">
        <v>2058</v>
      </c>
      <c r="F189" s="769"/>
      <c r="G189" s="320" t="s">
        <v>2059</v>
      </c>
      <c r="H189" s="321" t="s">
        <v>2060</v>
      </c>
      <c r="I189" s="321" t="s">
        <v>2049</v>
      </c>
      <c r="J189" s="322">
        <v>1</v>
      </c>
      <c r="K189" s="323">
        <v>44501</v>
      </c>
      <c r="L189" s="323">
        <v>44592</v>
      </c>
      <c r="M189" s="324">
        <f t="shared" si="5"/>
        <v>13</v>
      </c>
      <c r="N189" s="325">
        <v>1</v>
      </c>
      <c r="O189" s="321" t="s">
        <v>2061</v>
      </c>
      <c r="P189" s="325">
        <f t="shared" si="4"/>
        <v>1</v>
      </c>
      <c r="Q189" s="326" t="str" cm="1">
        <f t="array" aca="1" ref="Q189" ca="1">IF(ISNUMBER(P189),IF(P189=100%,"CUMPLIDA",IF(AND(ISNUMBER(L189),ISNUMBER(INDIRECT("FECHA_"&amp;$B189,1))), IF(L189&lt;=INDIRECT("FECHA_"&amp;$B189,1),"INCUMPLIDA","PROCESO"), "VERIFICAR FECHA")),"SIN VALOR AVANCE")</f>
        <v>CUMPLIDA</v>
      </c>
    </row>
    <row r="190" spans="1:17" ht="180.75" x14ac:dyDescent="0.2">
      <c r="A190" s="331" t="s">
        <v>18</v>
      </c>
      <c r="B190" s="332" t="s">
        <v>14</v>
      </c>
      <c r="C190" s="767"/>
      <c r="D190" s="767"/>
      <c r="E190" s="769"/>
      <c r="F190" s="769"/>
      <c r="G190" s="320" t="s">
        <v>2062</v>
      </c>
      <c r="H190" s="321" t="s">
        <v>2063</v>
      </c>
      <c r="I190" s="321" t="s">
        <v>2064</v>
      </c>
      <c r="J190" s="322">
        <v>2</v>
      </c>
      <c r="K190" s="323">
        <v>44501</v>
      </c>
      <c r="L190" s="323">
        <v>44681</v>
      </c>
      <c r="M190" s="324">
        <f t="shared" si="5"/>
        <v>25.714285714285715</v>
      </c>
      <c r="N190" s="325">
        <v>1</v>
      </c>
      <c r="O190" s="321" t="s">
        <v>2065</v>
      </c>
      <c r="P190" s="325">
        <f t="shared" si="4"/>
        <v>1</v>
      </c>
      <c r="Q190" s="326" t="str" cm="1">
        <f t="array" aca="1" ref="Q190" ca="1">IF(ISNUMBER(P190),IF(P190=100%,"CUMPLIDA",IF(AND(ISNUMBER(L190),ISNUMBER(INDIRECT("FECHA_"&amp;$B190,1))), IF(L190&lt;=INDIRECT("FECHA_"&amp;$B190,1),"INCUMPLIDA","PROCESO"), "VERIFICAR FECHA")),"SIN VALOR AVANCE")</f>
        <v>CUMPLIDA</v>
      </c>
    </row>
    <row r="191" spans="1:17" ht="90.75" x14ac:dyDescent="0.2">
      <c r="A191" s="331" t="s">
        <v>18</v>
      </c>
      <c r="B191" s="332" t="s">
        <v>14</v>
      </c>
      <c r="C191" s="767"/>
      <c r="D191" s="767"/>
      <c r="E191" s="769"/>
      <c r="F191" s="769"/>
      <c r="G191" s="320" t="s">
        <v>2066</v>
      </c>
      <c r="H191" s="321" t="s">
        <v>2067</v>
      </c>
      <c r="I191" s="321" t="s">
        <v>2068</v>
      </c>
      <c r="J191" s="322">
        <v>1</v>
      </c>
      <c r="K191" s="323">
        <v>44501</v>
      </c>
      <c r="L191" s="323">
        <v>44681</v>
      </c>
      <c r="M191" s="324">
        <f t="shared" si="5"/>
        <v>25.714285714285715</v>
      </c>
      <c r="N191" s="325">
        <v>1</v>
      </c>
      <c r="O191" s="321" t="s">
        <v>2069</v>
      </c>
      <c r="P191" s="325">
        <f t="shared" si="4"/>
        <v>1</v>
      </c>
      <c r="Q191" s="326" t="str" cm="1">
        <f t="array" aca="1" ref="Q191" ca="1">IF(ISNUMBER(P191),IF(P191=100%,"CUMPLIDA",IF(AND(ISNUMBER(L191),ISNUMBER(INDIRECT("FECHA_"&amp;$B191,1))), IF(L191&lt;=INDIRECT("FECHA_"&amp;$B191,1),"INCUMPLIDA","PROCESO"), "VERIFICAR FECHA")),"SIN VALOR AVANCE")</f>
        <v>CUMPLIDA</v>
      </c>
    </row>
    <row r="192" spans="1:17" ht="195.75" customHeight="1" x14ac:dyDescent="0.2">
      <c r="A192" s="331" t="s">
        <v>18</v>
      </c>
      <c r="B192" s="332" t="s">
        <v>14</v>
      </c>
      <c r="C192" s="767" t="s">
        <v>2070</v>
      </c>
      <c r="D192" s="767" t="s">
        <v>2071</v>
      </c>
      <c r="E192" s="769" t="s">
        <v>2072</v>
      </c>
      <c r="F192" s="769" t="s">
        <v>2073</v>
      </c>
      <c r="G192" s="320" t="s">
        <v>2074</v>
      </c>
      <c r="H192" s="321" t="s">
        <v>2075</v>
      </c>
      <c r="I192" s="321" t="s">
        <v>2076</v>
      </c>
      <c r="J192" s="322">
        <v>12</v>
      </c>
      <c r="K192" s="323">
        <v>44501</v>
      </c>
      <c r="L192" s="323">
        <v>44804</v>
      </c>
      <c r="M192" s="324">
        <f t="shared" si="5"/>
        <v>43.285714285714285</v>
      </c>
      <c r="N192" s="325">
        <v>1</v>
      </c>
      <c r="O192" s="321" t="s">
        <v>2077</v>
      </c>
      <c r="P192" s="325">
        <f t="shared" si="4"/>
        <v>1</v>
      </c>
      <c r="Q192" s="326" t="str" cm="1">
        <f t="array" aca="1" ref="Q192" ca="1">IF(ISNUMBER(P192),IF(P192=100%,"CUMPLIDA",IF(AND(ISNUMBER(L192),ISNUMBER(INDIRECT("FECHA_"&amp;$B192,1))), IF(L192&lt;=INDIRECT("FECHA_"&amp;$B192,1),"INCUMPLIDA","PROCESO"), "VERIFICAR FECHA")),"SIN VALOR AVANCE")</f>
        <v>CUMPLIDA</v>
      </c>
    </row>
    <row r="193" spans="1:17" ht="180.75" customHeight="1" x14ac:dyDescent="0.2">
      <c r="A193" s="331" t="s">
        <v>18</v>
      </c>
      <c r="B193" s="332" t="s">
        <v>14</v>
      </c>
      <c r="C193" s="767"/>
      <c r="D193" s="767"/>
      <c r="E193" s="769"/>
      <c r="F193" s="769"/>
      <c r="G193" s="320" t="s">
        <v>2078</v>
      </c>
      <c r="H193" s="321" t="s">
        <v>2079</v>
      </c>
      <c r="I193" s="321" t="s">
        <v>2080</v>
      </c>
      <c r="J193" s="322">
        <v>8</v>
      </c>
      <c r="K193" s="323">
        <v>44501</v>
      </c>
      <c r="L193" s="323">
        <v>44682</v>
      </c>
      <c r="M193" s="324">
        <f t="shared" si="5"/>
        <v>25.857142857142858</v>
      </c>
      <c r="N193" s="325">
        <v>1</v>
      </c>
      <c r="O193" s="321" t="s">
        <v>2081</v>
      </c>
      <c r="P193" s="325">
        <f t="shared" si="4"/>
        <v>1</v>
      </c>
      <c r="Q193" s="326" t="str" cm="1">
        <f t="array" aca="1" ref="Q193" ca="1">IF(ISNUMBER(P193),IF(P193=100%,"CUMPLIDA",IF(AND(ISNUMBER(L193),ISNUMBER(INDIRECT("FECHA_"&amp;$B193,1))), IF(L193&lt;=INDIRECT("FECHA_"&amp;$B193,1),"INCUMPLIDA","PROCESO"), "VERIFICAR FECHA")),"SIN VALOR AVANCE")</f>
        <v>CUMPLIDA</v>
      </c>
    </row>
    <row r="194" spans="1:17" ht="90.75" x14ac:dyDescent="0.2">
      <c r="A194" s="331" t="s">
        <v>18</v>
      </c>
      <c r="B194" s="332" t="s">
        <v>14</v>
      </c>
      <c r="C194" s="767"/>
      <c r="D194" s="767"/>
      <c r="E194" s="769"/>
      <c r="F194" s="769"/>
      <c r="G194" s="769" t="s">
        <v>2082</v>
      </c>
      <c r="H194" s="321" t="s">
        <v>2083</v>
      </c>
      <c r="I194" s="321" t="s">
        <v>2084</v>
      </c>
      <c r="J194" s="322">
        <v>1</v>
      </c>
      <c r="K194" s="323">
        <v>44562</v>
      </c>
      <c r="L194" s="323">
        <v>44620</v>
      </c>
      <c r="M194" s="324">
        <f t="shared" si="5"/>
        <v>8.2857142857142865</v>
      </c>
      <c r="N194" s="325">
        <v>1</v>
      </c>
      <c r="O194" s="321" t="s">
        <v>2085</v>
      </c>
      <c r="P194" s="325">
        <f t="shared" si="4"/>
        <v>1</v>
      </c>
      <c r="Q194" s="326" t="str" cm="1">
        <f t="array" aca="1" ref="Q194" ca="1">IF(ISNUMBER(P194),IF(P194=100%,"CUMPLIDA",IF(AND(ISNUMBER(L194),ISNUMBER(INDIRECT("FECHA_"&amp;$B194,1))), IF(L194&lt;=INDIRECT("FECHA_"&amp;$B194,1),"INCUMPLIDA","PROCESO"), "VERIFICAR FECHA")),"SIN VALOR AVANCE")</f>
        <v>CUMPLIDA</v>
      </c>
    </row>
    <row r="195" spans="1:17" ht="90.75" x14ac:dyDescent="0.2">
      <c r="A195" s="331" t="s">
        <v>18</v>
      </c>
      <c r="B195" s="332" t="s">
        <v>14</v>
      </c>
      <c r="C195" s="767"/>
      <c r="D195" s="767"/>
      <c r="E195" s="769"/>
      <c r="F195" s="769"/>
      <c r="G195" s="769"/>
      <c r="H195" s="321" t="s">
        <v>2086</v>
      </c>
      <c r="I195" s="321" t="s">
        <v>2087</v>
      </c>
      <c r="J195" s="322">
        <v>1</v>
      </c>
      <c r="K195" s="323">
        <v>44621</v>
      </c>
      <c r="L195" s="323">
        <v>44681</v>
      </c>
      <c r="M195" s="324">
        <f t="shared" si="5"/>
        <v>8.5714285714285712</v>
      </c>
      <c r="N195" s="325">
        <v>1</v>
      </c>
      <c r="O195" s="321" t="s">
        <v>2085</v>
      </c>
      <c r="P195" s="325">
        <f t="shared" si="4"/>
        <v>1</v>
      </c>
      <c r="Q195" s="326" t="str" cm="1">
        <f t="array" aca="1" ref="Q195" ca="1">IF(ISNUMBER(P195),IF(P195=100%,"CUMPLIDA",IF(AND(ISNUMBER(L195),ISNUMBER(INDIRECT("FECHA_"&amp;$B195,1))), IF(L195&lt;=INDIRECT("FECHA_"&amp;$B195,1),"INCUMPLIDA","PROCESO"), "VERIFICAR FECHA")),"SIN VALOR AVANCE")</f>
        <v>CUMPLIDA</v>
      </c>
    </row>
    <row r="196" spans="1:17" ht="90.75" x14ac:dyDescent="0.2">
      <c r="A196" s="331" t="s">
        <v>18</v>
      </c>
      <c r="B196" s="332" t="s">
        <v>14</v>
      </c>
      <c r="C196" s="767"/>
      <c r="D196" s="767"/>
      <c r="E196" s="769"/>
      <c r="F196" s="769"/>
      <c r="G196" s="769"/>
      <c r="H196" s="321" t="s">
        <v>2088</v>
      </c>
      <c r="I196" s="321" t="s">
        <v>2089</v>
      </c>
      <c r="J196" s="322">
        <v>1</v>
      </c>
      <c r="K196" s="323">
        <v>44682</v>
      </c>
      <c r="L196" s="323">
        <v>44803</v>
      </c>
      <c r="M196" s="324">
        <f t="shared" si="5"/>
        <v>17.285714285714285</v>
      </c>
      <c r="N196" s="325">
        <v>1</v>
      </c>
      <c r="O196" s="321" t="s">
        <v>2085</v>
      </c>
      <c r="P196" s="325">
        <f t="shared" si="4"/>
        <v>1</v>
      </c>
      <c r="Q196" s="326" t="str" cm="1">
        <f t="array" aca="1" ref="Q196" ca="1">IF(ISNUMBER(P196),IF(P196=100%,"CUMPLIDA",IF(AND(ISNUMBER(L196),ISNUMBER(INDIRECT("FECHA_"&amp;$B196,1))), IF(L196&lt;=INDIRECT("FECHA_"&amp;$B196,1),"INCUMPLIDA","PROCESO"), "VERIFICAR FECHA")),"SIN VALOR AVANCE")</f>
        <v>CUMPLIDA</v>
      </c>
    </row>
    <row r="197" spans="1:17" ht="90.75" customHeight="1" x14ac:dyDescent="0.2">
      <c r="A197" s="331" t="s">
        <v>18</v>
      </c>
      <c r="B197" s="332" t="s">
        <v>14</v>
      </c>
      <c r="C197" s="767"/>
      <c r="D197" s="767"/>
      <c r="E197" s="769"/>
      <c r="F197" s="769"/>
      <c r="G197" s="769" t="s">
        <v>2090</v>
      </c>
      <c r="H197" s="321" t="s">
        <v>2091</v>
      </c>
      <c r="I197" s="321" t="s">
        <v>2092</v>
      </c>
      <c r="J197" s="322">
        <v>1</v>
      </c>
      <c r="K197" s="323">
        <v>44531</v>
      </c>
      <c r="L197" s="323">
        <v>44561</v>
      </c>
      <c r="M197" s="324">
        <f t="shared" si="5"/>
        <v>4.2857142857142856</v>
      </c>
      <c r="N197" s="325">
        <v>1</v>
      </c>
      <c r="O197" s="321" t="s">
        <v>2093</v>
      </c>
      <c r="P197" s="325">
        <f t="shared" si="4"/>
        <v>1</v>
      </c>
      <c r="Q197" s="326" t="str" cm="1">
        <f t="array" aca="1" ref="Q197" ca="1">IF(ISNUMBER(P197),IF(P197=100%,"CUMPLIDA",IF(AND(ISNUMBER(L197),ISNUMBER(INDIRECT("FECHA_"&amp;$B197,1))), IF(L197&lt;=INDIRECT("FECHA_"&amp;$B197,1),"INCUMPLIDA","PROCESO"), "VERIFICAR FECHA")),"SIN VALOR AVANCE")</f>
        <v>CUMPLIDA</v>
      </c>
    </row>
    <row r="198" spans="1:17" ht="90.75" customHeight="1" x14ac:dyDescent="0.2">
      <c r="A198" s="331" t="s">
        <v>18</v>
      </c>
      <c r="B198" s="332" t="s">
        <v>14</v>
      </c>
      <c r="C198" s="767"/>
      <c r="D198" s="767"/>
      <c r="E198" s="769"/>
      <c r="F198" s="769"/>
      <c r="G198" s="769"/>
      <c r="H198" s="321" t="s">
        <v>2094</v>
      </c>
      <c r="I198" s="321" t="s">
        <v>1178</v>
      </c>
      <c r="J198" s="322">
        <v>2</v>
      </c>
      <c r="K198" s="323">
        <v>44564</v>
      </c>
      <c r="L198" s="323">
        <v>44592</v>
      </c>
      <c r="M198" s="324">
        <f t="shared" si="5"/>
        <v>4</v>
      </c>
      <c r="N198" s="325">
        <v>1</v>
      </c>
      <c r="O198" s="321" t="s">
        <v>2093</v>
      </c>
      <c r="P198" s="325">
        <f t="shared" si="4"/>
        <v>1</v>
      </c>
      <c r="Q198" s="326" t="str" cm="1">
        <f t="array" aca="1" ref="Q198" ca="1">IF(ISNUMBER(P198),IF(P198=100%,"CUMPLIDA",IF(AND(ISNUMBER(L198),ISNUMBER(INDIRECT("FECHA_"&amp;$B198,1))), IF(L198&lt;=INDIRECT("FECHA_"&amp;$B198,1),"INCUMPLIDA","PROCESO"), "VERIFICAR FECHA")),"SIN VALOR AVANCE")</f>
        <v>CUMPLIDA</v>
      </c>
    </row>
    <row r="199" spans="1:17" ht="90.75" customHeight="1" x14ac:dyDescent="0.2">
      <c r="A199" s="331" t="s">
        <v>18</v>
      </c>
      <c r="B199" s="332" t="s">
        <v>14</v>
      </c>
      <c r="C199" s="767"/>
      <c r="D199" s="767"/>
      <c r="E199" s="769"/>
      <c r="F199" s="769"/>
      <c r="G199" s="320" t="s">
        <v>2095</v>
      </c>
      <c r="H199" s="321" t="s">
        <v>2096</v>
      </c>
      <c r="I199" s="321" t="s">
        <v>2097</v>
      </c>
      <c r="J199" s="322">
        <v>1</v>
      </c>
      <c r="K199" s="323">
        <v>44564</v>
      </c>
      <c r="L199" s="323">
        <v>44773</v>
      </c>
      <c r="M199" s="324">
        <f t="shared" si="5"/>
        <v>29.857142857142858</v>
      </c>
      <c r="N199" s="325">
        <v>1</v>
      </c>
      <c r="O199" s="321" t="s">
        <v>2093</v>
      </c>
      <c r="P199" s="325">
        <f t="shared" si="4"/>
        <v>1</v>
      </c>
      <c r="Q199" s="326" t="str" cm="1">
        <f t="array" aca="1" ref="Q199" ca="1">IF(ISNUMBER(P199),IF(P199=100%,"CUMPLIDA",IF(AND(ISNUMBER(L199),ISNUMBER(INDIRECT("FECHA_"&amp;$B199,1))), IF(L199&lt;=INDIRECT("FECHA_"&amp;$B199,1),"INCUMPLIDA","PROCESO"), "VERIFICAR FECHA")),"SIN VALOR AVANCE")</f>
        <v>CUMPLIDA</v>
      </c>
    </row>
    <row r="200" spans="1:17" ht="151.5" customHeight="1" x14ac:dyDescent="0.2">
      <c r="A200" s="331" t="s">
        <v>18</v>
      </c>
      <c r="B200" s="332" t="s">
        <v>14</v>
      </c>
      <c r="C200" s="767" t="s">
        <v>2098</v>
      </c>
      <c r="D200" s="767" t="s">
        <v>2099</v>
      </c>
      <c r="E200" s="769" t="s">
        <v>2100</v>
      </c>
      <c r="F200" s="769" t="s">
        <v>2101</v>
      </c>
      <c r="G200" s="320" t="s">
        <v>2102</v>
      </c>
      <c r="H200" s="321" t="s">
        <v>2103</v>
      </c>
      <c r="I200" s="321" t="s">
        <v>2104</v>
      </c>
      <c r="J200" s="325">
        <v>1</v>
      </c>
      <c r="K200" s="323">
        <v>45566</v>
      </c>
      <c r="L200" s="323">
        <v>45838</v>
      </c>
      <c r="M200" s="324">
        <f t="shared" si="5"/>
        <v>38.857142857142854</v>
      </c>
      <c r="N200" s="325">
        <v>1</v>
      </c>
      <c r="O200" s="330" t="s">
        <v>2105</v>
      </c>
      <c r="P200" s="325">
        <f t="shared" si="4"/>
        <v>1</v>
      </c>
      <c r="Q200" s="326" t="str" cm="1">
        <f t="array" aca="1" ref="Q200" ca="1">IF(ISNUMBER(P200),IF(P200=100%,"CUMPLIDA",IF(AND(ISNUMBER(L200),ISNUMBER(INDIRECT("FECHA_"&amp;$B200,1))), IF(L200&lt;=INDIRECT("FECHA_"&amp;$B200,1),"INCUMPLIDA","PROCESO"), "VERIFICAR FECHA")),"SIN VALOR AVANCE")</f>
        <v>CUMPLIDA</v>
      </c>
    </row>
    <row r="201" spans="1:17" ht="255" customHeight="1" x14ac:dyDescent="0.2">
      <c r="A201" s="331" t="s">
        <v>18</v>
      </c>
      <c r="B201" s="332" t="s">
        <v>14</v>
      </c>
      <c r="C201" s="767"/>
      <c r="D201" s="767"/>
      <c r="E201" s="769"/>
      <c r="F201" s="769"/>
      <c r="G201" s="320" t="s">
        <v>2106</v>
      </c>
      <c r="H201" s="321" t="s">
        <v>2107</v>
      </c>
      <c r="I201" s="321" t="s">
        <v>2108</v>
      </c>
      <c r="J201" s="322">
        <v>15</v>
      </c>
      <c r="K201" s="323">
        <v>45566</v>
      </c>
      <c r="L201" s="323">
        <v>45657</v>
      </c>
      <c r="M201" s="324">
        <f t="shared" si="5"/>
        <v>13</v>
      </c>
      <c r="N201" s="325">
        <v>1</v>
      </c>
      <c r="O201" s="330" t="s">
        <v>2109</v>
      </c>
      <c r="P201" s="325">
        <f t="shared" si="4"/>
        <v>1</v>
      </c>
      <c r="Q201" s="326" t="str" cm="1">
        <f t="array" aca="1" ref="Q201" ca="1">IF(ISNUMBER(P201),IF(P201=100%,"CUMPLIDA",IF(AND(ISNUMBER(L201),ISNUMBER(INDIRECT("FECHA_"&amp;$B201,1))), IF(L201&lt;=INDIRECT("FECHA_"&amp;$B201,1),"INCUMPLIDA","PROCESO"), "VERIFICAR FECHA")),"SIN VALOR AVANCE")</f>
        <v>CUMPLIDA</v>
      </c>
    </row>
    <row r="202" spans="1:17" ht="255" x14ac:dyDescent="0.2">
      <c r="A202" s="331" t="s">
        <v>18</v>
      </c>
      <c r="B202" s="332" t="s">
        <v>14</v>
      </c>
      <c r="C202" s="767"/>
      <c r="D202" s="767"/>
      <c r="E202" s="769"/>
      <c r="F202" s="769"/>
      <c r="G202" s="320" t="s">
        <v>2110</v>
      </c>
      <c r="H202" s="321" t="s">
        <v>2111</v>
      </c>
      <c r="I202" s="321" t="s">
        <v>2112</v>
      </c>
      <c r="J202" s="325">
        <v>1</v>
      </c>
      <c r="K202" s="323">
        <v>45566</v>
      </c>
      <c r="L202" s="323">
        <v>45657</v>
      </c>
      <c r="M202" s="324">
        <f t="shared" si="5"/>
        <v>13</v>
      </c>
      <c r="N202" s="325">
        <v>1</v>
      </c>
      <c r="O202" s="330" t="s">
        <v>2113</v>
      </c>
      <c r="P202" s="325">
        <f t="shared" si="4"/>
        <v>1</v>
      </c>
      <c r="Q202" s="326" t="str" cm="1">
        <f t="array" aca="1" ref="Q202" ca="1">IF(ISNUMBER(P202),IF(P202=100%,"CUMPLIDA",IF(AND(ISNUMBER(L202),ISNUMBER(INDIRECT("FECHA_"&amp;$B202,1))), IF(L202&lt;=INDIRECT("FECHA_"&amp;$B202,1),"INCUMPLIDA","PROCESO"), "VERIFICAR FECHA")),"SIN VALOR AVANCE")</f>
        <v>CUMPLIDA</v>
      </c>
    </row>
    <row r="203" spans="1:17" ht="300" customHeight="1" x14ac:dyDescent="0.2">
      <c r="A203" s="331" t="s">
        <v>18</v>
      </c>
      <c r="B203" s="332" t="s">
        <v>14</v>
      </c>
      <c r="C203" s="767"/>
      <c r="D203" s="767"/>
      <c r="E203" s="334" t="s">
        <v>2114</v>
      </c>
      <c r="F203" s="769"/>
      <c r="G203" s="320" t="s">
        <v>2115</v>
      </c>
      <c r="H203" s="321" t="s">
        <v>2116</v>
      </c>
      <c r="I203" s="321" t="s">
        <v>2117</v>
      </c>
      <c r="J203" s="322">
        <v>5</v>
      </c>
      <c r="K203" s="323">
        <v>45566</v>
      </c>
      <c r="L203" s="323">
        <v>45657</v>
      </c>
      <c r="M203" s="324">
        <f t="shared" si="5"/>
        <v>13</v>
      </c>
      <c r="N203" s="325">
        <v>1</v>
      </c>
      <c r="O203" s="321" t="s">
        <v>2118</v>
      </c>
      <c r="P203" s="325">
        <f t="shared" ref="P203:P237" si="6">IF(B203="ITRC",N203,N203/J203)</f>
        <v>1</v>
      </c>
      <c r="Q203" s="326" t="str" cm="1">
        <f t="array" aca="1" ref="Q203" ca="1">IF(ISNUMBER(P203),IF(P203=100%,"CUMPLIDA",IF(AND(ISNUMBER(L203),ISNUMBER(INDIRECT("FECHA_"&amp;$B203,1))), IF(L203&lt;=INDIRECT("FECHA_"&amp;$B203,1),"INCUMPLIDA","PROCESO"), "VERIFICAR FECHA")),"SIN VALOR AVANCE")</f>
        <v>CUMPLIDA</v>
      </c>
    </row>
    <row r="204" spans="1:17" ht="300" customHeight="1" x14ac:dyDescent="0.2">
      <c r="A204" s="331" t="s">
        <v>18</v>
      </c>
      <c r="B204" s="332" t="s">
        <v>14</v>
      </c>
      <c r="C204" s="767"/>
      <c r="D204" s="767"/>
      <c r="E204" s="334" t="s">
        <v>2119</v>
      </c>
      <c r="F204" s="769"/>
      <c r="G204" s="320" t="s">
        <v>2115</v>
      </c>
      <c r="H204" s="321" t="s">
        <v>2116</v>
      </c>
      <c r="I204" s="321" t="s">
        <v>2117</v>
      </c>
      <c r="J204" s="322">
        <v>5</v>
      </c>
      <c r="K204" s="323">
        <v>45566</v>
      </c>
      <c r="L204" s="323">
        <v>45657</v>
      </c>
      <c r="M204" s="324">
        <f t="shared" si="5"/>
        <v>13</v>
      </c>
      <c r="N204" s="325">
        <v>1</v>
      </c>
      <c r="O204" s="321" t="s">
        <v>2118</v>
      </c>
      <c r="P204" s="325">
        <f t="shared" si="6"/>
        <v>1</v>
      </c>
      <c r="Q204" s="326" t="str" cm="1">
        <f t="array" aca="1" ref="Q204" ca="1">IF(ISNUMBER(P204),IF(P204=100%,"CUMPLIDA",IF(AND(ISNUMBER(L204),ISNUMBER(INDIRECT("FECHA_"&amp;$B204,1))), IF(L204&lt;=INDIRECT("FECHA_"&amp;$B204,1),"INCUMPLIDA","PROCESO"), "VERIFICAR FECHA")),"SIN VALOR AVANCE")</f>
        <v>CUMPLIDA</v>
      </c>
    </row>
    <row r="205" spans="1:17" ht="135" x14ac:dyDescent="0.2">
      <c r="A205" s="331" t="s">
        <v>18</v>
      </c>
      <c r="B205" s="332" t="s">
        <v>14</v>
      </c>
      <c r="C205" s="767"/>
      <c r="D205" s="767"/>
      <c r="E205" s="769" t="s">
        <v>2120</v>
      </c>
      <c r="F205" s="769"/>
      <c r="G205" s="320" t="s">
        <v>2121</v>
      </c>
      <c r="H205" s="321" t="s">
        <v>2122</v>
      </c>
      <c r="I205" s="321" t="s">
        <v>2104</v>
      </c>
      <c r="J205" s="325">
        <v>1</v>
      </c>
      <c r="K205" s="323">
        <v>45566</v>
      </c>
      <c r="L205" s="323">
        <v>45838</v>
      </c>
      <c r="M205" s="324">
        <f t="shared" si="5"/>
        <v>38.857142857142854</v>
      </c>
      <c r="N205" s="325">
        <v>1</v>
      </c>
      <c r="O205" s="321" t="s">
        <v>2118</v>
      </c>
      <c r="P205" s="325">
        <f t="shared" si="6"/>
        <v>1</v>
      </c>
      <c r="Q205" s="326" t="str" cm="1">
        <f t="array" aca="1" ref="Q205" ca="1">IF(ISNUMBER(P205),IF(P205=100%,"CUMPLIDA",IF(AND(ISNUMBER(L205),ISNUMBER(INDIRECT("FECHA_"&amp;$B205,1))), IF(L205&lt;=INDIRECT("FECHA_"&amp;$B205,1),"INCUMPLIDA","PROCESO"), "VERIFICAR FECHA")),"SIN VALOR AVANCE")</f>
        <v>CUMPLIDA</v>
      </c>
    </row>
    <row r="206" spans="1:17" ht="255" x14ac:dyDescent="0.2">
      <c r="A206" s="331" t="s">
        <v>18</v>
      </c>
      <c r="B206" s="332" t="s">
        <v>14</v>
      </c>
      <c r="C206" s="767"/>
      <c r="D206" s="767"/>
      <c r="E206" s="769"/>
      <c r="F206" s="769"/>
      <c r="G206" s="320" t="s">
        <v>2123</v>
      </c>
      <c r="H206" s="321" t="s">
        <v>2107</v>
      </c>
      <c r="I206" s="321" t="s">
        <v>2108</v>
      </c>
      <c r="J206" s="322">
        <v>15</v>
      </c>
      <c r="K206" s="323">
        <v>45566</v>
      </c>
      <c r="L206" s="323">
        <v>45657</v>
      </c>
      <c r="M206" s="324">
        <f t="shared" si="5"/>
        <v>13</v>
      </c>
      <c r="N206" s="325">
        <v>1</v>
      </c>
      <c r="O206" s="330" t="s">
        <v>2109</v>
      </c>
      <c r="P206" s="325">
        <f t="shared" si="6"/>
        <v>1</v>
      </c>
      <c r="Q206" s="326" t="str" cm="1">
        <f t="array" aca="1" ref="Q206" ca="1">IF(ISNUMBER(P206),IF(P206=100%,"CUMPLIDA",IF(AND(ISNUMBER(L206),ISNUMBER(INDIRECT("FECHA_"&amp;$B206,1))), IF(L206&lt;=INDIRECT("FECHA_"&amp;$B206,1),"INCUMPLIDA","PROCESO"), "VERIFICAR FECHA")),"SIN VALOR AVANCE")</f>
        <v>CUMPLIDA</v>
      </c>
    </row>
    <row r="207" spans="1:17" ht="255" x14ac:dyDescent="0.2">
      <c r="A207" s="331" t="s">
        <v>18</v>
      </c>
      <c r="B207" s="332" t="s">
        <v>14</v>
      </c>
      <c r="C207" s="767"/>
      <c r="D207" s="767"/>
      <c r="E207" s="769"/>
      <c r="F207" s="769"/>
      <c r="G207" s="320" t="s">
        <v>2110</v>
      </c>
      <c r="H207" s="321" t="s">
        <v>2111</v>
      </c>
      <c r="I207" s="321" t="s">
        <v>2112</v>
      </c>
      <c r="J207" s="325">
        <v>1</v>
      </c>
      <c r="K207" s="323">
        <v>45566</v>
      </c>
      <c r="L207" s="323">
        <v>45657</v>
      </c>
      <c r="M207" s="324">
        <f t="shared" si="5"/>
        <v>13</v>
      </c>
      <c r="N207" s="325">
        <v>1</v>
      </c>
      <c r="O207" s="330" t="s">
        <v>2113</v>
      </c>
      <c r="P207" s="325">
        <f t="shared" si="6"/>
        <v>1</v>
      </c>
      <c r="Q207" s="326" t="str" cm="1">
        <f t="array" aca="1" ref="Q207" ca="1">IF(ISNUMBER(P207),IF(P207=100%,"CUMPLIDA",IF(AND(ISNUMBER(L207),ISNUMBER(INDIRECT("FECHA_"&amp;$B207,1))), IF(L207&lt;=INDIRECT("FECHA_"&amp;$B207,1),"INCUMPLIDA","PROCESO"), "VERIFICAR FECHA")),"SIN VALOR AVANCE")</f>
        <v>CUMPLIDA</v>
      </c>
    </row>
    <row r="208" spans="1:17" ht="300" customHeight="1" x14ac:dyDescent="0.2">
      <c r="A208" s="331" t="s">
        <v>18</v>
      </c>
      <c r="B208" s="332" t="s">
        <v>14</v>
      </c>
      <c r="C208" s="767"/>
      <c r="D208" s="767"/>
      <c r="E208" s="769"/>
      <c r="F208" s="769"/>
      <c r="G208" s="320" t="s">
        <v>2115</v>
      </c>
      <c r="H208" s="321" t="s">
        <v>2116</v>
      </c>
      <c r="I208" s="321" t="s">
        <v>2117</v>
      </c>
      <c r="J208" s="322">
        <v>5</v>
      </c>
      <c r="K208" s="323">
        <v>45566</v>
      </c>
      <c r="L208" s="323">
        <v>45657</v>
      </c>
      <c r="M208" s="324">
        <f t="shared" ref="M208:M271" si="7">(L208-K208)/7</f>
        <v>13</v>
      </c>
      <c r="N208" s="325">
        <v>1</v>
      </c>
      <c r="O208" s="321" t="s">
        <v>2118</v>
      </c>
      <c r="P208" s="325">
        <f t="shared" si="6"/>
        <v>1</v>
      </c>
      <c r="Q208" s="326" t="str" cm="1">
        <f t="array" aca="1" ref="Q208" ca="1">IF(ISNUMBER(P208),IF(P208=100%,"CUMPLIDA",IF(AND(ISNUMBER(L208),ISNUMBER(INDIRECT("FECHA_"&amp;$B208,1))), IF(L208&lt;=INDIRECT("FECHA_"&amp;$B208,1),"INCUMPLIDA","PROCESO"), "VERIFICAR FECHA")),"SIN VALOR AVANCE")</f>
        <v>CUMPLIDA</v>
      </c>
    </row>
    <row r="209" spans="1:17" ht="150" customHeight="1" x14ac:dyDescent="0.2">
      <c r="A209" s="331" t="s">
        <v>18</v>
      </c>
      <c r="B209" s="332" t="s">
        <v>14</v>
      </c>
      <c r="C209" s="767" t="s">
        <v>2124</v>
      </c>
      <c r="D209" s="767" t="s">
        <v>2125</v>
      </c>
      <c r="E209" s="769" t="s">
        <v>2126</v>
      </c>
      <c r="F209" s="769" t="s">
        <v>2127</v>
      </c>
      <c r="G209" s="320" t="s">
        <v>2128</v>
      </c>
      <c r="H209" s="321" t="s">
        <v>2129</v>
      </c>
      <c r="I209" s="321" t="s">
        <v>2130</v>
      </c>
      <c r="J209" s="322">
        <v>5</v>
      </c>
      <c r="K209" s="323">
        <v>45566</v>
      </c>
      <c r="L209" s="323">
        <v>45657</v>
      </c>
      <c r="M209" s="324">
        <f t="shared" si="7"/>
        <v>13</v>
      </c>
      <c r="N209" s="325">
        <v>1</v>
      </c>
      <c r="O209" s="321" t="s">
        <v>2118</v>
      </c>
      <c r="P209" s="325">
        <f t="shared" si="6"/>
        <v>1</v>
      </c>
      <c r="Q209" s="326" t="str" cm="1">
        <f t="array" aca="1" ref="Q209" ca="1">IF(ISNUMBER(P209),IF(P209=100%,"CUMPLIDA",IF(AND(ISNUMBER(L209),ISNUMBER(INDIRECT("FECHA_"&amp;$B209,1))), IF(L209&lt;=INDIRECT("FECHA_"&amp;$B209,1),"INCUMPLIDA","PROCESO"), "VERIFICAR FECHA")),"SIN VALOR AVANCE")</f>
        <v>CUMPLIDA</v>
      </c>
    </row>
    <row r="210" spans="1:17" ht="285" customHeight="1" x14ac:dyDescent="0.2">
      <c r="A210" s="331" t="s">
        <v>18</v>
      </c>
      <c r="B210" s="332" t="s">
        <v>14</v>
      </c>
      <c r="C210" s="767"/>
      <c r="D210" s="767"/>
      <c r="E210" s="769"/>
      <c r="F210" s="769"/>
      <c r="G210" s="320" t="s">
        <v>2128</v>
      </c>
      <c r="H210" s="321" t="s">
        <v>2116</v>
      </c>
      <c r="I210" s="321" t="s">
        <v>2130</v>
      </c>
      <c r="J210" s="322">
        <v>5</v>
      </c>
      <c r="K210" s="323">
        <v>45566</v>
      </c>
      <c r="L210" s="323">
        <v>45657</v>
      </c>
      <c r="M210" s="324">
        <f t="shared" si="7"/>
        <v>13</v>
      </c>
      <c r="N210" s="325">
        <v>1</v>
      </c>
      <c r="O210" s="321" t="s">
        <v>2118</v>
      </c>
      <c r="P210" s="325">
        <f t="shared" si="6"/>
        <v>1</v>
      </c>
      <c r="Q210" s="326" t="str" cm="1">
        <f t="array" aca="1" ref="Q210" ca="1">IF(ISNUMBER(P210),IF(P210=100%,"CUMPLIDA",IF(AND(ISNUMBER(L210),ISNUMBER(INDIRECT("FECHA_"&amp;$B210,1))), IF(L210&lt;=INDIRECT("FECHA_"&amp;$B210,1),"INCUMPLIDA","PROCESO"), "VERIFICAR FECHA")),"SIN VALOR AVANCE")</f>
        <v>CUMPLIDA</v>
      </c>
    </row>
    <row r="211" spans="1:17" ht="285" customHeight="1" x14ac:dyDescent="0.2">
      <c r="A211" s="331" t="s">
        <v>18</v>
      </c>
      <c r="B211" s="332" t="s">
        <v>14</v>
      </c>
      <c r="C211" s="767"/>
      <c r="D211" s="767"/>
      <c r="E211" s="769"/>
      <c r="F211" s="769"/>
      <c r="G211" s="320" t="s">
        <v>2131</v>
      </c>
      <c r="H211" s="321" t="s">
        <v>2129</v>
      </c>
      <c r="I211" s="321" t="s">
        <v>2130</v>
      </c>
      <c r="J211" s="322">
        <v>5</v>
      </c>
      <c r="K211" s="323">
        <v>45566</v>
      </c>
      <c r="L211" s="323">
        <v>45657</v>
      </c>
      <c r="M211" s="324">
        <f t="shared" si="7"/>
        <v>13</v>
      </c>
      <c r="N211" s="325">
        <v>1</v>
      </c>
      <c r="O211" s="321" t="s">
        <v>2118</v>
      </c>
      <c r="P211" s="325">
        <f t="shared" si="6"/>
        <v>1</v>
      </c>
      <c r="Q211" s="326" t="str" cm="1">
        <f t="array" aca="1" ref="Q211" ca="1">IF(ISNUMBER(P211),IF(P211=100%,"CUMPLIDA",IF(AND(ISNUMBER(L211),ISNUMBER(INDIRECT("FECHA_"&amp;$B211,1))), IF(L211&lt;=INDIRECT("FECHA_"&amp;$B211,1),"INCUMPLIDA","PROCESO"), "VERIFICAR FECHA")),"SIN VALOR AVANCE")</f>
        <v>CUMPLIDA</v>
      </c>
    </row>
    <row r="212" spans="1:17" ht="285" customHeight="1" x14ac:dyDescent="0.2">
      <c r="A212" s="331" t="s">
        <v>18</v>
      </c>
      <c r="B212" s="332" t="s">
        <v>14</v>
      </c>
      <c r="C212" s="767"/>
      <c r="D212" s="767"/>
      <c r="E212" s="769"/>
      <c r="F212" s="769"/>
      <c r="G212" s="320" t="s">
        <v>2128</v>
      </c>
      <c r="H212" s="321" t="s">
        <v>2129</v>
      </c>
      <c r="I212" s="321" t="s">
        <v>2130</v>
      </c>
      <c r="J212" s="322">
        <v>5</v>
      </c>
      <c r="K212" s="323">
        <v>45566</v>
      </c>
      <c r="L212" s="323">
        <v>45657</v>
      </c>
      <c r="M212" s="324">
        <f t="shared" si="7"/>
        <v>13</v>
      </c>
      <c r="N212" s="325">
        <v>1</v>
      </c>
      <c r="O212" s="321" t="s">
        <v>2118</v>
      </c>
      <c r="P212" s="325">
        <f t="shared" si="6"/>
        <v>1</v>
      </c>
      <c r="Q212" s="326" t="str" cm="1">
        <f t="array" aca="1" ref="Q212" ca="1">IF(ISNUMBER(P212),IF(P212=100%,"CUMPLIDA",IF(AND(ISNUMBER(L212),ISNUMBER(INDIRECT("FECHA_"&amp;$B212,1))), IF(L212&lt;=INDIRECT("FECHA_"&amp;$B212,1),"INCUMPLIDA","PROCESO"), "VERIFICAR FECHA")),"SIN VALOR AVANCE")</f>
        <v>CUMPLIDA</v>
      </c>
    </row>
    <row r="213" spans="1:17" ht="150" customHeight="1" x14ac:dyDescent="0.2">
      <c r="A213" s="331" t="s">
        <v>18</v>
      </c>
      <c r="B213" s="332" t="s">
        <v>14</v>
      </c>
      <c r="C213" s="767"/>
      <c r="D213" s="767"/>
      <c r="E213" s="769" t="s">
        <v>2132</v>
      </c>
      <c r="F213" s="769"/>
      <c r="G213" s="320" t="s">
        <v>2128</v>
      </c>
      <c r="H213" s="321" t="s">
        <v>2129</v>
      </c>
      <c r="I213" s="321" t="s">
        <v>2130</v>
      </c>
      <c r="J213" s="322">
        <v>5</v>
      </c>
      <c r="K213" s="323">
        <v>45566</v>
      </c>
      <c r="L213" s="323">
        <v>45657</v>
      </c>
      <c r="M213" s="324">
        <f t="shared" si="7"/>
        <v>13</v>
      </c>
      <c r="N213" s="325">
        <v>1</v>
      </c>
      <c r="O213" s="321" t="s">
        <v>2118</v>
      </c>
      <c r="P213" s="325">
        <f t="shared" si="6"/>
        <v>1</v>
      </c>
      <c r="Q213" s="326" t="str" cm="1">
        <f t="array" aca="1" ref="Q213" ca="1">IF(ISNUMBER(P213),IF(P213=100%,"CUMPLIDA",IF(AND(ISNUMBER(L213),ISNUMBER(INDIRECT("FECHA_"&amp;$B213,1))), IF(L213&lt;=INDIRECT("FECHA_"&amp;$B213,1),"INCUMPLIDA","PROCESO"), "VERIFICAR FECHA")),"SIN VALOR AVANCE")</f>
        <v>CUMPLIDA</v>
      </c>
    </row>
    <row r="214" spans="1:17" ht="285" customHeight="1" x14ac:dyDescent="0.2">
      <c r="A214" s="331" t="s">
        <v>18</v>
      </c>
      <c r="B214" s="332" t="s">
        <v>14</v>
      </c>
      <c r="C214" s="767"/>
      <c r="D214" s="767"/>
      <c r="E214" s="769"/>
      <c r="F214" s="769"/>
      <c r="G214" s="320" t="s">
        <v>2133</v>
      </c>
      <c r="H214" s="321" t="s">
        <v>2129</v>
      </c>
      <c r="I214" s="321" t="s">
        <v>2130</v>
      </c>
      <c r="J214" s="322">
        <v>5</v>
      </c>
      <c r="K214" s="323">
        <v>45566</v>
      </c>
      <c r="L214" s="323">
        <v>45657</v>
      </c>
      <c r="M214" s="324">
        <f t="shared" si="7"/>
        <v>13</v>
      </c>
      <c r="N214" s="325">
        <v>1</v>
      </c>
      <c r="O214" s="321" t="s">
        <v>2118</v>
      </c>
      <c r="P214" s="325">
        <f t="shared" si="6"/>
        <v>1</v>
      </c>
      <c r="Q214" s="326" t="str" cm="1">
        <f t="array" aca="1" ref="Q214" ca="1">IF(ISNUMBER(P214),IF(P214=100%,"CUMPLIDA",IF(AND(ISNUMBER(L214),ISNUMBER(INDIRECT("FECHA_"&amp;$B214,1))), IF(L214&lt;=INDIRECT("FECHA_"&amp;$B214,1),"INCUMPLIDA","PROCESO"), "VERIFICAR FECHA")),"SIN VALOR AVANCE")</f>
        <v>CUMPLIDA</v>
      </c>
    </row>
    <row r="215" spans="1:17" ht="285" customHeight="1" x14ac:dyDescent="0.2">
      <c r="A215" s="331" t="s">
        <v>18</v>
      </c>
      <c r="B215" s="332" t="s">
        <v>14</v>
      </c>
      <c r="C215" s="767"/>
      <c r="D215" s="767"/>
      <c r="E215" s="769"/>
      <c r="F215" s="769"/>
      <c r="G215" s="320" t="s">
        <v>2128</v>
      </c>
      <c r="H215" s="321" t="s">
        <v>2129</v>
      </c>
      <c r="I215" s="321" t="s">
        <v>2130</v>
      </c>
      <c r="J215" s="322">
        <v>5</v>
      </c>
      <c r="K215" s="323">
        <v>45566</v>
      </c>
      <c r="L215" s="323">
        <v>45657</v>
      </c>
      <c r="M215" s="324">
        <f t="shared" si="7"/>
        <v>13</v>
      </c>
      <c r="N215" s="325">
        <v>1</v>
      </c>
      <c r="O215" s="321" t="s">
        <v>2118</v>
      </c>
      <c r="P215" s="325">
        <f t="shared" si="6"/>
        <v>1</v>
      </c>
      <c r="Q215" s="326" t="str" cm="1">
        <f t="array" aca="1" ref="Q215" ca="1">IF(ISNUMBER(P215),IF(P215=100%,"CUMPLIDA",IF(AND(ISNUMBER(L215),ISNUMBER(INDIRECT("FECHA_"&amp;$B215,1))), IF(L215&lt;=INDIRECT("FECHA_"&amp;$B215,1),"INCUMPLIDA","PROCESO"), "VERIFICAR FECHA")),"SIN VALOR AVANCE")</f>
        <v>CUMPLIDA</v>
      </c>
    </row>
    <row r="216" spans="1:17" ht="285" customHeight="1" x14ac:dyDescent="0.2">
      <c r="A216" s="331" t="s">
        <v>18</v>
      </c>
      <c r="B216" s="332" t="s">
        <v>14</v>
      </c>
      <c r="C216" s="767"/>
      <c r="D216" s="767"/>
      <c r="E216" s="769" t="s">
        <v>2134</v>
      </c>
      <c r="F216" s="769"/>
      <c r="G216" s="320" t="s">
        <v>2128</v>
      </c>
      <c r="H216" s="321" t="s">
        <v>2129</v>
      </c>
      <c r="I216" s="321" t="s">
        <v>2130</v>
      </c>
      <c r="J216" s="322">
        <v>5</v>
      </c>
      <c r="K216" s="323">
        <v>45566</v>
      </c>
      <c r="L216" s="323">
        <v>45657</v>
      </c>
      <c r="M216" s="324">
        <f t="shared" si="7"/>
        <v>13</v>
      </c>
      <c r="N216" s="325">
        <v>1</v>
      </c>
      <c r="O216" s="321" t="s">
        <v>2118</v>
      </c>
      <c r="P216" s="325">
        <f t="shared" si="6"/>
        <v>1</v>
      </c>
      <c r="Q216" s="326" t="str" cm="1">
        <f t="array" aca="1" ref="Q216" ca="1">IF(ISNUMBER(P216),IF(P216=100%,"CUMPLIDA",IF(AND(ISNUMBER(L216),ISNUMBER(INDIRECT("FECHA_"&amp;$B216,1))), IF(L216&lt;=INDIRECT("FECHA_"&amp;$B216,1),"INCUMPLIDA","PROCESO"), "VERIFICAR FECHA")),"SIN VALOR AVANCE")</f>
        <v>CUMPLIDA</v>
      </c>
    </row>
    <row r="217" spans="1:17" ht="285" customHeight="1" x14ac:dyDescent="0.2">
      <c r="A217" s="331" t="s">
        <v>18</v>
      </c>
      <c r="B217" s="332" t="s">
        <v>14</v>
      </c>
      <c r="C217" s="767"/>
      <c r="D217" s="767"/>
      <c r="E217" s="769"/>
      <c r="F217" s="769"/>
      <c r="G217" s="320" t="s">
        <v>2128</v>
      </c>
      <c r="H217" s="321" t="s">
        <v>2129</v>
      </c>
      <c r="I217" s="321" t="s">
        <v>2130</v>
      </c>
      <c r="J217" s="322">
        <v>5</v>
      </c>
      <c r="K217" s="323">
        <v>45566</v>
      </c>
      <c r="L217" s="323">
        <v>45657</v>
      </c>
      <c r="M217" s="324">
        <f t="shared" si="7"/>
        <v>13</v>
      </c>
      <c r="N217" s="325">
        <v>1</v>
      </c>
      <c r="O217" s="321" t="s">
        <v>2118</v>
      </c>
      <c r="P217" s="325">
        <f t="shared" si="6"/>
        <v>1</v>
      </c>
      <c r="Q217" s="326" t="str" cm="1">
        <f t="array" aca="1" ref="Q217" ca="1">IF(ISNUMBER(P217),IF(P217=100%,"CUMPLIDA",IF(AND(ISNUMBER(L217),ISNUMBER(INDIRECT("FECHA_"&amp;$B217,1))), IF(L217&lt;=INDIRECT("FECHA_"&amp;$B217,1),"INCUMPLIDA","PROCESO"), "VERIFICAR FECHA")),"SIN VALOR AVANCE")</f>
        <v>CUMPLIDA</v>
      </c>
    </row>
    <row r="218" spans="1:17" ht="285" customHeight="1" x14ac:dyDescent="0.2">
      <c r="A218" s="331" t="s">
        <v>18</v>
      </c>
      <c r="B218" s="332" t="s">
        <v>14</v>
      </c>
      <c r="C218" s="767"/>
      <c r="D218" s="767"/>
      <c r="E218" s="769"/>
      <c r="F218" s="769"/>
      <c r="G218" s="320" t="s">
        <v>2128</v>
      </c>
      <c r="H218" s="321" t="s">
        <v>2129</v>
      </c>
      <c r="I218" s="321" t="s">
        <v>2130</v>
      </c>
      <c r="J218" s="322">
        <v>5</v>
      </c>
      <c r="K218" s="323">
        <v>45566</v>
      </c>
      <c r="L218" s="323">
        <v>45657</v>
      </c>
      <c r="M218" s="324">
        <f t="shared" si="7"/>
        <v>13</v>
      </c>
      <c r="N218" s="325">
        <v>1</v>
      </c>
      <c r="O218" s="321" t="s">
        <v>2118</v>
      </c>
      <c r="P218" s="325">
        <f t="shared" si="6"/>
        <v>1</v>
      </c>
      <c r="Q218" s="326" t="str" cm="1">
        <f t="array" aca="1" ref="Q218" ca="1">IF(ISNUMBER(P218),IF(P218=100%,"CUMPLIDA",IF(AND(ISNUMBER(L218),ISNUMBER(INDIRECT("FECHA_"&amp;$B218,1))), IF(L218&lt;=INDIRECT("FECHA_"&amp;$B218,1),"INCUMPLIDA","PROCESO"), "VERIFICAR FECHA")),"SIN VALOR AVANCE")</f>
        <v>CUMPLIDA</v>
      </c>
    </row>
    <row r="219" spans="1:17" ht="150" customHeight="1" x14ac:dyDescent="0.2">
      <c r="A219" s="331" t="s">
        <v>18</v>
      </c>
      <c r="B219" s="332" t="s">
        <v>14</v>
      </c>
      <c r="C219" s="767"/>
      <c r="D219" s="767"/>
      <c r="E219" s="769" t="s">
        <v>2135</v>
      </c>
      <c r="F219" s="769"/>
      <c r="G219" s="320" t="s">
        <v>2128</v>
      </c>
      <c r="H219" s="321" t="s">
        <v>2116</v>
      </c>
      <c r="I219" s="321" t="s">
        <v>2117</v>
      </c>
      <c r="J219" s="322">
        <v>5</v>
      </c>
      <c r="K219" s="323">
        <v>45566</v>
      </c>
      <c r="L219" s="323">
        <v>45657</v>
      </c>
      <c r="M219" s="324">
        <f t="shared" si="7"/>
        <v>13</v>
      </c>
      <c r="N219" s="325">
        <v>1</v>
      </c>
      <c r="O219" s="321" t="s">
        <v>2118</v>
      </c>
      <c r="P219" s="325">
        <f t="shared" si="6"/>
        <v>1</v>
      </c>
      <c r="Q219" s="326" t="str" cm="1">
        <f t="array" aca="1" ref="Q219" ca="1">IF(ISNUMBER(P219),IF(P219=100%,"CUMPLIDA",IF(AND(ISNUMBER(L219),ISNUMBER(INDIRECT("FECHA_"&amp;$B219,1))), IF(L219&lt;=INDIRECT("FECHA_"&amp;$B219,1),"INCUMPLIDA","PROCESO"), "VERIFICAR FECHA")),"SIN VALOR AVANCE")</f>
        <v>CUMPLIDA</v>
      </c>
    </row>
    <row r="220" spans="1:17" ht="285" customHeight="1" x14ac:dyDescent="0.2">
      <c r="A220" s="331" t="s">
        <v>18</v>
      </c>
      <c r="B220" s="332" t="s">
        <v>14</v>
      </c>
      <c r="C220" s="767"/>
      <c r="D220" s="767"/>
      <c r="E220" s="769"/>
      <c r="F220" s="769"/>
      <c r="G220" s="320" t="s">
        <v>2128</v>
      </c>
      <c r="H220" s="321" t="s">
        <v>2116</v>
      </c>
      <c r="I220" s="321" t="s">
        <v>2117</v>
      </c>
      <c r="J220" s="322">
        <v>5</v>
      </c>
      <c r="K220" s="323">
        <v>45566</v>
      </c>
      <c r="L220" s="323">
        <v>45657</v>
      </c>
      <c r="M220" s="324">
        <f t="shared" si="7"/>
        <v>13</v>
      </c>
      <c r="N220" s="325">
        <v>1</v>
      </c>
      <c r="O220" s="321" t="s">
        <v>2118</v>
      </c>
      <c r="P220" s="325">
        <f t="shared" si="6"/>
        <v>1</v>
      </c>
      <c r="Q220" s="326" t="str" cm="1">
        <f t="array" aca="1" ref="Q220" ca="1">IF(ISNUMBER(P220),IF(P220=100%,"CUMPLIDA",IF(AND(ISNUMBER(L220),ISNUMBER(INDIRECT("FECHA_"&amp;$B220,1))), IF(L220&lt;=INDIRECT("FECHA_"&amp;$B220,1),"INCUMPLIDA","PROCESO"), "VERIFICAR FECHA")),"SIN VALOR AVANCE")</f>
        <v>CUMPLIDA</v>
      </c>
    </row>
    <row r="221" spans="1:17" ht="285" customHeight="1" x14ac:dyDescent="0.2">
      <c r="A221" s="331" t="s">
        <v>18</v>
      </c>
      <c r="B221" s="332" t="s">
        <v>14</v>
      </c>
      <c r="C221" s="767"/>
      <c r="D221" s="767"/>
      <c r="E221" s="769"/>
      <c r="F221" s="769"/>
      <c r="G221" s="320" t="s">
        <v>2128</v>
      </c>
      <c r="H221" s="321" t="s">
        <v>2116</v>
      </c>
      <c r="I221" s="321" t="s">
        <v>2117</v>
      </c>
      <c r="J221" s="322">
        <v>5</v>
      </c>
      <c r="K221" s="323">
        <v>45566</v>
      </c>
      <c r="L221" s="323">
        <v>45657</v>
      </c>
      <c r="M221" s="324">
        <f t="shared" si="7"/>
        <v>13</v>
      </c>
      <c r="N221" s="325">
        <v>1</v>
      </c>
      <c r="O221" s="321" t="s">
        <v>2118</v>
      </c>
      <c r="P221" s="325">
        <f t="shared" si="6"/>
        <v>1</v>
      </c>
      <c r="Q221" s="326" t="str" cm="1">
        <f t="array" aca="1" ref="Q221" ca="1">IF(ISNUMBER(P221),IF(P221=100%,"CUMPLIDA",IF(AND(ISNUMBER(L221),ISNUMBER(INDIRECT("FECHA_"&amp;$B221,1))), IF(L221&lt;=INDIRECT("FECHA_"&amp;$B221,1),"INCUMPLIDA","PROCESO"), "VERIFICAR FECHA")),"SIN VALOR AVANCE")</f>
        <v>CUMPLIDA</v>
      </c>
    </row>
    <row r="222" spans="1:17" ht="285" customHeight="1" x14ac:dyDescent="0.2">
      <c r="A222" s="331" t="s">
        <v>18</v>
      </c>
      <c r="B222" s="332" t="s">
        <v>14</v>
      </c>
      <c r="C222" s="767"/>
      <c r="D222" s="767"/>
      <c r="E222" s="769" t="s">
        <v>2136</v>
      </c>
      <c r="F222" s="769"/>
      <c r="G222" s="320" t="s">
        <v>2128</v>
      </c>
      <c r="H222" s="321" t="s">
        <v>2116</v>
      </c>
      <c r="I222" s="321" t="s">
        <v>2117</v>
      </c>
      <c r="J222" s="322">
        <v>5</v>
      </c>
      <c r="K222" s="323">
        <v>45566</v>
      </c>
      <c r="L222" s="323">
        <v>45657</v>
      </c>
      <c r="M222" s="324">
        <f t="shared" si="7"/>
        <v>13</v>
      </c>
      <c r="N222" s="325">
        <v>1</v>
      </c>
      <c r="O222" s="321" t="s">
        <v>2118</v>
      </c>
      <c r="P222" s="325">
        <f t="shared" si="6"/>
        <v>1</v>
      </c>
      <c r="Q222" s="326" t="str" cm="1">
        <f t="array" aca="1" ref="Q222" ca="1">IF(ISNUMBER(P222),IF(P222=100%,"CUMPLIDA",IF(AND(ISNUMBER(L222),ISNUMBER(INDIRECT("FECHA_"&amp;$B222,1))), IF(L222&lt;=INDIRECT("FECHA_"&amp;$B222,1),"INCUMPLIDA","PROCESO"), "VERIFICAR FECHA")),"SIN VALOR AVANCE")</f>
        <v>CUMPLIDA</v>
      </c>
    </row>
    <row r="223" spans="1:17" ht="285" customHeight="1" x14ac:dyDescent="0.2">
      <c r="A223" s="331" t="s">
        <v>18</v>
      </c>
      <c r="B223" s="332" t="s">
        <v>14</v>
      </c>
      <c r="C223" s="767"/>
      <c r="D223" s="767"/>
      <c r="E223" s="769"/>
      <c r="F223" s="769"/>
      <c r="G223" s="320" t="s">
        <v>2128</v>
      </c>
      <c r="H223" s="321" t="s">
        <v>2116</v>
      </c>
      <c r="I223" s="321" t="s">
        <v>2117</v>
      </c>
      <c r="J223" s="322">
        <v>5</v>
      </c>
      <c r="K223" s="323">
        <v>45566</v>
      </c>
      <c r="L223" s="323">
        <v>45657</v>
      </c>
      <c r="M223" s="324">
        <f t="shared" si="7"/>
        <v>13</v>
      </c>
      <c r="N223" s="325">
        <v>1</v>
      </c>
      <c r="O223" s="321" t="s">
        <v>2118</v>
      </c>
      <c r="P223" s="325">
        <f t="shared" si="6"/>
        <v>1</v>
      </c>
      <c r="Q223" s="326" t="str" cm="1">
        <f t="array" aca="1" ref="Q223" ca="1">IF(ISNUMBER(P223),IF(P223=100%,"CUMPLIDA",IF(AND(ISNUMBER(L223),ISNUMBER(INDIRECT("FECHA_"&amp;$B223,1))), IF(L223&lt;=INDIRECT("FECHA_"&amp;$B223,1),"INCUMPLIDA","PROCESO"), "VERIFICAR FECHA")),"SIN VALOR AVANCE")</f>
        <v>CUMPLIDA</v>
      </c>
    </row>
    <row r="224" spans="1:17" ht="285" customHeight="1" x14ac:dyDescent="0.2">
      <c r="A224" s="331" t="s">
        <v>18</v>
      </c>
      <c r="B224" s="332" t="s">
        <v>14</v>
      </c>
      <c r="C224" s="767"/>
      <c r="D224" s="767"/>
      <c r="E224" s="769"/>
      <c r="F224" s="769"/>
      <c r="G224" s="320" t="s">
        <v>2128</v>
      </c>
      <c r="H224" s="321" t="s">
        <v>2116</v>
      </c>
      <c r="I224" s="321" t="s">
        <v>2117</v>
      </c>
      <c r="J224" s="322">
        <v>5</v>
      </c>
      <c r="K224" s="323">
        <v>45566</v>
      </c>
      <c r="L224" s="323">
        <v>45657</v>
      </c>
      <c r="M224" s="324">
        <f t="shared" si="7"/>
        <v>13</v>
      </c>
      <c r="N224" s="325">
        <v>1</v>
      </c>
      <c r="O224" s="321" t="s">
        <v>2118</v>
      </c>
      <c r="P224" s="325">
        <f t="shared" si="6"/>
        <v>1</v>
      </c>
      <c r="Q224" s="326" t="str" cm="1">
        <f t="array" aca="1" ref="Q224" ca="1">IF(ISNUMBER(P224),IF(P224=100%,"CUMPLIDA",IF(AND(ISNUMBER(L224),ISNUMBER(INDIRECT("FECHA_"&amp;$B224,1))), IF(L224&lt;=INDIRECT("FECHA_"&amp;$B224,1),"INCUMPLIDA","PROCESO"), "VERIFICAR FECHA")),"SIN VALOR AVANCE")</f>
        <v>CUMPLIDA</v>
      </c>
    </row>
    <row r="225" spans="1:18" ht="180" customHeight="1" x14ac:dyDescent="0.2">
      <c r="A225" s="331" t="s">
        <v>18</v>
      </c>
      <c r="B225" s="332" t="s">
        <v>14</v>
      </c>
      <c r="C225" s="767"/>
      <c r="D225" s="767"/>
      <c r="E225" s="769" t="s">
        <v>2137</v>
      </c>
      <c r="F225" s="769"/>
      <c r="G225" s="336" t="s">
        <v>2138</v>
      </c>
      <c r="H225" s="337" t="s">
        <v>2139</v>
      </c>
      <c r="I225" s="321" t="s">
        <v>2140</v>
      </c>
      <c r="J225" s="322">
        <v>1</v>
      </c>
      <c r="K225" s="338">
        <v>45566</v>
      </c>
      <c r="L225" s="338">
        <v>45868</v>
      </c>
      <c r="M225" s="324">
        <f t="shared" si="7"/>
        <v>43.142857142857146</v>
      </c>
      <c r="N225" s="325">
        <v>0.5</v>
      </c>
      <c r="O225" s="321" t="s">
        <v>2141</v>
      </c>
      <c r="P225" s="325">
        <f t="shared" si="6"/>
        <v>0.5</v>
      </c>
      <c r="Q225" s="326" t="str" cm="1">
        <f t="array" aca="1" ref="Q225" ca="1">IF(ISNUMBER(P225),IF(P225=100%,"CUMPLIDA",IF(AND(ISNUMBER(L225),ISNUMBER(INDIRECT("FECHA_"&amp;$B225,1))), IF(L225&lt;=INDIRECT("FECHA_"&amp;$B225,1),"INCUMPLIDA","PROCESO"), "VERIFICAR FECHA")),"SIN VALOR AVANCE")</f>
        <v>PROCESO</v>
      </c>
    </row>
    <row r="226" spans="1:18" ht="75" customHeight="1" x14ac:dyDescent="0.2">
      <c r="A226" s="331" t="s">
        <v>18</v>
      </c>
      <c r="B226" s="332" t="s">
        <v>14</v>
      </c>
      <c r="C226" s="767"/>
      <c r="D226" s="767"/>
      <c r="E226" s="769"/>
      <c r="F226" s="769"/>
      <c r="G226" s="336" t="s">
        <v>2142</v>
      </c>
      <c r="H226" s="337" t="s">
        <v>2143</v>
      </c>
      <c r="I226" s="321" t="s">
        <v>2144</v>
      </c>
      <c r="J226" s="322">
        <v>1</v>
      </c>
      <c r="K226" s="338">
        <v>45868</v>
      </c>
      <c r="L226" s="338">
        <v>45991</v>
      </c>
      <c r="M226" s="324">
        <f t="shared" si="7"/>
        <v>17.571428571428573</v>
      </c>
      <c r="N226" s="325">
        <v>0</v>
      </c>
      <c r="O226" s="321" t="s">
        <v>2141</v>
      </c>
      <c r="P226" s="325">
        <f t="shared" si="6"/>
        <v>0</v>
      </c>
      <c r="Q226" s="326" t="str" cm="1">
        <f t="array" aca="1" ref="Q226" ca="1">IF(ISNUMBER(P226),IF(P226=100%,"CUMPLIDA",IF(AND(ISNUMBER(L226),ISNUMBER(INDIRECT("FECHA_"&amp;$B226,1))), IF(L226&lt;=INDIRECT("FECHA_"&amp;$B226,1),"INCUMPLIDA","PROCESO"), "VERIFICAR FECHA")),"SIN VALOR AVANCE")</f>
        <v>PROCESO</v>
      </c>
    </row>
    <row r="227" spans="1:18" ht="90.75" customHeight="1" x14ac:dyDescent="0.2">
      <c r="A227" s="331" t="s">
        <v>18</v>
      </c>
      <c r="B227" s="332" t="s">
        <v>14</v>
      </c>
      <c r="C227" s="767"/>
      <c r="D227" s="767"/>
      <c r="E227" s="769" t="s">
        <v>2145</v>
      </c>
      <c r="F227" s="769"/>
      <c r="G227" s="320" t="s">
        <v>2146</v>
      </c>
      <c r="H227" s="321" t="s">
        <v>2147</v>
      </c>
      <c r="I227" s="321" t="s">
        <v>2148</v>
      </c>
      <c r="J227" s="322">
        <v>1</v>
      </c>
      <c r="K227" s="323">
        <v>45566</v>
      </c>
      <c r="L227" s="323">
        <v>45657</v>
      </c>
      <c r="M227" s="324">
        <f t="shared" si="7"/>
        <v>13</v>
      </c>
      <c r="N227" s="325">
        <v>1</v>
      </c>
      <c r="O227" s="321" t="s">
        <v>2149</v>
      </c>
      <c r="P227" s="325">
        <f t="shared" si="6"/>
        <v>1</v>
      </c>
      <c r="Q227" s="326" t="str" cm="1">
        <f t="array" aca="1" ref="Q227" ca="1">IF(ISNUMBER(P227),IF(P227=100%,"CUMPLIDA",IF(AND(ISNUMBER(L227),ISNUMBER(INDIRECT("FECHA_"&amp;$B227,1))), IF(L227&lt;=INDIRECT("FECHA_"&amp;$B227,1),"INCUMPLIDA","PROCESO"), "VERIFICAR FECHA")),"SIN VALOR AVANCE")</f>
        <v>CUMPLIDA</v>
      </c>
    </row>
    <row r="228" spans="1:18" ht="285" customHeight="1" x14ac:dyDescent="0.2">
      <c r="A228" s="331" t="s">
        <v>18</v>
      </c>
      <c r="B228" s="332" t="s">
        <v>14</v>
      </c>
      <c r="C228" s="767"/>
      <c r="D228" s="767"/>
      <c r="E228" s="769"/>
      <c r="F228" s="769"/>
      <c r="G228" s="320" t="s">
        <v>2128</v>
      </c>
      <c r="H228" s="321" t="s">
        <v>2116</v>
      </c>
      <c r="I228" s="321" t="s">
        <v>2117</v>
      </c>
      <c r="J228" s="322">
        <v>5</v>
      </c>
      <c r="K228" s="323">
        <v>45566</v>
      </c>
      <c r="L228" s="323">
        <v>45657</v>
      </c>
      <c r="M228" s="324">
        <f t="shared" si="7"/>
        <v>13</v>
      </c>
      <c r="N228" s="325">
        <v>1</v>
      </c>
      <c r="O228" s="321" t="s">
        <v>2118</v>
      </c>
      <c r="P228" s="325">
        <f t="shared" si="6"/>
        <v>1</v>
      </c>
      <c r="Q228" s="326" t="str" cm="1">
        <f t="array" aca="1" ref="Q228" ca="1">IF(ISNUMBER(P228),IF(P228=100%,"CUMPLIDA",IF(AND(ISNUMBER(L228),ISNUMBER(INDIRECT("FECHA_"&amp;$B228,1))), IF(L228&lt;=INDIRECT("FECHA_"&amp;$B228,1),"INCUMPLIDA","PROCESO"), "VERIFICAR FECHA")),"SIN VALOR AVANCE")</f>
        <v>CUMPLIDA</v>
      </c>
    </row>
    <row r="229" spans="1:18" ht="285" customHeight="1" x14ac:dyDescent="0.2">
      <c r="A229" s="331" t="s">
        <v>18</v>
      </c>
      <c r="B229" s="332" t="s">
        <v>14</v>
      </c>
      <c r="C229" s="767"/>
      <c r="D229" s="767"/>
      <c r="E229" s="769"/>
      <c r="F229" s="769"/>
      <c r="G229" s="320" t="s">
        <v>2128</v>
      </c>
      <c r="H229" s="321" t="s">
        <v>2116</v>
      </c>
      <c r="I229" s="321" t="s">
        <v>2117</v>
      </c>
      <c r="J229" s="322">
        <v>5</v>
      </c>
      <c r="K229" s="323">
        <v>45566</v>
      </c>
      <c r="L229" s="323">
        <v>45657</v>
      </c>
      <c r="M229" s="324">
        <f t="shared" si="7"/>
        <v>13</v>
      </c>
      <c r="N229" s="325">
        <v>1</v>
      </c>
      <c r="O229" s="321" t="s">
        <v>2118</v>
      </c>
      <c r="P229" s="325">
        <f t="shared" si="6"/>
        <v>1</v>
      </c>
      <c r="Q229" s="326" t="str" cm="1">
        <f t="array" aca="1" ref="Q229" ca="1">IF(ISNUMBER(P229),IF(P229=100%,"CUMPLIDA",IF(AND(ISNUMBER(L229),ISNUMBER(INDIRECT("FECHA_"&amp;$B229,1))), IF(L229&lt;=INDIRECT("FECHA_"&amp;$B229,1),"INCUMPLIDA","PROCESO"), "VERIFICAR FECHA")),"SIN VALOR AVANCE")</f>
        <v>CUMPLIDA</v>
      </c>
    </row>
    <row r="230" spans="1:18" ht="150" customHeight="1" x14ac:dyDescent="0.2">
      <c r="A230" s="331" t="s">
        <v>18</v>
      </c>
      <c r="B230" s="332" t="s">
        <v>14</v>
      </c>
      <c r="C230" s="767"/>
      <c r="D230" s="767"/>
      <c r="E230" s="769" t="s">
        <v>2150</v>
      </c>
      <c r="F230" s="769"/>
      <c r="G230" s="320" t="s">
        <v>2128</v>
      </c>
      <c r="H230" s="321" t="s">
        <v>2116</v>
      </c>
      <c r="I230" s="321" t="s">
        <v>2117</v>
      </c>
      <c r="J230" s="322">
        <v>5</v>
      </c>
      <c r="K230" s="323">
        <v>45566</v>
      </c>
      <c r="L230" s="323">
        <v>45657</v>
      </c>
      <c r="M230" s="324">
        <f t="shared" si="7"/>
        <v>13</v>
      </c>
      <c r="N230" s="325">
        <v>1</v>
      </c>
      <c r="O230" s="321" t="s">
        <v>2118</v>
      </c>
      <c r="P230" s="325">
        <f t="shared" si="6"/>
        <v>1</v>
      </c>
      <c r="Q230" s="326" t="str" cm="1">
        <f t="array" aca="1" ref="Q230" ca="1">IF(ISNUMBER(P230),IF(P230=100%,"CUMPLIDA",IF(AND(ISNUMBER(L230),ISNUMBER(INDIRECT("FECHA_"&amp;$B230,1))), IF(L230&lt;=INDIRECT("FECHA_"&amp;$B230,1),"INCUMPLIDA","PROCESO"), "VERIFICAR FECHA")),"SIN VALOR AVANCE")</f>
        <v>CUMPLIDA</v>
      </c>
    </row>
    <row r="231" spans="1:18" ht="285" customHeight="1" x14ac:dyDescent="0.2">
      <c r="A231" s="331" t="s">
        <v>18</v>
      </c>
      <c r="B231" s="332" t="s">
        <v>14</v>
      </c>
      <c r="C231" s="767"/>
      <c r="D231" s="767"/>
      <c r="E231" s="769"/>
      <c r="F231" s="769"/>
      <c r="G231" s="320" t="s">
        <v>2128</v>
      </c>
      <c r="H231" s="321" t="s">
        <v>2116</v>
      </c>
      <c r="I231" s="321" t="s">
        <v>2117</v>
      </c>
      <c r="J231" s="322">
        <v>5</v>
      </c>
      <c r="K231" s="323">
        <v>45566</v>
      </c>
      <c r="L231" s="323">
        <v>45657</v>
      </c>
      <c r="M231" s="324">
        <f t="shared" si="7"/>
        <v>13</v>
      </c>
      <c r="N231" s="325">
        <v>1</v>
      </c>
      <c r="O231" s="321" t="s">
        <v>2118</v>
      </c>
      <c r="P231" s="325">
        <f t="shared" si="6"/>
        <v>1</v>
      </c>
      <c r="Q231" s="326" t="str" cm="1">
        <f t="array" aca="1" ref="Q231" ca="1">IF(ISNUMBER(P231),IF(P231=100%,"CUMPLIDA",IF(AND(ISNUMBER(L231),ISNUMBER(INDIRECT("FECHA_"&amp;$B231,1))), IF(L231&lt;=INDIRECT("FECHA_"&amp;$B231,1),"INCUMPLIDA","PROCESO"), "VERIFICAR FECHA")),"SIN VALOR AVANCE")</f>
        <v>CUMPLIDA</v>
      </c>
    </row>
    <row r="232" spans="1:18" ht="285" customHeight="1" x14ac:dyDescent="0.2">
      <c r="A232" s="331" t="s">
        <v>18</v>
      </c>
      <c r="B232" s="332" t="s">
        <v>14</v>
      </c>
      <c r="C232" s="767"/>
      <c r="D232" s="767"/>
      <c r="E232" s="769"/>
      <c r="F232" s="769"/>
      <c r="G232" s="320" t="s">
        <v>2128</v>
      </c>
      <c r="H232" s="321" t="s">
        <v>2116</v>
      </c>
      <c r="I232" s="321" t="s">
        <v>2117</v>
      </c>
      <c r="J232" s="322">
        <v>5</v>
      </c>
      <c r="K232" s="323">
        <v>45566</v>
      </c>
      <c r="L232" s="323">
        <v>45657</v>
      </c>
      <c r="M232" s="324">
        <f t="shared" si="7"/>
        <v>13</v>
      </c>
      <c r="N232" s="325">
        <v>1</v>
      </c>
      <c r="O232" s="321" t="s">
        <v>2118</v>
      </c>
      <c r="P232" s="325">
        <f t="shared" si="6"/>
        <v>1</v>
      </c>
      <c r="Q232" s="326" t="str" cm="1">
        <f t="array" aca="1" ref="Q232" ca="1">IF(ISNUMBER(P232),IF(P232=100%,"CUMPLIDA",IF(AND(ISNUMBER(L232),ISNUMBER(INDIRECT("FECHA_"&amp;$B232,1))), IF(L232&lt;=INDIRECT("FECHA_"&amp;$B232,1),"INCUMPLIDA","PROCESO"), "VERIFICAR FECHA")),"SIN VALOR AVANCE")</f>
        <v>CUMPLIDA</v>
      </c>
    </row>
    <row r="233" spans="1:18" ht="285" customHeight="1" x14ac:dyDescent="0.2">
      <c r="A233" s="331" t="s">
        <v>18</v>
      </c>
      <c r="B233" s="332" t="s">
        <v>14</v>
      </c>
      <c r="C233" s="767"/>
      <c r="D233" s="767"/>
      <c r="E233" s="769"/>
      <c r="F233" s="769"/>
      <c r="G233" s="320" t="s">
        <v>2128</v>
      </c>
      <c r="H233" s="321" t="s">
        <v>2116</v>
      </c>
      <c r="I233" s="321" t="s">
        <v>2117</v>
      </c>
      <c r="J233" s="322">
        <v>5</v>
      </c>
      <c r="K233" s="323">
        <v>45566</v>
      </c>
      <c r="L233" s="323">
        <v>45657</v>
      </c>
      <c r="M233" s="324">
        <f t="shared" si="7"/>
        <v>13</v>
      </c>
      <c r="N233" s="325">
        <v>1</v>
      </c>
      <c r="O233" s="321" t="s">
        <v>2118</v>
      </c>
      <c r="P233" s="325">
        <f t="shared" si="6"/>
        <v>1</v>
      </c>
      <c r="Q233" s="326" t="str" cm="1">
        <f t="array" aca="1" ref="Q233" ca="1">IF(ISNUMBER(P233),IF(P233=100%,"CUMPLIDA",IF(AND(ISNUMBER(L233),ISNUMBER(INDIRECT("FECHA_"&amp;$B233,1))), IF(L233&lt;=INDIRECT("FECHA_"&amp;$B233,1),"INCUMPLIDA","PROCESO"), "VERIFICAR FECHA")),"SIN VALOR AVANCE")</f>
        <v>CUMPLIDA</v>
      </c>
    </row>
    <row r="234" spans="1:18" ht="90.75" customHeight="1" x14ac:dyDescent="0.2">
      <c r="A234" s="331" t="s">
        <v>18</v>
      </c>
      <c r="B234" s="332" t="s">
        <v>14</v>
      </c>
      <c r="C234" s="767" t="s">
        <v>2151</v>
      </c>
      <c r="D234" s="767" t="s">
        <v>2152</v>
      </c>
      <c r="E234" s="320" t="s">
        <v>2153</v>
      </c>
      <c r="F234" s="769" t="s">
        <v>2154</v>
      </c>
      <c r="G234" s="770" t="s">
        <v>2155</v>
      </c>
      <c r="H234" s="321" t="s">
        <v>2156</v>
      </c>
      <c r="I234" s="321" t="s">
        <v>2157</v>
      </c>
      <c r="J234" s="322">
        <v>1</v>
      </c>
      <c r="K234" s="323">
        <v>45548</v>
      </c>
      <c r="L234" s="339">
        <v>45925</v>
      </c>
      <c r="M234" s="324">
        <f t="shared" si="7"/>
        <v>53.857142857142854</v>
      </c>
      <c r="N234" s="325">
        <v>0.8</v>
      </c>
      <c r="O234" s="321" t="s">
        <v>2158</v>
      </c>
      <c r="P234" s="325">
        <f t="shared" si="6"/>
        <v>0.8</v>
      </c>
      <c r="Q234" s="326" t="str" cm="1">
        <f t="array" aca="1" ref="Q234" ca="1">IF(ISNUMBER(P234),IF(P234=100%,"CUMPLIDA",IF(AND(ISNUMBER(L234),ISNUMBER(INDIRECT("FECHA_"&amp;$B234,1))), IF(L234&lt;=INDIRECT("FECHA_"&amp;$B234,1),"INCUMPLIDA","PROCESO"), "VERIFICAR FECHA")),"SIN VALOR AVANCE")</f>
        <v>PROCESO</v>
      </c>
      <c r="R234" s="155" t="s">
        <v>4843</v>
      </c>
    </row>
    <row r="235" spans="1:18" ht="120" customHeight="1" x14ac:dyDescent="0.2">
      <c r="A235" s="331" t="s">
        <v>18</v>
      </c>
      <c r="B235" s="332" t="s">
        <v>14</v>
      </c>
      <c r="C235" s="767"/>
      <c r="D235" s="767"/>
      <c r="E235" s="320" t="s">
        <v>2159</v>
      </c>
      <c r="F235" s="769"/>
      <c r="G235" s="770"/>
      <c r="H235" s="321" t="s">
        <v>2160</v>
      </c>
      <c r="I235" s="321" t="s">
        <v>2161</v>
      </c>
      <c r="J235" s="322">
        <v>1</v>
      </c>
      <c r="K235" s="323">
        <v>45597</v>
      </c>
      <c r="L235" s="339">
        <v>45925</v>
      </c>
      <c r="M235" s="324">
        <f t="shared" si="7"/>
        <v>46.857142857142854</v>
      </c>
      <c r="N235" s="325">
        <v>0.8</v>
      </c>
      <c r="O235" s="321" t="s">
        <v>2162</v>
      </c>
      <c r="P235" s="325">
        <f t="shared" si="6"/>
        <v>0.8</v>
      </c>
      <c r="Q235" s="326" t="str" cm="1">
        <f t="array" aca="1" ref="Q235" ca="1">IF(ISNUMBER(P235),IF(P235=100%,"CUMPLIDA",IF(AND(ISNUMBER(L235),ISNUMBER(INDIRECT("FECHA_"&amp;$B235,1))), IF(L235&lt;=INDIRECT("FECHA_"&amp;$B235,1),"INCUMPLIDA","PROCESO"), "VERIFICAR FECHA")),"SIN VALOR AVANCE")</f>
        <v>PROCESO</v>
      </c>
      <c r="R235" s="155"/>
    </row>
    <row r="236" spans="1:18" ht="105" x14ac:dyDescent="0.2">
      <c r="A236" s="331" t="s">
        <v>18</v>
      </c>
      <c r="B236" s="332" t="s">
        <v>14</v>
      </c>
      <c r="C236" s="767"/>
      <c r="D236" s="767"/>
      <c r="E236" s="320" t="s">
        <v>2163</v>
      </c>
      <c r="F236" s="769"/>
      <c r="G236" s="770"/>
      <c r="H236" s="321" t="s">
        <v>2164</v>
      </c>
      <c r="I236" s="321" t="s">
        <v>2165</v>
      </c>
      <c r="J236" s="322">
        <v>1</v>
      </c>
      <c r="K236" s="323">
        <v>45566</v>
      </c>
      <c r="L236" s="339">
        <v>45925</v>
      </c>
      <c r="M236" s="324">
        <f t="shared" si="7"/>
        <v>51.285714285714285</v>
      </c>
      <c r="N236" s="325">
        <v>0.8</v>
      </c>
      <c r="O236" s="321" t="s">
        <v>2166</v>
      </c>
      <c r="P236" s="325">
        <f t="shared" si="6"/>
        <v>0.8</v>
      </c>
      <c r="Q236" s="326" t="str" cm="1">
        <f t="array" aca="1" ref="Q236" ca="1">IF(ISNUMBER(P236),IF(P236=100%,"CUMPLIDA",IF(AND(ISNUMBER(L236),ISNUMBER(INDIRECT("FECHA_"&amp;$B236,1))), IF(L236&lt;=INDIRECT("FECHA_"&amp;$B236,1),"INCUMPLIDA","PROCESO"), "VERIFICAR FECHA")),"SIN VALOR AVANCE")</f>
        <v>PROCESO</v>
      </c>
      <c r="R236" s="155"/>
    </row>
    <row r="237" spans="1:18" ht="105.75" customHeight="1" x14ac:dyDescent="0.2">
      <c r="A237" s="331" t="s">
        <v>18</v>
      </c>
      <c r="B237" s="332" t="s">
        <v>14</v>
      </c>
      <c r="C237" s="767"/>
      <c r="D237" s="767"/>
      <c r="E237" s="769" t="s">
        <v>2167</v>
      </c>
      <c r="F237" s="769"/>
      <c r="G237" s="769" t="s">
        <v>2168</v>
      </c>
      <c r="H237" s="321" t="s">
        <v>2169</v>
      </c>
      <c r="I237" s="321" t="s">
        <v>2170</v>
      </c>
      <c r="J237" s="322">
        <v>1</v>
      </c>
      <c r="K237" s="323">
        <v>45658</v>
      </c>
      <c r="L237" s="323">
        <v>45992</v>
      </c>
      <c r="M237" s="324">
        <f t="shared" si="7"/>
        <v>47.714285714285715</v>
      </c>
      <c r="N237" s="325">
        <v>1</v>
      </c>
      <c r="O237" s="321" t="s">
        <v>2171</v>
      </c>
      <c r="P237" s="325">
        <f t="shared" si="6"/>
        <v>1</v>
      </c>
      <c r="Q237" s="326" t="str" cm="1">
        <f t="array" aca="1" ref="Q237" ca="1">IF(ISNUMBER(P237),IF(P237=100%,"CUMPLIDA",IF(AND(ISNUMBER(L237),ISNUMBER(INDIRECT("FECHA_"&amp;$B237,1))), IF(L237&lt;=INDIRECT("FECHA_"&amp;$B237,1),"INCUMPLIDA","PROCESO"), "VERIFICAR FECHA")),"SIN VALOR AVANCE")</f>
        <v>CUMPLIDA</v>
      </c>
      <c r="R237" s="155"/>
    </row>
    <row r="238" spans="1:18" ht="60.75" customHeight="1" x14ac:dyDescent="0.2">
      <c r="A238" s="331" t="s">
        <v>18</v>
      </c>
      <c r="B238" s="332" t="s">
        <v>14</v>
      </c>
      <c r="C238" s="767"/>
      <c r="D238" s="767"/>
      <c r="E238" s="769"/>
      <c r="F238" s="769"/>
      <c r="G238" s="769"/>
      <c r="H238" s="321" t="s">
        <v>2172</v>
      </c>
      <c r="I238" s="321" t="s">
        <v>2173</v>
      </c>
      <c r="J238" s="322">
        <v>1</v>
      </c>
      <c r="K238" s="323">
        <v>45717</v>
      </c>
      <c r="L238" s="323">
        <v>45992</v>
      </c>
      <c r="M238" s="324">
        <f t="shared" si="7"/>
        <v>39.285714285714285</v>
      </c>
      <c r="N238" s="325">
        <v>1</v>
      </c>
      <c r="O238" s="321" t="s">
        <v>2174</v>
      </c>
      <c r="P238" s="325">
        <f>IF(B238="ITRC",N238,N238/J238)</f>
        <v>1</v>
      </c>
      <c r="Q238" s="326" t="str" cm="1">
        <f t="array" aca="1" ref="Q238" ca="1">IF(ISNUMBER(P238),IF(P238=100%,"CUMPLIDA",IF(AND(ISNUMBER(L238),ISNUMBER(INDIRECT("FECHA_"&amp;$B238,1))), IF(L238&lt;=INDIRECT("FECHA_"&amp;$B238,1),"INCUMPLIDA","PROCESO"), "VERIFICAR FECHA")),"SIN VALOR AVANCE")</f>
        <v>CUMPLIDA</v>
      </c>
      <c r="R238" s="155"/>
    </row>
    <row r="239" spans="1:18" ht="75.75" customHeight="1" x14ac:dyDescent="0.2">
      <c r="A239" s="331" t="s">
        <v>18</v>
      </c>
      <c r="B239" s="332" t="s">
        <v>14</v>
      </c>
      <c r="C239" s="767"/>
      <c r="D239" s="767"/>
      <c r="E239" s="769" t="s">
        <v>2175</v>
      </c>
      <c r="F239" s="769"/>
      <c r="G239" s="769" t="s">
        <v>2176</v>
      </c>
      <c r="H239" s="321" t="s">
        <v>2177</v>
      </c>
      <c r="I239" s="328" t="s">
        <v>2178</v>
      </c>
      <c r="J239" s="322">
        <v>1</v>
      </c>
      <c r="K239" s="323">
        <v>45748</v>
      </c>
      <c r="L239" s="323">
        <v>46022</v>
      </c>
      <c r="M239" s="324">
        <f t="shared" si="7"/>
        <v>39.142857142857146</v>
      </c>
      <c r="N239" s="325">
        <v>1</v>
      </c>
      <c r="O239" s="321" t="s">
        <v>2179</v>
      </c>
      <c r="P239" s="325">
        <f t="shared" ref="P239:P302" si="8">IF(B239="ITRC",N239,N239/J239)</f>
        <v>1</v>
      </c>
      <c r="Q239" s="326" t="str" cm="1">
        <f t="array" aca="1" ref="Q239" ca="1">IF(ISNUMBER(P239),IF(P239=100%,"CUMPLIDA",IF(AND(ISNUMBER(L239),ISNUMBER(INDIRECT("FECHA_"&amp;$B239,1))), IF(L239&lt;=INDIRECT("FECHA_"&amp;$B239,1),"INCUMPLIDA","PROCESO"), "VERIFICAR FECHA")),"SIN VALOR AVANCE")</f>
        <v>CUMPLIDA</v>
      </c>
      <c r="R239" s="155"/>
    </row>
    <row r="240" spans="1:18" ht="105.75" customHeight="1" x14ac:dyDescent="0.2">
      <c r="A240" s="331" t="s">
        <v>18</v>
      </c>
      <c r="B240" s="332" t="s">
        <v>14</v>
      </c>
      <c r="C240" s="767"/>
      <c r="D240" s="767"/>
      <c r="E240" s="769" t="s">
        <v>2175</v>
      </c>
      <c r="F240" s="769"/>
      <c r="G240" s="769"/>
      <c r="H240" s="321" t="s">
        <v>2180</v>
      </c>
      <c r="I240" s="321" t="s">
        <v>2181</v>
      </c>
      <c r="J240" s="322">
        <v>1</v>
      </c>
      <c r="K240" s="323">
        <v>45839</v>
      </c>
      <c r="L240" s="323">
        <v>46022</v>
      </c>
      <c r="M240" s="324">
        <f t="shared" si="7"/>
        <v>26.142857142857142</v>
      </c>
      <c r="N240" s="325">
        <v>1</v>
      </c>
      <c r="O240" s="321" t="s">
        <v>2171</v>
      </c>
      <c r="P240" s="325">
        <f t="shared" si="8"/>
        <v>1</v>
      </c>
      <c r="Q240" s="326" t="str" cm="1">
        <f t="array" aca="1" ref="Q240" ca="1">IF(ISNUMBER(P240),IF(P240=100%,"CUMPLIDA",IF(AND(ISNUMBER(L240),ISNUMBER(INDIRECT("FECHA_"&amp;$B240,1))), IF(L240&lt;=INDIRECT("FECHA_"&amp;$B240,1),"INCUMPLIDA","PROCESO"), "VERIFICAR FECHA")),"SIN VALOR AVANCE")</f>
        <v>CUMPLIDA</v>
      </c>
      <c r="R240" s="155"/>
    </row>
    <row r="241" spans="1:18" ht="120" customHeight="1" x14ac:dyDescent="0.2">
      <c r="A241" s="331" t="s">
        <v>18</v>
      </c>
      <c r="B241" s="332" t="s">
        <v>14</v>
      </c>
      <c r="C241" s="767"/>
      <c r="D241" s="767"/>
      <c r="E241" s="769" t="s">
        <v>2182</v>
      </c>
      <c r="F241" s="769"/>
      <c r="G241" s="769"/>
      <c r="H241" s="321" t="s">
        <v>2183</v>
      </c>
      <c r="I241" s="321" t="s">
        <v>2184</v>
      </c>
      <c r="J241" s="322">
        <v>1</v>
      </c>
      <c r="K241" s="323">
        <v>45870</v>
      </c>
      <c r="L241" s="323">
        <v>46022</v>
      </c>
      <c r="M241" s="324">
        <f t="shared" si="7"/>
        <v>21.714285714285715</v>
      </c>
      <c r="N241" s="325">
        <v>1</v>
      </c>
      <c r="O241" s="321" t="s">
        <v>2174</v>
      </c>
      <c r="P241" s="325">
        <f t="shared" si="8"/>
        <v>1</v>
      </c>
      <c r="Q241" s="326" t="str" cm="1">
        <f t="array" aca="1" ref="Q241" ca="1">IF(ISNUMBER(P241),IF(P241=100%,"CUMPLIDA",IF(AND(ISNUMBER(L241),ISNUMBER(INDIRECT("FECHA_"&amp;$B241,1))), IF(L241&lt;=INDIRECT("FECHA_"&amp;$B241,1),"INCUMPLIDA","PROCESO"), "VERIFICAR FECHA")),"SIN VALOR AVANCE")</f>
        <v>CUMPLIDA</v>
      </c>
      <c r="R241" s="155"/>
    </row>
    <row r="242" spans="1:18" ht="90.75" customHeight="1" x14ac:dyDescent="0.2">
      <c r="A242" s="331" t="s">
        <v>18</v>
      </c>
      <c r="B242" s="332" t="s">
        <v>14</v>
      </c>
      <c r="C242" s="767"/>
      <c r="D242" s="767"/>
      <c r="E242" s="769"/>
      <c r="F242" s="769"/>
      <c r="G242" s="769" t="s">
        <v>2185</v>
      </c>
      <c r="H242" s="321" t="s">
        <v>2186</v>
      </c>
      <c r="I242" s="771" t="s">
        <v>2187</v>
      </c>
      <c r="J242" s="322">
        <v>1</v>
      </c>
      <c r="K242" s="323">
        <v>45536</v>
      </c>
      <c r="L242" s="323">
        <v>45734</v>
      </c>
      <c r="M242" s="324">
        <f t="shared" si="7"/>
        <v>28.285714285714285</v>
      </c>
      <c r="N242" s="325">
        <v>1</v>
      </c>
      <c r="O242" s="321" t="s">
        <v>2158</v>
      </c>
      <c r="P242" s="325">
        <f t="shared" si="8"/>
        <v>1</v>
      </c>
      <c r="Q242" s="326" t="str" cm="1">
        <f t="array" aca="1" ref="Q242" ca="1">IF(ISNUMBER(P242),IF(P242=100%,"CUMPLIDA",IF(AND(ISNUMBER(L242),ISNUMBER(INDIRECT("FECHA_"&amp;$B242,1))), IF(L242&lt;=INDIRECT("FECHA_"&amp;$B242,1),"INCUMPLIDA","PROCESO"), "VERIFICAR FECHA")),"SIN VALOR AVANCE")</f>
        <v>CUMPLIDA</v>
      </c>
      <c r="R242" s="155"/>
    </row>
    <row r="243" spans="1:18" ht="105.75" customHeight="1" x14ac:dyDescent="0.2">
      <c r="A243" s="331" t="s">
        <v>18</v>
      </c>
      <c r="B243" s="332" t="s">
        <v>14</v>
      </c>
      <c r="C243" s="767"/>
      <c r="D243" s="767"/>
      <c r="E243" s="769" t="s">
        <v>2188</v>
      </c>
      <c r="F243" s="769"/>
      <c r="G243" s="769"/>
      <c r="H243" s="321" t="s">
        <v>2189</v>
      </c>
      <c r="I243" s="771"/>
      <c r="J243" s="322">
        <v>1</v>
      </c>
      <c r="K243" s="323">
        <v>45643</v>
      </c>
      <c r="L243" s="323">
        <v>45734</v>
      </c>
      <c r="M243" s="324">
        <f t="shared" si="7"/>
        <v>13</v>
      </c>
      <c r="N243" s="325">
        <v>1</v>
      </c>
      <c r="O243" s="321" t="s">
        <v>2158</v>
      </c>
      <c r="P243" s="325">
        <f t="shared" si="8"/>
        <v>1</v>
      </c>
      <c r="Q243" s="326" t="str" cm="1">
        <f t="array" aca="1" ref="Q243" ca="1">IF(ISNUMBER(P243),IF(P243=100%,"CUMPLIDA",IF(AND(ISNUMBER(L243),ISNUMBER(INDIRECT("FECHA_"&amp;$B243,1))), IF(L243&lt;=INDIRECT("FECHA_"&amp;$B243,1),"INCUMPLIDA","PROCESO"), "VERIFICAR FECHA")),"SIN VALOR AVANCE")</f>
        <v>CUMPLIDA</v>
      </c>
      <c r="R243" s="155"/>
    </row>
    <row r="244" spans="1:18" ht="105.75" customHeight="1" x14ac:dyDescent="0.2">
      <c r="A244" s="331" t="s">
        <v>18</v>
      </c>
      <c r="B244" s="332" t="s">
        <v>14</v>
      </c>
      <c r="C244" s="767"/>
      <c r="D244" s="767"/>
      <c r="E244" s="769"/>
      <c r="F244" s="769"/>
      <c r="G244" s="769"/>
      <c r="H244" s="321" t="s">
        <v>2190</v>
      </c>
      <c r="I244" s="771"/>
      <c r="J244" s="322">
        <v>1</v>
      </c>
      <c r="K244" s="323">
        <v>45536</v>
      </c>
      <c r="L244" s="323">
        <v>45734</v>
      </c>
      <c r="M244" s="324">
        <f t="shared" si="7"/>
        <v>28.285714285714285</v>
      </c>
      <c r="N244" s="325">
        <v>1</v>
      </c>
      <c r="O244" s="321" t="s">
        <v>2158</v>
      </c>
      <c r="P244" s="325">
        <f t="shared" si="8"/>
        <v>1</v>
      </c>
      <c r="Q244" s="326" t="str" cm="1">
        <f t="array" aca="1" ref="Q244" ca="1">IF(ISNUMBER(P244),IF(P244=100%,"CUMPLIDA",IF(AND(ISNUMBER(L244),ISNUMBER(INDIRECT("FECHA_"&amp;$B244,1))), IF(L244&lt;=INDIRECT("FECHA_"&amp;$B244,1),"INCUMPLIDA","PROCESO"), "VERIFICAR FECHA")),"SIN VALOR AVANCE")</f>
        <v>CUMPLIDA</v>
      </c>
      <c r="R244" s="155"/>
    </row>
    <row r="245" spans="1:18" ht="150" customHeight="1" x14ac:dyDescent="0.2">
      <c r="A245" s="331" t="s">
        <v>18</v>
      </c>
      <c r="B245" s="332" t="s">
        <v>14</v>
      </c>
      <c r="C245" s="767"/>
      <c r="D245" s="767"/>
      <c r="E245" s="769" t="s">
        <v>2191</v>
      </c>
      <c r="F245" s="769"/>
      <c r="G245" s="769"/>
      <c r="H245" s="321" t="s">
        <v>2192</v>
      </c>
      <c r="I245" s="321" t="s">
        <v>2193</v>
      </c>
      <c r="J245" s="322">
        <v>1</v>
      </c>
      <c r="K245" s="323">
        <v>45643</v>
      </c>
      <c r="L245" s="323">
        <v>45734</v>
      </c>
      <c r="M245" s="324">
        <f t="shared" si="7"/>
        <v>13</v>
      </c>
      <c r="N245" s="325">
        <v>1</v>
      </c>
      <c r="O245" s="321" t="s">
        <v>2194</v>
      </c>
      <c r="P245" s="325">
        <f t="shared" si="8"/>
        <v>1</v>
      </c>
      <c r="Q245" s="326" t="str" cm="1">
        <f t="array" aca="1" ref="Q245" ca="1">IF(ISNUMBER(P245),IF(P245=100%,"CUMPLIDA",IF(AND(ISNUMBER(L245),ISNUMBER(INDIRECT("FECHA_"&amp;$B245,1))), IF(L245&lt;=INDIRECT("FECHA_"&amp;$B245,1),"INCUMPLIDA","PROCESO"), "VERIFICAR FECHA")),"SIN VALOR AVANCE")</f>
        <v>CUMPLIDA</v>
      </c>
      <c r="R245" s="155">
        <v>100</v>
      </c>
    </row>
    <row r="246" spans="1:18" ht="315" x14ac:dyDescent="0.2">
      <c r="A246" s="331" t="s">
        <v>18</v>
      </c>
      <c r="B246" s="332" t="s">
        <v>14</v>
      </c>
      <c r="C246" s="767"/>
      <c r="D246" s="767"/>
      <c r="E246" s="769"/>
      <c r="F246" s="769"/>
      <c r="G246" s="769"/>
      <c r="H246" s="321" t="s">
        <v>2195</v>
      </c>
      <c r="I246" s="335" t="s">
        <v>2196</v>
      </c>
      <c r="J246" s="322">
        <v>1</v>
      </c>
      <c r="K246" s="323">
        <v>45717</v>
      </c>
      <c r="L246" s="323">
        <v>45734</v>
      </c>
      <c r="M246" s="324">
        <f t="shared" si="7"/>
        <v>2.4285714285714284</v>
      </c>
      <c r="N246" s="325">
        <v>1</v>
      </c>
      <c r="O246" s="321" t="s">
        <v>2166</v>
      </c>
      <c r="P246" s="325">
        <f t="shared" si="8"/>
        <v>1</v>
      </c>
      <c r="Q246" s="326" t="str" cm="1">
        <f t="array" aca="1" ref="Q246" ca="1">IF(ISNUMBER(P246),IF(P246=100%,"CUMPLIDA",IF(AND(ISNUMBER(L246),ISNUMBER(INDIRECT("FECHA_"&amp;$B246,1))), IF(L246&lt;=INDIRECT("FECHA_"&amp;$B246,1),"INCUMPLIDA","PROCESO"), "VERIFICAR FECHA")),"SIN VALOR AVANCE")</f>
        <v>CUMPLIDA</v>
      </c>
      <c r="R246" s="155">
        <v>100</v>
      </c>
    </row>
    <row r="247" spans="1:18" ht="210.75" customHeight="1" x14ac:dyDescent="0.2">
      <c r="A247" s="331" t="s">
        <v>19</v>
      </c>
      <c r="B247" s="318" t="s">
        <v>14</v>
      </c>
      <c r="C247" s="767" t="s">
        <v>2197</v>
      </c>
      <c r="D247" s="767" t="s">
        <v>1737</v>
      </c>
      <c r="E247" s="769" t="s">
        <v>2198</v>
      </c>
      <c r="F247" s="769" t="s">
        <v>2199</v>
      </c>
      <c r="G247" s="769" t="s">
        <v>2200</v>
      </c>
      <c r="H247" s="321" t="s">
        <v>2201</v>
      </c>
      <c r="I247" s="321" t="s">
        <v>255</v>
      </c>
      <c r="J247" s="333">
        <v>1</v>
      </c>
      <c r="K247" s="323">
        <v>43570</v>
      </c>
      <c r="L247" s="323">
        <v>43830</v>
      </c>
      <c r="M247" s="324">
        <f t="shared" si="7"/>
        <v>37.142857142857146</v>
      </c>
      <c r="N247" s="325">
        <v>1</v>
      </c>
      <c r="O247" s="340" t="s">
        <v>2202</v>
      </c>
      <c r="P247" s="325">
        <f t="shared" si="8"/>
        <v>1</v>
      </c>
      <c r="Q247" s="326" t="str" cm="1">
        <f t="array" aca="1" ref="Q247" ca="1">IF(ISNUMBER(P247),IF(P247=100%,"CUMPLIDA",IF(AND(ISNUMBER(L247),ISNUMBER(INDIRECT("FECHA_"&amp;$B247,1))), IF(L247&lt;=INDIRECT("FECHA_"&amp;$B247,1),"INCUMPLIDA","PROCESO"), "VERIFICAR FECHA")),"SIN VALOR AVANCE")</f>
        <v>CUMPLIDA</v>
      </c>
    </row>
    <row r="248" spans="1:18" ht="210.75" x14ac:dyDescent="0.2">
      <c r="A248" s="331" t="s">
        <v>19</v>
      </c>
      <c r="B248" s="318" t="s">
        <v>14</v>
      </c>
      <c r="C248" s="767"/>
      <c r="D248" s="767"/>
      <c r="E248" s="769"/>
      <c r="F248" s="769"/>
      <c r="G248" s="769"/>
      <c r="H248" s="321" t="s">
        <v>2203</v>
      </c>
      <c r="I248" s="321" t="s">
        <v>2204</v>
      </c>
      <c r="J248" s="333">
        <v>1</v>
      </c>
      <c r="K248" s="323">
        <v>43570</v>
      </c>
      <c r="L248" s="323">
        <v>43830</v>
      </c>
      <c r="M248" s="324">
        <f t="shared" si="7"/>
        <v>37.142857142857146</v>
      </c>
      <c r="N248" s="325">
        <v>1</v>
      </c>
      <c r="O248" s="340" t="s">
        <v>2202</v>
      </c>
      <c r="P248" s="325">
        <f t="shared" si="8"/>
        <v>1</v>
      </c>
      <c r="Q248" s="326" t="str" cm="1">
        <f t="array" aca="1" ref="Q248" ca="1">IF(ISNUMBER(P248),IF(P248=100%,"CUMPLIDA",IF(AND(ISNUMBER(L248),ISNUMBER(INDIRECT("FECHA_"&amp;$B248,1))), IF(L248&lt;=INDIRECT("FECHA_"&amp;$B248,1),"INCUMPLIDA","PROCESO"), "VERIFICAR FECHA")),"SIN VALOR AVANCE")</f>
        <v>CUMPLIDA</v>
      </c>
    </row>
    <row r="249" spans="1:18" ht="255.75" x14ac:dyDescent="0.2">
      <c r="A249" s="331" t="s">
        <v>19</v>
      </c>
      <c r="B249" s="318" t="s">
        <v>14</v>
      </c>
      <c r="C249" s="767"/>
      <c r="D249" s="767"/>
      <c r="E249" s="769"/>
      <c r="F249" s="769"/>
      <c r="G249" s="769"/>
      <c r="H249" s="321" t="s">
        <v>2205</v>
      </c>
      <c r="I249" s="321" t="s">
        <v>2206</v>
      </c>
      <c r="J249" s="333">
        <v>1</v>
      </c>
      <c r="K249" s="323">
        <v>43570</v>
      </c>
      <c r="L249" s="323">
        <v>43830</v>
      </c>
      <c r="M249" s="324">
        <f t="shared" si="7"/>
        <v>37.142857142857146</v>
      </c>
      <c r="N249" s="325">
        <v>1</v>
      </c>
      <c r="O249" s="340" t="s">
        <v>2207</v>
      </c>
      <c r="P249" s="325">
        <f t="shared" si="8"/>
        <v>1</v>
      </c>
      <c r="Q249" s="326" t="str" cm="1">
        <f t="array" aca="1" ref="Q249" ca="1">IF(ISNUMBER(P249),IF(P249=100%,"CUMPLIDA",IF(AND(ISNUMBER(L249),ISNUMBER(INDIRECT("FECHA_"&amp;$B249,1))), IF(L249&lt;=INDIRECT("FECHA_"&amp;$B249,1),"INCUMPLIDA","PROCESO"), "VERIFICAR FECHA")),"SIN VALOR AVANCE")</f>
        <v>CUMPLIDA</v>
      </c>
    </row>
    <row r="250" spans="1:18" ht="255.75" x14ac:dyDescent="0.2">
      <c r="A250" s="331" t="s">
        <v>19</v>
      </c>
      <c r="B250" s="318" t="s">
        <v>14</v>
      </c>
      <c r="C250" s="767"/>
      <c r="D250" s="767"/>
      <c r="E250" s="769"/>
      <c r="F250" s="769"/>
      <c r="G250" s="769" t="s">
        <v>2208</v>
      </c>
      <c r="H250" s="321" t="s">
        <v>2209</v>
      </c>
      <c r="I250" s="321" t="s">
        <v>2210</v>
      </c>
      <c r="J250" s="333">
        <v>2</v>
      </c>
      <c r="K250" s="323">
        <v>43570</v>
      </c>
      <c r="L250" s="323">
        <v>43830</v>
      </c>
      <c r="M250" s="324">
        <f t="shared" si="7"/>
        <v>37.142857142857146</v>
      </c>
      <c r="N250" s="325">
        <v>1</v>
      </c>
      <c r="O250" s="340" t="s">
        <v>2207</v>
      </c>
      <c r="P250" s="325">
        <f t="shared" si="8"/>
        <v>1</v>
      </c>
      <c r="Q250" s="326" t="str" cm="1">
        <f t="array" aca="1" ref="Q250" ca="1">IF(ISNUMBER(P250),IF(P250=100%,"CUMPLIDA",IF(AND(ISNUMBER(L250),ISNUMBER(INDIRECT("FECHA_"&amp;$B250,1))), IF(L250&lt;=INDIRECT("FECHA_"&amp;$B250,1),"INCUMPLIDA","PROCESO"), "VERIFICAR FECHA")),"SIN VALOR AVANCE")</f>
        <v>CUMPLIDA</v>
      </c>
    </row>
    <row r="251" spans="1:18" ht="255.75" x14ac:dyDescent="0.2">
      <c r="A251" s="331" t="s">
        <v>19</v>
      </c>
      <c r="B251" s="318" t="s">
        <v>14</v>
      </c>
      <c r="C251" s="767"/>
      <c r="D251" s="767"/>
      <c r="E251" s="769"/>
      <c r="F251" s="769"/>
      <c r="G251" s="769"/>
      <c r="H251" s="321" t="s">
        <v>2211</v>
      </c>
      <c r="I251" s="321" t="s">
        <v>2204</v>
      </c>
      <c r="J251" s="333">
        <v>1</v>
      </c>
      <c r="K251" s="323">
        <v>43570</v>
      </c>
      <c r="L251" s="323">
        <v>43830</v>
      </c>
      <c r="M251" s="324">
        <f t="shared" si="7"/>
        <v>37.142857142857146</v>
      </c>
      <c r="N251" s="325">
        <v>1</v>
      </c>
      <c r="O251" s="340" t="s">
        <v>2207</v>
      </c>
      <c r="P251" s="325">
        <f t="shared" si="8"/>
        <v>1</v>
      </c>
      <c r="Q251" s="326" t="str" cm="1">
        <f t="array" aca="1" ref="Q251" ca="1">IF(ISNUMBER(P251),IF(P251=100%,"CUMPLIDA",IF(AND(ISNUMBER(L251),ISNUMBER(INDIRECT("FECHA_"&amp;$B251,1))), IF(L251&lt;=INDIRECT("FECHA_"&amp;$B251,1),"INCUMPLIDA","PROCESO"), "VERIFICAR FECHA")),"SIN VALOR AVANCE")</f>
        <v>CUMPLIDA</v>
      </c>
    </row>
    <row r="252" spans="1:18" ht="255.75" x14ac:dyDescent="0.2">
      <c r="A252" s="331" t="s">
        <v>19</v>
      </c>
      <c r="B252" s="318" t="s">
        <v>14</v>
      </c>
      <c r="C252" s="767"/>
      <c r="D252" s="767"/>
      <c r="E252" s="769"/>
      <c r="F252" s="769"/>
      <c r="G252" s="769"/>
      <c r="H252" s="321" t="s">
        <v>2212</v>
      </c>
      <c r="I252" s="321" t="s">
        <v>2213</v>
      </c>
      <c r="J252" s="333">
        <v>1</v>
      </c>
      <c r="K252" s="323">
        <v>43570</v>
      </c>
      <c r="L252" s="323">
        <v>43830</v>
      </c>
      <c r="M252" s="324">
        <f t="shared" si="7"/>
        <v>37.142857142857146</v>
      </c>
      <c r="N252" s="325">
        <v>1</v>
      </c>
      <c r="O252" s="340" t="s">
        <v>2207</v>
      </c>
      <c r="P252" s="325">
        <f t="shared" si="8"/>
        <v>1</v>
      </c>
      <c r="Q252" s="326" t="str" cm="1">
        <f t="array" aca="1" ref="Q252" ca="1">IF(ISNUMBER(P252),IF(P252=100%,"CUMPLIDA",IF(AND(ISNUMBER(L252),ISNUMBER(INDIRECT("FECHA_"&amp;$B252,1))), IF(L252&lt;=INDIRECT("FECHA_"&amp;$B252,1),"INCUMPLIDA","PROCESO"), "VERIFICAR FECHA")),"SIN VALOR AVANCE")</f>
        <v>CUMPLIDA</v>
      </c>
    </row>
    <row r="253" spans="1:18" ht="225" x14ac:dyDescent="0.2">
      <c r="A253" s="331" t="s">
        <v>19</v>
      </c>
      <c r="B253" s="318" t="s">
        <v>14</v>
      </c>
      <c r="C253" s="767"/>
      <c r="D253" s="767"/>
      <c r="E253" s="769"/>
      <c r="F253" s="769"/>
      <c r="G253" s="769" t="s">
        <v>2214</v>
      </c>
      <c r="H253" s="321" t="s">
        <v>2215</v>
      </c>
      <c r="I253" s="321" t="s">
        <v>2216</v>
      </c>
      <c r="J253" s="333">
        <v>22</v>
      </c>
      <c r="K253" s="323">
        <v>43570</v>
      </c>
      <c r="L253" s="323">
        <v>44196</v>
      </c>
      <c r="M253" s="324">
        <f t="shared" si="7"/>
        <v>89.428571428571431</v>
      </c>
      <c r="N253" s="325">
        <v>1</v>
      </c>
      <c r="O253" s="340" t="s">
        <v>2202</v>
      </c>
      <c r="P253" s="325">
        <f t="shared" si="8"/>
        <v>1</v>
      </c>
      <c r="Q253" s="326" t="str" cm="1">
        <f t="array" aca="1" ref="Q253" ca="1">IF(ISNUMBER(P253),IF(P253=100%,"CUMPLIDA",IF(AND(ISNUMBER(L253),ISNUMBER(INDIRECT("FECHA_"&amp;$B253,1))), IF(L253&lt;=INDIRECT("FECHA_"&amp;$B253,1),"INCUMPLIDA","PROCESO"), "VERIFICAR FECHA")),"SIN VALOR AVANCE")</f>
        <v>CUMPLIDA</v>
      </c>
    </row>
    <row r="254" spans="1:18" ht="255.75" x14ac:dyDescent="0.2">
      <c r="A254" s="331" t="s">
        <v>19</v>
      </c>
      <c r="B254" s="318" t="s">
        <v>14</v>
      </c>
      <c r="C254" s="767"/>
      <c r="D254" s="767"/>
      <c r="E254" s="769"/>
      <c r="F254" s="769"/>
      <c r="G254" s="769"/>
      <c r="H254" s="321" t="s">
        <v>2217</v>
      </c>
      <c r="I254" s="321" t="s">
        <v>2216</v>
      </c>
      <c r="J254" s="333">
        <v>28</v>
      </c>
      <c r="K254" s="323">
        <v>43570</v>
      </c>
      <c r="L254" s="323">
        <v>44196</v>
      </c>
      <c r="M254" s="324">
        <f t="shared" si="7"/>
        <v>89.428571428571431</v>
      </c>
      <c r="N254" s="325">
        <v>1</v>
      </c>
      <c r="O254" s="340" t="s">
        <v>2207</v>
      </c>
      <c r="P254" s="325">
        <f t="shared" si="8"/>
        <v>1</v>
      </c>
      <c r="Q254" s="326" t="str" cm="1">
        <f t="array" aca="1" ref="Q254" ca="1">IF(ISNUMBER(P254),IF(P254=100%,"CUMPLIDA",IF(AND(ISNUMBER(L254),ISNUMBER(INDIRECT("FECHA_"&amp;$B254,1))), IF(L254&lt;=INDIRECT("FECHA_"&amp;$B254,1),"INCUMPLIDA","PROCESO"), "VERIFICAR FECHA")),"SIN VALOR AVANCE")</f>
        <v>CUMPLIDA</v>
      </c>
    </row>
    <row r="255" spans="1:18" ht="255.75" x14ac:dyDescent="0.2">
      <c r="A255" s="331" t="s">
        <v>19</v>
      </c>
      <c r="B255" s="318" t="s">
        <v>14</v>
      </c>
      <c r="C255" s="767"/>
      <c r="D255" s="767"/>
      <c r="E255" s="769"/>
      <c r="F255" s="769"/>
      <c r="G255" s="769"/>
      <c r="H255" s="321" t="s">
        <v>2218</v>
      </c>
      <c r="I255" s="321" t="s">
        <v>2216</v>
      </c>
      <c r="J255" s="333">
        <v>27</v>
      </c>
      <c r="K255" s="323">
        <v>43570</v>
      </c>
      <c r="L255" s="323">
        <v>44196</v>
      </c>
      <c r="M255" s="324">
        <f t="shared" si="7"/>
        <v>89.428571428571431</v>
      </c>
      <c r="N255" s="325">
        <v>1</v>
      </c>
      <c r="O255" s="340" t="s">
        <v>2207</v>
      </c>
      <c r="P255" s="325">
        <f t="shared" si="8"/>
        <v>1</v>
      </c>
      <c r="Q255" s="326" t="str" cm="1">
        <f t="array" aca="1" ref="Q255" ca="1">IF(ISNUMBER(P255),IF(P255=100%,"CUMPLIDA",IF(AND(ISNUMBER(L255),ISNUMBER(INDIRECT("FECHA_"&amp;$B255,1))), IF(L255&lt;=INDIRECT("FECHA_"&amp;$B255,1),"INCUMPLIDA","PROCESO"), "VERIFICAR FECHA")),"SIN VALOR AVANCE")</f>
        <v>CUMPLIDA</v>
      </c>
    </row>
    <row r="256" spans="1:18" ht="255.75" x14ac:dyDescent="0.2">
      <c r="A256" s="331" t="s">
        <v>19</v>
      </c>
      <c r="B256" s="318" t="s">
        <v>14</v>
      </c>
      <c r="C256" s="767"/>
      <c r="D256" s="767"/>
      <c r="E256" s="769"/>
      <c r="F256" s="769"/>
      <c r="G256" s="769" t="s">
        <v>2219</v>
      </c>
      <c r="H256" s="321" t="s">
        <v>2220</v>
      </c>
      <c r="I256" s="321" t="s">
        <v>2216</v>
      </c>
      <c r="J256" s="333">
        <v>22</v>
      </c>
      <c r="K256" s="323">
        <v>43570</v>
      </c>
      <c r="L256" s="323">
        <v>44196</v>
      </c>
      <c r="M256" s="324">
        <f t="shared" si="7"/>
        <v>89.428571428571431</v>
      </c>
      <c r="N256" s="325">
        <v>1</v>
      </c>
      <c r="O256" s="340" t="s">
        <v>2207</v>
      </c>
      <c r="P256" s="325">
        <f t="shared" si="8"/>
        <v>1</v>
      </c>
      <c r="Q256" s="326" t="str" cm="1">
        <f t="array" aca="1" ref="Q256" ca="1">IF(ISNUMBER(P256),IF(P256=100%,"CUMPLIDA",IF(AND(ISNUMBER(L256),ISNUMBER(INDIRECT("FECHA_"&amp;$B256,1))), IF(L256&lt;=INDIRECT("FECHA_"&amp;$B256,1),"INCUMPLIDA","PROCESO"), "VERIFICAR FECHA")),"SIN VALOR AVANCE")</f>
        <v>CUMPLIDA</v>
      </c>
    </row>
    <row r="257" spans="1:17" ht="255.75" x14ac:dyDescent="0.2">
      <c r="A257" s="331" t="s">
        <v>19</v>
      </c>
      <c r="B257" s="318" t="s">
        <v>14</v>
      </c>
      <c r="C257" s="767"/>
      <c r="D257" s="767"/>
      <c r="E257" s="769"/>
      <c r="F257" s="769"/>
      <c r="G257" s="769"/>
      <c r="H257" s="321" t="s">
        <v>2221</v>
      </c>
      <c r="I257" s="321" t="s">
        <v>2216</v>
      </c>
      <c r="J257" s="333">
        <v>28</v>
      </c>
      <c r="K257" s="323">
        <v>43570</v>
      </c>
      <c r="L257" s="323">
        <v>44196</v>
      </c>
      <c r="M257" s="324">
        <f t="shared" si="7"/>
        <v>89.428571428571431</v>
      </c>
      <c r="N257" s="325">
        <v>1</v>
      </c>
      <c r="O257" s="340" t="s">
        <v>2207</v>
      </c>
      <c r="P257" s="325">
        <f t="shared" si="8"/>
        <v>1</v>
      </c>
      <c r="Q257" s="326" t="str" cm="1">
        <f t="array" aca="1" ref="Q257" ca="1">IF(ISNUMBER(P257),IF(P257=100%,"CUMPLIDA",IF(AND(ISNUMBER(L257),ISNUMBER(INDIRECT("FECHA_"&amp;$B257,1))), IF(L257&lt;=INDIRECT("FECHA_"&amp;$B257,1),"INCUMPLIDA","PROCESO"), "VERIFICAR FECHA")),"SIN VALOR AVANCE")</f>
        <v>CUMPLIDA</v>
      </c>
    </row>
    <row r="258" spans="1:17" ht="255.75" x14ac:dyDescent="0.2">
      <c r="A258" s="331" t="s">
        <v>19</v>
      </c>
      <c r="B258" s="318" t="s">
        <v>14</v>
      </c>
      <c r="C258" s="767"/>
      <c r="D258" s="767"/>
      <c r="E258" s="769"/>
      <c r="F258" s="769"/>
      <c r="G258" s="769"/>
      <c r="H258" s="321" t="s">
        <v>2222</v>
      </c>
      <c r="I258" s="321" t="s">
        <v>2216</v>
      </c>
      <c r="J258" s="333">
        <v>27</v>
      </c>
      <c r="K258" s="323">
        <v>43570</v>
      </c>
      <c r="L258" s="323">
        <v>44196</v>
      </c>
      <c r="M258" s="324">
        <f t="shared" si="7"/>
        <v>89.428571428571431</v>
      </c>
      <c r="N258" s="325">
        <v>1</v>
      </c>
      <c r="O258" s="340" t="s">
        <v>2207</v>
      </c>
      <c r="P258" s="325">
        <f t="shared" si="8"/>
        <v>1</v>
      </c>
      <c r="Q258" s="326" t="str" cm="1">
        <f t="array" aca="1" ref="Q258" ca="1">IF(ISNUMBER(P258),IF(P258=100%,"CUMPLIDA",IF(AND(ISNUMBER(L258),ISNUMBER(INDIRECT("FECHA_"&amp;$B258,1))), IF(L258&lt;=INDIRECT("FECHA_"&amp;$B258,1),"INCUMPLIDA","PROCESO"), "VERIFICAR FECHA")),"SIN VALOR AVANCE")</f>
        <v>CUMPLIDA</v>
      </c>
    </row>
    <row r="259" spans="1:17" ht="255.75" x14ac:dyDescent="0.2">
      <c r="A259" s="331" t="s">
        <v>19</v>
      </c>
      <c r="B259" s="318" t="s">
        <v>14</v>
      </c>
      <c r="C259" s="767"/>
      <c r="D259" s="767"/>
      <c r="E259" s="769"/>
      <c r="F259" s="769"/>
      <c r="G259" s="769" t="s">
        <v>2223</v>
      </c>
      <c r="H259" s="321" t="s">
        <v>2224</v>
      </c>
      <c r="I259" s="321" t="s">
        <v>2216</v>
      </c>
      <c r="J259" s="333">
        <v>22</v>
      </c>
      <c r="K259" s="323">
        <v>43570</v>
      </c>
      <c r="L259" s="323">
        <v>44196</v>
      </c>
      <c r="M259" s="324">
        <f t="shared" si="7"/>
        <v>89.428571428571431</v>
      </c>
      <c r="N259" s="325">
        <v>1</v>
      </c>
      <c r="O259" s="340" t="s">
        <v>2207</v>
      </c>
      <c r="P259" s="325">
        <f t="shared" si="8"/>
        <v>1</v>
      </c>
      <c r="Q259" s="326" t="str" cm="1">
        <f t="array" aca="1" ref="Q259" ca="1">IF(ISNUMBER(P259),IF(P259=100%,"CUMPLIDA",IF(AND(ISNUMBER(L259),ISNUMBER(INDIRECT("FECHA_"&amp;$B259,1))), IF(L259&lt;=INDIRECT("FECHA_"&amp;$B259,1),"INCUMPLIDA","PROCESO"), "VERIFICAR FECHA")),"SIN VALOR AVANCE")</f>
        <v>CUMPLIDA</v>
      </c>
    </row>
    <row r="260" spans="1:17" ht="255.75" x14ac:dyDescent="0.2">
      <c r="A260" s="331" t="s">
        <v>19</v>
      </c>
      <c r="B260" s="318" t="s">
        <v>14</v>
      </c>
      <c r="C260" s="767"/>
      <c r="D260" s="767"/>
      <c r="E260" s="769"/>
      <c r="F260" s="769"/>
      <c r="G260" s="769"/>
      <c r="H260" s="321" t="s">
        <v>2225</v>
      </c>
      <c r="I260" s="321" t="s">
        <v>2216</v>
      </c>
      <c r="J260" s="333">
        <v>28</v>
      </c>
      <c r="K260" s="323">
        <v>43570</v>
      </c>
      <c r="L260" s="323">
        <v>44196</v>
      </c>
      <c r="M260" s="324">
        <f t="shared" si="7"/>
        <v>89.428571428571431</v>
      </c>
      <c r="N260" s="325">
        <v>1</v>
      </c>
      <c r="O260" s="340" t="s">
        <v>2207</v>
      </c>
      <c r="P260" s="325">
        <f t="shared" si="8"/>
        <v>1</v>
      </c>
      <c r="Q260" s="326" t="str" cm="1">
        <f t="array" aca="1" ref="Q260" ca="1">IF(ISNUMBER(P260),IF(P260=100%,"CUMPLIDA",IF(AND(ISNUMBER(L260),ISNUMBER(INDIRECT("FECHA_"&amp;$B260,1))), IF(L260&lt;=INDIRECT("FECHA_"&amp;$B260,1),"INCUMPLIDA","PROCESO"), "VERIFICAR FECHA")),"SIN VALOR AVANCE")</f>
        <v>CUMPLIDA</v>
      </c>
    </row>
    <row r="261" spans="1:17" ht="255.75" x14ac:dyDescent="0.2">
      <c r="A261" s="331" t="s">
        <v>19</v>
      </c>
      <c r="B261" s="318" t="s">
        <v>14</v>
      </c>
      <c r="C261" s="767"/>
      <c r="D261" s="767"/>
      <c r="E261" s="769"/>
      <c r="F261" s="769"/>
      <c r="G261" s="769"/>
      <c r="H261" s="321" t="s">
        <v>2226</v>
      </c>
      <c r="I261" s="321" t="s">
        <v>2216</v>
      </c>
      <c r="J261" s="333">
        <v>27</v>
      </c>
      <c r="K261" s="323">
        <v>43570</v>
      </c>
      <c r="L261" s="323">
        <v>44196</v>
      </c>
      <c r="M261" s="324">
        <f t="shared" si="7"/>
        <v>89.428571428571431</v>
      </c>
      <c r="N261" s="325">
        <v>1</v>
      </c>
      <c r="O261" s="340" t="s">
        <v>2207</v>
      </c>
      <c r="P261" s="325">
        <f t="shared" si="8"/>
        <v>1</v>
      </c>
      <c r="Q261" s="326" t="str" cm="1">
        <f t="array" aca="1" ref="Q261" ca="1">IF(ISNUMBER(P261),IF(P261=100%,"CUMPLIDA",IF(AND(ISNUMBER(L261),ISNUMBER(INDIRECT("FECHA_"&amp;$B261,1))), IF(L261&lt;=INDIRECT("FECHA_"&amp;$B261,1),"INCUMPLIDA","PROCESO"), "VERIFICAR FECHA")),"SIN VALOR AVANCE")</f>
        <v>CUMPLIDA</v>
      </c>
    </row>
    <row r="262" spans="1:17" ht="255.75" x14ac:dyDescent="0.2">
      <c r="A262" s="331" t="s">
        <v>19</v>
      </c>
      <c r="B262" s="318" t="s">
        <v>14</v>
      </c>
      <c r="C262" s="767"/>
      <c r="D262" s="767"/>
      <c r="E262" s="769"/>
      <c r="F262" s="769"/>
      <c r="G262" s="769" t="s">
        <v>2227</v>
      </c>
      <c r="H262" s="321" t="s">
        <v>2228</v>
      </c>
      <c r="I262" s="321" t="s">
        <v>2229</v>
      </c>
      <c r="J262" s="333">
        <v>1</v>
      </c>
      <c r="K262" s="323">
        <v>43570</v>
      </c>
      <c r="L262" s="323">
        <v>43830</v>
      </c>
      <c r="M262" s="324">
        <f t="shared" si="7"/>
        <v>37.142857142857146</v>
      </c>
      <c r="N262" s="325">
        <v>1</v>
      </c>
      <c r="O262" s="340" t="s">
        <v>2207</v>
      </c>
      <c r="P262" s="325">
        <f t="shared" si="8"/>
        <v>1</v>
      </c>
      <c r="Q262" s="326" t="str" cm="1">
        <f t="array" aca="1" ref="Q262" ca="1">IF(ISNUMBER(P262),IF(P262=100%,"CUMPLIDA",IF(AND(ISNUMBER(L262),ISNUMBER(INDIRECT("FECHA_"&amp;$B262,1))), IF(L262&lt;=INDIRECT("FECHA_"&amp;$B262,1),"INCUMPLIDA","PROCESO"), "VERIFICAR FECHA")),"SIN VALOR AVANCE")</f>
        <v>CUMPLIDA</v>
      </c>
    </row>
    <row r="263" spans="1:17" ht="255.75" x14ac:dyDescent="0.2">
      <c r="A263" s="331" t="s">
        <v>19</v>
      </c>
      <c r="B263" s="318" t="s">
        <v>14</v>
      </c>
      <c r="C263" s="767"/>
      <c r="D263" s="767"/>
      <c r="E263" s="769"/>
      <c r="F263" s="769"/>
      <c r="G263" s="769"/>
      <c r="H263" s="321" t="s">
        <v>2230</v>
      </c>
      <c r="I263" s="321" t="s">
        <v>2231</v>
      </c>
      <c r="J263" s="333">
        <v>1</v>
      </c>
      <c r="K263" s="323">
        <v>43570</v>
      </c>
      <c r="L263" s="323">
        <v>43830</v>
      </c>
      <c r="M263" s="324">
        <f t="shared" si="7"/>
        <v>37.142857142857146</v>
      </c>
      <c r="N263" s="325">
        <v>1</v>
      </c>
      <c r="O263" s="340" t="s">
        <v>2207</v>
      </c>
      <c r="P263" s="325">
        <f t="shared" si="8"/>
        <v>1</v>
      </c>
      <c r="Q263" s="326" t="str" cm="1">
        <f t="array" aca="1" ref="Q263" ca="1">IF(ISNUMBER(P263),IF(P263=100%,"CUMPLIDA",IF(AND(ISNUMBER(L263),ISNUMBER(INDIRECT("FECHA_"&amp;$B263,1))), IF(L263&lt;=INDIRECT("FECHA_"&amp;$B263,1),"INCUMPLIDA","PROCESO"), "VERIFICAR FECHA")),"SIN VALOR AVANCE")</f>
        <v>CUMPLIDA</v>
      </c>
    </row>
    <row r="264" spans="1:17" ht="255.75" x14ac:dyDescent="0.2">
      <c r="A264" s="331" t="s">
        <v>19</v>
      </c>
      <c r="B264" s="318" t="s">
        <v>14</v>
      </c>
      <c r="C264" s="767"/>
      <c r="D264" s="767"/>
      <c r="E264" s="769"/>
      <c r="F264" s="769"/>
      <c r="G264" s="769"/>
      <c r="H264" s="321" t="s">
        <v>2232</v>
      </c>
      <c r="I264" s="321" t="s">
        <v>2233</v>
      </c>
      <c r="J264" s="333">
        <v>1</v>
      </c>
      <c r="K264" s="323">
        <v>43570</v>
      </c>
      <c r="L264" s="323">
        <v>43830</v>
      </c>
      <c r="M264" s="324">
        <f t="shared" si="7"/>
        <v>37.142857142857146</v>
      </c>
      <c r="N264" s="325">
        <v>1</v>
      </c>
      <c r="O264" s="340" t="s">
        <v>2207</v>
      </c>
      <c r="P264" s="325">
        <f t="shared" si="8"/>
        <v>1</v>
      </c>
      <c r="Q264" s="326" t="str" cm="1">
        <f t="array" aca="1" ref="Q264" ca="1">IF(ISNUMBER(P264),IF(P264=100%,"CUMPLIDA",IF(AND(ISNUMBER(L264),ISNUMBER(INDIRECT("FECHA_"&amp;$B264,1))), IF(L264&lt;=INDIRECT("FECHA_"&amp;$B264,1),"INCUMPLIDA","PROCESO"), "VERIFICAR FECHA")),"SIN VALOR AVANCE")</f>
        <v>CUMPLIDA</v>
      </c>
    </row>
    <row r="265" spans="1:17" ht="255.75" x14ac:dyDescent="0.2">
      <c r="A265" s="331" t="s">
        <v>19</v>
      </c>
      <c r="B265" s="318" t="s">
        <v>14</v>
      </c>
      <c r="C265" s="767"/>
      <c r="D265" s="767"/>
      <c r="E265" s="769"/>
      <c r="F265" s="769"/>
      <c r="G265" s="769" t="s">
        <v>2234</v>
      </c>
      <c r="H265" s="321" t="s">
        <v>2201</v>
      </c>
      <c r="I265" s="321" t="s">
        <v>255</v>
      </c>
      <c r="J265" s="333">
        <v>1</v>
      </c>
      <c r="K265" s="323">
        <v>43570</v>
      </c>
      <c r="L265" s="323">
        <v>43830</v>
      </c>
      <c r="M265" s="324">
        <f t="shared" si="7"/>
        <v>37.142857142857146</v>
      </c>
      <c r="N265" s="325">
        <v>1</v>
      </c>
      <c r="O265" s="340" t="s">
        <v>2207</v>
      </c>
      <c r="P265" s="325">
        <f t="shared" si="8"/>
        <v>1</v>
      </c>
      <c r="Q265" s="326" t="str" cm="1">
        <f t="array" aca="1" ref="Q265" ca="1">IF(ISNUMBER(P265),IF(P265=100%,"CUMPLIDA",IF(AND(ISNUMBER(L265),ISNUMBER(INDIRECT("FECHA_"&amp;$B265,1))), IF(L265&lt;=INDIRECT("FECHA_"&amp;$B265,1),"INCUMPLIDA","PROCESO"), "VERIFICAR FECHA")),"SIN VALOR AVANCE")</f>
        <v>CUMPLIDA</v>
      </c>
    </row>
    <row r="266" spans="1:17" ht="255.75" x14ac:dyDescent="0.2">
      <c r="A266" s="331" t="s">
        <v>19</v>
      </c>
      <c r="B266" s="318" t="s">
        <v>14</v>
      </c>
      <c r="C266" s="767"/>
      <c r="D266" s="767"/>
      <c r="E266" s="769"/>
      <c r="F266" s="769"/>
      <c r="G266" s="769"/>
      <c r="H266" s="321" t="s">
        <v>2203</v>
      </c>
      <c r="I266" s="321" t="s">
        <v>2204</v>
      </c>
      <c r="J266" s="333">
        <v>1</v>
      </c>
      <c r="K266" s="323">
        <v>43570</v>
      </c>
      <c r="L266" s="323">
        <v>43830</v>
      </c>
      <c r="M266" s="324">
        <f t="shared" si="7"/>
        <v>37.142857142857146</v>
      </c>
      <c r="N266" s="325">
        <v>1</v>
      </c>
      <c r="O266" s="340" t="s">
        <v>2207</v>
      </c>
      <c r="P266" s="325">
        <f t="shared" si="8"/>
        <v>1</v>
      </c>
      <c r="Q266" s="326" t="str" cm="1">
        <f t="array" aca="1" ref="Q266" ca="1">IF(ISNUMBER(P266),IF(P266=100%,"CUMPLIDA",IF(AND(ISNUMBER(L266),ISNUMBER(INDIRECT("FECHA_"&amp;$B266,1))), IF(L266&lt;=INDIRECT("FECHA_"&amp;$B266,1),"INCUMPLIDA","PROCESO"), "VERIFICAR FECHA")),"SIN VALOR AVANCE")</f>
        <v>CUMPLIDA</v>
      </c>
    </row>
    <row r="267" spans="1:17" ht="255.75" x14ac:dyDescent="0.2">
      <c r="A267" s="331" t="s">
        <v>19</v>
      </c>
      <c r="B267" s="318" t="s">
        <v>14</v>
      </c>
      <c r="C267" s="767"/>
      <c r="D267" s="767"/>
      <c r="E267" s="769"/>
      <c r="F267" s="769"/>
      <c r="G267" s="769"/>
      <c r="H267" s="321" t="s">
        <v>2205</v>
      </c>
      <c r="I267" s="321" t="s">
        <v>2206</v>
      </c>
      <c r="J267" s="333">
        <v>1</v>
      </c>
      <c r="K267" s="323">
        <v>43570</v>
      </c>
      <c r="L267" s="323">
        <v>43830</v>
      </c>
      <c r="M267" s="324">
        <f t="shared" si="7"/>
        <v>37.142857142857146</v>
      </c>
      <c r="N267" s="325">
        <v>1</v>
      </c>
      <c r="O267" s="340" t="s">
        <v>2207</v>
      </c>
      <c r="P267" s="325">
        <f t="shared" si="8"/>
        <v>1</v>
      </c>
      <c r="Q267" s="326" t="str" cm="1">
        <f t="array" aca="1" ref="Q267" ca="1">IF(ISNUMBER(P267),IF(P267=100%,"CUMPLIDA",IF(AND(ISNUMBER(L267),ISNUMBER(INDIRECT("FECHA_"&amp;$B267,1))), IF(L267&lt;=INDIRECT("FECHA_"&amp;$B267,1),"INCUMPLIDA","PROCESO"), "VERIFICAR FECHA")),"SIN VALOR AVANCE")</f>
        <v>CUMPLIDA</v>
      </c>
    </row>
    <row r="268" spans="1:17" ht="30.75" customHeight="1" x14ac:dyDescent="0.2">
      <c r="A268" s="331" t="s">
        <v>19</v>
      </c>
      <c r="B268" s="332" t="s">
        <v>14</v>
      </c>
      <c r="C268" s="767" t="s">
        <v>2235</v>
      </c>
      <c r="D268" s="767" t="s">
        <v>1518</v>
      </c>
      <c r="E268" s="769" t="s">
        <v>2236</v>
      </c>
      <c r="F268" s="769" t="s">
        <v>2237</v>
      </c>
      <c r="G268" s="320" t="s">
        <v>2238</v>
      </c>
      <c r="H268" s="321" t="s">
        <v>2239</v>
      </c>
      <c r="I268" s="321" t="s">
        <v>1676</v>
      </c>
      <c r="J268" s="333">
        <v>1</v>
      </c>
      <c r="K268" s="323">
        <v>45231</v>
      </c>
      <c r="L268" s="323">
        <v>45504</v>
      </c>
      <c r="M268" s="324">
        <f t="shared" si="7"/>
        <v>39</v>
      </c>
      <c r="N268" s="325">
        <v>1</v>
      </c>
      <c r="O268" s="321" t="s">
        <v>2240</v>
      </c>
      <c r="P268" s="325">
        <f t="shared" si="8"/>
        <v>1</v>
      </c>
      <c r="Q268" s="326" t="str" cm="1">
        <f t="array" aca="1" ref="Q268" ca="1">IF(ISNUMBER(P268),IF(P268=100%,"CUMPLIDA",IF(AND(ISNUMBER(L268),ISNUMBER(INDIRECT("FECHA_"&amp;$B268,1))), IF(L268&lt;=INDIRECT("FECHA_"&amp;$B268,1),"INCUMPLIDA","PROCESO"), "VERIFICAR FECHA")),"SIN VALOR AVANCE")</f>
        <v>CUMPLIDA</v>
      </c>
    </row>
    <row r="269" spans="1:17" ht="90.75" x14ac:dyDescent="0.2">
      <c r="A269" s="331" t="s">
        <v>19</v>
      </c>
      <c r="B269" s="332" t="s">
        <v>14</v>
      </c>
      <c r="C269" s="767"/>
      <c r="D269" s="767"/>
      <c r="E269" s="769"/>
      <c r="F269" s="769"/>
      <c r="G269" s="320" t="s">
        <v>2241</v>
      </c>
      <c r="H269" s="321" t="s">
        <v>1679</v>
      </c>
      <c r="I269" s="321" t="s">
        <v>99</v>
      </c>
      <c r="J269" s="333">
        <v>1</v>
      </c>
      <c r="K269" s="323">
        <v>45323</v>
      </c>
      <c r="L269" s="323">
        <v>45747</v>
      </c>
      <c r="M269" s="324">
        <f t="shared" si="7"/>
        <v>60.571428571428569</v>
      </c>
      <c r="N269" s="325">
        <v>1</v>
      </c>
      <c r="O269" s="321" t="s">
        <v>2242</v>
      </c>
      <c r="P269" s="325">
        <f t="shared" si="8"/>
        <v>1</v>
      </c>
      <c r="Q269" s="326" t="str" cm="1">
        <f t="array" aca="1" ref="Q269" ca="1">IF(ISNUMBER(P269),IF(P269=100%,"CUMPLIDA",IF(AND(ISNUMBER(L269),ISNUMBER(INDIRECT("FECHA_"&amp;$B269,1))), IF(L269&lt;=INDIRECT("FECHA_"&amp;$B269,1),"INCUMPLIDA","PROCESO"), "VERIFICAR FECHA")),"SIN VALOR AVANCE")</f>
        <v>CUMPLIDA</v>
      </c>
    </row>
    <row r="270" spans="1:17" ht="30.75" customHeight="1" x14ac:dyDescent="0.2">
      <c r="A270" s="331" t="s">
        <v>19</v>
      </c>
      <c r="B270" s="332" t="s">
        <v>14</v>
      </c>
      <c r="C270" s="767"/>
      <c r="D270" s="767"/>
      <c r="E270" s="769"/>
      <c r="F270" s="769"/>
      <c r="G270" s="320" t="s">
        <v>2243</v>
      </c>
      <c r="H270" s="321" t="s">
        <v>101</v>
      </c>
      <c r="I270" s="321" t="s">
        <v>102</v>
      </c>
      <c r="J270" s="333">
        <v>1</v>
      </c>
      <c r="K270" s="323">
        <v>45323</v>
      </c>
      <c r="L270" s="323">
        <v>45747</v>
      </c>
      <c r="M270" s="324">
        <f t="shared" si="7"/>
        <v>60.571428571428569</v>
      </c>
      <c r="N270" s="325">
        <v>1</v>
      </c>
      <c r="O270" s="321" t="s">
        <v>2240</v>
      </c>
      <c r="P270" s="325">
        <f t="shared" si="8"/>
        <v>1</v>
      </c>
      <c r="Q270" s="326" t="str" cm="1">
        <f t="array" aca="1" ref="Q270" ca="1">IF(ISNUMBER(P270),IF(P270=100%,"CUMPLIDA",IF(AND(ISNUMBER(L270),ISNUMBER(INDIRECT("FECHA_"&amp;$B270,1))), IF(L270&lt;=INDIRECT("FECHA_"&amp;$B270,1),"INCUMPLIDA","PROCESO"), "VERIFICAR FECHA")),"SIN VALOR AVANCE")</f>
        <v>CUMPLIDA</v>
      </c>
    </row>
    <row r="271" spans="1:17" ht="45" x14ac:dyDescent="0.2">
      <c r="A271" s="331" t="s">
        <v>19</v>
      </c>
      <c r="B271" s="332" t="s">
        <v>14</v>
      </c>
      <c r="C271" s="767"/>
      <c r="D271" s="767"/>
      <c r="E271" s="769"/>
      <c r="F271" s="769"/>
      <c r="G271" s="320" t="s">
        <v>2244</v>
      </c>
      <c r="H271" s="321" t="s">
        <v>239</v>
      </c>
      <c r="I271" s="321" t="s">
        <v>240</v>
      </c>
      <c r="J271" s="333">
        <v>1</v>
      </c>
      <c r="K271" s="323">
        <v>45231</v>
      </c>
      <c r="L271" s="323">
        <v>45747</v>
      </c>
      <c r="M271" s="324">
        <f t="shared" si="7"/>
        <v>73.714285714285708</v>
      </c>
      <c r="N271" s="325">
        <v>1</v>
      </c>
      <c r="O271" s="321" t="s">
        <v>2240</v>
      </c>
      <c r="P271" s="325">
        <f t="shared" si="8"/>
        <v>1</v>
      </c>
      <c r="Q271" s="326" t="str" cm="1">
        <f t="array" aca="1" ref="Q271" ca="1">IF(ISNUMBER(P271),IF(P271=100%,"CUMPLIDA",IF(AND(ISNUMBER(L271),ISNUMBER(INDIRECT("FECHA_"&amp;$B271,1))), IF(L271&lt;=INDIRECT("FECHA_"&amp;$B271,1),"INCUMPLIDA","PROCESO"), "VERIFICAR FECHA")),"SIN VALOR AVANCE")</f>
        <v>CUMPLIDA</v>
      </c>
    </row>
    <row r="272" spans="1:17" ht="90.75" x14ac:dyDescent="0.2">
      <c r="A272" s="331" t="s">
        <v>19</v>
      </c>
      <c r="B272" s="332" t="s">
        <v>14</v>
      </c>
      <c r="C272" s="767"/>
      <c r="D272" s="767"/>
      <c r="E272" s="769"/>
      <c r="F272" s="769"/>
      <c r="G272" s="320" t="s">
        <v>2245</v>
      </c>
      <c r="H272" s="321" t="s">
        <v>104</v>
      </c>
      <c r="I272" s="321" t="s">
        <v>105</v>
      </c>
      <c r="J272" s="333">
        <v>1</v>
      </c>
      <c r="K272" s="323">
        <v>45323</v>
      </c>
      <c r="L272" s="323">
        <v>45747</v>
      </c>
      <c r="M272" s="324">
        <f t="shared" ref="M272:M335" si="9">(L272-K272)/7</f>
        <v>60.571428571428569</v>
      </c>
      <c r="N272" s="325">
        <v>1</v>
      </c>
      <c r="O272" s="321" t="s">
        <v>2242</v>
      </c>
      <c r="P272" s="325">
        <f t="shared" si="8"/>
        <v>1</v>
      </c>
      <c r="Q272" s="326" t="str" cm="1">
        <f t="array" aca="1" ref="Q272" ca="1">IF(ISNUMBER(P272),IF(P272=100%,"CUMPLIDA",IF(AND(ISNUMBER(L272),ISNUMBER(INDIRECT("FECHA_"&amp;$B272,1))), IF(L272&lt;=INDIRECT("FECHA_"&amp;$B272,1),"INCUMPLIDA","PROCESO"), "VERIFICAR FECHA")),"SIN VALOR AVANCE")</f>
        <v>CUMPLIDA</v>
      </c>
    </row>
    <row r="273" spans="1:17" ht="45" x14ac:dyDescent="0.2">
      <c r="A273" s="331" t="s">
        <v>19</v>
      </c>
      <c r="B273" s="332" t="s">
        <v>14</v>
      </c>
      <c r="C273" s="767"/>
      <c r="D273" s="767"/>
      <c r="E273" s="769"/>
      <c r="F273" s="769"/>
      <c r="G273" s="320" t="s">
        <v>2246</v>
      </c>
      <c r="H273" s="321" t="s">
        <v>106</v>
      </c>
      <c r="I273" s="321" t="s">
        <v>107</v>
      </c>
      <c r="J273" s="333">
        <v>1</v>
      </c>
      <c r="K273" s="323">
        <v>45231</v>
      </c>
      <c r="L273" s="323">
        <v>45747</v>
      </c>
      <c r="M273" s="324">
        <f t="shared" si="9"/>
        <v>73.714285714285708</v>
      </c>
      <c r="N273" s="325">
        <v>1</v>
      </c>
      <c r="O273" s="321" t="s">
        <v>2240</v>
      </c>
      <c r="P273" s="325">
        <f t="shared" si="8"/>
        <v>1</v>
      </c>
      <c r="Q273" s="326" t="str" cm="1">
        <f t="array" aca="1" ref="Q273" ca="1">IF(ISNUMBER(P273),IF(P273=100%,"CUMPLIDA",IF(AND(ISNUMBER(L273),ISNUMBER(INDIRECT("FECHA_"&amp;$B273,1))), IF(L273&lt;=INDIRECT("FECHA_"&amp;$B273,1),"INCUMPLIDA","PROCESO"), "VERIFICAR FECHA")),"SIN VALOR AVANCE")</f>
        <v>CUMPLIDA</v>
      </c>
    </row>
    <row r="274" spans="1:17" ht="120.75" x14ac:dyDescent="0.2">
      <c r="A274" s="331" t="s">
        <v>19</v>
      </c>
      <c r="B274" s="332" t="s">
        <v>14</v>
      </c>
      <c r="C274" s="767"/>
      <c r="D274" s="767"/>
      <c r="E274" s="769"/>
      <c r="F274" s="769"/>
      <c r="G274" s="320" t="s">
        <v>2247</v>
      </c>
      <c r="H274" s="321" t="s">
        <v>108</v>
      </c>
      <c r="I274" s="321" t="s">
        <v>109</v>
      </c>
      <c r="J274" s="333">
        <v>1</v>
      </c>
      <c r="K274" s="323">
        <v>45231</v>
      </c>
      <c r="L274" s="323">
        <v>45808</v>
      </c>
      <c r="M274" s="324">
        <f t="shared" si="9"/>
        <v>82.428571428571431</v>
      </c>
      <c r="N274" s="325">
        <v>1</v>
      </c>
      <c r="O274" s="321" t="s">
        <v>2248</v>
      </c>
      <c r="P274" s="325">
        <f t="shared" si="8"/>
        <v>1</v>
      </c>
      <c r="Q274" s="326" t="str" cm="1">
        <f t="array" aca="1" ref="Q274" ca="1">IF(ISNUMBER(P274),IF(P274=100%,"CUMPLIDA",IF(AND(ISNUMBER(L274),ISNUMBER(INDIRECT("FECHA_"&amp;$B274,1))), IF(L274&lt;=INDIRECT("FECHA_"&amp;$B274,1),"INCUMPLIDA","PROCESO"), "VERIFICAR FECHA")),"SIN VALOR AVANCE")</f>
        <v>CUMPLIDA</v>
      </c>
    </row>
    <row r="275" spans="1:17" ht="30.75" x14ac:dyDescent="0.2">
      <c r="A275" s="331" t="s">
        <v>19</v>
      </c>
      <c r="B275" s="332" t="s">
        <v>14</v>
      </c>
      <c r="C275" s="767"/>
      <c r="D275" s="767"/>
      <c r="E275" s="769"/>
      <c r="F275" s="769"/>
      <c r="G275" s="320" t="s">
        <v>2249</v>
      </c>
      <c r="H275" s="321" t="s">
        <v>111</v>
      </c>
      <c r="I275" s="321" t="s">
        <v>112</v>
      </c>
      <c r="J275" s="333">
        <v>10</v>
      </c>
      <c r="K275" s="323">
        <v>45809</v>
      </c>
      <c r="L275" s="323">
        <v>46752</v>
      </c>
      <c r="M275" s="324">
        <f t="shared" si="9"/>
        <v>134.71428571428572</v>
      </c>
      <c r="N275" s="325">
        <v>0</v>
      </c>
      <c r="O275" s="321" t="s">
        <v>2240</v>
      </c>
      <c r="P275" s="325">
        <f t="shared" si="8"/>
        <v>0</v>
      </c>
      <c r="Q275" s="326" t="str" cm="1">
        <f t="array" aca="1" ref="Q275" ca="1">IF(ISNUMBER(P275),IF(P275=100%,"CUMPLIDA",IF(AND(ISNUMBER(L275),ISNUMBER(INDIRECT("FECHA_"&amp;$B275,1))), IF(L275&lt;=INDIRECT("FECHA_"&amp;$B275,1),"INCUMPLIDA","PROCESO"), "VERIFICAR FECHA")),"SIN VALOR AVANCE")</f>
        <v>PROCESO</v>
      </c>
    </row>
    <row r="276" spans="1:17" ht="90.75" x14ac:dyDescent="0.2">
      <c r="A276" s="331" t="s">
        <v>19</v>
      </c>
      <c r="B276" s="332" t="s">
        <v>14</v>
      </c>
      <c r="C276" s="767"/>
      <c r="D276" s="767"/>
      <c r="E276" s="769"/>
      <c r="F276" s="769"/>
      <c r="G276" s="320" t="s">
        <v>2250</v>
      </c>
      <c r="H276" s="321" t="s">
        <v>115</v>
      </c>
      <c r="I276" s="321" t="s">
        <v>116</v>
      </c>
      <c r="J276" s="333">
        <v>1</v>
      </c>
      <c r="K276" s="323">
        <v>45809</v>
      </c>
      <c r="L276" s="323">
        <v>46752</v>
      </c>
      <c r="M276" s="324">
        <f t="shared" si="9"/>
        <v>134.71428571428572</v>
      </c>
      <c r="N276" s="325">
        <v>0</v>
      </c>
      <c r="O276" s="321" t="s">
        <v>2242</v>
      </c>
      <c r="P276" s="325">
        <f t="shared" si="8"/>
        <v>0</v>
      </c>
      <c r="Q276" s="326" t="str" cm="1">
        <f t="array" aca="1" ref="Q276" ca="1">IF(ISNUMBER(P276),IF(P276=100%,"CUMPLIDA",IF(AND(ISNUMBER(L276),ISNUMBER(INDIRECT("FECHA_"&amp;$B276,1))), IF(L276&lt;=INDIRECT("FECHA_"&amp;$B276,1),"INCUMPLIDA","PROCESO"), "VERIFICAR FECHA")),"SIN VALOR AVANCE")</f>
        <v>PROCESO</v>
      </c>
    </row>
    <row r="277" spans="1:17" ht="135" customHeight="1" x14ac:dyDescent="0.2">
      <c r="A277" s="331" t="s">
        <v>19</v>
      </c>
      <c r="B277" s="332" t="s">
        <v>14</v>
      </c>
      <c r="C277" s="767"/>
      <c r="D277" s="767"/>
      <c r="E277" s="769"/>
      <c r="F277" s="769"/>
      <c r="G277" s="320" t="s">
        <v>2251</v>
      </c>
      <c r="H277" s="321" t="s">
        <v>118</v>
      </c>
      <c r="I277" s="321" t="s">
        <v>119</v>
      </c>
      <c r="J277" s="333">
        <v>2</v>
      </c>
      <c r="K277" s="323">
        <v>45809</v>
      </c>
      <c r="L277" s="323">
        <v>46752</v>
      </c>
      <c r="M277" s="324">
        <f t="shared" si="9"/>
        <v>134.71428571428572</v>
      </c>
      <c r="N277" s="325">
        <v>0</v>
      </c>
      <c r="O277" s="321" t="s">
        <v>2248</v>
      </c>
      <c r="P277" s="325">
        <f t="shared" si="8"/>
        <v>0</v>
      </c>
      <c r="Q277" s="326" t="str" cm="1">
        <f t="array" aca="1" ref="Q277" ca="1">IF(ISNUMBER(P277),IF(P277=100%,"CUMPLIDA",IF(AND(ISNUMBER(L277),ISNUMBER(INDIRECT("FECHA_"&amp;$B277,1))), IF(L277&lt;=INDIRECT("FECHA_"&amp;$B277,1),"INCUMPLIDA","PROCESO"), "VERIFICAR FECHA")),"SIN VALOR AVANCE")</f>
        <v>PROCESO</v>
      </c>
    </row>
    <row r="278" spans="1:17" ht="90.75" customHeight="1" x14ac:dyDescent="0.2">
      <c r="A278" s="331" t="s">
        <v>19</v>
      </c>
      <c r="B278" s="332" t="s">
        <v>14</v>
      </c>
      <c r="C278" s="767"/>
      <c r="D278" s="767"/>
      <c r="E278" s="769" t="s">
        <v>2252</v>
      </c>
      <c r="F278" s="769"/>
      <c r="G278" s="320" t="s">
        <v>2253</v>
      </c>
      <c r="H278" s="321" t="s">
        <v>2254</v>
      </c>
      <c r="I278" s="321" t="s">
        <v>2255</v>
      </c>
      <c r="J278" s="333">
        <v>1</v>
      </c>
      <c r="K278" s="323">
        <v>43862</v>
      </c>
      <c r="L278" s="323">
        <v>43982</v>
      </c>
      <c r="M278" s="324">
        <f t="shared" si="9"/>
        <v>17.142857142857142</v>
      </c>
      <c r="N278" s="325">
        <v>1</v>
      </c>
      <c r="O278" s="321" t="s">
        <v>2256</v>
      </c>
      <c r="P278" s="325">
        <f t="shared" si="8"/>
        <v>1</v>
      </c>
      <c r="Q278" s="326" t="str" cm="1">
        <f t="array" aca="1" ref="Q278" ca="1">IF(ISNUMBER(P278),IF(P278=100%,"CUMPLIDA",IF(AND(ISNUMBER(L278),ISNUMBER(INDIRECT("FECHA_"&amp;$B278,1))), IF(L278&lt;=INDIRECT("FECHA_"&amp;$B278,1),"INCUMPLIDA","PROCESO"), "VERIFICAR FECHA")),"SIN VALOR AVANCE")</f>
        <v>CUMPLIDA</v>
      </c>
    </row>
    <row r="279" spans="1:17" ht="135.75" x14ac:dyDescent="0.2">
      <c r="A279" s="331" t="s">
        <v>19</v>
      </c>
      <c r="B279" s="332" t="s">
        <v>14</v>
      </c>
      <c r="C279" s="767"/>
      <c r="D279" s="767"/>
      <c r="E279" s="769"/>
      <c r="F279" s="769"/>
      <c r="G279" s="320" t="s">
        <v>2257</v>
      </c>
      <c r="H279" s="321" t="s">
        <v>2258</v>
      </c>
      <c r="I279" s="321" t="s">
        <v>2259</v>
      </c>
      <c r="J279" s="333">
        <v>1</v>
      </c>
      <c r="K279" s="323">
        <v>43983</v>
      </c>
      <c r="L279" s="323">
        <v>44043</v>
      </c>
      <c r="M279" s="324">
        <f t="shared" si="9"/>
        <v>8.5714285714285712</v>
      </c>
      <c r="N279" s="325">
        <v>1</v>
      </c>
      <c r="O279" s="321" t="s">
        <v>2260</v>
      </c>
      <c r="P279" s="325">
        <f t="shared" si="8"/>
        <v>1</v>
      </c>
      <c r="Q279" s="326" t="str" cm="1">
        <f t="array" aca="1" ref="Q279" ca="1">IF(ISNUMBER(P279),IF(P279=100%,"CUMPLIDA",IF(AND(ISNUMBER(L279),ISNUMBER(INDIRECT("FECHA_"&amp;$B279,1))), IF(L279&lt;=INDIRECT("FECHA_"&amp;$B279,1),"INCUMPLIDA","PROCESO"), "VERIFICAR FECHA")),"SIN VALOR AVANCE")</f>
        <v>CUMPLIDA</v>
      </c>
    </row>
    <row r="280" spans="1:17" ht="120.75" customHeight="1" x14ac:dyDescent="0.2">
      <c r="A280" s="331" t="s">
        <v>19</v>
      </c>
      <c r="B280" s="332" t="s">
        <v>14</v>
      </c>
      <c r="C280" s="767"/>
      <c r="D280" s="767"/>
      <c r="E280" s="769" t="s">
        <v>2261</v>
      </c>
      <c r="F280" s="769"/>
      <c r="G280" s="320" t="s">
        <v>2262</v>
      </c>
      <c r="H280" s="321" t="s">
        <v>2263</v>
      </c>
      <c r="I280" s="321" t="s">
        <v>423</v>
      </c>
      <c r="J280" s="333">
        <v>1</v>
      </c>
      <c r="K280" s="323">
        <v>44044</v>
      </c>
      <c r="L280" s="323">
        <v>44196</v>
      </c>
      <c r="M280" s="324">
        <f t="shared" si="9"/>
        <v>21.714285714285715</v>
      </c>
      <c r="N280" s="325">
        <v>1</v>
      </c>
      <c r="O280" s="321" t="s">
        <v>2248</v>
      </c>
      <c r="P280" s="325">
        <f t="shared" si="8"/>
        <v>1</v>
      </c>
      <c r="Q280" s="326" t="str" cm="1">
        <f t="array" aca="1" ref="Q280" ca="1">IF(ISNUMBER(P280),IF(P280=100%,"CUMPLIDA",IF(AND(ISNUMBER(L280),ISNUMBER(INDIRECT("FECHA_"&amp;$B280,1))), IF(L280&lt;=INDIRECT("FECHA_"&amp;$B280,1),"INCUMPLIDA","PROCESO"), "VERIFICAR FECHA")),"SIN VALOR AVANCE")</f>
        <v>CUMPLIDA</v>
      </c>
    </row>
    <row r="281" spans="1:17" ht="120.75" x14ac:dyDescent="0.2">
      <c r="A281" s="331" t="s">
        <v>19</v>
      </c>
      <c r="B281" s="332" t="s">
        <v>14</v>
      </c>
      <c r="C281" s="767"/>
      <c r="D281" s="767"/>
      <c r="E281" s="769"/>
      <c r="F281" s="769"/>
      <c r="G281" s="320" t="s">
        <v>2264</v>
      </c>
      <c r="H281" s="321" t="s">
        <v>2265</v>
      </c>
      <c r="I281" s="321" t="s">
        <v>2259</v>
      </c>
      <c r="J281" s="333">
        <v>3</v>
      </c>
      <c r="K281" s="323">
        <v>44197</v>
      </c>
      <c r="L281" s="323">
        <v>44469</v>
      </c>
      <c r="M281" s="324">
        <f t="shared" si="9"/>
        <v>38.857142857142854</v>
      </c>
      <c r="N281" s="325">
        <v>1</v>
      </c>
      <c r="O281" s="321" t="s">
        <v>2248</v>
      </c>
      <c r="P281" s="325">
        <f t="shared" si="8"/>
        <v>1</v>
      </c>
      <c r="Q281" s="326" t="str" cm="1">
        <f t="array" aca="1" ref="Q281" ca="1">IF(ISNUMBER(P281),IF(P281=100%,"CUMPLIDA",IF(AND(ISNUMBER(L281),ISNUMBER(INDIRECT("FECHA_"&amp;$B281,1))), IF(L281&lt;=INDIRECT("FECHA_"&amp;$B281,1),"INCUMPLIDA","PROCESO"), "VERIFICAR FECHA")),"SIN VALOR AVANCE")</f>
        <v>CUMPLIDA</v>
      </c>
    </row>
    <row r="282" spans="1:17" ht="150.75" customHeight="1" x14ac:dyDescent="0.2">
      <c r="A282" s="331" t="s">
        <v>19</v>
      </c>
      <c r="B282" s="332" t="s">
        <v>14</v>
      </c>
      <c r="C282" s="767" t="s">
        <v>2266</v>
      </c>
      <c r="D282" s="767" t="s">
        <v>2267</v>
      </c>
      <c r="E282" s="769" t="s">
        <v>2268</v>
      </c>
      <c r="F282" s="769" t="s">
        <v>2269</v>
      </c>
      <c r="G282" s="320" t="s">
        <v>2270</v>
      </c>
      <c r="H282" s="321" t="s">
        <v>2271</v>
      </c>
      <c r="I282" s="321" t="s">
        <v>2272</v>
      </c>
      <c r="J282" s="333">
        <v>1</v>
      </c>
      <c r="K282" s="323">
        <v>44242</v>
      </c>
      <c r="L282" s="323">
        <v>44561</v>
      </c>
      <c r="M282" s="324">
        <f t="shared" si="9"/>
        <v>45.571428571428569</v>
      </c>
      <c r="N282" s="325">
        <v>1</v>
      </c>
      <c r="O282" s="321" t="s">
        <v>2273</v>
      </c>
      <c r="P282" s="325">
        <f t="shared" si="8"/>
        <v>1</v>
      </c>
      <c r="Q282" s="326" t="str" cm="1">
        <f t="array" aca="1" ref="Q282" ca="1">IF(ISNUMBER(P282),IF(P282=100%,"CUMPLIDA",IF(AND(ISNUMBER(L282),ISNUMBER(INDIRECT("FECHA_"&amp;$B282,1))), IF(L282&lt;=INDIRECT("FECHA_"&amp;$B282,1),"INCUMPLIDA","PROCESO"), "VERIFICAR FECHA")),"SIN VALOR AVANCE")</f>
        <v>CUMPLIDA</v>
      </c>
    </row>
    <row r="283" spans="1:17" ht="135.75" x14ac:dyDescent="0.2">
      <c r="A283" s="331" t="s">
        <v>19</v>
      </c>
      <c r="B283" s="332" t="s">
        <v>14</v>
      </c>
      <c r="C283" s="767"/>
      <c r="D283" s="767"/>
      <c r="E283" s="769"/>
      <c r="F283" s="769"/>
      <c r="G283" s="320" t="s">
        <v>2274</v>
      </c>
      <c r="H283" s="321" t="s">
        <v>2275</v>
      </c>
      <c r="I283" s="321" t="s">
        <v>2276</v>
      </c>
      <c r="J283" s="333">
        <v>1</v>
      </c>
      <c r="K283" s="323">
        <v>44242</v>
      </c>
      <c r="L283" s="323">
        <v>44285</v>
      </c>
      <c r="M283" s="324">
        <f t="shared" si="9"/>
        <v>6.1428571428571432</v>
      </c>
      <c r="N283" s="325">
        <v>1</v>
      </c>
      <c r="O283" s="321" t="s">
        <v>2273</v>
      </c>
      <c r="P283" s="325">
        <f t="shared" si="8"/>
        <v>1</v>
      </c>
      <c r="Q283" s="326" t="str" cm="1">
        <f t="array" aca="1" ref="Q283" ca="1">IF(ISNUMBER(P283),IF(P283=100%,"CUMPLIDA",IF(AND(ISNUMBER(L283),ISNUMBER(INDIRECT("FECHA_"&amp;$B283,1))), IF(L283&lt;=INDIRECT("FECHA_"&amp;$B283,1),"INCUMPLIDA","PROCESO"), "VERIFICAR FECHA")),"SIN VALOR AVANCE")</f>
        <v>CUMPLIDA</v>
      </c>
    </row>
    <row r="284" spans="1:17" ht="180.75" customHeight="1" x14ac:dyDescent="0.2">
      <c r="A284" s="331" t="s">
        <v>19</v>
      </c>
      <c r="B284" s="332" t="s">
        <v>14</v>
      </c>
      <c r="C284" s="767"/>
      <c r="D284" s="767"/>
      <c r="E284" s="769" t="s">
        <v>2277</v>
      </c>
      <c r="F284" s="769"/>
      <c r="G284" s="320" t="s">
        <v>2278</v>
      </c>
      <c r="H284" s="321" t="s">
        <v>2279</v>
      </c>
      <c r="I284" s="321" t="s">
        <v>2280</v>
      </c>
      <c r="J284" s="333">
        <v>1</v>
      </c>
      <c r="K284" s="323">
        <v>44228</v>
      </c>
      <c r="L284" s="323">
        <v>44286</v>
      </c>
      <c r="M284" s="324">
        <f t="shared" si="9"/>
        <v>8.2857142857142865</v>
      </c>
      <c r="N284" s="325">
        <v>1</v>
      </c>
      <c r="O284" s="321" t="s">
        <v>2281</v>
      </c>
      <c r="P284" s="325">
        <f t="shared" si="8"/>
        <v>1</v>
      </c>
      <c r="Q284" s="326" t="str" cm="1">
        <f t="array" aca="1" ref="Q284" ca="1">IF(ISNUMBER(P284),IF(P284=100%,"CUMPLIDA",IF(AND(ISNUMBER(L284),ISNUMBER(INDIRECT("FECHA_"&amp;$B284,1))), IF(L284&lt;=INDIRECT("FECHA_"&amp;$B284,1),"INCUMPLIDA","PROCESO"), "VERIFICAR FECHA")),"SIN VALOR AVANCE")</f>
        <v>CUMPLIDA</v>
      </c>
    </row>
    <row r="285" spans="1:17" ht="180.75" x14ac:dyDescent="0.2">
      <c r="A285" s="331" t="s">
        <v>19</v>
      </c>
      <c r="B285" s="332" t="s">
        <v>14</v>
      </c>
      <c r="C285" s="767"/>
      <c r="D285" s="767"/>
      <c r="E285" s="769"/>
      <c r="F285" s="769"/>
      <c r="G285" s="320" t="s">
        <v>2282</v>
      </c>
      <c r="H285" s="321" t="s">
        <v>2279</v>
      </c>
      <c r="I285" s="321" t="s">
        <v>2280</v>
      </c>
      <c r="J285" s="333">
        <v>1</v>
      </c>
      <c r="K285" s="323">
        <v>44228</v>
      </c>
      <c r="L285" s="323">
        <v>44286</v>
      </c>
      <c r="M285" s="324">
        <f t="shared" si="9"/>
        <v>8.2857142857142865</v>
      </c>
      <c r="N285" s="325">
        <v>1</v>
      </c>
      <c r="O285" s="321" t="s">
        <v>2281</v>
      </c>
      <c r="P285" s="325">
        <f t="shared" si="8"/>
        <v>1</v>
      </c>
      <c r="Q285" s="326" t="str" cm="1">
        <f t="array" aca="1" ref="Q285" ca="1">IF(ISNUMBER(P285),IF(P285=100%,"CUMPLIDA",IF(AND(ISNUMBER(L285),ISNUMBER(INDIRECT("FECHA_"&amp;$B285,1))), IF(L285&lt;=INDIRECT("FECHA_"&amp;$B285,1),"INCUMPLIDA","PROCESO"), "VERIFICAR FECHA")),"SIN VALOR AVANCE")</f>
        <v>CUMPLIDA</v>
      </c>
    </row>
    <row r="286" spans="1:17" ht="180.75" customHeight="1" x14ac:dyDescent="0.2">
      <c r="A286" s="331" t="s">
        <v>19</v>
      </c>
      <c r="B286" s="332" t="s">
        <v>14</v>
      </c>
      <c r="C286" s="767"/>
      <c r="D286" s="767"/>
      <c r="E286" s="769" t="s">
        <v>2283</v>
      </c>
      <c r="F286" s="769"/>
      <c r="G286" s="320" t="s">
        <v>2284</v>
      </c>
      <c r="H286" s="321" t="s">
        <v>2285</v>
      </c>
      <c r="I286" s="321" t="s">
        <v>2286</v>
      </c>
      <c r="J286" s="333">
        <v>1</v>
      </c>
      <c r="K286" s="323">
        <v>44286</v>
      </c>
      <c r="L286" s="323">
        <v>44561</v>
      </c>
      <c r="M286" s="324">
        <f t="shared" si="9"/>
        <v>39.285714285714285</v>
      </c>
      <c r="N286" s="325">
        <v>1</v>
      </c>
      <c r="O286" s="321" t="s">
        <v>2281</v>
      </c>
      <c r="P286" s="325">
        <f t="shared" si="8"/>
        <v>1</v>
      </c>
      <c r="Q286" s="326" t="str" cm="1">
        <f t="array" aca="1" ref="Q286" ca="1">IF(ISNUMBER(P286),IF(P286=100%,"CUMPLIDA",IF(AND(ISNUMBER(L286),ISNUMBER(INDIRECT("FECHA_"&amp;$B286,1))), IF(L286&lt;=INDIRECT("FECHA_"&amp;$B286,1),"INCUMPLIDA","PROCESO"), "VERIFICAR FECHA")),"SIN VALOR AVANCE")</f>
        <v>CUMPLIDA</v>
      </c>
    </row>
    <row r="287" spans="1:17" ht="240" x14ac:dyDescent="0.2">
      <c r="A287" s="331" t="s">
        <v>19</v>
      </c>
      <c r="B287" s="332" t="s">
        <v>14</v>
      </c>
      <c r="C287" s="767"/>
      <c r="D287" s="767"/>
      <c r="E287" s="769"/>
      <c r="F287" s="769"/>
      <c r="G287" s="320" t="s">
        <v>2287</v>
      </c>
      <c r="H287" s="321" t="s">
        <v>2288</v>
      </c>
      <c r="I287" s="321" t="s">
        <v>2289</v>
      </c>
      <c r="J287" s="333">
        <v>1</v>
      </c>
      <c r="K287" s="323">
        <v>44286</v>
      </c>
      <c r="L287" s="323">
        <v>44561</v>
      </c>
      <c r="M287" s="324">
        <f t="shared" si="9"/>
        <v>39.285714285714285</v>
      </c>
      <c r="N287" s="325">
        <v>1</v>
      </c>
      <c r="O287" s="321" t="s">
        <v>2281</v>
      </c>
      <c r="P287" s="325">
        <f t="shared" si="8"/>
        <v>1</v>
      </c>
      <c r="Q287" s="326" t="str" cm="1">
        <f t="array" aca="1" ref="Q287" ca="1">IF(ISNUMBER(P287),IF(P287=100%,"CUMPLIDA",IF(AND(ISNUMBER(L287),ISNUMBER(INDIRECT("FECHA_"&amp;$B287,1))), IF(L287&lt;=INDIRECT("FECHA_"&amp;$B287,1),"INCUMPLIDA","PROCESO"), "VERIFICAR FECHA")),"SIN VALOR AVANCE")</f>
        <v>CUMPLIDA</v>
      </c>
    </row>
    <row r="288" spans="1:17" ht="285" customHeight="1" x14ac:dyDescent="0.2">
      <c r="A288" s="331" t="s">
        <v>19</v>
      </c>
      <c r="B288" s="332" t="s">
        <v>14</v>
      </c>
      <c r="C288" s="767"/>
      <c r="D288" s="767"/>
      <c r="E288" s="769" t="s">
        <v>2290</v>
      </c>
      <c r="F288" s="769"/>
      <c r="G288" s="320" t="s">
        <v>2291</v>
      </c>
      <c r="H288" s="321" t="s">
        <v>2292</v>
      </c>
      <c r="I288" s="321" t="s">
        <v>2293</v>
      </c>
      <c r="J288" s="333">
        <v>2</v>
      </c>
      <c r="K288" s="323">
        <v>44256</v>
      </c>
      <c r="L288" s="323">
        <v>44439</v>
      </c>
      <c r="M288" s="324">
        <f t="shared" si="9"/>
        <v>26.142857142857142</v>
      </c>
      <c r="N288" s="325">
        <v>1</v>
      </c>
      <c r="O288" s="321" t="s">
        <v>2281</v>
      </c>
      <c r="P288" s="325">
        <f t="shared" si="8"/>
        <v>1</v>
      </c>
      <c r="Q288" s="326" t="str" cm="1">
        <f t="array" aca="1" ref="Q288" ca="1">IF(ISNUMBER(P288),IF(P288=100%,"CUMPLIDA",IF(AND(ISNUMBER(L288),ISNUMBER(INDIRECT("FECHA_"&amp;$B288,1))), IF(L288&lt;=INDIRECT("FECHA_"&amp;$B288,1),"INCUMPLIDA","PROCESO"), "VERIFICAR FECHA")),"SIN VALOR AVANCE")</f>
        <v>CUMPLIDA</v>
      </c>
    </row>
    <row r="289" spans="1:18" ht="180.75" x14ac:dyDescent="0.2">
      <c r="A289" s="331" t="s">
        <v>19</v>
      </c>
      <c r="B289" s="332" t="s">
        <v>14</v>
      </c>
      <c r="C289" s="767"/>
      <c r="D289" s="767"/>
      <c r="E289" s="769"/>
      <c r="F289" s="769"/>
      <c r="G289" s="320" t="s">
        <v>2294</v>
      </c>
      <c r="H289" s="321" t="s">
        <v>2295</v>
      </c>
      <c r="I289" s="321" t="s">
        <v>2296</v>
      </c>
      <c r="J289" s="333">
        <v>2</v>
      </c>
      <c r="K289" s="323">
        <v>44256</v>
      </c>
      <c r="L289" s="323">
        <v>44439</v>
      </c>
      <c r="M289" s="324">
        <f t="shared" si="9"/>
        <v>26.142857142857142</v>
      </c>
      <c r="N289" s="325">
        <v>1</v>
      </c>
      <c r="O289" s="321" t="s">
        <v>2281</v>
      </c>
      <c r="P289" s="325">
        <f t="shared" si="8"/>
        <v>1</v>
      </c>
      <c r="Q289" s="326" t="str" cm="1">
        <f t="array" aca="1" ref="Q289" ca="1">IF(ISNUMBER(P289),IF(P289=100%,"CUMPLIDA",IF(AND(ISNUMBER(L289),ISNUMBER(INDIRECT("FECHA_"&amp;$B289,1))), IF(L289&lt;=INDIRECT("FECHA_"&amp;$B289,1),"INCUMPLIDA","PROCESO"), "VERIFICAR FECHA")),"SIN VALOR AVANCE")</f>
        <v>CUMPLIDA</v>
      </c>
    </row>
    <row r="290" spans="1:18" ht="60" customHeight="1" x14ac:dyDescent="0.2">
      <c r="A290" s="331" t="s">
        <v>19</v>
      </c>
      <c r="B290" s="332" t="s">
        <v>14</v>
      </c>
      <c r="C290" s="767"/>
      <c r="D290" s="767"/>
      <c r="E290" s="769" t="s">
        <v>2297</v>
      </c>
      <c r="F290" s="769"/>
      <c r="G290" s="320" t="s">
        <v>2298</v>
      </c>
      <c r="H290" s="321" t="s">
        <v>2299</v>
      </c>
      <c r="I290" s="321" t="s">
        <v>2300</v>
      </c>
      <c r="J290" s="333">
        <v>1</v>
      </c>
      <c r="K290" s="323">
        <v>44228</v>
      </c>
      <c r="L290" s="323">
        <v>44316</v>
      </c>
      <c r="M290" s="324">
        <f t="shared" si="9"/>
        <v>12.571428571428571</v>
      </c>
      <c r="N290" s="325">
        <v>1</v>
      </c>
      <c r="O290" s="321" t="s">
        <v>2301</v>
      </c>
      <c r="P290" s="325">
        <f t="shared" si="8"/>
        <v>1</v>
      </c>
      <c r="Q290" s="326" t="str" cm="1">
        <f t="array" aca="1" ref="Q290" ca="1">IF(ISNUMBER(P290),IF(P290=100%,"CUMPLIDA",IF(AND(ISNUMBER(L290),ISNUMBER(INDIRECT("FECHA_"&amp;$B290,1))), IF(L290&lt;=INDIRECT("FECHA_"&amp;$B290,1),"INCUMPLIDA","PROCESO"), "VERIFICAR FECHA")),"SIN VALOR AVANCE")</f>
        <v>CUMPLIDA</v>
      </c>
    </row>
    <row r="291" spans="1:18" ht="255" x14ac:dyDescent="0.2">
      <c r="A291" s="331" t="s">
        <v>19</v>
      </c>
      <c r="B291" s="332" t="s">
        <v>14</v>
      </c>
      <c r="C291" s="767"/>
      <c r="D291" s="767"/>
      <c r="E291" s="769"/>
      <c r="F291" s="769"/>
      <c r="G291" s="320" t="s">
        <v>2302</v>
      </c>
      <c r="H291" s="321" t="s">
        <v>2303</v>
      </c>
      <c r="I291" s="321" t="s">
        <v>2304</v>
      </c>
      <c r="J291" s="333">
        <v>1</v>
      </c>
      <c r="K291" s="323">
        <v>44228</v>
      </c>
      <c r="L291" s="323">
        <v>44316</v>
      </c>
      <c r="M291" s="324">
        <f t="shared" si="9"/>
        <v>12.571428571428571</v>
      </c>
      <c r="N291" s="325">
        <v>1</v>
      </c>
      <c r="O291" s="321" t="s">
        <v>2301</v>
      </c>
      <c r="P291" s="325">
        <f t="shared" si="8"/>
        <v>1</v>
      </c>
      <c r="Q291" s="326" t="str" cm="1">
        <f t="array" aca="1" ref="Q291" ca="1">IF(ISNUMBER(P291),IF(P291=100%,"CUMPLIDA",IF(AND(ISNUMBER(L291),ISNUMBER(INDIRECT("FECHA_"&amp;$B291,1))), IF(L291&lt;=INDIRECT("FECHA_"&amp;$B291,1),"INCUMPLIDA","PROCESO"), "VERIFICAR FECHA")),"SIN VALOR AVANCE")</f>
        <v>CUMPLIDA</v>
      </c>
    </row>
    <row r="292" spans="1:18" ht="285" customHeight="1" x14ac:dyDescent="0.2">
      <c r="A292" s="331" t="s">
        <v>19</v>
      </c>
      <c r="B292" s="332" t="s">
        <v>14</v>
      </c>
      <c r="C292" s="767"/>
      <c r="D292" s="767"/>
      <c r="E292" s="320" t="s">
        <v>2305</v>
      </c>
      <c r="F292" s="769"/>
      <c r="G292" s="320" t="s">
        <v>2306</v>
      </c>
      <c r="H292" s="321" t="s">
        <v>2307</v>
      </c>
      <c r="I292" s="321" t="s">
        <v>2308</v>
      </c>
      <c r="J292" s="333">
        <v>1</v>
      </c>
      <c r="K292" s="323">
        <v>44256</v>
      </c>
      <c r="L292" s="323">
        <v>44412</v>
      </c>
      <c r="M292" s="324">
        <f t="shared" si="9"/>
        <v>22.285714285714285</v>
      </c>
      <c r="N292" s="325">
        <v>1</v>
      </c>
      <c r="O292" s="321" t="s">
        <v>2309</v>
      </c>
      <c r="P292" s="325">
        <f t="shared" si="8"/>
        <v>1</v>
      </c>
      <c r="Q292" s="326" t="str" cm="1">
        <f t="array" aca="1" ref="Q292" ca="1">IF(ISNUMBER(P292),IF(P292=100%,"CUMPLIDA",IF(AND(ISNUMBER(L292),ISNUMBER(INDIRECT("FECHA_"&amp;$B292,1))), IF(L292&lt;=INDIRECT("FECHA_"&amp;$B292,1),"INCUMPLIDA","PROCESO"), "VERIFICAR FECHA")),"SIN VALOR AVANCE")</f>
        <v>CUMPLIDA</v>
      </c>
    </row>
    <row r="293" spans="1:18" ht="60.75" customHeight="1" x14ac:dyDescent="0.2">
      <c r="A293" s="331" t="s">
        <v>19</v>
      </c>
      <c r="B293" s="332" t="s">
        <v>14</v>
      </c>
      <c r="C293" s="767"/>
      <c r="D293" s="767"/>
      <c r="E293" s="769" t="s">
        <v>2310</v>
      </c>
      <c r="F293" s="769"/>
      <c r="G293" s="320" t="s">
        <v>2311</v>
      </c>
      <c r="H293" s="321" t="s">
        <v>2312</v>
      </c>
      <c r="I293" s="321" t="s">
        <v>2313</v>
      </c>
      <c r="J293" s="333">
        <v>1</v>
      </c>
      <c r="K293" s="323">
        <v>44409</v>
      </c>
      <c r="L293" s="323">
        <v>44592</v>
      </c>
      <c r="M293" s="324">
        <f t="shared" si="9"/>
        <v>26.142857142857142</v>
      </c>
      <c r="N293" s="325">
        <v>1</v>
      </c>
      <c r="O293" s="321" t="s">
        <v>2314</v>
      </c>
      <c r="P293" s="325">
        <f t="shared" si="8"/>
        <v>1</v>
      </c>
      <c r="Q293" s="326" t="str" cm="1">
        <f t="array" aca="1" ref="Q293" ca="1">IF(ISNUMBER(P293),IF(P293=100%,"CUMPLIDA",IF(AND(ISNUMBER(L293),ISNUMBER(INDIRECT("FECHA_"&amp;$B293,1))), IF(L293&lt;=INDIRECT("FECHA_"&amp;$B293,1),"INCUMPLIDA","PROCESO"), "VERIFICAR FECHA")),"SIN VALOR AVANCE")</f>
        <v>CUMPLIDA</v>
      </c>
    </row>
    <row r="294" spans="1:18" ht="165" customHeight="1" x14ac:dyDescent="0.2">
      <c r="A294" s="331" t="s">
        <v>19</v>
      </c>
      <c r="B294" s="332" t="s">
        <v>14</v>
      </c>
      <c r="C294" s="767"/>
      <c r="D294" s="767"/>
      <c r="E294" s="769"/>
      <c r="F294" s="769"/>
      <c r="G294" s="320" t="s">
        <v>2315</v>
      </c>
      <c r="H294" s="321" t="s">
        <v>2316</v>
      </c>
      <c r="I294" s="321" t="s">
        <v>2317</v>
      </c>
      <c r="J294" s="333">
        <v>1</v>
      </c>
      <c r="K294" s="323">
        <v>44228</v>
      </c>
      <c r="L294" s="323">
        <v>44286</v>
      </c>
      <c r="M294" s="324">
        <f t="shared" si="9"/>
        <v>8.2857142857142865</v>
      </c>
      <c r="N294" s="325">
        <v>1</v>
      </c>
      <c r="O294" s="321" t="s">
        <v>2301</v>
      </c>
      <c r="P294" s="325">
        <f t="shared" si="8"/>
        <v>1</v>
      </c>
      <c r="Q294" s="326" t="str" cm="1">
        <f t="array" aca="1" ref="Q294" ca="1">IF(ISNUMBER(P294),IF(P294=100%,"CUMPLIDA",IF(AND(ISNUMBER(L294),ISNUMBER(INDIRECT("FECHA_"&amp;$B294,1))), IF(L294&lt;=INDIRECT("FECHA_"&amp;$B294,1),"INCUMPLIDA","PROCESO"), "VERIFICAR FECHA")),"SIN VALOR AVANCE")</f>
        <v>CUMPLIDA</v>
      </c>
    </row>
    <row r="295" spans="1:18" ht="300" x14ac:dyDescent="0.2">
      <c r="A295" s="331" t="s">
        <v>19</v>
      </c>
      <c r="B295" s="332" t="s">
        <v>14</v>
      </c>
      <c r="C295" s="767"/>
      <c r="D295" s="767"/>
      <c r="E295" s="769"/>
      <c r="F295" s="769"/>
      <c r="G295" s="320" t="s">
        <v>2318</v>
      </c>
      <c r="H295" s="321" t="s">
        <v>2319</v>
      </c>
      <c r="I295" s="321" t="s">
        <v>2320</v>
      </c>
      <c r="J295" s="333">
        <v>1</v>
      </c>
      <c r="K295" s="323">
        <v>44287</v>
      </c>
      <c r="L295" s="323">
        <v>44439</v>
      </c>
      <c r="M295" s="324">
        <f t="shared" si="9"/>
        <v>21.714285714285715</v>
      </c>
      <c r="N295" s="325">
        <v>1</v>
      </c>
      <c r="O295" s="321" t="s">
        <v>2301</v>
      </c>
      <c r="P295" s="325">
        <f t="shared" si="8"/>
        <v>1</v>
      </c>
      <c r="Q295" s="326" t="str" cm="1">
        <f t="array" aca="1" ref="Q295" ca="1">IF(ISNUMBER(P295),IF(P295=100%,"CUMPLIDA",IF(AND(ISNUMBER(L295),ISNUMBER(INDIRECT("FECHA_"&amp;$B295,1))), IF(L295&lt;=INDIRECT("FECHA_"&amp;$B295,1),"INCUMPLIDA","PROCESO"), "VERIFICAR FECHA")),"SIN VALOR AVANCE")</f>
        <v>CUMPLIDA</v>
      </c>
    </row>
    <row r="296" spans="1:18" ht="75" customHeight="1" x14ac:dyDescent="0.2">
      <c r="A296" s="331" t="s">
        <v>19</v>
      </c>
      <c r="B296" s="332" t="s">
        <v>14</v>
      </c>
      <c r="C296" s="767"/>
      <c r="D296" s="767"/>
      <c r="E296" s="769" t="s">
        <v>2321</v>
      </c>
      <c r="F296" s="769"/>
      <c r="G296" s="320" t="s">
        <v>2322</v>
      </c>
      <c r="H296" s="321" t="s">
        <v>2323</v>
      </c>
      <c r="I296" s="321" t="s">
        <v>255</v>
      </c>
      <c r="J296" s="333">
        <v>1</v>
      </c>
      <c r="K296" s="323">
        <v>44228</v>
      </c>
      <c r="L296" s="323">
        <v>44377</v>
      </c>
      <c r="M296" s="324">
        <f t="shared" si="9"/>
        <v>21.285714285714285</v>
      </c>
      <c r="N296" s="325">
        <v>1</v>
      </c>
      <c r="O296" s="321" t="s">
        <v>2301</v>
      </c>
      <c r="P296" s="325">
        <f t="shared" si="8"/>
        <v>1</v>
      </c>
      <c r="Q296" s="326" t="str" cm="1">
        <f t="array" aca="1" ref="Q296" ca="1">IF(ISNUMBER(P296),IF(P296=100%,"CUMPLIDA",IF(AND(ISNUMBER(L296),ISNUMBER(INDIRECT("FECHA_"&amp;$B296,1))), IF(L296&lt;=INDIRECT("FECHA_"&amp;$B296,1),"INCUMPLIDA","PROCESO"), "VERIFICAR FECHA")),"SIN VALOR AVANCE")</f>
        <v>CUMPLIDA</v>
      </c>
    </row>
    <row r="297" spans="1:18" ht="285" customHeight="1" x14ac:dyDescent="0.2">
      <c r="A297" s="331" t="s">
        <v>19</v>
      </c>
      <c r="B297" s="332" t="s">
        <v>14</v>
      </c>
      <c r="C297" s="767"/>
      <c r="D297" s="767"/>
      <c r="E297" s="769"/>
      <c r="F297" s="769"/>
      <c r="G297" s="320" t="s">
        <v>2324</v>
      </c>
      <c r="H297" s="321" t="s">
        <v>2325</v>
      </c>
      <c r="I297" s="321" t="s">
        <v>2326</v>
      </c>
      <c r="J297" s="333">
        <v>1</v>
      </c>
      <c r="K297" s="323">
        <v>44378</v>
      </c>
      <c r="L297" s="323">
        <v>44681</v>
      </c>
      <c r="M297" s="324">
        <f t="shared" si="9"/>
        <v>43.285714285714285</v>
      </c>
      <c r="N297" s="325">
        <v>1</v>
      </c>
      <c r="O297" s="321" t="s">
        <v>2327</v>
      </c>
      <c r="P297" s="325">
        <f t="shared" si="8"/>
        <v>1</v>
      </c>
      <c r="Q297" s="326" t="str" cm="1">
        <f t="array" aca="1" ref="Q297" ca="1">IF(ISNUMBER(P297),IF(P297=100%,"CUMPLIDA",IF(AND(ISNUMBER(L297),ISNUMBER(INDIRECT("FECHA_"&amp;$B297,1))), IF(L297&lt;=INDIRECT("FECHA_"&amp;$B297,1),"INCUMPLIDA","PROCESO"), "VERIFICAR FECHA")),"SIN VALOR AVANCE")</f>
        <v>CUMPLIDA</v>
      </c>
    </row>
    <row r="298" spans="1:18" ht="225" customHeight="1" x14ac:dyDescent="0.2">
      <c r="A298" s="331" t="s">
        <v>19</v>
      </c>
      <c r="B298" s="332" t="s">
        <v>14</v>
      </c>
      <c r="C298" s="767"/>
      <c r="D298" s="767"/>
      <c r="E298" s="769" t="s">
        <v>2328</v>
      </c>
      <c r="F298" s="769"/>
      <c r="G298" s="320" t="s">
        <v>2329</v>
      </c>
      <c r="H298" s="321" t="s">
        <v>2330</v>
      </c>
      <c r="I298" s="321" t="s">
        <v>2331</v>
      </c>
      <c r="J298" s="333">
        <v>1</v>
      </c>
      <c r="K298" s="323">
        <v>44378</v>
      </c>
      <c r="L298" s="323">
        <v>44408</v>
      </c>
      <c r="M298" s="324">
        <f t="shared" si="9"/>
        <v>4.2857142857142856</v>
      </c>
      <c r="N298" s="325">
        <v>1</v>
      </c>
      <c r="O298" s="321" t="s">
        <v>2301</v>
      </c>
      <c r="P298" s="325">
        <f t="shared" si="8"/>
        <v>1</v>
      </c>
      <c r="Q298" s="326" t="str" cm="1">
        <f t="array" aca="1" ref="Q298" ca="1">IF(ISNUMBER(P298),IF(P298=100%,"CUMPLIDA",IF(AND(ISNUMBER(L298),ISNUMBER(INDIRECT("FECHA_"&amp;$B298,1))), IF(L298&lt;=INDIRECT("FECHA_"&amp;$B298,1),"INCUMPLIDA","PROCESO"), "VERIFICAR FECHA")),"SIN VALOR AVANCE")</f>
        <v>CUMPLIDA</v>
      </c>
    </row>
    <row r="299" spans="1:18" ht="240" customHeight="1" x14ac:dyDescent="0.2">
      <c r="A299" s="331" t="s">
        <v>19</v>
      </c>
      <c r="B299" s="332" t="s">
        <v>14</v>
      </c>
      <c r="C299" s="767"/>
      <c r="D299" s="767"/>
      <c r="E299" s="769"/>
      <c r="F299" s="769"/>
      <c r="G299" s="320" t="s">
        <v>2332</v>
      </c>
      <c r="H299" s="321" t="s">
        <v>2333</v>
      </c>
      <c r="I299" s="321" t="s">
        <v>2334</v>
      </c>
      <c r="J299" s="333">
        <v>6</v>
      </c>
      <c r="K299" s="323">
        <v>44256</v>
      </c>
      <c r="L299" s="323">
        <v>44408</v>
      </c>
      <c r="M299" s="324">
        <f t="shared" si="9"/>
        <v>21.714285714285715</v>
      </c>
      <c r="N299" s="325">
        <v>1</v>
      </c>
      <c r="O299" s="321" t="s">
        <v>2309</v>
      </c>
      <c r="P299" s="325">
        <f t="shared" si="8"/>
        <v>1</v>
      </c>
      <c r="Q299" s="326" t="str" cm="1">
        <f t="array" aca="1" ref="Q299" ca="1">IF(ISNUMBER(P299),IF(P299=100%,"CUMPLIDA",IF(AND(ISNUMBER(L299),ISNUMBER(INDIRECT("FECHA_"&amp;$B299,1))), IF(L299&lt;=INDIRECT("FECHA_"&amp;$B299,1),"INCUMPLIDA","PROCESO"), "VERIFICAR FECHA")),"SIN VALOR AVANCE")</f>
        <v>CUMPLIDA</v>
      </c>
    </row>
    <row r="300" spans="1:18" ht="75.75" customHeight="1" x14ac:dyDescent="0.2">
      <c r="A300" s="331" t="s">
        <v>19</v>
      </c>
      <c r="B300" s="332" t="s">
        <v>14</v>
      </c>
      <c r="C300" s="767"/>
      <c r="D300" s="767"/>
      <c r="E300" s="769" t="s">
        <v>2335</v>
      </c>
      <c r="F300" s="769"/>
      <c r="G300" s="320" t="s">
        <v>2336</v>
      </c>
      <c r="H300" s="321" t="s">
        <v>2239</v>
      </c>
      <c r="I300" s="321" t="s">
        <v>1676</v>
      </c>
      <c r="J300" s="333">
        <v>1</v>
      </c>
      <c r="K300" s="323">
        <v>45231</v>
      </c>
      <c r="L300" s="323">
        <v>45504</v>
      </c>
      <c r="M300" s="324">
        <f t="shared" si="9"/>
        <v>39</v>
      </c>
      <c r="N300" s="325">
        <v>1</v>
      </c>
      <c r="O300" s="321" t="s">
        <v>2337</v>
      </c>
      <c r="P300" s="325">
        <f t="shared" si="8"/>
        <v>1</v>
      </c>
      <c r="Q300" s="326" t="str" cm="1">
        <f t="array" aca="1" ref="Q300" ca="1">IF(ISNUMBER(P300),IF(P300=100%,"CUMPLIDA",IF(AND(ISNUMBER(L300),ISNUMBER(INDIRECT("FECHA_"&amp;$B300,1))), IF(L300&lt;=INDIRECT("FECHA_"&amp;$B300,1),"INCUMPLIDA","PROCESO"), "VERIFICAR FECHA")),"SIN VALOR AVANCE")</f>
        <v>CUMPLIDA</v>
      </c>
    </row>
    <row r="301" spans="1:18" ht="105.75" x14ac:dyDescent="0.2">
      <c r="A301" s="331" t="s">
        <v>19</v>
      </c>
      <c r="B301" s="332" t="s">
        <v>14</v>
      </c>
      <c r="C301" s="767"/>
      <c r="D301" s="767"/>
      <c r="E301" s="769"/>
      <c r="F301" s="769"/>
      <c r="G301" s="320" t="s">
        <v>2338</v>
      </c>
      <c r="H301" s="321" t="s">
        <v>1679</v>
      </c>
      <c r="I301" s="321" t="s">
        <v>99</v>
      </c>
      <c r="J301" s="333">
        <v>1</v>
      </c>
      <c r="K301" s="323">
        <v>45323</v>
      </c>
      <c r="L301" s="323">
        <v>45747</v>
      </c>
      <c r="M301" s="324">
        <f t="shared" si="9"/>
        <v>60.571428571428569</v>
      </c>
      <c r="N301" s="325">
        <v>1</v>
      </c>
      <c r="O301" s="321" t="s">
        <v>2339</v>
      </c>
      <c r="P301" s="325">
        <f t="shared" si="8"/>
        <v>1</v>
      </c>
      <c r="Q301" s="326" t="str" cm="1">
        <f t="array" aca="1" ref="Q301" ca="1">IF(ISNUMBER(P301),IF(P301=100%,"CUMPLIDA",IF(AND(ISNUMBER(L301),ISNUMBER(INDIRECT("FECHA_"&amp;$B301,1))), IF(L301&lt;=INDIRECT("FECHA_"&amp;$B301,1),"INCUMPLIDA","PROCESO"), "VERIFICAR FECHA")),"SIN VALOR AVANCE")</f>
        <v>CUMPLIDA</v>
      </c>
      <c r="R301" s="644" t="s">
        <v>4844</v>
      </c>
    </row>
    <row r="302" spans="1:18" ht="60" customHeight="1" x14ac:dyDescent="0.2">
      <c r="A302" s="331" t="s">
        <v>19</v>
      </c>
      <c r="B302" s="332" t="s">
        <v>14</v>
      </c>
      <c r="C302" s="767"/>
      <c r="D302" s="767"/>
      <c r="E302" s="769" t="s">
        <v>2340</v>
      </c>
      <c r="F302" s="769"/>
      <c r="G302" s="320" t="s">
        <v>2341</v>
      </c>
      <c r="H302" s="321" t="s">
        <v>101</v>
      </c>
      <c r="I302" s="321" t="s">
        <v>102</v>
      </c>
      <c r="J302" s="333">
        <v>1</v>
      </c>
      <c r="K302" s="323">
        <v>45323</v>
      </c>
      <c r="L302" s="323">
        <v>45747</v>
      </c>
      <c r="M302" s="324">
        <f t="shared" si="9"/>
        <v>60.571428571428569</v>
      </c>
      <c r="N302" s="325">
        <v>1</v>
      </c>
      <c r="O302" s="321" t="s">
        <v>2342</v>
      </c>
      <c r="P302" s="325">
        <f t="shared" si="8"/>
        <v>1</v>
      </c>
      <c r="Q302" s="326" t="str" cm="1">
        <f t="array" aca="1" ref="Q302" ca="1">IF(ISNUMBER(P302),IF(P302=100%,"CUMPLIDA",IF(AND(ISNUMBER(L302),ISNUMBER(INDIRECT("FECHA_"&amp;$B302,1))), IF(L302&lt;=INDIRECT("FECHA_"&amp;$B302,1),"INCUMPLIDA","PROCESO"), "VERIFICAR FECHA")),"SIN VALOR AVANCE")</f>
        <v>CUMPLIDA</v>
      </c>
    </row>
    <row r="303" spans="1:18" ht="68.25" customHeight="1" x14ac:dyDescent="0.2">
      <c r="A303" s="331" t="s">
        <v>19</v>
      </c>
      <c r="B303" s="332" t="s">
        <v>14</v>
      </c>
      <c r="C303" s="767"/>
      <c r="D303" s="767"/>
      <c r="E303" s="769"/>
      <c r="F303" s="769"/>
      <c r="G303" s="320" t="s">
        <v>2343</v>
      </c>
      <c r="H303" s="321" t="s">
        <v>239</v>
      </c>
      <c r="I303" s="321" t="s">
        <v>240</v>
      </c>
      <c r="J303" s="333">
        <v>1</v>
      </c>
      <c r="K303" s="323">
        <v>45231</v>
      </c>
      <c r="L303" s="323">
        <v>45747</v>
      </c>
      <c r="M303" s="324">
        <f t="shared" si="9"/>
        <v>73.714285714285708</v>
      </c>
      <c r="N303" s="325">
        <v>1</v>
      </c>
      <c r="O303" s="321" t="s">
        <v>2342</v>
      </c>
      <c r="P303" s="325">
        <f t="shared" ref="P303:P347" si="10">IF(B303="ITRC",N303,N303/J303)</f>
        <v>1</v>
      </c>
      <c r="Q303" s="326" t="str" cm="1">
        <f t="array" aca="1" ref="Q303" ca="1">IF(ISNUMBER(P303),IF(P303=100%,"CUMPLIDA",IF(AND(ISNUMBER(L303),ISNUMBER(INDIRECT("FECHA_"&amp;$B303,1))), IF(L303&lt;=INDIRECT("FECHA_"&amp;$B303,1),"INCUMPLIDA","PROCESO"), "VERIFICAR FECHA")),"SIN VALOR AVANCE")</f>
        <v>CUMPLIDA</v>
      </c>
    </row>
    <row r="304" spans="1:18" ht="105.75" x14ac:dyDescent="0.2">
      <c r="A304" s="331" t="s">
        <v>19</v>
      </c>
      <c r="B304" s="332" t="s">
        <v>14</v>
      </c>
      <c r="C304" s="767"/>
      <c r="D304" s="767"/>
      <c r="E304" s="769"/>
      <c r="F304" s="769"/>
      <c r="G304" s="320" t="s">
        <v>2344</v>
      </c>
      <c r="H304" s="321" t="s">
        <v>104</v>
      </c>
      <c r="I304" s="321" t="s">
        <v>105</v>
      </c>
      <c r="J304" s="333">
        <v>1</v>
      </c>
      <c r="K304" s="323">
        <v>45323</v>
      </c>
      <c r="L304" s="323">
        <v>45747</v>
      </c>
      <c r="M304" s="324">
        <f t="shared" si="9"/>
        <v>60.571428571428569</v>
      </c>
      <c r="N304" s="325">
        <v>1</v>
      </c>
      <c r="O304" s="321" t="s">
        <v>2339</v>
      </c>
      <c r="P304" s="325">
        <f t="shared" si="10"/>
        <v>1</v>
      </c>
      <c r="Q304" s="326" t="str" cm="1">
        <f t="array" aca="1" ref="Q304" ca="1">IF(ISNUMBER(P304),IF(P304=100%,"CUMPLIDA",IF(AND(ISNUMBER(L304),ISNUMBER(INDIRECT("FECHA_"&amp;$B304,1))), IF(L304&lt;=INDIRECT("FECHA_"&amp;$B304,1),"INCUMPLIDA","PROCESO"), "VERIFICAR FECHA")),"SIN VALOR AVANCE")</f>
        <v>CUMPLIDA</v>
      </c>
      <c r="R304" s="644" t="s">
        <v>4844</v>
      </c>
    </row>
    <row r="305" spans="1:17" ht="45.75" x14ac:dyDescent="0.2">
      <c r="A305" s="331" t="s">
        <v>19</v>
      </c>
      <c r="B305" s="332" t="s">
        <v>14</v>
      </c>
      <c r="C305" s="767"/>
      <c r="D305" s="767"/>
      <c r="E305" s="769"/>
      <c r="F305" s="769"/>
      <c r="G305" s="320" t="s">
        <v>2345</v>
      </c>
      <c r="H305" s="321" t="s">
        <v>106</v>
      </c>
      <c r="I305" s="321" t="s">
        <v>107</v>
      </c>
      <c r="J305" s="333">
        <v>1</v>
      </c>
      <c r="K305" s="327">
        <v>45231</v>
      </c>
      <c r="L305" s="327">
        <v>45747</v>
      </c>
      <c r="M305" s="324">
        <f t="shared" si="9"/>
        <v>73.714285714285708</v>
      </c>
      <c r="N305" s="325">
        <v>1</v>
      </c>
      <c r="O305" s="321" t="s">
        <v>2342</v>
      </c>
      <c r="P305" s="325">
        <f t="shared" si="10"/>
        <v>1</v>
      </c>
      <c r="Q305" s="326" t="str" cm="1">
        <f t="array" aca="1" ref="Q305" ca="1">IF(ISNUMBER(P305),IF(P305=100%,"CUMPLIDA",IF(AND(ISNUMBER(L305),ISNUMBER(INDIRECT("FECHA_"&amp;$B305,1))), IF(L305&lt;=INDIRECT("FECHA_"&amp;$B305,1),"INCUMPLIDA","PROCESO"), "VERIFICAR FECHA")),"SIN VALOR AVANCE")</f>
        <v>CUMPLIDA</v>
      </c>
    </row>
    <row r="306" spans="1:17" ht="190.5" customHeight="1" x14ac:dyDescent="0.2">
      <c r="A306" s="331" t="s">
        <v>19</v>
      </c>
      <c r="B306" s="332" t="s">
        <v>14</v>
      </c>
      <c r="C306" s="767"/>
      <c r="D306" s="767"/>
      <c r="E306" s="769"/>
      <c r="F306" s="769"/>
      <c r="G306" s="320" t="s">
        <v>2346</v>
      </c>
      <c r="H306" s="321" t="s">
        <v>108</v>
      </c>
      <c r="I306" s="321" t="s">
        <v>109</v>
      </c>
      <c r="J306" s="333">
        <v>1</v>
      </c>
      <c r="K306" s="327">
        <v>45231</v>
      </c>
      <c r="L306" s="327">
        <v>45808</v>
      </c>
      <c r="M306" s="324">
        <f t="shared" si="9"/>
        <v>82.428571428571431</v>
      </c>
      <c r="N306" s="325">
        <v>1</v>
      </c>
      <c r="O306" s="321" t="s">
        <v>2347</v>
      </c>
      <c r="P306" s="325">
        <f t="shared" si="10"/>
        <v>1</v>
      </c>
      <c r="Q306" s="326" t="str" cm="1">
        <f t="array" aca="1" ref="Q306" ca="1">IF(ISNUMBER(P306),IF(P306=100%,"CUMPLIDA",IF(AND(ISNUMBER(L306),ISNUMBER(INDIRECT("FECHA_"&amp;$B306,1))), IF(L306&lt;=INDIRECT("FECHA_"&amp;$B306,1),"INCUMPLIDA","PROCESO"), "VERIFICAR FECHA")),"SIN VALOR AVANCE")</f>
        <v>CUMPLIDA</v>
      </c>
    </row>
    <row r="307" spans="1:17" ht="409.5" x14ac:dyDescent="0.2">
      <c r="A307" s="331" t="s">
        <v>19</v>
      </c>
      <c r="B307" s="332" t="s">
        <v>14</v>
      </c>
      <c r="C307" s="767"/>
      <c r="D307" s="767"/>
      <c r="E307" s="320" t="s">
        <v>2348</v>
      </c>
      <c r="F307" s="769"/>
      <c r="G307" s="320" t="s">
        <v>2349</v>
      </c>
      <c r="H307" s="321" t="s">
        <v>111</v>
      </c>
      <c r="I307" s="321" t="s">
        <v>112</v>
      </c>
      <c r="J307" s="333">
        <v>8</v>
      </c>
      <c r="K307" s="327">
        <v>45839</v>
      </c>
      <c r="L307" s="327">
        <v>46568</v>
      </c>
      <c r="M307" s="324">
        <f t="shared" si="9"/>
        <v>104.14285714285714</v>
      </c>
      <c r="N307" s="325">
        <v>0</v>
      </c>
      <c r="O307" s="321" t="s">
        <v>2342</v>
      </c>
      <c r="P307" s="325">
        <f t="shared" si="10"/>
        <v>0</v>
      </c>
      <c r="Q307" s="326" t="str" cm="1">
        <f t="array" aca="1" ref="Q307" ca="1">IF(ISNUMBER(P307),IF(P307=100%,"CUMPLIDA",IF(AND(ISNUMBER(L307),ISNUMBER(INDIRECT("FECHA_"&amp;$B307,1))), IF(L307&lt;=INDIRECT("FECHA_"&amp;$B307,1),"INCUMPLIDA","PROCESO"), "VERIFICAR FECHA")),"SIN VALOR AVANCE")</f>
        <v>PROCESO</v>
      </c>
    </row>
    <row r="308" spans="1:17" ht="105.75" x14ac:dyDescent="0.2">
      <c r="A308" s="331" t="s">
        <v>19</v>
      </c>
      <c r="B308" s="332" t="s">
        <v>14</v>
      </c>
      <c r="C308" s="767"/>
      <c r="D308" s="767"/>
      <c r="E308" s="320" t="s">
        <v>2350</v>
      </c>
      <c r="F308" s="769"/>
      <c r="G308" s="320" t="s">
        <v>2351</v>
      </c>
      <c r="H308" s="321" t="s">
        <v>115</v>
      </c>
      <c r="I308" s="321" t="s">
        <v>116</v>
      </c>
      <c r="J308" s="333">
        <v>1</v>
      </c>
      <c r="K308" s="327">
        <v>45839</v>
      </c>
      <c r="L308" s="327">
        <v>46568</v>
      </c>
      <c r="M308" s="324">
        <f t="shared" si="9"/>
        <v>104.14285714285714</v>
      </c>
      <c r="N308" s="325">
        <v>0</v>
      </c>
      <c r="O308" s="321" t="s">
        <v>2339</v>
      </c>
      <c r="P308" s="325">
        <f t="shared" si="10"/>
        <v>0</v>
      </c>
      <c r="Q308" s="326" t="str" cm="1">
        <f t="array" aca="1" ref="Q308" ca="1">IF(ISNUMBER(P308),IF(P308=100%,"CUMPLIDA",IF(AND(ISNUMBER(L308),ISNUMBER(INDIRECT("FECHA_"&amp;$B308,1))), IF(L308&lt;=INDIRECT("FECHA_"&amp;$B308,1),"INCUMPLIDA","PROCESO"), "VERIFICAR FECHA")),"SIN VALOR AVANCE")</f>
        <v>PROCESO</v>
      </c>
    </row>
    <row r="309" spans="1:17" ht="150.75" customHeight="1" x14ac:dyDescent="0.2">
      <c r="A309" s="331" t="s">
        <v>19</v>
      </c>
      <c r="B309" s="332" t="s">
        <v>14</v>
      </c>
      <c r="C309" s="767"/>
      <c r="D309" s="767"/>
      <c r="E309" s="769" t="s">
        <v>2352</v>
      </c>
      <c r="F309" s="769"/>
      <c r="G309" s="320" t="s">
        <v>2353</v>
      </c>
      <c r="H309" s="321" t="s">
        <v>118</v>
      </c>
      <c r="I309" s="321" t="s">
        <v>119</v>
      </c>
      <c r="J309" s="333">
        <v>2</v>
      </c>
      <c r="K309" s="327">
        <v>45839</v>
      </c>
      <c r="L309" s="327">
        <v>46568</v>
      </c>
      <c r="M309" s="324">
        <f t="shared" si="9"/>
        <v>104.14285714285714</v>
      </c>
      <c r="N309" s="325">
        <v>0</v>
      </c>
      <c r="O309" s="321" t="s">
        <v>2347</v>
      </c>
      <c r="P309" s="325">
        <f t="shared" si="10"/>
        <v>0</v>
      </c>
      <c r="Q309" s="326" t="str" cm="1">
        <f t="array" aca="1" ref="Q309" ca="1">IF(ISNUMBER(P309),IF(P309=100%,"CUMPLIDA",IF(AND(ISNUMBER(L309),ISNUMBER(INDIRECT("FECHA_"&amp;$B309,1))), IF(L309&lt;=INDIRECT("FECHA_"&amp;$B309,1),"INCUMPLIDA","PROCESO"), "VERIFICAR FECHA")),"SIN VALOR AVANCE")</f>
        <v>PROCESO</v>
      </c>
    </row>
    <row r="310" spans="1:17" ht="45.75" customHeight="1" x14ac:dyDescent="0.2">
      <c r="A310" s="331" t="s">
        <v>19</v>
      </c>
      <c r="B310" s="332" t="s">
        <v>14</v>
      </c>
      <c r="C310" s="767"/>
      <c r="D310" s="767"/>
      <c r="E310" s="769"/>
      <c r="F310" s="769"/>
      <c r="G310" s="320" t="s">
        <v>2354</v>
      </c>
      <c r="H310" s="341" t="s">
        <v>2355</v>
      </c>
      <c r="I310" s="341" t="s">
        <v>2356</v>
      </c>
      <c r="J310" s="333">
        <v>35</v>
      </c>
      <c r="K310" s="339">
        <v>45061</v>
      </c>
      <c r="L310" s="339">
        <v>45275</v>
      </c>
      <c r="M310" s="324">
        <f t="shared" si="9"/>
        <v>30.571428571428573</v>
      </c>
      <c r="N310" s="325">
        <v>1</v>
      </c>
      <c r="O310" s="321" t="s">
        <v>2357</v>
      </c>
      <c r="P310" s="325">
        <f t="shared" si="10"/>
        <v>1</v>
      </c>
      <c r="Q310" s="326" t="str" cm="1">
        <f t="array" aca="1" ref="Q310" ca="1">IF(ISNUMBER(P310),IF(P310=100%,"CUMPLIDA",IF(AND(ISNUMBER(L310),ISNUMBER(INDIRECT("FECHA_"&amp;$B310,1))), IF(L310&lt;=INDIRECT("FECHA_"&amp;$B310,1),"INCUMPLIDA","PROCESO"), "VERIFICAR FECHA")),"SIN VALOR AVANCE")</f>
        <v>CUMPLIDA</v>
      </c>
    </row>
    <row r="311" spans="1:17" ht="57" customHeight="1" x14ac:dyDescent="0.2">
      <c r="A311" s="331" t="s">
        <v>19</v>
      </c>
      <c r="B311" s="332" t="s">
        <v>14</v>
      </c>
      <c r="C311" s="767"/>
      <c r="D311" s="767"/>
      <c r="E311" s="769"/>
      <c r="F311" s="769"/>
      <c r="G311" s="336" t="s">
        <v>2358</v>
      </c>
      <c r="H311" s="341" t="s">
        <v>2359</v>
      </c>
      <c r="I311" s="341" t="s">
        <v>2360</v>
      </c>
      <c r="J311" s="333">
        <v>1</v>
      </c>
      <c r="K311" s="339">
        <v>44774</v>
      </c>
      <c r="L311" s="339">
        <v>46387</v>
      </c>
      <c r="M311" s="324">
        <f t="shared" si="9"/>
        <v>230.42857142857142</v>
      </c>
      <c r="N311" s="325">
        <v>0.13</v>
      </c>
      <c r="O311" s="321" t="s">
        <v>2342</v>
      </c>
      <c r="P311" s="325">
        <f t="shared" si="10"/>
        <v>0.13</v>
      </c>
      <c r="Q311" s="326" t="str" cm="1">
        <f t="array" aca="1" ref="Q311" ca="1">IF(ISNUMBER(P311),IF(P311=100%,"CUMPLIDA",IF(AND(ISNUMBER(L311),ISNUMBER(INDIRECT("FECHA_"&amp;$B311,1))), IF(L311&lt;=INDIRECT("FECHA_"&amp;$B311,1),"INCUMPLIDA","PROCESO"), "VERIFICAR FECHA")),"SIN VALOR AVANCE")</f>
        <v>PROCESO</v>
      </c>
    </row>
    <row r="312" spans="1:17" ht="150" customHeight="1" x14ac:dyDescent="0.2">
      <c r="A312" s="331" t="s">
        <v>19</v>
      </c>
      <c r="B312" s="332" t="s">
        <v>14</v>
      </c>
      <c r="C312" s="767" t="s">
        <v>2361</v>
      </c>
      <c r="D312" s="767" t="s">
        <v>1737</v>
      </c>
      <c r="E312" s="769" t="s">
        <v>2362</v>
      </c>
      <c r="F312" s="769" t="s">
        <v>2363</v>
      </c>
      <c r="G312" s="320" t="s">
        <v>2364</v>
      </c>
      <c r="H312" s="321" t="s">
        <v>2365</v>
      </c>
      <c r="I312" s="321" t="s">
        <v>2366</v>
      </c>
      <c r="J312" s="333">
        <v>1</v>
      </c>
      <c r="K312" s="323">
        <v>44228</v>
      </c>
      <c r="L312" s="323">
        <v>44561</v>
      </c>
      <c r="M312" s="324">
        <f t="shared" si="9"/>
        <v>47.571428571428569</v>
      </c>
      <c r="N312" s="325">
        <v>1</v>
      </c>
      <c r="O312" s="321" t="s">
        <v>2367</v>
      </c>
      <c r="P312" s="325">
        <f t="shared" si="10"/>
        <v>1</v>
      </c>
      <c r="Q312" s="326" t="str" cm="1">
        <f t="array" aca="1" ref="Q312" ca="1">IF(ISNUMBER(P312),IF(P312=100%,"CUMPLIDA",IF(AND(ISNUMBER(L312),ISNUMBER(INDIRECT("FECHA_"&amp;$B312,1))), IF(L312&lt;=INDIRECT("FECHA_"&amp;$B312,1),"INCUMPLIDA","PROCESO"), "VERIFICAR FECHA")),"SIN VALOR AVANCE")</f>
        <v>CUMPLIDA</v>
      </c>
    </row>
    <row r="313" spans="1:17" ht="195" x14ac:dyDescent="0.2">
      <c r="A313" s="331" t="s">
        <v>19</v>
      </c>
      <c r="B313" s="332" t="s">
        <v>14</v>
      </c>
      <c r="C313" s="767"/>
      <c r="D313" s="767"/>
      <c r="E313" s="769"/>
      <c r="F313" s="769"/>
      <c r="G313" s="320" t="s">
        <v>2368</v>
      </c>
      <c r="H313" s="321" t="s">
        <v>2369</v>
      </c>
      <c r="I313" s="321" t="s">
        <v>2370</v>
      </c>
      <c r="J313" s="333">
        <v>1</v>
      </c>
      <c r="K313" s="323">
        <v>44228</v>
      </c>
      <c r="L313" s="323">
        <v>44316</v>
      </c>
      <c r="M313" s="324">
        <f t="shared" si="9"/>
        <v>12.571428571428571</v>
      </c>
      <c r="N313" s="325">
        <v>1</v>
      </c>
      <c r="O313" s="321" t="s">
        <v>2367</v>
      </c>
      <c r="P313" s="325">
        <f t="shared" si="10"/>
        <v>1</v>
      </c>
      <c r="Q313" s="326" t="str" cm="1">
        <f t="array" aca="1" ref="Q313" ca="1">IF(ISNUMBER(P313),IF(P313=100%,"CUMPLIDA",IF(AND(ISNUMBER(L313),ISNUMBER(INDIRECT("FECHA_"&amp;$B313,1))), IF(L313&lt;=INDIRECT("FECHA_"&amp;$B313,1),"INCUMPLIDA","PROCESO"), "VERIFICAR FECHA")),"SIN VALOR AVANCE")</f>
        <v>CUMPLIDA</v>
      </c>
    </row>
    <row r="314" spans="1:17" ht="270" customHeight="1" x14ac:dyDescent="0.2">
      <c r="A314" s="331" t="s">
        <v>19</v>
      </c>
      <c r="B314" s="332" t="s">
        <v>14</v>
      </c>
      <c r="C314" s="767"/>
      <c r="D314" s="767"/>
      <c r="E314" s="769" t="s">
        <v>2371</v>
      </c>
      <c r="F314" s="769"/>
      <c r="G314" s="320" t="s">
        <v>2372</v>
      </c>
      <c r="H314" s="321" t="s">
        <v>2365</v>
      </c>
      <c r="I314" s="321" t="s">
        <v>2373</v>
      </c>
      <c r="J314" s="333">
        <v>1</v>
      </c>
      <c r="K314" s="323">
        <v>44228</v>
      </c>
      <c r="L314" s="323">
        <v>44561</v>
      </c>
      <c r="M314" s="324">
        <f t="shared" si="9"/>
        <v>47.571428571428569</v>
      </c>
      <c r="N314" s="325">
        <v>1</v>
      </c>
      <c r="O314" s="321" t="s">
        <v>2367</v>
      </c>
      <c r="P314" s="325">
        <f t="shared" si="10"/>
        <v>1</v>
      </c>
      <c r="Q314" s="326" t="str" cm="1">
        <f t="array" aca="1" ref="Q314" ca="1">IF(ISNUMBER(P314),IF(P314=100%,"CUMPLIDA",IF(AND(ISNUMBER(L314),ISNUMBER(INDIRECT("FECHA_"&amp;$B314,1))), IF(L314&lt;=INDIRECT("FECHA_"&amp;$B314,1),"INCUMPLIDA","PROCESO"), "VERIFICAR FECHA")),"SIN VALOR AVANCE")</f>
        <v>CUMPLIDA</v>
      </c>
    </row>
    <row r="315" spans="1:17" ht="150.75" customHeight="1" x14ac:dyDescent="0.2">
      <c r="A315" s="331" t="s">
        <v>19</v>
      </c>
      <c r="B315" s="332" t="s">
        <v>14</v>
      </c>
      <c r="C315" s="767"/>
      <c r="D315" s="767"/>
      <c r="E315" s="769"/>
      <c r="F315" s="769"/>
      <c r="G315" s="769" t="s">
        <v>2374</v>
      </c>
      <c r="H315" s="321" t="s">
        <v>2375</v>
      </c>
      <c r="I315" s="321" t="s">
        <v>2376</v>
      </c>
      <c r="J315" s="333">
        <v>6</v>
      </c>
      <c r="K315" s="323">
        <v>44256</v>
      </c>
      <c r="L315" s="323">
        <v>44440</v>
      </c>
      <c r="M315" s="324">
        <f t="shared" si="9"/>
        <v>26.285714285714285</v>
      </c>
      <c r="N315" s="325">
        <v>1</v>
      </c>
      <c r="O315" s="321" t="s">
        <v>2367</v>
      </c>
      <c r="P315" s="325">
        <f t="shared" si="10"/>
        <v>1</v>
      </c>
      <c r="Q315" s="326" t="str" cm="1">
        <f t="array" aca="1" ref="Q315" ca="1">IF(ISNUMBER(P315),IF(P315=100%,"CUMPLIDA",IF(AND(ISNUMBER(L315),ISNUMBER(INDIRECT("FECHA_"&amp;$B315,1))), IF(L315&lt;=INDIRECT("FECHA_"&amp;$B315,1),"INCUMPLIDA","PROCESO"), "VERIFICAR FECHA")),"SIN VALOR AVANCE")</f>
        <v>CUMPLIDA</v>
      </c>
    </row>
    <row r="316" spans="1:17" ht="120.75" x14ac:dyDescent="0.2">
      <c r="A316" s="331" t="s">
        <v>19</v>
      </c>
      <c r="B316" s="332" t="s">
        <v>14</v>
      </c>
      <c r="C316" s="767"/>
      <c r="D316" s="767"/>
      <c r="E316" s="320" t="s">
        <v>2377</v>
      </c>
      <c r="F316" s="769"/>
      <c r="G316" s="769"/>
      <c r="H316" s="321" t="s">
        <v>2378</v>
      </c>
      <c r="I316" s="321" t="s">
        <v>2379</v>
      </c>
      <c r="J316" s="333">
        <v>2</v>
      </c>
      <c r="K316" s="323">
        <v>44256</v>
      </c>
      <c r="L316" s="323">
        <v>44440</v>
      </c>
      <c r="M316" s="324">
        <f t="shared" si="9"/>
        <v>26.285714285714285</v>
      </c>
      <c r="N316" s="325">
        <v>1</v>
      </c>
      <c r="O316" s="321" t="s">
        <v>2367</v>
      </c>
      <c r="P316" s="325">
        <f t="shared" si="10"/>
        <v>1</v>
      </c>
      <c r="Q316" s="326" t="str" cm="1">
        <f t="array" aca="1" ref="Q316" ca="1">IF(ISNUMBER(P316),IF(P316=100%,"CUMPLIDA",IF(AND(ISNUMBER(L316),ISNUMBER(INDIRECT("FECHA_"&amp;$B316,1))), IF(L316&lt;=INDIRECT("FECHA_"&amp;$B316,1),"INCUMPLIDA","PROCESO"), "VERIFICAR FECHA")),"SIN VALOR AVANCE")</f>
        <v>CUMPLIDA</v>
      </c>
    </row>
    <row r="317" spans="1:17" ht="210" customHeight="1" x14ac:dyDescent="0.2">
      <c r="A317" s="331" t="s">
        <v>19</v>
      </c>
      <c r="B317" s="332" t="s">
        <v>14</v>
      </c>
      <c r="C317" s="767"/>
      <c r="D317" s="767"/>
      <c r="E317" s="320" t="s">
        <v>2380</v>
      </c>
      <c r="F317" s="769"/>
      <c r="G317" s="320" t="s">
        <v>2381</v>
      </c>
      <c r="H317" s="321" t="s">
        <v>2382</v>
      </c>
      <c r="I317" s="321" t="s">
        <v>1669</v>
      </c>
      <c r="J317" s="333">
        <v>1</v>
      </c>
      <c r="K317" s="323">
        <v>44228</v>
      </c>
      <c r="L317" s="323">
        <v>44316</v>
      </c>
      <c r="M317" s="324">
        <f t="shared" si="9"/>
        <v>12.571428571428571</v>
      </c>
      <c r="N317" s="325">
        <v>1</v>
      </c>
      <c r="O317" s="321" t="s">
        <v>2367</v>
      </c>
      <c r="P317" s="325">
        <f t="shared" si="10"/>
        <v>1</v>
      </c>
      <c r="Q317" s="326" t="str" cm="1">
        <f t="array" aca="1" ref="Q317" ca="1">IF(ISNUMBER(P317),IF(P317=100%,"CUMPLIDA",IF(AND(ISNUMBER(L317),ISNUMBER(INDIRECT("FECHA_"&amp;$B317,1))), IF(L317&lt;=INDIRECT("FECHA_"&amp;$B317,1),"INCUMPLIDA","PROCESO"), "VERIFICAR FECHA")),"SIN VALOR AVANCE")</f>
        <v>CUMPLIDA</v>
      </c>
    </row>
    <row r="318" spans="1:17" ht="225" customHeight="1" x14ac:dyDescent="0.2">
      <c r="A318" s="331" t="s">
        <v>19</v>
      </c>
      <c r="B318" s="332" t="s">
        <v>14</v>
      </c>
      <c r="C318" s="767" t="s">
        <v>2383</v>
      </c>
      <c r="D318" s="767" t="s">
        <v>2384</v>
      </c>
      <c r="E318" s="769" t="s">
        <v>2385</v>
      </c>
      <c r="F318" s="769" t="s">
        <v>2386</v>
      </c>
      <c r="G318" s="320" t="s">
        <v>2387</v>
      </c>
      <c r="H318" s="321" t="s">
        <v>2388</v>
      </c>
      <c r="I318" s="321" t="s">
        <v>1669</v>
      </c>
      <c r="J318" s="333">
        <v>6</v>
      </c>
      <c r="K318" s="323">
        <v>44378</v>
      </c>
      <c r="L318" s="323">
        <v>44469</v>
      </c>
      <c r="M318" s="324">
        <f t="shared" si="9"/>
        <v>13</v>
      </c>
      <c r="N318" s="325">
        <v>1</v>
      </c>
      <c r="O318" s="342" t="s">
        <v>2389</v>
      </c>
      <c r="P318" s="325">
        <f t="shared" si="10"/>
        <v>1</v>
      </c>
      <c r="Q318" s="326" t="str" cm="1">
        <f t="array" aca="1" ref="Q318" ca="1">IF(ISNUMBER(P318),IF(P318=100%,"CUMPLIDA",IF(AND(ISNUMBER(L318),ISNUMBER(INDIRECT("FECHA_"&amp;$B318,1))), IF(L318&lt;=INDIRECT("FECHA_"&amp;$B318,1),"INCUMPLIDA","PROCESO"), "VERIFICAR FECHA")),"SIN VALOR AVANCE")</f>
        <v>CUMPLIDA</v>
      </c>
    </row>
    <row r="319" spans="1:17" ht="225" customHeight="1" x14ac:dyDescent="0.2">
      <c r="A319" s="331" t="s">
        <v>19</v>
      </c>
      <c r="B319" s="332" t="s">
        <v>14</v>
      </c>
      <c r="C319" s="767"/>
      <c r="D319" s="767"/>
      <c r="E319" s="769"/>
      <c r="F319" s="769"/>
      <c r="G319" s="320" t="s">
        <v>2390</v>
      </c>
      <c r="H319" s="321" t="s">
        <v>2391</v>
      </c>
      <c r="I319" s="321" t="s">
        <v>2392</v>
      </c>
      <c r="J319" s="333">
        <v>12</v>
      </c>
      <c r="K319" s="323">
        <v>44378</v>
      </c>
      <c r="L319" s="323">
        <v>44742</v>
      </c>
      <c r="M319" s="324">
        <f t="shared" si="9"/>
        <v>52</v>
      </c>
      <c r="N319" s="325">
        <v>1</v>
      </c>
      <c r="O319" s="342" t="s">
        <v>2393</v>
      </c>
      <c r="P319" s="325">
        <f t="shared" si="10"/>
        <v>1</v>
      </c>
      <c r="Q319" s="326" t="str" cm="1">
        <f t="array" aca="1" ref="Q319" ca="1">IF(ISNUMBER(P319),IF(P319=100%,"CUMPLIDA",IF(AND(ISNUMBER(L319),ISNUMBER(INDIRECT("FECHA_"&amp;$B319,1))), IF(L319&lt;=INDIRECT("FECHA_"&amp;$B319,1),"INCUMPLIDA","PROCESO"), "VERIFICAR FECHA")),"SIN VALOR AVANCE")</f>
        <v>CUMPLIDA</v>
      </c>
    </row>
    <row r="320" spans="1:17" ht="120.75" x14ac:dyDescent="0.2">
      <c r="A320" s="331" t="s">
        <v>19</v>
      </c>
      <c r="B320" s="332" t="s">
        <v>14</v>
      </c>
      <c r="C320" s="767"/>
      <c r="D320" s="767"/>
      <c r="E320" s="769"/>
      <c r="F320" s="769"/>
      <c r="G320" s="320" t="s">
        <v>2394</v>
      </c>
      <c r="H320" s="321" t="s">
        <v>2395</v>
      </c>
      <c r="I320" s="321" t="s">
        <v>676</v>
      </c>
      <c r="J320" s="333">
        <v>1</v>
      </c>
      <c r="K320" s="323">
        <v>45231</v>
      </c>
      <c r="L320" s="323">
        <v>45504</v>
      </c>
      <c r="M320" s="324">
        <f t="shared" si="9"/>
        <v>39</v>
      </c>
      <c r="N320" s="325">
        <v>1</v>
      </c>
      <c r="O320" s="321" t="s">
        <v>2396</v>
      </c>
      <c r="P320" s="325">
        <f t="shared" si="10"/>
        <v>1</v>
      </c>
      <c r="Q320" s="326" t="str" cm="1">
        <f t="array" aca="1" ref="Q320" ca="1">IF(ISNUMBER(P320),IF(P320=100%,"CUMPLIDA",IF(AND(ISNUMBER(L320),ISNUMBER(INDIRECT("FECHA_"&amp;$B320,1))), IF(L320&lt;=INDIRECT("FECHA_"&amp;$B320,1),"INCUMPLIDA","PROCESO"), "VERIFICAR FECHA")),"SIN VALOR AVANCE")</f>
        <v>CUMPLIDA</v>
      </c>
    </row>
    <row r="321" spans="1:18" ht="120.75" x14ac:dyDescent="0.2">
      <c r="A321" s="331" t="s">
        <v>19</v>
      </c>
      <c r="B321" s="332" t="s">
        <v>14</v>
      </c>
      <c r="C321" s="767"/>
      <c r="D321" s="767"/>
      <c r="E321" s="769"/>
      <c r="F321" s="769"/>
      <c r="G321" s="320" t="s">
        <v>1678</v>
      </c>
      <c r="H321" s="321" t="s">
        <v>1679</v>
      </c>
      <c r="I321" s="321" t="s">
        <v>99</v>
      </c>
      <c r="J321" s="333">
        <v>1</v>
      </c>
      <c r="K321" s="327">
        <v>45323</v>
      </c>
      <c r="L321" s="327">
        <v>45747</v>
      </c>
      <c r="M321" s="324">
        <f t="shared" si="9"/>
        <v>60.571428571428569</v>
      </c>
      <c r="N321" s="325">
        <v>1</v>
      </c>
      <c r="O321" s="330" t="s">
        <v>2397</v>
      </c>
      <c r="P321" s="325">
        <f t="shared" si="10"/>
        <v>1</v>
      </c>
      <c r="Q321" s="326" t="str" cm="1">
        <f t="array" aca="1" ref="Q321" ca="1">IF(ISNUMBER(P321),IF(P321=100%,"CUMPLIDA",IF(AND(ISNUMBER(L321),ISNUMBER(INDIRECT("FECHA_"&amp;$B321,1))), IF(L321&lt;=INDIRECT("FECHA_"&amp;$B321,1),"INCUMPLIDA","PROCESO"), "VERIFICAR FECHA")),"SIN VALOR AVANCE")</f>
        <v>CUMPLIDA</v>
      </c>
    </row>
    <row r="322" spans="1:18" ht="105.75" x14ac:dyDescent="0.2">
      <c r="A322" s="331" t="s">
        <v>19</v>
      </c>
      <c r="B322" s="332" t="s">
        <v>14</v>
      </c>
      <c r="C322" s="767"/>
      <c r="D322" s="767"/>
      <c r="E322" s="769"/>
      <c r="F322" s="769"/>
      <c r="G322" s="320" t="s">
        <v>1681</v>
      </c>
      <c r="H322" s="321" t="s">
        <v>101</v>
      </c>
      <c r="I322" s="321" t="s">
        <v>102</v>
      </c>
      <c r="J322" s="333">
        <v>1</v>
      </c>
      <c r="K322" s="327">
        <v>45323</v>
      </c>
      <c r="L322" s="327">
        <v>45747</v>
      </c>
      <c r="M322" s="324">
        <f t="shared" si="9"/>
        <v>60.571428571428569</v>
      </c>
      <c r="N322" s="325">
        <v>1</v>
      </c>
      <c r="O322" s="330" t="s">
        <v>2398</v>
      </c>
      <c r="P322" s="325">
        <f t="shared" si="10"/>
        <v>1</v>
      </c>
      <c r="Q322" s="326" t="str" cm="1">
        <f t="array" aca="1" ref="Q322" ca="1">IF(ISNUMBER(P322),IF(P322=100%,"CUMPLIDA",IF(AND(ISNUMBER(L322),ISNUMBER(INDIRECT("FECHA_"&amp;$B322,1))), IF(L322&lt;=INDIRECT("FECHA_"&amp;$B322,1),"INCUMPLIDA","PROCESO"), "VERIFICAR FECHA")),"SIN VALOR AVANCE")</f>
        <v>CUMPLIDA</v>
      </c>
    </row>
    <row r="323" spans="1:18" ht="105.75" x14ac:dyDescent="0.2">
      <c r="A323" s="331" t="s">
        <v>19</v>
      </c>
      <c r="B323" s="332" t="s">
        <v>14</v>
      </c>
      <c r="C323" s="767"/>
      <c r="D323" s="767"/>
      <c r="E323" s="769"/>
      <c r="F323" s="769"/>
      <c r="G323" s="320" t="s">
        <v>1683</v>
      </c>
      <c r="H323" s="321" t="s">
        <v>239</v>
      </c>
      <c r="I323" s="321" t="s">
        <v>240</v>
      </c>
      <c r="J323" s="333">
        <v>1</v>
      </c>
      <c r="K323" s="327">
        <v>45231</v>
      </c>
      <c r="L323" s="327">
        <v>45747</v>
      </c>
      <c r="M323" s="324">
        <f t="shared" si="9"/>
        <v>73.714285714285708</v>
      </c>
      <c r="N323" s="325">
        <v>1</v>
      </c>
      <c r="O323" s="330" t="s">
        <v>2398</v>
      </c>
      <c r="P323" s="325">
        <f t="shared" si="10"/>
        <v>1</v>
      </c>
      <c r="Q323" s="326" t="str" cm="1">
        <f t="array" aca="1" ref="Q323" ca="1">IF(ISNUMBER(P323),IF(P323=100%,"CUMPLIDA",IF(AND(ISNUMBER(L323),ISNUMBER(INDIRECT("FECHA_"&amp;$B323,1))), IF(L323&lt;=INDIRECT("FECHA_"&amp;$B323,1),"INCUMPLIDA","PROCESO"), "VERIFICAR FECHA")),"SIN VALOR AVANCE")</f>
        <v>CUMPLIDA</v>
      </c>
    </row>
    <row r="324" spans="1:18" ht="120.75" x14ac:dyDescent="0.2">
      <c r="A324" s="331" t="s">
        <v>19</v>
      </c>
      <c r="B324" s="332" t="s">
        <v>14</v>
      </c>
      <c r="C324" s="767"/>
      <c r="D324" s="767"/>
      <c r="E324" s="769"/>
      <c r="F324" s="769"/>
      <c r="G324" s="320" t="s">
        <v>1684</v>
      </c>
      <c r="H324" s="321" t="s">
        <v>104</v>
      </c>
      <c r="I324" s="321" t="s">
        <v>105</v>
      </c>
      <c r="J324" s="333">
        <v>1</v>
      </c>
      <c r="K324" s="327">
        <v>45323</v>
      </c>
      <c r="L324" s="327">
        <v>45747</v>
      </c>
      <c r="M324" s="324">
        <f t="shared" si="9"/>
        <v>60.571428571428569</v>
      </c>
      <c r="N324" s="325">
        <v>1</v>
      </c>
      <c r="O324" s="330" t="s">
        <v>2397</v>
      </c>
      <c r="P324" s="325">
        <f t="shared" si="10"/>
        <v>1</v>
      </c>
      <c r="Q324" s="326" t="str" cm="1">
        <f t="array" aca="1" ref="Q324" ca="1">IF(ISNUMBER(P324),IF(P324=100%,"CUMPLIDA",IF(AND(ISNUMBER(L324),ISNUMBER(INDIRECT("FECHA_"&amp;$B324,1))), IF(L324&lt;=INDIRECT("FECHA_"&amp;$B324,1),"INCUMPLIDA","PROCESO"), "VERIFICAR FECHA")),"SIN VALOR AVANCE")</f>
        <v>CUMPLIDA</v>
      </c>
    </row>
    <row r="325" spans="1:18" ht="105.75" x14ac:dyDescent="0.2">
      <c r="A325" s="331" t="s">
        <v>19</v>
      </c>
      <c r="B325" s="332" t="s">
        <v>14</v>
      </c>
      <c r="C325" s="767"/>
      <c r="D325" s="767"/>
      <c r="E325" s="769"/>
      <c r="F325" s="769"/>
      <c r="G325" s="320" t="s">
        <v>1685</v>
      </c>
      <c r="H325" s="321" t="s">
        <v>106</v>
      </c>
      <c r="I325" s="321" t="s">
        <v>107</v>
      </c>
      <c r="J325" s="333">
        <v>1</v>
      </c>
      <c r="K325" s="327">
        <v>45231</v>
      </c>
      <c r="L325" s="327">
        <v>45747</v>
      </c>
      <c r="M325" s="324">
        <f t="shared" si="9"/>
        <v>73.714285714285708</v>
      </c>
      <c r="N325" s="325">
        <v>1</v>
      </c>
      <c r="O325" s="330" t="s">
        <v>2398</v>
      </c>
      <c r="P325" s="325">
        <f t="shared" si="10"/>
        <v>1</v>
      </c>
      <c r="Q325" s="326" t="str" cm="1">
        <f t="array" aca="1" ref="Q325" ca="1">IF(ISNUMBER(P325),IF(P325=100%,"CUMPLIDA",IF(AND(ISNUMBER(L325),ISNUMBER(INDIRECT("FECHA_"&amp;$B325,1))), IF(L325&lt;=INDIRECT("FECHA_"&amp;$B325,1),"INCUMPLIDA","PROCESO"), "VERIFICAR FECHA")),"SIN VALOR AVANCE")</f>
        <v>CUMPLIDA</v>
      </c>
    </row>
    <row r="326" spans="1:18" ht="225.75" x14ac:dyDescent="0.2">
      <c r="A326" s="331" t="s">
        <v>19</v>
      </c>
      <c r="B326" s="332" t="s">
        <v>14</v>
      </c>
      <c r="C326" s="767"/>
      <c r="D326" s="767"/>
      <c r="E326" s="769"/>
      <c r="F326" s="769"/>
      <c r="G326" s="320" t="s">
        <v>1686</v>
      </c>
      <c r="H326" s="321" t="s">
        <v>108</v>
      </c>
      <c r="I326" s="321" t="s">
        <v>109</v>
      </c>
      <c r="J326" s="333">
        <v>1</v>
      </c>
      <c r="K326" s="327">
        <v>45231</v>
      </c>
      <c r="L326" s="327">
        <v>45808</v>
      </c>
      <c r="M326" s="324">
        <f t="shared" si="9"/>
        <v>82.428571428571431</v>
      </c>
      <c r="N326" s="325">
        <v>1</v>
      </c>
      <c r="O326" s="321" t="s">
        <v>2399</v>
      </c>
      <c r="P326" s="325">
        <f t="shared" si="10"/>
        <v>1</v>
      </c>
      <c r="Q326" s="326" t="str" cm="1">
        <f t="array" aca="1" ref="Q326" ca="1">IF(ISNUMBER(P326),IF(P326=100%,"CUMPLIDA",IF(AND(ISNUMBER(L326),ISNUMBER(INDIRECT("FECHA_"&amp;$B326,1))), IF(L326&lt;=INDIRECT("FECHA_"&amp;$B326,1),"INCUMPLIDA","PROCESO"), "VERIFICAR FECHA")),"SIN VALOR AVANCE")</f>
        <v>CUMPLIDA</v>
      </c>
    </row>
    <row r="327" spans="1:18" ht="105.75" x14ac:dyDescent="0.2">
      <c r="A327" s="331" t="s">
        <v>19</v>
      </c>
      <c r="B327" s="332" t="s">
        <v>14</v>
      </c>
      <c r="C327" s="767"/>
      <c r="D327" s="767"/>
      <c r="E327" s="769"/>
      <c r="F327" s="769"/>
      <c r="G327" s="320" t="s">
        <v>1688</v>
      </c>
      <c r="H327" s="321" t="s">
        <v>111</v>
      </c>
      <c r="I327" s="321" t="s">
        <v>112</v>
      </c>
      <c r="J327" s="333">
        <v>7</v>
      </c>
      <c r="K327" s="327">
        <v>46024</v>
      </c>
      <c r="L327" s="327">
        <v>46660</v>
      </c>
      <c r="M327" s="324">
        <f t="shared" si="9"/>
        <v>90.857142857142861</v>
      </c>
      <c r="N327" s="325">
        <v>0</v>
      </c>
      <c r="O327" s="330" t="s">
        <v>2398</v>
      </c>
      <c r="P327" s="325">
        <f t="shared" si="10"/>
        <v>0</v>
      </c>
      <c r="Q327" s="326" t="str" cm="1">
        <f t="array" aca="1" ref="Q327" ca="1">IF(ISNUMBER(P327),IF(P327=100%,"CUMPLIDA",IF(AND(ISNUMBER(L327),ISNUMBER(INDIRECT("FECHA_"&amp;$B327,1))), IF(L327&lt;=INDIRECT("FECHA_"&amp;$B327,1),"INCUMPLIDA","PROCESO"), "VERIFICAR FECHA")),"SIN VALOR AVANCE")</f>
        <v>PROCESO</v>
      </c>
    </row>
    <row r="328" spans="1:18" ht="120.75" x14ac:dyDescent="0.2">
      <c r="A328" s="331" t="s">
        <v>19</v>
      </c>
      <c r="B328" s="332" t="s">
        <v>14</v>
      </c>
      <c r="C328" s="767"/>
      <c r="D328" s="767"/>
      <c r="E328" s="769"/>
      <c r="F328" s="769"/>
      <c r="G328" s="320" t="s">
        <v>1689</v>
      </c>
      <c r="H328" s="321" t="s">
        <v>115</v>
      </c>
      <c r="I328" s="321" t="s">
        <v>116</v>
      </c>
      <c r="J328" s="333">
        <v>1</v>
      </c>
      <c r="K328" s="327">
        <v>46024</v>
      </c>
      <c r="L328" s="327">
        <v>46660</v>
      </c>
      <c r="M328" s="324">
        <f t="shared" si="9"/>
        <v>90.857142857142861</v>
      </c>
      <c r="N328" s="325">
        <v>0</v>
      </c>
      <c r="O328" s="330" t="s">
        <v>2397</v>
      </c>
      <c r="P328" s="325">
        <f t="shared" si="10"/>
        <v>0</v>
      </c>
      <c r="Q328" s="326" t="str" cm="1">
        <f t="array" aca="1" ref="Q328" ca="1">IF(ISNUMBER(P328),IF(P328=100%,"CUMPLIDA",IF(AND(ISNUMBER(L328),ISNUMBER(INDIRECT("FECHA_"&amp;$B328,1))), IF(L328&lt;=INDIRECT("FECHA_"&amp;$B328,1),"INCUMPLIDA","PROCESO"), "VERIFICAR FECHA")),"SIN VALOR AVANCE")</f>
        <v>PROCESO</v>
      </c>
    </row>
    <row r="329" spans="1:18" ht="225.75" x14ac:dyDescent="0.2">
      <c r="A329" s="331" t="s">
        <v>19</v>
      </c>
      <c r="B329" s="332" t="s">
        <v>14</v>
      </c>
      <c r="C329" s="767"/>
      <c r="D329" s="767"/>
      <c r="E329" s="769"/>
      <c r="F329" s="769"/>
      <c r="G329" s="320" t="s">
        <v>1690</v>
      </c>
      <c r="H329" s="321" t="s">
        <v>118</v>
      </c>
      <c r="I329" s="321" t="s">
        <v>119</v>
      </c>
      <c r="J329" s="333">
        <v>2</v>
      </c>
      <c r="K329" s="327">
        <v>46024</v>
      </c>
      <c r="L329" s="327">
        <v>46660</v>
      </c>
      <c r="M329" s="324">
        <f t="shared" si="9"/>
        <v>90.857142857142861</v>
      </c>
      <c r="N329" s="325">
        <v>0</v>
      </c>
      <c r="O329" s="321" t="s">
        <v>2399</v>
      </c>
      <c r="P329" s="325">
        <f t="shared" si="10"/>
        <v>0</v>
      </c>
      <c r="Q329" s="326" t="str" cm="1">
        <f t="array" aca="1" ref="Q329" ca="1">IF(ISNUMBER(P329),IF(P329=100%,"CUMPLIDA",IF(AND(ISNUMBER(L329),ISNUMBER(INDIRECT("FECHA_"&amp;$B329,1))), IF(L329&lt;=INDIRECT("FECHA_"&amp;$B329,1),"INCUMPLIDA","PROCESO"), "VERIFICAR FECHA")),"SIN VALOR AVANCE")</f>
        <v>PROCESO</v>
      </c>
    </row>
    <row r="330" spans="1:18" ht="315" x14ac:dyDescent="0.2">
      <c r="A330" s="331" t="s">
        <v>19</v>
      </c>
      <c r="B330" s="332" t="s">
        <v>14</v>
      </c>
      <c r="C330" s="767"/>
      <c r="D330" s="767"/>
      <c r="E330" s="769"/>
      <c r="F330" s="769"/>
      <c r="G330" s="320" t="s">
        <v>2400</v>
      </c>
      <c r="H330" s="321" t="s">
        <v>2401</v>
      </c>
      <c r="I330" s="321" t="s">
        <v>2402</v>
      </c>
      <c r="J330" s="333">
        <v>12</v>
      </c>
      <c r="K330" s="323">
        <v>44378</v>
      </c>
      <c r="L330" s="323">
        <v>44742</v>
      </c>
      <c r="M330" s="324">
        <f t="shared" si="9"/>
        <v>52</v>
      </c>
      <c r="N330" s="325">
        <v>1</v>
      </c>
      <c r="O330" s="342" t="s">
        <v>2403</v>
      </c>
      <c r="P330" s="325">
        <f t="shared" si="10"/>
        <v>1</v>
      </c>
      <c r="Q330" s="326" t="str" cm="1">
        <f t="array" aca="1" ref="Q330" ca="1">IF(ISNUMBER(P330),IF(P330=100%,"CUMPLIDA",IF(AND(ISNUMBER(L330),ISNUMBER(INDIRECT("FECHA_"&amp;$B330,1))), IF(L330&lt;=INDIRECT("FECHA_"&amp;$B330,1),"INCUMPLIDA","PROCESO"), "VERIFICAR FECHA")),"SIN VALOR AVANCE")</f>
        <v>CUMPLIDA</v>
      </c>
    </row>
    <row r="331" spans="1:18" ht="120" customHeight="1" x14ac:dyDescent="0.2">
      <c r="A331" s="331" t="s">
        <v>19</v>
      </c>
      <c r="B331" s="332" t="s">
        <v>14</v>
      </c>
      <c r="C331" s="767" t="s">
        <v>2404</v>
      </c>
      <c r="D331" s="767" t="s">
        <v>1737</v>
      </c>
      <c r="E331" s="769" t="s">
        <v>2405</v>
      </c>
      <c r="F331" s="769" t="s">
        <v>2406</v>
      </c>
      <c r="G331" s="769" t="s">
        <v>2407</v>
      </c>
      <c r="H331" s="321" t="s">
        <v>2408</v>
      </c>
      <c r="I331" s="321" t="s">
        <v>2409</v>
      </c>
      <c r="J331" s="333">
        <v>1</v>
      </c>
      <c r="K331" s="323">
        <v>44621</v>
      </c>
      <c r="L331" s="323">
        <v>44804</v>
      </c>
      <c r="M331" s="324">
        <f t="shared" si="9"/>
        <v>26.142857142857142</v>
      </c>
      <c r="N331" s="325">
        <v>1</v>
      </c>
      <c r="O331" s="321" t="s">
        <v>2410</v>
      </c>
      <c r="P331" s="325">
        <f t="shared" si="10"/>
        <v>1</v>
      </c>
      <c r="Q331" s="326" t="str" cm="1">
        <f t="array" aca="1" ref="Q331" ca="1">IF(ISNUMBER(P331),IF(P331=100%,"CUMPLIDA",IF(AND(ISNUMBER(L331),ISNUMBER(INDIRECT("FECHA_"&amp;$B331,1))), IF(L331&lt;=INDIRECT("FECHA_"&amp;$B331,1),"INCUMPLIDA","PROCESO"), "VERIFICAR FECHA")),"SIN VALOR AVANCE")</f>
        <v>CUMPLIDA</v>
      </c>
    </row>
    <row r="332" spans="1:18" ht="135" x14ac:dyDescent="0.2">
      <c r="A332" s="331" t="s">
        <v>19</v>
      </c>
      <c r="B332" s="332" t="s">
        <v>14</v>
      </c>
      <c r="C332" s="767"/>
      <c r="D332" s="767"/>
      <c r="E332" s="769"/>
      <c r="F332" s="769"/>
      <c r="G332" s="769"/>
      <c r="H332" s="321" t="s">
        <v>2411</v>
      </c>
      <c r="I332" s="321" t="s">
        <v>2412</v>
      </c>
      <c r="J332" s="333">
        <v>1</v>
      </c>
      <c r="K332" s="323">
        <v>44774</v>
      </c>
      <c r="L332" s="323">
        <v>44834</v>
      </c>
      <c r="M332" s="324">
        <f t="shared" si="9"/>
        <v>8.5714285714285712</v>
      </c>
      <c r="N332" s="325">
        <v>1</v>
      </c>
      <c r="O332" s="321" t="s">
        <v>2410</v>
      </c>
      <c r="P332" s="325">
        <f t="shared" si="10"/>
        <v>1</v>
      </c>
      <c r="Q332" s="326" t="str" cm="1">
        <f t="array" aca="1" ref="Q332" ca="1">IF(ISNUMBER(P332),IF(P332=100%,"CUMPLIDA",IF(AND(ISNUMBER(L332),ISNUMBER(INDIRECT("FECHA_"&amp;$B332,1))), IF(L332&lt;=INDIRECT("FECHA_"&amp;$B332,1),"INCUMPLIDA","PROCESO"), "VERIFICAR FECHA")),"SIN VALOR AVANCE")</f>
        <v>CUMPLIDA</v>
      </c>
    </row>
    <row r="333" spans="1:18" ht="360" x14ac:dyDescent="0.2">
      <c r="A333" s="331" t="s">
        <v>19</v>
      </c>
      <c r="B333" s="332" t="s">
        <v>14</v>
      </c>
      <c r="C333" s="767"/>
      <c r="D333" s="767"/>
      <c r="E333" s="769"/>
      <c r="F333" s="769"/>
      <c r="G333" s="320" t="s">
        <v>2413</v>
      </c>
      <c r="H333" s="321" t="s">
        <v>2411</v>
      </c>
      <c r="I333" s="321" t="s">
        <v>2414</v>
      </c>
      <c r="J333" s="333">
        <v>11</v>
      </c>
      <c r="K333" s="323">
        <v>44621</v>
      </c>
      <c r="L333" s="323">
        <v>44773</v>
      </c>
      <c r="M333" s="324">
        <f t="shared" si="9"/>
        <v>21.714285714285715</v>
      </c>
      <c r="N333" s="325">
        <v>1</v>
      </c>
      <c r="O333" s="321" t="s">
        <v>2410</v>
      </c>
      <c r="P333" s="325">
        <f t="shared" si="10"/>
        <v>1</v>
      </c>
      <c r="Q333" s="326" t="str" cm="1">
        <f t="array" aca="1" ref="Q333" ca="1">IF(ISNUMBER(P333),IF(P333=100%,"CUMPLIDA",IF(AND(ISNUMBER(L333),ISNUMBER(INDIRECT("FECHA_"&amp;$B333,1))), IF(L333&lt;=INDIRECT("FECHA_"&amp;$B333,1),"INCUMPLIDA","PROCESO"), "VERIFICAR FECHA")),"SIN VALOR AVANCE")</f>
        <v>CUMPLIDA</v>
      </c>
    </row>
    <row r="334" spans="1:18" ht="45.75" x14ac:dyDescent="0.2">
      <c r="A334" s="331" t="s">
        <v>19</v>
      </c>
      <c r="B334" s="332" t="s">
        <v>14</v>
      </c>
      <c r="C334" s="767"/>
      <c r="D334" s="767"/>
      <c r="E334" s="769"/>
      <c r="F334" s="769"/>
      <c r="G334" s="320" t="s">
        <v>1674</v>
      </c>
      <c r="H334" s="321" t="s">
        <v>2239</v>
      </c>
      <c r="I334" s="321" t="s">
        <v>1676</v>
      </c>
      <c r="J334" s="333">
        <v>1</v>
      </c>
      <c r="K334" s="323">
        <v>45231</v>
      </c>
      <c r="L334" s="323">
        <v>45504</v>
      </c>
      <c r="M334" s="324">
        <f t="shared" si="9"/>
        <v>39</v>
      </c>
      <c r="N334" s="325">
        <v>1</v>
      </c>
      <c r="O334" s="321" t="s">
        <v>2415</v>
      </c>
      <c r="P334" s="325">
        <f t="shared" si="10"/>
        <v>1</v>
      </c>
      <c r="Q334" s="326" t="str" cm="1">
        <f t="array" aca="1" ref="Q334" ca="1">IF(ISNUMBER(P334),IF(P334=100%,"CUMPLIDA",IF(AND(ISNUMBER(L334),ISNUMBER(INDIRECT("FECHA_"&amp;$B334,1))), IF(L334&lt;=INDIRECT("FECHA_"&amp;$B334,1),"INCUMPLIDA","PROCESO"), "VERIFICAR FECHA")),"SIN VALOR AVANCE")</f>
        <v>CUMPLIDA</v>
      </c>
    </row>
    <row r="335" spans="1:18" ht="195.75" x14ac:dyDescent="0.2">
      <c r="A335" s="331" t="s">
        <v>19</v>
      </c>
      <c r="B335" s="332" t="s">
        <v>14</v>
      </c>
      <c r="C335" s="767"/>
      <c r="D335" s="767"/>
      <c r="E335" s="769"/>
      <c r="F335" s="769"/>
      <c r="G335" s="320" t="s">
        <v>1678</v>
      </c>
      <c r="H335" s="321" t="s">
        <v>2416</v>
      </c>
      <c r="I335" s="321" t="s">
        <v>99</v>
      </c>
      <c r="J335" s="333">
        <v>1</v>
      </c>
      <c r="K335" s="327">
        <v>45323</v>
      </c>
      <c r="L335" s="327">
        <v>45747</v>
      </c>
      <c r="M335" s="324">
        <f t="shared" si="9"/>
        <v>60.571428571428569</v>
      </c>
      <c r="N335" s="325">
        <v>1</v>
      </c>
      <c r="O335" s="321" t="s">
        <v>2417</v>
      </c>
      <c r="P335" s="325">
        <f t="shared" si="10"/>
        <v>1</v>
      </c>
      <c r="Q335" s="326" t="str" cm="1">
        <f t="array" aca="1" ref="Q335" ca="1">IF(ISNUMBER(P335),IF(P335=100%,"CUMPLIDA",IF(AND(ISNUMBER(L335),ISNUMBER(INDIRECT("FECHA_"&amp;$B335,1))), IF(L335&lt;=INDIRECT("FECHA_"&amp;$B335,1),"INCUMPLIDA","PROCESO"), "VERIFICAR FECHA")),"SIN VALOR AVANCE")</f>
        <v>CUMPLIDA</v>
      </c>
      <c r="R335" s="156" t="s">
        <v>4845</v>
      </c>
    </row>
    <row r="336" spans="1:18" ht="45.75" customHeight="1" x14ac:dyDescent="0.2">
      <c r="A336" s="331" t="s">
        <v>19</v>
      </c>
      <c r="B336" s="332" t="s">
        <v>14</v>
      </c>
      <c r="C336" s="767"/>
      <c r="D336" s="767"/>
      <c r="E336" s="769" t="s">
        <v>2418</v>
      </c>
      <c r="F336" s="769"/>
      <c r="G336" s="320" t="s">
        <v>1681</v>
      </c>
      <c r="H336" s="321" t="s">
        <v>101</v>
      </c>
      <c r="I336" s="321" t="s">
        <v>102</v>
      </c>
      <c r="J336" s="333">
        <v>1</v>
      </c>
      <c r="K336" s="327">
        <v>45323</v>
      </c>
      <c r="L336" s="327">
        <v>45747</v>
      </c>
      <c r="M336" s="324">
        <f t="shared" ref="M336:M338" si="11">(L336-K336)/7</f>
        <v>60.571428571428569</v>
      </c>
      <c r="N336" s="325">
        <v>1</v>
      </c>
      <c r="O336" s="321" t="s">
        <v>2415</v>
      </c>
      <c r="P336" s="325">
        <f t="shared" si="10"/>
        <v>1</v>
      </c>
      <c r="Q336" s="326" t="str" cm="1">
        <f t="array" aca="1" ref="Q336" ca="1">IF(ISNUMBER(P336),IF(P336=100%,"CUMPLIDA",IF(AND(ISNUMBER(L336),ISNUMBER(INDIRECT("FECHA_"&amp;$B336,1))), IF(L336&lt;=INDIRECT("FECHA_"&amp;$B336,1),"INCUMPLIDA","PROCESO"), "VERIFICAR FECHA")),"SIN VALOR AVANCE")</f>
        <v>CUMPLIDA</v>
      </c>
    </row>
    <row r="337" spans="1:18" ht="45.75" x14ac:dyDescent="0.2">
      <c r="A337" s="331" t="s">
        <v>19</v>
      </c>
      <c r="B337" s="332" t="s">
        <v>14</v>
      </c>
      <c r="C337" s="767"/>
      <c r="D337" s="767"/>
      <c r="E337" s="769"/>
      <c r="F337" s="769"/>
      <c r="G337" s="320" t="s">
        <v>1683</v>
      </c>
      <c r="H337" s="321" t="s">
        <v>239</v>
      </c>
      <c r="I337" s="321" t="s">
        <v>240</v>
      </c>
      <c r="J337" s="333">
        <v>1</v>
      </c>
      <c r="K337" s="327">
        <v>45231</v>
      </c>
      <c r="L337" s="327">
        <v>45747</v>
      </c>
      <c r="M337" s="324">
        <f t="shared" si="11"/>
        <v>73.714285714285708</v>
      </c>
      <c r="N337" s="325">
        <v>1</v>
      </c>
      <c r="O337" s="321" t="s">
        <v>2415</v>
      </c>
      <c r="P337" s="325">
        <f t="shared" si="10"/>
        <v>1</v>
      </c>
      <c r="Q337" s="326" t="str" cm="1">
        <f t="array" aca="1" ref="Q337" ca="1">IF(ISNUMBER(P337),IF(P337=100%,"CUMPLIDA",IF(AND(ISNUMBER(L337),ISNUMBER(INDIRECT("FECHA_"&amp;$B337,1))), IF(L337&lt;=INDIRECT("FECHA_"&amp;$B337,1),"INCUMPLIDA","PROCESO"), "VERIFICAR FECHA")),"SIN VALOR AVANCE")</f>
        <v>CUMPLIDA</v>
      </c>
    </row>
    <row r="338" spans="1:18" ht="195.75" x14ac:dyDescent="0.2">
      <c r="A338" s="331" t="s">
        <v>19</v>
      </c>
      <c r="B338" s="332" t="s">
        <v>14</v>
      </c>
      <c r="C338" s="767"/>
      <c r="D338" s="767"/>
      <c r="E338" s="769"/>
      <c r="F338" s="769"/>
      <c r="G338" s="320" t="s">
        <v>1684</v>
      </c>
      <c r="H338" s="321" t="s">
        <v>104</v>
      </c>
      <c r="I338" s="321" t="s">
        <v>105</v>
      </c>
      <c r="J338" s="333">
        <v>1</v>
      </c>
      <c r="K338" s="327">
        <v>45323</v>
      </c>
      <c r="L338" s="327">
        <v>45747</v>
      </c>
      <c r="M338" s="324">
        <f t="shared" si="11"/>
        <v>60.571428571428569</v>
      </c>
      <c r="N338" s="325">
        <v>1</v>
      </c>
      <c r="O338" s="321" t="s">
        <v>2417</v>
      </c>
      <c r="P338" s="325">
        <f t="shared" si="10"/>
        <v>1</v>
      </c>
      <c r="Q338" s="326" t="str" cm="1">
        <f t="array" aca="1" ref="Q338" ca="1">IF(ISNUMBER(P338),IF(P338=100%,"CUMPLIDA",IF(AND(ISNUMBER(L338),ISNUMBER(INDIRECT("FECHA_"&amp;$B338,1))), IF(L338&lt;=INDIRECT("FECHA_"&amp;$B338,1),"INCUMPLIDA","PROCESO"), "VERIFICAR FECHA")),"SIN VALOR AVANCE")</f>
        <v>CUMPLIDA</v>
      </c>
      <c r="R338" s="156" t="s">
        <v>4845</v>
      </c>
    </row>
    <row r="339" spans="1:18" ht="45.75" x14ac:dyDescent="0.2">
      <c r="A339" s="331" t="s">
        <v>19</v>
      </c>
      <c r="B339" s="332" t="s">
        <v>14</v>
      </c>
      <c r="C339" s="767"/>
      <c r="D339" s="767"/>
      <c r="E339" s="769"/>
      <c r="F339" s="769"/>
      <c r="G339" s="320" t="s">
        <v>1685</v>
      </c>
      <c r="H339" s="321" t="s">
        <v>106</v>
      </c>
      <c r="I339" s="321" t="s">
        <v>107</v>
      </c>
      <c r="J339" s="333">
        <v>1</v>
      </c>
      <c r="K339" s="327">
        <v>45231</v>
      </c>
      <c r="L339" s="327">
        <v>45747</v>
      </c>
      <c r="M339" s="324">
        <f>(L339-K339)/7</f>
        <v>73.714285714285708</v>
      </c>
      <c r="N339" s="325">
        <v>1</v>
      </c>
      <c r="O339" s="321" t="s">
        <v>2415</v>
      </c>
      <c r="P339" s="325">
        <f t="shared" si="10"/>
        <v>1</v>
      </c>
      <c r="Q339" s="326" t="str" cm="1">
        <f t="array" aca="1" ref="Q339" ca="1">IF(ISNUMBER(P339),IF(P339=100%,"CUMPLIDA",IF(AND(ISNUMBER(L339),ISNUMBER(INDIRECT("FECHA_"&amp;$B339,1))), IF(L339&lt;=INDIRECT("FECHA_"&amp;$B339,1),"INCUMPLIDA","PROCESO"), "VERIFICAR FECHA")),"SIN VALOR AVANCE")</f>
        <v>CUMPLIDA</v>
      </c>
    </row>
    <row r="340" spans="1:18" ht="225.75" x14ac:dyDescent="0.2">
      <c r="A340" s="331" t="s">
        <v>19</v>
      </c>
      <c r="B340" s="332" t="s">
        <v>14</v>
      </c>
      <c r="C340" s="767"/>
      <c r="D340" s="767"/>
      <c r="E340" s="769"/>
      <c r="F340" s="769"/>
      <c r="G340" s="320" t="s">
        <v>1686</v>
      </c>
      <c r="H340" s="321" t="s">
        <v>108</v>
      </c>
      <c r="I340" s="321" t="s">
        <v>109</v>
      </c>
      <c r="J340" s="333">
        <v>1</v>
      </c>
      <c r="K340" s="327">
        <v>45231</v>
      </c>
      <c r="L340" s="327">
        <v>45808</v>
      </c>
      <c r="M340" s="324">
        <f t="shared" ref="M340:M346" si="12">(L340-K340)/7</f>
        <v>82.428571428571431</v>
      </c>
      <c r="N340" s="325">
        <v>1</v>
      </c>
      <c r="O340" s="321" t="s">
        <v>2399</v>
      </c>
      <c r="P340" s="325">
        <f t="shared" si="10"/>
        <v>1</v>
      </c>
      <c r="Q340" s="326" t="str" cm="1">
        <f t="array" aca="1" ref="Q340" ca="1">IF(ISNUMBER(P340),IF(P340=100%,"CUMPLIDA",IF(AND(ISNUMBER(L340),ISNUMBER(INDIRECT("FECHA_"&amp;$B340,1))), IF(L340&lt;=INDIRECT("FECHA_"&amp;$B340,1),"INCUMPLIDA","PROCESO"), "VERIFICAR FECHA")),"SIN VALOR AVANCE")</f>
        <v>CUMPLIDA</v>
      </c>
    </row>
    <row r="341" spans="1:18" ht="45.75" x14ac:dyDescent="0.2">
      <c r="A341" s="331" t="s">
        <v>19</v>
      </c>
      <c r="B341" s="332" t="s">
        <v>14</v>
      </c>
      <c r="C341" s="767"/>
      <c r="D341" s="767"/>
      <c r="E341" s="769"/>
      <c r="F341" s="769"/>
      <c r="G341" s="320" t="s">
        <v>1688</v>
      </c>
      <c r="H341" s="321" t="s">
        <v>111</v>
      </c>
      <c r="I341" s="321" t="s">
        <v>112</v>
      </c>
      <c r="J341" s="333">
        <v>8</v>
      </c>
      <c r="K341" s="327">
        <v>45839</v>
      </c>
      <c r="L341" s="327">
        <v>46568</v>
      </c>
      <c r="M341" s="324">
        <f t="shared" si="12"/>
        <v>104.14285714285714</v>
      </c>
      <c r="N341" s="325">
        <v>0</v>
      </c>
      <c r="O341" s="321" t="s">
        <v>2415</v>
      </c>
      <c r="P341" s="325">
        <f t="shared" si="10"/>
        <v>0</v>
      </c>
      <c r="Q341" s="326" t="str" cm="1">
        <f t="array" aca="1" ref="Q341" ca="1">IF(ISNUMBER(P341),IF(P341=100%,"CUMPLIDA",IF(AND(ISNUMBER(L341),ISNUMBER(INDIRECT("FECHA_"&amp;$B341,1))), IF(L341&lt;=INDIRECT("FECHA_"&amp;$B341,1),"INCUMPLIDA","PROCESO"), "VERIFICAR FECHA")),"SIN VALOR AVANCE")</f>
        <v>PROCESO</v>
      </c>
    </row>
    <row r="342" spans="1:18" ht="135.75" x14ac:dyDescent="0.2">
      <c r="A342" s="331" t="s">
        <v>19</v>
      </c>
      <c r="B342" s="332" t="s">
        <v>14</v>
      </c>
      <c r="C342" s="767"/>
      <c r="D342" s="767"/>
      <c r="E342" s="769"/>
      <c r="F342" s="769"/>
      <c r="G342" s="320" t="s">
        <v>1689</v>
      </c>
      <c r="H342" s="321" t="s">
        <v>115</v>
      </c>
      <c r="I342" s="321" t="s">
        <v>116</v>
      </c>
      <c r="J342" s="333">
        <v>1</v>
      </c>
      <c r="K342" s="327">
        <v>45839</v>
      </c>
      <c r="L342" s="327">
        <v>46568</v>
      </c>
      <c r="M342" s="324">
        <f t="shared" si="12"/>
        <v>104.14285714285714</v>
      </c>
      <c r="N342" s="325">
        <v>0</v>
      </c>
      <c r="O342" s="321" t="s">
        <v>2419</v>
      </c>
      <c r="P342" s="325">
        <f t="shared" si="10"/>
        <v>0</v>
      </c>
      <c r="Q342" s="326" t="str" cm="1">
        <f t="array" aca="1" ref="Q342" ca="1">IF(ISNUMBER(P342),IF(P342=100%,"CUMPLIDA",IF(AND(ISNUMBER(L342),ISNUMBER(INDIRECT("FECHA_"&amp;$B342,1))), IF(L342&lt;=INDIRECT("FECHA_"&amp;$B342,1),"INCUMPLIDA","PROCESO"), "VERIFICAR FECHA")),"SIN VALOR AVANCE")</f>
        <v>PROCESO</v>
      </c>
    </row>
    <row r="343" spans="1:18" ht="225.75" x14ac:dyDescent="0.2">
      <c r="A343" s="331" t="s">
        <v>19</v>
      </c>
      <c r="B343" s="332" t="s">
        <v>14</v>
      </c>
      <c r="C343" s="767"/>
      <c r="D343" s="767"/>
      <c r="E343" s="769"/>
      <c r="F343" s="769"/>
      <c r="G343" s="320" t="s">
        <v>1690</v>
      </c>
      <c r="H343" s="321" t="s">
        <v>118</v>
      </c>
      <c r="I343" s="321" t="s">
        <v>119</v>
      </c>
      <c r="J343" s="333">
        <v>2</v>
      </c>
      <c r="K343" s="327">
        <v>45839</v>
      </c>
      <c r="L343" s="327">
        <v>46568</v>
      </c>
      <c r="M343" s="324">
        <f t="shared" si="12"/>
        <v>104.14285714285714</v>
      </c>
      <c r="N343" s="325">
        <v>0</v>
      </c>
      <c r="O343" s="321" t="s">
        <v>2399</v>
      </c>
      <c r="P343" s="325">
        <f t="shared" si="10"/>
        <v>0</v>
      </c>
      <c r="Q343" s="326" t="str" cm="1">
        <f t="array" aca="1" ref="Q343" ca="1">IF(ISNUMBER(P343),IF(P343=100%,"CUMPLIDA",IF(AND(ISNUMBER(L343),ISNUMBER(INDIRECT("FECHA_"&amp;$B343,1))), IF(L343&lt;=INDIRECT("FECHA_"&amp;$B343,1),"INCUMPLIDA","PROCESO"), "VERIFICAR FECHA")),"SIN VALOR AVANCE")</f>
        <v>PROCESO</v>
      </c>
    </row>
    <row r="344" spans="1:18" ht="409.5" x14ac:dyDescent="0.2">
      <c r="A344" s="331" t="s">
        <v>19</v>
      </c>
      <c r="B344" s="332" t="s">
        <v>14</v>
      </c>
      <c r="C344" s="767"/>
      <c r="D344" s="767"/>
      <c r="E344" s="769"/>
      <c r="F344" s="769"/>
      <c r="G344" s="320" t="s">
        <v>2420</v>
      </c>
      <c r="H344" s="321" t="s">
        <v>2421</v>
      </c>
      <c r="I344" s="321" t="s">
        <v>2422</v>
      </c>
      <c r="J344" s="333">
        <v>1</v>
      </c>
      <c r="K344" s="323">
        <v>44621</v>
      </c>
      <c r="L344" s="323">
        <v>44773</v>
      </c>
      <c r="M344" s="324">
        <f t="shared" si="12"/>
        <v>21.714285714285715</v>
      </c>
      <c r="N344" s="325">
        <v>1</v>
      </c>
      <c r="O344" s="321" t="s">
        <v>2410</v>
      </c>
      <c r="P344" s="325">
        <f t="shared" si="10"/>
        <v>1</v>
      </c>
      <c r="Q344" s="326" t="str" cm="1">
        <f t="array" aca="1" ref="Q344" ca="1">IF(ISNUMBER(P344),IF(P344=100%,"CUMPLIDA",IF(AND(ISNUMBER(L344),ISNUMBER(INDIRECT("FECHA_"&amp;$B344,1))), IF(L344&lt;=INDIRECT("FECHA_"&amp;$B344,1),"INCUMPLIDA","PROCESO"), "VERIFICAR FECHA")),"SIN VALOR AVANCE")</f>
        <v>CUMPLIDA</v>
      </c>
    </row>
    <row r="345" spans="1:18" ht="135" customHeight="1" x14ac:dyDescent="0.2">
      <c r="A345" s="331" t="s">
        <v>19</v>
      </c>
      <c r="B345" s="332" t="s">
        <v>14</v>
      </c>
      <c r="C345" s="767"/>
      <c r="D345" s="767"/>
      <c r="E345" s="769" t="s">
        <v>2423</v>
      </c>
      <c r="F345" s="769"/>
      <c r="G345" s="769" t="s">
        <v>2424</v>
      </c>
      <c r="H345" s="321" t="s">
        <v>2425</v>
      </c>
      <c r="I345" s="321" t="s">
        <v>2426</v>
      </c>
      <c r="J345" s="333">
        <v>1</v>
      </c>
      <c r="K345" s="323">
        <v>44652</v>
      </c>
      <c r="L345" s="323">
        <v>44712</v>
      </c>
      <c r="M345" s="324">
        <f t="shared" si="12"/>
        <v>8.5714285714285712</v>
      </c>
      <c r="N345" s="325">
        <v>1</v>
      </c>
      <c r="O345" s="321" t="s">
        <v>2410</v>
      </c>
      <c r="P345" s="325">
        <f t="shared" si="10"/>
        <v>1</v>
      </c>
      <c r="Q345" s="326" t="str" cm="1">
        <f t="array" aca="1" ref="Q345" ca="1">IF(ISNUMBER(P345),IF(P345=100%,"CUMPLIDA",IF(AND(ISNUMBER(L345),ISNUMBER(INDIRECT("FECHA_"&amp;$B345,1))), IF(L345&lt;=INDIRECT("FECHA_"&amp;$B345,1),"INCUMPLIDA","PROCESO"), "VERIFICAR FECHA")),"SIN VALOR AVANCE")</f>
        <v>CUMPLIDA</v>
      </c>
    </row>
    <row r="346" spans="1:18" ht="135" customHeight="1" x14ac:dyDescent="0.2">
      <c r="A346" s="331" t="s">
        <v>19</v>
      </c>
      <c r="B346" s="332" t="s">
        <v>14</v>
      </c>
      <c r="C346" s="767"/>
      <c r="D346" s="767"/>
      <c r="E346" s="769"/>
      <c r="F346" s="769"/>
      <c r="G346" s="769"/>
      <c r="H346" s="321" t="s">
        <v>2427</v>
      </c>
      <c r="I346" s="321" t="s">
        <v>2428</v>
      </c>
      <c r="J346" s="333">
        <v>1</v>
      </c>
      <c r="K346" s="323">
        <v>44713</v>
      </c>
      <c r="L346" s="323">
        <v>44803</v>
      </c>
      <c r="M346" s="324">
        <f t="shared" si="12"/>
        <v>12.857142857142858</v>
      </c>
      <c r="N346" s="325">
        <v>1</v>
      </c>
      <c r="O346" s="321" t="s">
        <v>2410</v>
      </c>
      <c r="P346" s="325">
        <f t="shared" si="10"/>
        <v>1</v>
      </c>
      <c r="Q346" s="326" t="str" cm="1">
        <f t="array" aca="1" ref="Q346" ca="1">IF(ISNUMBER(P346),IF(P346=100%,"CUMPLIDA",IF(AND(ISNUMBER(L346),ISNUMBER(INDIRECT("FECHA_"&amp;$B346,1))), IF(L346&lt;=INDIRECT("FECHA_"&amp;$B346,1),"INCUMPLIDA","PROCESO"), "VERIFICAR FECHA")),"SIN VALOR AVANCE")</f>
        <v>CUMPLIDA</v>
      </c>
    </row>
    <row r="347" spans="1:18" ht="105" customHeight="1" x14ac:dyDescent="0.2">
      <c r="A347" s="331" t="s">
        <v>19</v>
      </c>
      <c r="B347" s="332" t="s">
        <v>14</v>
      </c>
      <c r="C347" s="767"/>
      <c r="D347" s="767"/>
      <c r="E347" s="769"/>
      <c r="F347" s="769"/>
      <c r="G347" s="769" t="s">
        <v>2429</v>
      </c>
      <c r="H347" s="321" t="s">
        <v>2430</v>
      </c>
      <c r="I347" s="321" t="s">
        <v>2431</v>
      </c>
      <c r="J347" s="333">
        <v>6</v>
      </c>
      <c r="K347" s="323">
        <v>44652</v>
      </c>
      <c r="L347" s="323">
        <v>44809</v>
      </c>
      <c r="M347" s="324">
        <f>(L347-K347)/7</f>
        <v>22.428571428571427</v>
      </c>
      <c r="N347" s="325">
        <v>1</v>
      </c>
      <c r="O347" s="321" t="s">
        <v>2410</v>
      </c>
      <c r="P347" s="325">
        <f t="shared" si="10"/>
        <v>1</v>
      </c>
      <c r="Q347" s="326" t="str" cm="1">
        <f t="array" aca="1" ref="Q347" ca="1">IF(ISNUMBER(P347),IF(P347=100%,"CUMPLIDA",IF(AND(ISNUMBER(L347),ISNUMBER(INDIRECT("FECHA_"&amp;#REF!,1))), IF(L347&lt;=INDIRECT("FECHA_"&amp;#REF!,1),"INCUMPLIDA","PROCESO"), "VERIFICAR FECHA")),"SIN VALOR AVANCE")</f>
        <v>CUMPLIDA</v>
      </c>
    </row>
    <row r="348" spans="1:18" ht="105" customHeight="1" x14ac:dyDescent="0.2">
      <c r="A348" s="331" t="s">
        <v>19</v>
      </c>
      <c r="B348" s="332" t="s">
        <v>14</v>
      </c>
      <c r="C348" s="767"/>
      <c r="D348" s="767"/>
      <c r="E348" s="769"/>
      <c r="F348" s="769"/>
      <c r="G348" s="769"/>
      <c r="H348" s="321" t="s">
        <v>2427</v>
      </c>
      <c r="I348" s="321" t="s">
        <v>2431</v>
      </c>
      <c r="J348" s="333">
        <v>6</v>
      </c>
      <c r="K348" s="323">
        <v>44652</v>
      </c>
      <c r="L348" s="323">
        <v>44809</v>
      </c>
      <c r="M348" s="324">
        <f>(L348-K348)/7</f>
        <v>22.428571428571427</v>
      </c>
      <c r="N348" s="325">
        <v>1</v>
      </c>
      <c r="O348" s="321" t="s">
        <v>2410</v>
      </c>
      <c r="P348" s="325">
        <f>IF(B347="ITRC",N348,N348/J348)</f>
        <v>1</v>
      </c>
      <c r="Q348" s="326" t="str" cm="1">
        <f t="array" aca="1" ref="Q348" ca="1">IF(ISNUMBER(P348),IF(P348=100%,"CUMPLIDA",IF(AND(ISNUMBER(L348),ISNUMBER(INDIRECT("FECHA_"&amp;$B347,1))), IF(L348&lt;=INDIRECT("FECHA_"&amp;$B347,1),"INCUMPLIDA","PROCESO"), "VERIFICAR FECHA")),"SIN VALOR AVANCE")</f>
        <v>CUMPLIDA</v>
      </c>
    </row>
    <row r="349" spans="1:18" ht="135" customHeight="1" x14ac:dyDescent="0.2">
      <c r="A349" s="331" t="s">
        <v>19</v>
      </c>
      <c r="B349" s="332" t="s">
        <v>14</v>
      </c>
      <c r="C349" s="767"/>
      <c r="D349" s="767"/>
      <c r="E349" s="769"/>
      <c r="F349" s="769"/>
      <c r="G349" s="769" t="s">
        <v>2432</v>
      </c>
      <c r="H349" s="321" t="s">
        <v>2433</v>
      </c>
      <c r="I349" s="321" t="s">
        <v>2434</v>
      </c>
      <c r="J349" s="333">
        <v>6</v>
      </c>
      <c r="K349" s="323">
        <v>44656</v>
      </c>
      <c r="L349" s="323">
        <v>44819</v>
      </c>
      <c r="M349" s="324">
        <f t="shared" ref="M349:M412" si="13">(L349-K349)/7</f>
        <v>23.285714285714285</v>
      </c>
      <c r="N349" s="325">
        <v>1</v>
      </c>
      <c r="O349" s="321" t="s">
        <v>2410</v>
      </c>
      <c r="P349" s="325">
        <f t="shared" ref="P349:P374" si="14">IF(B349="ITRC",N349,N349/J349)</f>
        <v>1</v>
      </c>
      <c r="Q349" s="326" t="str" cm="1">
        <f t="array" aca="1" ref="Q349" ca="1">IF(ISNUMBER(P349),IF(P349=100%,"CUMPLIDA",IF(AND(ISNUMBER(L349),ISNUMBER(INDIRECT("FECHA_"&amp;$B349,1))), IF(L349&lt;=INDIRECT("FECHA_"&amp;$B349,1),"INCUMPLIDA","PROCESO"), "VERIFICAR FECHA")),"SIN VALOR AVANCE")</f>
        <v>CUMPLIDA</v>
      </c>
    </row>
    <row r="350" spans="1:18" ht="135" customHeight="1" x14ac:dyDescent="0.2">
      <c r="A350" s="331" t="s">
        <v>19</v>
      </c>
      <c r="B350" s="332" t="s">
        <v>14</v>
      </c>
      <c r="C350" s="767"/>
      <c r="D350" s="767"/>
      <c r="E350" s="769"/>
      <c r="F350" s="769"/>
      <c r="G350" s="769"/>
      <c r="H350" s="321" t="s">
        <v>2427</v>
      </c>
      <c r="I350" s="321" t="s">
        <v>2434</v>
      </c>
      <c r="J350" s="333">
        <v>6</v>
      </c>
      <c r="K350" s="323">
        <v>44656</v>
      </c>
      <c r="L350" s="323">
        <v>44819</v>
      </c>
      <c r="M350" s="324">
        <f t="shared" si="13"/>
        <v>23.285714285714285</v>
      </c>
      <c r="N350" s="325">
        <v>1</v>
      </c>
      <c r="O350" s="321" t="s">
        <v>2410</v>
      </c>
      <c r="P350" s="325">
        <f t="shared" si="14"/>
        <v>1</v>
      </c>
      <c r="Q350" s="326" t="str" cm="1">
        <f t="array" aca="1" ref="Q350" ca="1">IF(ISNUMBER(P350),IF(P350=100%,"CUMPLIDA",IF(AND(ISNUMBER(L350),ISNUMBER(INDIRECT("FECHA_"&amp;$B350,1))), IF(L350&lt;=INDIRECT("FECHA_"&amp;$B350,1),"INCUMPLIDA","PROCESO"), "VERIFICAR FECHA")),"SIN VALOR AVANCE")</f>
        <v>CUMPLIDA</v>
      </c>
    </row>
    <row r="351" spans="1:18" ht="345" customHeight="1" x14ac:dyDescent="0.2">
      <c r="A351" s="331" t="s">
        <v>19</v>
      </c>
      <c r="B351" s="332" t="s">
        <v>14</v>
      </c>
      <c r="C351" s="767"/>
      <c r="D351" s="767"/>
      <c r="E351" s="769"/>
      <c r="F351" s="769"/>
      <c r="G351" s="320" t="s">
        <v>2435</v>
      </c>
      <c r="H351" s="321" t="s">
        <v>2436</v>
      </c>
      <c r="I351" s="321" t="s">
        <v>2437</v>
      </c>
      <c r="J351" s="333">
        <v>1</v>
      </c>
      <c r="K351" s="323">
        <v>44621</v>
      </c>
      <c r="L351" s="323">
        <v>44773</v>
      </c>
      <c r="M351" s="324">
        <f t="shared" si="13"/>
        <v>21.714285714285715</v>
      </c>
      <c r="N351" s="325">
        <v>1</v>
      </c>
      <c r="O351" s="321" t="s">
        <v>2410</v>
      </c>
      <c r="P351" s="325">
        <f t="shared" si="14"/>
        <v>1</v>
      </c>
      <c r="Q351" s="326" t="str" cm="1">
        <f t="array" aca="1" ref="Q351" ca="1">IF(ISNUMBER(P351),IF(P351=100%,"CUMPLIDA",IF(AND(ISNUMBER(L351),ISNUMBER(INDIRECT("FECHA_"&amp;$B351,1))), IF(L351&lt;=INDIRECT("FECHA_"&amp;$B351,1),"INCUMPLIDA","PROCESO"), "VERIFICAR FECHA")),"SIN VALOR AVANCE")</f>
        <v>CUMPLIDA</v>
      </c>
    </row>
    <row r="352" spans="1:18" ht="60.75" customHeight="1" x14ac:dyDescent="0.2">
      <c r="A352" s="331" t="s">
        <v>19</v>
      </c>
      <c r="B352" s="332" t="s">
        <v>14</v>
      </c>
      <c r="C352" s="767" t="s">
        <v>2438</v>
      </c>
      <c r="D352" s="767" t="s">
        <v>2439</v>
      </c>
      <c r="E352" s="769" t="s">
        <v>2440</v>
      </c>
      <c r="F352" s="769" t="s">
        <v>2441</v>
      </c>
      <c r="G352" s="320" t="s">
        <v>2238</v>
      </c>
      <c r="H352" s="321" t="s">
        <v>1675</v>
      </c>
      <c r="I352" s="321" t="s">
        <v>1676</v>
      </c>
      <c r="J352" s="333">
        <v>1</v>
      </c>
      <c r="K352" s="323">
        <v>45231</v>
      </c>
      <c r="L352" s="323">
        <v>45504</v>
      </c>
      <c r="M352" s="324">
        <f t="shared" si="13"/>
        <v>39</v>
      </c>
      <c r="N352" s="325">
        <v>1</v>
      </c>
      <c r="O352" s="321" t="s">
        <v>2442</v>
      </c>
      <c r="P352" s="325">
        <f t="shared" si="14"/>
        <v>1</v>
      </c>
      <c r="Q352" s="326" t="str" cm="1">
        <f t="array" aca="1" ref="Q352" ca="1">IF(ISNUMBER(P352),IF(P352=100%,"CUMPLIDA",IF(AND(ISNUMBER(L352),ISNUMBER(INDIRECT("FECHA_"&amp;$B352,1))), IF(L352&lt;=INDIRECT("FECHA_"&amp;$B352,1),"INCUMPLIDA","PROCESO"), "VERIFICAR FECHA")),"SIN VALOR AVANCE")</f>
        <v>CUMPLIDA</v>
      </c>
    </row>
    <row r="353" spans="1:17" ht="150.75" x14ac:dyDescent="0.2">
      <c r="A353" s="331" t="s">
        <v>19</v>
      </c>
      <c r="B353" s="332" t="s">
        <v>14</v>
      </c>
      <c r="C353" s="767"/>
      <c r="D353" s="767"/>
      <c r="E353" s="769"/>
      <c r="F353" s="769"/>
      <c r="G353" s="320" t="s">
        <v>2241</v>
      </c>
      <c r="H353" s="321" t="s">
        <v>1679</v>
      </c>
      <c r="I353" s="321" t="s">
        <v>99</v>
      </c>
      <c r="J353" s="333">
        <v>1</v>
      </c>
      <c r="K353" s="323">
        <v>45323</v>
      </c>
      <c r="L353" s="323">
        <v>45747</v>
      </c>
      <c r="M353" s="324">
        <f t="shared" si="13"/>
        <v>60.571428571428569</v>
      </c>
      <c r="N353" s="325">
        <v>1</v>
      </c>
      <c r="O353" s="321" t="s">
        <v>2443</v>
      </c>
      <c r="P353" s="325">
        <f t="shared" si="14"/>
        <v>1</v>
      </c>
      <c r="Q353" s="326" t="str" cm="1">
        <f t="array" aca="1" ref="Q353" ca="1">IF(ISNUMBER(P353),IF(P353=100%,"CUMPLIDA",IF(AND(ISNUMBER(L353),ISNUMBER(INDIRECT("FECHA_"&amp;$B353,1))), IF(L353&lt;=INDIRECT("FECHA_"&amp;$B353,1),"INCUMPLIDA","PROCESO"), "VERIFICAR FECHA")),"SIN VALOR AVANCE")</f>
        <v>CUMPLIDA</v>
      </c>
    </row>
    <row r="354" spans="1:17" ht="45.75" x14ac:dyDescent="0.2">
      <c r="A354" s="331" t="s">
        <v>19</v>
      </c>
      <c r="B354" s="332" t="s">
        <v>14</v>
      </c>
      <c r="C354" s="767"/>
      <c r="D354" s="767"/>
      <c r="E354" s="769"/>
      <c r="F354" s="769"/>
      <c r="G354" s="320" t="s">
        <v>2243</v>
      </c>
      <c r="H354" s="321" t="s">
        <v>101</v>
      </c>
      <c r="I354" s="321" t="s">
        <v>102</v>
      </c>
      <c r="J354" s="333">
        <v>1</v>
      </c>
      <c r="K354" s="323">
        <v>45323</v>
      </c>
      <c r="L354" s="323">
        <v>45747</v>
      </c>
      <c r="M354" s="324">
        <f t="shared" si="13"/>
        <v>60.571428571428569</v>
      </c>
      <c r="N354" s="325">
        <v>1</v>
      </c>
      <c r="O354" s="321" t="s">
        <v>2442</v>
      </c>
      <c r="P354" s="325">
        <f t="shared" si="14"/>
        <v>1</v>
      </c>
      <c r="Q354" s="326" t="str" cm="1">
        <f t="array" aca="1" ref="Q354" ca="1">IF(ISNUMBER(P354),IF(P354=100%,"CUMPLIDA",IF(AND(ISNUMBER(L354),ISNUMBER(INDIRECT("FECHA_"&amp;$B354,1))), IF(L354&lt;=INDIRECT("FECHA_"&amp;$B354,1),"INCUMPLIDA","PROCESO"), "VERIFICAR FECHA")),"SIN VALOR AVANCE")</f>
        <v>CUMPLIDA</v>
      </c>
    </row>
    <row r="355" spans="1:17" ht="136.5" customHeight="1" x14ac:dyDescent="0.2">
      <c r="A355" s="331" t="s">
        <v>19</v>
      </c>
      <c r="B355" s="332" t="s">
        <v>14</v>
      </c>
      <c r="C355" s="767"/>
      <c r="D355" s="767"/>
      <c r="E355" s="769"/>
      <c r="F355" s="769"/>
      <c r="G355" s="320" t="s">
        <v>2244</v>
      </c>
      <c r="H355" s="321" t="s">
        <v>239</v>
      </c>
      <c r="I355" s="321" t="s">
        <v>240</v>
      </c>
      <c r="J355" s="333">
        <v>1</v>
      </c>
      <c r="K355" s="323">
        <v>45231</v>
      </c>
      <c r="L355" s="323">
        <v>45747</v>
      </c>
      <c r="M355" s="324">
        <f t="shared" si="13"/>
        <v>73.714285714285708</v>
      </c>
      <c r="N355" s="325">
        <v>1</v>
      </c>
      <c r="O355" s="321" t="s">
        <v>2442</v>
      </c>
      <c r="P355" s="325">
        <f t="shared" si="14"/>
        <v>1</v>
      </c>
      <c r="Q355" s="326" t="str" cm="1">
        <f t="array" aca="1" ref="Q355" ca="1">IF(ISNUMBER(P355),IF(P355=100%,"CUMPLIDA",IF(AND(ISNUMBER(L355),ISNUMBER(INDIRECT("FECHA_"&amp;$B355,1))), IF(L355&lt;=INDIRECT("FECHA_"&amp;$B355,1),"INCUMPLIDA","PROCESO"), "VERIFICAR FECHA")),"SIN VALOR AVANCE")</f>
        <v>CUMPLIDA</v>
      </c>
    </row>
    <row r="356" spans="1:17" ht="150.75" x14ac:dyDescent="0.2">
      <c r="A356" s="331" t="s">
        <v>19</v>
      </c>
      <c r="B356" s="332" t="s">
        <v>14</v>
      </c>
      <c r="C356" s="767"/>
      <c r="D356" s="767"/>
      <c r="E356" s="769"/>
      <c r="F356" s="769"/>
      <c r="G356" s="320" t="s">
        <v>2245</v>
      </c>
      <c r="H356" s="321" t="s">
        <v>104</v>
      </c>
      <c r="I356" s="321" t="s">
        <v>105</v>
      </c>
      <c r="J356" s="333">
        <v>1</v>
      </c>
      <c r="K356" s="323">
        <v>45323</v>
      </c>
      <c r="L356" s="323">
        <v>45747</v>
      </c>
      <c r="M356" s="324">
        <f t="shared" si="13"/>
        <v>60.571428571428569</v>
      </c>
      <c r="N356" s="325">
        <v>1</v>
      </c>
      <c r="O356" s="321" t="s">
        <v>2443</v>
      </c>
      <c r="P356" s="325">
        <f t="shared" si="14"/>
        <v>1</v>
      </c>
      <c r="Q356" s="326" t="str" cm="1">
        <f t="array" aca="1" ref="Q356" ca="1">IF(ISNUMBER(P356),IF(P356=100%,"CUMPLIDA",IF(AND(ISNUMBER(L356),ISNUMBER(INDIRECT("FECHA_"&amp;$B356,1))), IF(L356&lt;=INDIRECT("FECHA_"&amp;$B356,1),"INCUMPLIDA","PROCESO"), "VERIFICAR FECHA")),"SIN VALOR AVANCE")</f>
        <v>CUMPLIDA</v>
      </c>
    </row>
    <row r="357" spans="1:17" ht="145.5" customHeight="1" x14ac:dyDescent="0.2">
      <c r="A357" s="331" t="s">
        <v>19</v>
      </c>
      <c r="B357" s="332" t="s">
        <v>14</v>
      </c>
      <c r="C357" s="767"/>
      <c r="D357" s="767"/>
      <c r="E357" s="769"/>
      <c r="F357" s="769"/>
      <c r="G357" s="320" t="s">
        <v>2246</v>
      </c>
      <c r="H357" s="321" t="s">
        <v>106</v>
      </c>
      <c r="I357" s="321" t="s">
        <v>107</v>
      </c>
      <c r="J357" s="333">
        <v>1</v>
      </c>
      <c r="K357" s="323">
        <v>45231</v>
      </c>
      <c r="L357" s="323">
        <v>45747</v>
      </c>
      <c r="M357" s="324">
        <f t="shared" si="13"/>
        <v>73.714285714285708</v>
      </c>
      <c r="N357" s="325">
        <v>1</v>
      </c>
      <c r="O357" s="321" t="s">
        <v>2442</v>
      </c>
      <c r="P357" s="325">
        <f t="shared" si="14"/>
        <v>1</v>
      </c>
      <c r="Q357" s="326" t="str" cm="1">
        <f t="array" aca="1" ref="Q357" ca="1">IF(ISNUMBER(P357),IF(P357=100%,"CUMPLIDA",IF(AND(ISNUMBER(L357),ISNUMBER(INDIRECT("FECHA_"&amp;$B357,1))), IF(L357&lt;=INDIRECT("FECHA_"&amp;$B357,1),"INCUMPLIDA","PROCESO"), "VERIFICAR FECHA")),"SIN VALOR AVANCE")</f>
        <v>CUMPLIDA</v>
      </c>
    </row>
    <row r="358" spans="1:17" ht="225.75" x14ac:dyDescent="0.2">
      <c r="A358" s="331" t="s">
        <v>19</v>
      </c>
      <c r="B358" s="332" t="s">
        <v>14</v>
      </c>
      <c r="C358" s="767"/>
      <c r="D358" s="767"/>
      <c r="E358" s="769"/>
      <c r="F358" s="769"/>
      <c r="G358" s="320" t="s">
        <v>2247</v>
      </c>
      <c r="H358" s="321" t="s">
        <v>108</v>
      </c>
      <c r="I358" s="321" t="s">
        <v>109</v>
      </c>
      <c r="J358" s="333">
        <v>1</v>
      </c>
      <c r="K358" s="323">
        <v>45231</v>
      </c>
      <c r="L358" s="323">
        <v>45808</v>
      </c>
      <c r="M358" s="324">
        <f t="shared" si="13"/>
        <v>82.428571428571431</v>
      </c>
      <c r="N358" s="325">
        <v>1</v>
      </c>
      <c r="O358" s="321" t="s">
        <v>2399</v>
      </c>
      <c r="P358" s="325">
        <f t="shared" si="14"/>
        <v>1</v>
      </c>
      <c r="Q358" s="326" t="str" cm="1">
        <f t="array" aca="1" ref="Q358" ca="1">IF(ISNUMBER(P358),IF(P358=100%,"CUMPLIDA",IF(AND(ISNUMBER(L358),ISNUMBER(INDIRECT("FECHA_"&amp;$B358,1))), IF(L358&lt;=INDIRECT("FECHA_"&amp;$B358,1),"INCUMPLIDA","PROCESO"), "VERIFICAR FECHA")),"SIN VALOR AVANCE")</f>
        <v>CUMPLIDA</v>
      </c>
    </row>
    <row r="359" spans="1:17" ht="74.25" customHeight="1" x14ac:dyDescent="0.2">
      <c r="A359" s="331" t="s">
        <v>19</v>
      </c>
      <c r="B359" s="332" t="s">
        <v>14</v>
      </c>
      <c r="C359" s="767"/>
      <c r="D359" s="767"/>
      <c r="E359" s="769"/>
      <c r="F359" s="769"/>
      <c r="G359" s="320" t="s">
        <v>2249</v>
      </c>
      <c r="H359" s="321" t="s">
        <v>111</v>
      </c>
      <c r="I359" s="321" t="s">
        <v>112</v>
      </c>
      <c r="J359" s="333">
        <v>10</v>
      </c>
      <c r="K359" s="323">
        <v>45809</v>
      </c>
      <c r="L359" s="323">
        <v>46752</v>
      </c>
      <c r="M359" s="324">
        <f t="shared" si="13"/>
        <v>134.71428571428572</v>
      </c>
      <c r="N359" s="325">
        <v>0</v>
      </c>
      <c r="O359" s="321" t="s">
        <v>2442</v>
      </c>
      <c r="P359" s="325">
        <f t="shared" si="14"/>
        <v>0</v>
      </c>
      <c r="Q359" s="326" t="str" cm="1">
        <f t="array" aca="1" ref="Q359" ca="1">IF(ISNUMBER(P359),IF(P359=100%,"CUMPLIDA",IF(AND(ISNUMBER(L359),ISNUMBER(INDIRECT("FECHA_"&amp;$B359,1))), IF(L359&lt;=INDIRECT("FECHA_"&amp;$B359,1),"INCUMPLIDA","PROCESO"), "VERIFICAR FECHA")),"SIN VALOR AVANCE")</f>
        <v>PROCESO</v>
      </c>
    </row>
    <row r="360" spans="1:17" ht="150.75" x14ac:dyDescent="0.2">
      <c r="A360" s="331" t="s">
        <v>19</v>
      </c>
      <c r="B360" s="332" t="s">
        <v>14</v>
      </c>
      <c r="C360" s="767"/>
      <c r="D360" s="767"/>
      <c r="E360" s="769"/>
      <c r="F360" s="769"/>
      <c r="G360" s="320" t="s">
        <v>2250</v>
      </c>
      <c r="H360" s="321" t="s">
        <v>115</v>
      </c>
      <c r="I360" s="321" t="s">
        <v>116</v>
      </c>
      <c r="J360" s="333">
        <v>1</v>
      </c>
      <c r="K360" s="323">
        <v>45809</v>
      </c>
      <c r="L360" s="323">
        <v>46752</v>
      </c>
      <c r="M360" s="324">
        <f t="shared" si="13"/>
        <v>134.71428571428572</v>
      </c>
      <c r="N360" s="325">
        <v>0</v>
      </c>
      <c r="O360" s="321" t="s">
        <v>2443</v>
      </c>
      <c r="P360" s="325">
        <f t="shared" si="14"/>
        <v>0</v>
      </c>
      <c r="Q360" s="326" t="str" cm="1">
        <f t="array" aca="1" ref="Q360" ca="1">IF(ISNUMBER(P360),IF(P360=100%,"CUMPLIDA",IF(AND(ISNUMBER(L360),ISNUMBER(INDIRECT("FECHA_"&amp;$B360,1))), IF(L360&lt;=INDIRECT("FECHA_"&amp;$B360,1),"INCUMPLIDA","PROCESO"), "VERIFICAR FECHA")),"SIN VALOR AVANCE")</f>
        <v>PROCESO</v>
      </c>
    </row>
    <row r="361" spans="1:17" ht="225.75" x14ac:dyDescent="0.2">
      <c r="A361" s="331" t="s">
        <v>19</v>
      </c>
      <c r="B361" s="332" t="s">
        <v>14</v>
      </c>
      <c r="C361" s="767"/>
      <c r="D361" s="767"/>
      <c r="E361" s="769"/>
      <c r="F361" s="769"/>
      <c r="G361" s="320" t="s">
        <v>2251</v>
      </c>
      <c r="H361" s="321" t="s">
        <v>118</v>
      </c>
      <c r="I361" s="321" t="s">
        <v>119</v>
      </c>
      <c r="J361" s="333">
        <v>2</v>
      </c>
      <c r="K361" s="323">
        <v>45809</v>
      </c>
      <c r="L361" s="323">
        <v>46752</v>
      </c>
      <c r="M361" s="324">
        <f t="shared" si="13"/>
        <v>134.71428571428572</v>
      </c>
      <c r="N361" s="325">
        <v>0</v>
      </c>
      <c r="O361" s="321" t="s">
        <v>2399</v>
      </c>
      <c r="P361" s="325">
        <f t="shared" si="14"/>
        <v>0</v>
      </c>
      <c r="Q361" s="326" t="str" cm="1">
        <f t="array" aca="1" ref="Q361" ca="1">IF(ISNUMBER(P361),IF(P361=100%,"CUMPLIDA",IF(AND(ISNUMBER(L361),ISNUMBER(INDIRECT("FECHA_"&amp;$B361,1))), IF(L361&lt;=INDIRECT("FECHA_"&amp;$B361,1),"INCUMPLIDA","PROCESO"), "VERIFICAR FECHA")),"SIN VALOR AVANCE")</f>
        <v>PROCESO</v>
      </c>
    </row>
    <row r="362" spans="1:17" ht="70.5" customHeight="1" x14ac:dyDescent="0.2">
      <c r="A362" s="331" t="s">
        <v>19</v>
      </c>
      <c r="B362" s="332" t="s">
        <v>14</v>
      </c>
      <c r="C362" s="767"/>
      <c r="D362" s="767"/>
      <c r="E362" s="769" t="s">
        <v>2444</v>
      </c>
      <c r="F362" s="769"/>
      <c r="G362" s="336" t="s">
        <v>1674</v>
      </c>
      <c r="H362" s="341" t="s">
        <v>1675</v>
      </c>
      <c r="I362" s="341" t="s">
        <v>1676</v>
      </c>
      <c r="J362" s="333">
        <v>1</v>
      </c>
      <c r="K362" s="323">
        <v>45231</v>
      </c>
      <c r="L362" s="323">
        <v>45504</v>
      </c>
      <c r="M362" s="324">
        <f t="shared" si="13"/>
        <v>39</v>
      </c>
      <c r="N362" s="325">
        <v>1</v>
      </c>
      <c r="O362" s="330" t="s">
        <v>2445</v>
      </c>
      <c r="P362" s="325">
        <f t="shared" si="14"/>
        <v>1</v>
      </c>
      <c r="Q362" s="326" t="str" cm="1">
        <f t="array" aca="1" ref="Q362" ca="1">IF(ISNUMBER(P362),IF(P362=100%,"CUMPLIDA",IF(AND(ISNUMBER(L362),ISNUMBER(INDIRECT("FECHA_"&amp;$B362,1))), IF(L362&lt;=INDIRECT("FECHA_"&amp;$B362,1),"INCUMPLIDA","PROCESO"), "VERIFICAR FECHA")),"SIN VALOR AVANCE")</f>
        <v>CUMPLIDA</v>
      </c>
    </row>
    <row r="363" spans="1:17" ht="150.75" x14ac:dyDescent="0.2">
      <c r="A363" s="331" t="s">
        <v>19</v>
      </c>
      <c r="B363" s="332" t="s">
        <v>14</v>
      </c>
      <c r="C363" s="767"/>
      <c r="D363" s="767"/>
      <c r="E363" s="769"/>
      <c r="F363" s="769"/>
      <c r="G363" s="320" t="s">
        <v>1678</v>
      </c>
      <c r="H363" s="321" t="s">
        <v>1679</v>
      </c>
      <c r="I363" s="321" t="s">
        <v>99</v>
      </c>
      <c r="J363" s="333">
        <v>1</v>
      </c>
      <c r="K363" s="323">
        <v>45566</v>
      </c>
      <c r="L363" s="323">
        <v>45626</v>
      </c>
      <c r="M363" s="324">
        <f t="shared" si="13"/>
        <v>8.5714285714285712</v>
      </c>
      <c r="N363" s="325">
        <v>1</v>
      </c>
      <c r="O363" s="321" t="s">
        <v>2443</v>
      </c>
      <c r="P363" s="325">
        <f t="shared" si="14"/>
        <v>1</v>
      </c>
      <c r="Q363" s="326" t="str" cm="1">
        <f t="array" aca="1" ref="Q363" ca="1">IF(ISNUMBER(P363),IF(P363=100%,"CUMPLIDA",IF(AND(ISNUMBER(L363),ISNUMBER(INDIRECT("FECHA_"&amp;$B363,1))), IF(L363&lt;=INDIRECT("FECHA_"&amp;$B363,1),"INCUMPLIDA","PROCESO"), "VERIFICAR FECHA")),"SIN VALOR AVANCE")</f>
        <v>CUMPLIDA</v>
      </c>
    </row>
    <row r="364" spans="1:17" ht="113.25" customHeight="1" x14ac:dyDescent="0.2">
      <c r="A364" s="331" t="s">
        <v>19</v>
      </c>
      <c r="B364" s="332" t="s">
        <v>14</v>
      </c>
      <c r="C364" s="767"/>
      <c r="D364" s="767"/>
      <c r="E364" s="769"/>
      <c r="F364" s="769"/>
      <c r="G364" s="320" t="s">
        <v>1681</v>
      </c>
      <c r="H364" s="321" t="s">
        <v>101</v>
      </c>
      <c r="I364" s="321" t="s">
        <v>102</v>
      </c>
      <c r="J364" s="333">
        <v>1</v>
      </c>
      <c r="K364" s="323">
        <v>45566</v>
      </c>
      <c r="L364" s="323">
        <v>45626</v>
      </c>
      <c r="M364" s="324">
        <f t="shared" si="13"/>
        <v>8.5714285714285712</v>
      </c>
      <c r="N364" s="325">
        <v>1</v>
      </c>
      <c r="O364" s="330" t="s">
        <v>2445</v>
      </c>
      <c r="P364" s="325">
        <f t="shared" si="14"/>
        <v>1</v>
      </c>
      <c r="Q364" s="326" t="str" cm="1">
        <f t="array" aca="1" ref="Q364" ca="1">IF(ISNUMBER(P364),IF(P364=100%,"CUMPLIDA",IF(AND(ISNUMBER(L364),ISNUMBER(INDIRECT("FECHA_"&amp;$B364,1))), IF(L364&lt;=INDIRECT("FECHA_"&amp;$B364,1),"INCUMPLIDA","PROCESO"), "VERIFICAR FECHA")),"SIN VALOR AVANCE")</f>
        <v>CUMPLIDA</v>
      </c>
    </row>
    <row r="365" spans="1:17" ht="134.25" customHeight="1" x14ac:dyDescent="0.2">
      <c r="A365" s="331" t="s">
        <v>19</v>
      </c>
      <c r="B365" s="332" t="s">
        <v>14</v>
      </c>
      <c r="C365" s="767"/>
      <c r="D365" s="767"/>
      <c r="E365" s="769"/>
      <c r="F365" s="769"/>
      <c r="G365" s="320" t="s">
        <v>2446</v>
      </c>
      <c r="H365" s="321" t="s">
        <v>104</v>
      </c>
      <c r="I365" s="321" t="s">
        <v>105</v>
      </c>
      <c r="J365" s="333">
        <v>1</v>
      </c>
      <c r="K365" s="323">
        <v>45566</v>
      </c>
      <c r="L365" s="323">
        <v>45626</v>
      </c>
      <c r="M365" s="324">
        <f t="shared" si="13"/>
        <v>8.5714285714285712</v>
      </c>
      <c r="N365" s="325">
        <v>1</v>
      </c>
      <c r="O365" s="321" t="s">
        <v>2443</v>
      </c>
      <c r="P365" s="325">
        <f t="shared" si="14"/>
        <v>1</v>
      </c>
      <c r="Q365" s="326" t="str" cm="1">
        <f t="array" aca="1" ref="Q365" ca="1">IF(ISNUMBER(P365),IF(P365=100%,"CUMPLIDA",IF(AND(ISNUMBER(L365),ISNUMBER(INDIRECT("FECHA_"&amp;$B365,1))), IF(L365&lt;=INDIRECT("FECHA_"&amp;$B365,1),"INCUMPLIDA","PROCESO"), "VERIFICAR FECHA")),"SIN VALOR AVANCE")</f>
        <v>CUMPLIDA</v>
      </c>
    </row>
    <row r="366" spans="1:17" ht="145.5" customHeight="1" x14ac:dyDescent="0.2">
      <c r="A366" s="331" t="s">
        <v>19</v>
      </c>
      <c r="B366" s="332" t="s">
        <v>14</v>
      </c>
      <c r="C366" s="767"/>
      <c r="D366" s="767"/>
      <c r="E366" s="769"/>
      <c r="F366" s="769"/>
      <c r="G366" s="320" t="s">
        <v>2447</v>
      </c>
      <c r="H366" s="321" t="s">
        <v>106</v>
      </c>
      <c r="I366" s="321" t="s">
        <v>107</v>
      </c>
      <c r="J366" s="333">
        <v>1</v>
      </c>
      <c r="K366" s="323">
        <v>45566</v>
      </c>
      <c r="L366" s="323">
        <v>45626</v>
      </c>
      <c r="M366" s="324">
        <f t="shared" si="13"/>
        <v>8.5714285714285712</v>
      </c>
      <c r="N366" s="325">
        <v>1</v>
      </c>
      <c r="O366" s="330" t="s">
        <v>2445</v>
      </c>
      <c r="P366" s="325">
        <f t="shared" si="14"/>
        <v>1</v>
      </c>
      <c r="Q366" s="326" t="str" cm="1">
        <f t="array" aca="1" ref="Q366" ca="1">IF(ISNUMBER(P366),IF(P366=100%,"CUMPLIDA",IF(AND(ISNUMBER(L366),ISNUMBER(INDIRECT("FECHA_"&amp;$B366,1))), IF(L366&lt;=INDIRECT("FECHA_"&amp;$B366,1),"INCUMPLIDA","PROCESO"), "VERIFICAR FECHA")),"SIN VALOR AVANCE")</f>
        <v>CUMPLIDA</v>
      </c>
    </row>
    <row r="367" spans="1:17" ht="211.5" customHeight="1" x14ac:dyDescent="0.2">
      <c r="A367" s="331" t="s">
        <v>19</v>
      </c>
      <c r="B367" s="332" t="s">
        <v>14</v>
      </c>
      <c r="C367" s="767"/>
      <c r="D367" s="767"/>
      <c r="E367" s="769"/>
      <c r="F367" s="769"/>
      <c r="G367" s="320" t="s">
        <v>2448</v>
      </c>
      <c r="H367" s="321" t="s">
        <v>108</v>
      </c>
      <c r="I367" s="321" t="s">
        <v>109</v>
      </c>
      <c r="J367" s="333">
        <v>1</v>
      </c>
      <c r="K367" s="323">
        <v>45566</v>
      </c>
      <c r="L367" s="323">
        <v>45716</v>
      </c>
      <c r="M367" s="324">
        <f t="shared" si="13"/>
        <v>21.428571428571427</v>
      </c>
      <c r="N367" s="325">
        <v>1</v>
      </c>
      <c r="O367" s="321" t="s">
        <v>2399</v>
      </c>
      <c r="P367" s="325">
        <f t="shared" si="14"/>
        <v>1</v>
      </c>
      <c r="Q367" s="326" t="str" cm="1">
        <f t="array" aca="1" ref="Q367" ca="1">IF(ISNUMBER(P367),IF(P367=100%,"CUMPLIDA",IF(AND(ISNUMBER(L367),ISNUMBER(INDIRECT("FECHA_"&amp;$B367,1))), IF(L367&lt;=INDIRECT("FECHA_"&amp;$B367,1),"INCUMPLIDA","PROCESO"), "VERIFICAR FECHA")),"SIN VALOR AVANCE")</f>
        <v>CUMPLIDA</v>
      </c>
    </row>
    <row r="368" spans="1:17" ht="45.75" x14ac:dyDescent="0.2">
      <c r="A368" s="331" t="s">
        <v>19</v>
      </c>
      <c r="B368" s="332" t="s">
        <v>14</v>
      </c>
      <c r="C368" s="767"/>
      <c r="D368" s="767"/>
      <c r="E368" s="769"/>
      <c r="F368" s="769"/>
      <c r="G368" s="320" t="s">
        <v>2449</v>
      </c>
      <c r="H368" s="321" t="s">
        <v>111</v>
      </c>
      <c r="I368" s="321" t="s">
        <v>112</v>
      </c>
      <c r="J368" s="333">
        <v>4</v>
      </c>
      <c r="K368" s="323">
        <v>45717</v>
      </c>
      <c r="L368" s="323">
        <v>46053</v>
      </c>
      <c r="M368" s="324">
        <f t="shared" si="13"/>
        <v>48</v>
      </c>
      <c r="N368" s="325">
        <v>0</v>
      </c>
      <c r="O368" s="330" t="s">
        <v>2445</v>
      </c>
      <c r="P368" s="325">
        <f t="shared" si="14"/>
        <v>0</v>
      </c>
      <c r="Q368" s="326" t="str" cm="1">
        <f t="array" aca="1" ref="Q368" ca="1">IF(ISNUMBER(P368),IF(P368=100%,"CUMPLIDA",IF(AND(ISNUMBER(L368),ISNUMBER(INDIRECT("FECHA_"&amp;$B368,1))), IF(L368&lt;=INDIRECT("FECHA_"&amp;$B368,1),"INCUMPLIDA","PROCESO"), "VERIFICAR FECHA")),"SIN VALOR AVANCE")</f>
        <v>PROCESO</v>
      </c>
    </row>
    <row r="369" spans="1:17" ht="150.75" x14ac:dyDescent="0.2">
      <c r="A369" s="331" t="s">
        <v>19</v>
      </c>
      <c r="B369" s="332" t="s">
        <v>14</v>
      </c>
      <c r="C369" s="767"/>
      <c r="D369" s="767"/>
      <c r="E369" s="769"/>
      <c r="F369" s="769"/>
      <c r="G369" s="320" t="s">
        <v>2450</v>
      </c>
      <c r="H369" s="321" t="s">
        <v>115</v>
      </c>
      <c r="I369" s="321" t="s">
        <v>116</v>
      </c>
      <c r="J369" s="333">
        <v>1</v>
      </c>
      <c r="K369" s="323">
        <v>45717</v>
      </c>
      <c r="L369" s="323">
        <v>46053</v>
      </c>
      <c r="M369" s="324">
        <f t="shared" si="13"/>
        <v>48</v>
      </c>
      <c r="N369" s="325">
        <v>0</v>
      </c>
      <c r="O369" s="321" t="s">
        <v>2443</v>
      </c>
      <c r="P369" s="325">
        <f t="shared" si="14"/>
        <v>0</v>
      </c>
      <c r="Q369" s="326" t="str" cm="1">
        <f t="array" aca="1" ref="Q369" ca="1">IF(ISNUMBER(P369),IF(P369=100%,"CUMPLIDA",IF(AND(ISNUMBER(L369),ISNUMBER(INDIRECT("FECHA_"&amp;$B369,1))), IF(L369&lt;=INDIRECT("FECHA_"&amp;$B369,1),"INCUMPLIDA","PROCESO"), "VERIFICAR FECHA")),"SIN VALOR AVANCE")</f>
        <v>PROCESO</v>
      </c>
    </row>
    <row r="370" spans="1:17" ht="225.75" x14ac:dyDescent="0.2">
      <c r="A370" s="331" t="s">
        <v>19</v>
      </c>
      <c r="B370" s="332" t="s">
        <v>14</v>
      </c>
      <c r="C370" s="767"/>
      <c r="D370" s="767"/>
      <c r="E370" s="769"/>
      <c r="F370" s="769"/>
      <c r="G370" s="320" t="s">
        <v>2451</v>
      </c>
      <c r="H370" s="321" t="s">
        <v>118</v>
      </c>
      <c r="I370" s="321" t="s">
        <v>119</v>
      </c>
      <c r="J370" s="333">
        <v>2</v>
      </c>
      <c r="K370" s="323">
        <v>45717</v>
      </c>
      <c r="L370" s="323">
        <v>46053</v>
      </c>
      <c r="M370" s="324">
        <f t="shared" si="13"/>
        <v>48</v>
      </c>
      <c r="N370" s="325">
        <v>0</v>
      </c>
      <c r="O370" s="321" t="s">
        <v>2399</v>
      </c>
      <c r="P370" s="325">
        <f t="shared" si="14"/>
        <v>0</v>
      </c>
      <c r="Q370" s="326" t="str" cm="1">
        <f t="array" aca="1" ref="Q370" ca="1">IF(ISNUMBER(P370),IF(P370=100%,"CUMPLIDA",IF(AND(ISNUMBER(L370),ISNUMBER(INDIRECT("FECHA_"&amp;$B370,1))), IF(L370&lt;=INDIRECT("FECHA_"&amp;$B370,1),"INCUMPLIDA","PROCESO"), "VERIFICAR FECHA")),"SIN VALOR AVANCE")</f>
        <v>PROCESO</v>
      </c>
    </row>
    <row r="371" spans="1:17" ht="240.75" customHeight="1" x14ac:dyDescent="0.2">
      <c r="A371" s="331" t="s">
        <v>19</v>
      </c>
      <c r="B371" s="332" t="s">
        <v>14</v>
      </c>
      <c r="C371" s="767"/>
      <c r="D371" s="767"/>
      <c r="E371" s="769" t="s">
        <v>2452</v>
      </c>
      <c r="F371" s="769"/>
      <c r="G371" s="336" t="s">
        <v>1674</v>
      </c>
      <c r="H371" s="341" t="s">
        <v>1675</v>
      </c>
      <c r="I371" s="341" t="s">
        <v>1676</v>
      </c>
      <c r="J371" s="333">
        <v>1</v>
      </c>
      <c r="K371" s="323">
        <v>45231</v>
      </c>
      <c r="L371" s="323">
        <v>45504</v>
      </c>
      <c r="M371" s="324">
        <f t="shared" si="13"/>
        <v>39</v>
      </c>
      <c r="N371" s="325">
        <v>1</v>
      </c>
      <c r="O371" s="321" t="s">
        <v>2453</v>
      </c>
      <c r="P371" s="325">
        <f t="shared" si="14"/>
        <v>1</v>
      </c>
      <c r="Q371" s="326" t="str" cm="1">
        <f t="array" aca="1" ref="Q371" ca="1">IF(ISNUMBER(P371),IF(P371=100%,"CUMPLIDA",IF(AND(ISNUMBER(L371),ISNUMBER(INDIRECT("FECHA_"&amp;$B371,1))), IF(L371&lt;=INDIRECT("FECHA_"&amp;$B371,1),"INCUMPLIDA","PROCESO"), "VERIFICAR FECHA")),"SIN VALOR AVANCE")</f>
        <v>CUMPLIDA</v>
      </c>
    </row>
    <row r="372" spans="1:17" ht="95.25" customHeight="1" x14ac:dyDescent="0.2">
      <c r="A372" s="331" t="s">
        <v>19</v>
      </c>
      <c r="B372" s="332" t="s">
        <v>14</v>
      </c>
      <c r="C372" s="767"/>
      <c r="D372" s="767"/>
      <c r="E372" s="769"/>
      <c r="F372" s="769"/>
      <c r="G372" s="320" t="s">
        <v>1678</v>
      </c>
      <c r="H372" s="321" t="s">
        <v>1679</v>
      </c>
      <c r="I372" s="321" t="s">
        <v>99</v>
      </c>
      <c r="J372" s="333">
        <v>1</v>
      </c>
      <c r="K372" s="323">
        <v>45323</v>
      </c>
      <c r="L372" s="323">
        <v>45747</v>
      </c>
      <c r="M372" s="324">
        <f t="shared" si="13"/>
        <v>60.571428571428569</v>
      </c>
      <c r="N372" s="325">
        <v>1</v>
      </c>
      <c r="O372" s="321" t="s">
        <v>2443</v>
      </c>
      <c r="P372" s="325">
        <f t="shared" si="14"/>
        <v>1</v>
      </c>
      <c r="Q372" s="326" t="str" cm="1">
        <f t="array" aca="1" ref="Q372" ca="1">IF(ISNUMBER(P372),IF(P372=100%,"CUMPLIDA",IF(AND(ISNUMBER(L372),ISNUMBER(INDIRECT("FECHA_"&amp;$B372,1))), IF(L372&lt;=INDIRECT("FECHA_"&amp;$B372,1),"INCUMPLIDA","PROCESO"), "VERIFICAR FECHA")),"SIN VALOR AVANCE")</f>
        <v>CUMPLIDA</v>
      </c>
    </row>
    <row r="373" spans="1:17" ht="60.75" x14ac:dyDescent="0.2">
      <c r="A373" s="331" t="s">
        <v>19</v>
      </c>
      <c r="B373" s="332" t="s">
        <v>14</v>
      </c>
      <c r="C373" s="767"/>
      <c r="D373" s="767"/>
      <c r="E373" s="769"/>
      <c r="F373" s="769"/>
      <c r="G373" s="320" t="s">
        <v>1681</v>
      </c>
      <c r="H373" s="321" t="s">
        <v>101</v>
      </c>
      <c r="I373" s="321" t="s">
        <v>102</v>
      </c>
      <c r="J373" s="333">
        <v>1</v>
      </c>
      <c r="K373" s="323">
        <v>45323</v>
      </c>
      <c r="L373" s="323">
        <v>45747</v>
      </c>
      <c r="M373" s="324">
        <f t="shared" si="13"/>
        <v>60.571428571428569</v>
      </c>
      <c r="N373" s="325">
        <v>1</v>
      </c>
      <c r="O373" s="321" t="s">
        <v>2453</v>
      </c>
      <c r="P373" s="325">
        <f t="shared" si="14"/>
        <v>1</v>
      </c>
      <c r="Q373" s="326" t="str" cm="1">
        <f t="array" aca="1" ref="Q373" ca="1">IF(ISNUMBER(P373),IF(P373=100%,"CUMPLIDA",IF(AND(ISNUMBER(L373),ISNUMBER(INDIRECT("FECHA_"&amp;$B373,1))), IF(L373&lt;=INDIRECT("FECHA_"&amp;$B373,1),"INCUMPLIDA","PROCESO"), "VERIFICAR FECHA")),"SIN VALOR AVANCE")</f>
        <v>CUMPLIDA</v>
      </c>
    </row>
    <row r="374" spans="1:17" ht="60.75" x14ac:dyDescent="0.2">
      <c r="A374" s="331" t="s">
        <v>19</v>
      </c>
      <c r="B374" s="332" t="s">
        <v>14</v>
      </c>
      <c r="C374" s="767"/>
      <c r="D374" s="767"/>
      <c r="E374" s="769"/>
      <c r="F374" s="769"/>
      <c r="G374" s="320" t="s">
        <v>1683</v>
      </c>
      <c r="H374" s="321" t="s">
        <v>239</v>
      </c>
      <c r="I374" s="321" t="s">
        <v>240</v>
      </c>
      <c r="J374" s="333">
        <v>1</v>
      </c>
      <c r="K374" s="323">
        <v>45231</v>
      </c>
      <c r="L374" s="323">
        <v>45747</v>
      </c>
      <c r="M374" s="324">
        <f t="shared" si="13"/>
        <v>73.714285714285708</v>
      </c>
      <c r="N374" s="325">
        <v>1</v>
      </c>
      <c r="O374" s="321" t="s">
        <v>2453</v>
      </c>
      <c r="P374" s="325">
        <f t="shared" si="14"/>
        <v>1</v>
      </c>
      <c r="Q374" s="326" t="str" cm="1">
        <f t="array" aca="1" ref="Q374" ca="1">IF(ISNUMBER(P374),IF(P374=100%,"CUMPLIDA",IF(AND(ISNUMBER(L374),ISNUMBER(INDIRECT("FECHA_"&amp;$B374,1))), IF(L374&lt;=INDIRECT("FECHA_"&amp;$B374,1),"INCUMPLIDA","PROCESO"), "VERIFICAR FECHA")),"SIN VALOR AVANCE")</f>
        <v>CUMPLIDA</v>
      </c>
    </row>
    <row r="375" spans="1:17" ht="150.75" x14ac:dyDescent="0.2">
      <c r="A375" s="331" t="s">
        <v>19</v>
      </c>
      <c r="B375" s="332" t="s">
        <v>14</v>
      </c>
      <c r="C375" s="767"/>
      <c r="D375" s="767"/>
      <c r="E375" s="769"/>
      <c r="F375" s="769"/>
      <c r="G375" s="320" t="s">
        <v>1684</v>
      </c>
      <c r="H375" s="321" t="s">
        <v>104</v>
      </c>
      <c r="I375" s="321" t="s">
        <v>105</v>
      </c>
      <c r="J375" s="333">
        <v>1</v>
      </c>
      <c r="K375" s="323">
        <v>45323</v>
      </c>
      <c r="L375" s="323">
        <v>45747</v>
      </c>
      <c r="M375" s="324">
        <f t="shared" si="13"/>
        <v>60.571428571428569</v>
      </c>
      <c r="N375" s="325">
        <v>1</v>
      </c>
      <c r="O375" s="321" t="s">
        <v>2443</v>
      </c>
      <c r="P375" s="325">
        <v>1</v>
      </c>
      <c r="Q375" s="326" t="str" cm="1">
        <f t="array" aca="1" ref="Q375" ca="1">IF(ISNUMBER(P375),IF(P375=100%,"CUMPLIDA",IF(AND(ISNUMBER(L375),ISNUMBER(INDIRECT("FECHA_"&amp;$B375,1))), IF(L375&lt;=INDIRECT("FECHA_"&amp;$B375,1),"INCUMPLIDA","PROCESO"), "VERIFICAR FECHA")),"SIN VALOR AVANCE")</f>
        <v>CUMPLIDA</v>
      </c>
    </row>
    <row r="376" spans="1:17" ht="60.75" x14ac:dyDescent="0.2">
      <c r="A376" s="331" t="s">
        <v>19</v>
      </c>
      <c r="B376" s="332" t="s">
        <v>14</v>
      </c>
      <c r="C376" s="767"/>
      <c r="D376" s="767"/>
      <c r="E376" s="769"/>
      <c r="F376" s="769"/>
      <c r="G376" s="320" t="s">
        <v>1685</v>
      </c>
      <c r="H376" s="321" t="s">
        <v>106</v>
      </c>
      <c r="I376" s="321" t="s">
        <v>107</v>
      </c>
      <c r="J376" s="333">
        <v>1</v>
      </c>
      <c r="K376" s="323">
        <v>45231</v>
      </c>
      <c r="L376" s="323">
        <v>45747</v>
      </c>
      <c r="M376" s="324">
        <f t="shared" si="13"/>
        <v>73.714285714285708</v>
      </c>
      <c r="N376" s="325">
        <v>1</v>
      </c>
      <c r="O376" s="321" t="s">
        <v>2453</v>
      </c>
      <c r="P376" s="325">
        <f t="shared" ref="P376:P439" si="15">IF(B376="ITRC",N376,N376/J376)</f>
        <v>1</v>
      </c>
      <c r="Q376" s="326" t="str" cm="1">
        <f t="array" aca="1" ref="Q376" ca="1">IF(ISNUMBER(P376),IF(P376=100%,"CUMPLIDA",IF(AND(ISNUMBER(L376),ISNUMBER(INDIRECT("FECHA_"&amp;$B376,1))), IF(L376&lt;=INDIRECT("FECHA_"&amp;$B376,1),"INCUMPLIDA","PROCESO"), "VERIFICAR FECHA")),"SIN VALOR AVANCE")</f>
        <v>CUMPLIDA</v>
      </c>
    </row>
    <row r="377" spans="1:17" ht="225.75" x14ac:dyDescent="0.2">
      <c r="A377" s="331" t="s">
        <v>19</v>
      </c>
      <c r="B377" s="332" t="s">
        <v>14</v>
      </c>
      <c r="C377" s="767"/>
      <c r="D377" s="767"/>
      <c r="E377" s="769"/>
      <c r="F377" s="769"/>
      <c r="G377" s="320" t="s">
        <v>1686</v>
      </c>
      <c r="H377" s="321" t="s">
        <v>108</v>
      </c>
      <c r="I377" s="321" t="s">
        <v>109</v>
      </c>
      <c r="J377" s="333">
        <v>1</v>
      </c>
      <c r="K377" s="323">
        <v>45231</v>
      </c>
      <c r="L377" s="323">
        <v>45808</v>
      </c>
      <c r="M377" s="324">
        <f t="shared" si="13"/>
        <v>82.428571428571431</v>
      </c>
      <c r="N377" s="325">
        <v>1</v>
      </c>
      <c r="O377" s="321" t="s">
        <v>2399</v>
      </c>
      <c r="P377" s="325">
        <f t="shared" si="15"/>
        <v>1</v>
      </c>
      <c r="Q377" s="326" t="str" cm="1">
        <f t="array" aca="1" ref="Q377" ca="1">IF(ISNUMBER(P377),IF(P377=100%,"CUMPLIDA",IF(AND(ISNUMBER(L377),ISNUMBER(INDIRECT("FECHA_"&amp;$B377,1))), IF(L377&lt;=INDIRECT("FECHA_"&amp;$B377,1),"INCUMPLIDA","PROCESO"), "VERIFICAR FECHA")),"SIN VALOR AVANCE")</f>
        <v>CUMPLIDA</v>
      </c>
    </row>
    <row r="378" spans="1:17" ht="60.75" x14ac:dyDescent="0.2">
      <c r="A378" s="331" t="s">
        <v>19</v>
      </c>
      <c r="B378" s="332" t="s">
        <v>14</v>
      </c>
      <c r="C378" s="767"/>
      <c r="D378" s="767"/>
      <c r="E378" s="769"/>
      <c r="F378" s="769"/>
      <c r="G378" s="320" t="s">
        <v>1688</v>
      </c>
      <c r="H378" s="321" t="s">
        <v>111</v>
      </c>
      <c r="I378" s="321" t="s">
        <v>112</v>
      </c>
      <c r="J378" s="333">
        <v>10</v>
      </c>
      <c r="K378" s="323">
        <v>45809</v>
      </c>
      <c r="L378" s="323">
        <v>46752</v>
      </c>
      <c r="M378" s="324">
        <f t="shared" si="13"/>
        <v>134.71428571428572</v>
      </c>
      <c r="N378" s="325">
        <v>0</v>
      </c>
      <c r="O378" s="321" t="s">
        <v>2453</v>
      </c>
      <c r="P378" s="325">
        <f t="shared" si="15"/>
        <v>0</v>
      </c>
      <c r="Q378" s="326" t="str" cm="1">
        <f t="array" aca="1" ref="Q378" ca="1">IF(ISNUMBER(P378),IF(P378=100%,"CUMPLIDA",IF(AND(ISNUMBER(L378),ISNUMBER(INDIRECT("FECHA_"&amp;$B378,1))), IF(L378&lt;=INDIRECT("FECHA_"&amp;$B378,1),"INCUMPLIDA","PROCESO"), "VERIFICAR FECHA")),"SIN VALOR AVANCE")</f>
        <v>PROCESO</v>
      </c>
    </row>
    <row r="379" spans="1:17" ht="150.75" x14ac:dyDescent="0.2">
      <c r="A379" s="331" t="s">
        <v>19</v>
      </c>
      <c r="B379" s="332" t="s">
        <v>14</v>
      </c>
      <c r="C379" s="767"/>
      <c r="D379" s="767"/>
      <c r="E379" s="769"/>
      <c r="F379" s="769"/>
      <c r="G379" s="320" t="s">
        <v>1689</v>
      </c>
      <c r="H379" s="321" t="s">
        <v>115</v>
      </c>
      <c r="I379" s="321" t="s">
        <v>116</v>
      </c>
      <c r="J379" s="333">
        <v>1</v>
      </c>
      <c r="K379" s="323">
        <v>45809</v>
      </c>
      <c r="L379" s="323">
        <v>46752</v>
      </c>
      <c r="M379" s="324">
        <f t="shared" si="13"/>
        <v>134.71428571428572</v>
      </c>
      <c r="N379" s="325">
        <v>0</v>
      </c>
      <c r="O379" s="321" t="s">
        <v>2443</v>
      </c>
      <c r="P379" s="325">
        <f t="shared" si="15"/>
        <v>0</v>
      </c>
      <c r="Q379" s="326" t="str" cm="1">
        <f t="array" aca="1" ref="Q379" ca="1">IF(ISNUMBER(P379),IF(P379=100%,"CUMPLIDA",IF(AND(ISNUMBER(L379),ISNUMBER(INDIRECT("FECHA_"&amp;$B379,1))), IF(L379&lt;=INDIRECT("FECHA_"&amp;$B379,1),"INCUMPLIDA","PROCESO"), "VERIFICAR FECHA")),"SIN VALOR AVANCE")</f>
        <v>PROCESO</v>
      </c>
    </row>
    <row r="380" spans="1:17" ht="225.75" x14ac:dyDescent="0.2">
      <c r="A380" s="331" t="s">
        <v>19</v>
      </c>
      <c r="B380" s="332" t="s">
        <v>14</v>
      </c>
      <c r="C380" s="767"/>
      <c r="D380" s="767"/>
      <c r="E380" s="769"/>
      <c r="F380" s="769"/>
      <c r="G380" s="320" t="s">
        <v>1690</v>
      </c>
      <c r="H380" s="321" t="s">
        <v>118</v>
      </c>
      <c r="I380" s="321" t="s">
        <v>119</v>
      </c>
      <c r="J380" s="333">
        <v>2</v>
      </c>
      <c r="K380" s="323">
        <v>45809</v>
      </c>
      <c r="L380" s="323">
        <v>46752</v>
      </c>
      <c r="M380" s="324">
        <f t="shared" si="13"/>
        <v>134.71428571428572</v>
      </c>
      <c r="N380" s="325">
        <v>0</v>
      </c>
      <c r="O380" s="321" t="s">
        <v>2399</v>
      </c>
      <c r="P380" s="325">
        <f t="shared" si="15"/>
        <v>0</v>
      </c>
      <c r="Q380" s="326" t="str" cm="1">
        <f t="array" aca="1" ref="Q380" ca="1">IF(ISNUMBER(P380),IF(P380=100%,"CUMPLIDA",IF(AND(ISNUMBER(L380),ISNUMBER(INDIRECT("FECHA_"&amp;$B380,1))), IF(L380&lt;=INDIRECT("FECHA_"&amp;$B380,1),"INCUMPLIDA","PROCESO"), "VERIFICAR FECHA")),"SIN VALOR AVANCE")</f>
        <v>PROCESO</v>
      </c>
    </row>
    <row r="381" spans="1:17" ht="270.75" customHeight="1" x14ac:dyDescent="0.2">
      <c r="A381" s="331" t="s">
        <v>19</v>
      </c>
      <c r="B381" s="332" t="s">
        <v>14</v>
      </c>
      <c r="C381" s="767"/>
      <c r="D381" s="767"/>
      <c r="E381" s="769" t="s">
        <v>2454</v>
      </c>
      <c r="F381" s="769"/>
      <c r="G381" s="336" t="s">
        <v>1674</v>
      </c>
      <c r="H381" s="341" t="s">
        <v>1675</v>
      </c>
      <c r="I381" s="341" t="s">
        <v>1676</v>
      </c>
      <c r="J381" s="333">
        <v>1</v>
      </c>
      <c r="K381" s="323">
        <v>45231</v>
      </c>
      <c r="L381" s="323">
        <v>45504</v>
      </c>
      <c r="M381" s="324">
        <f t="shared" si="13"/>
        <v>39</v>
      </c>
      <c r="N381" s="325">
        <v>1</v>
      </c>
      <c r="O381" s="321" t="s">
        <v>2453</v>
      </c>
      <c r="P381" s="325">
        <f t="shared" si="15"/>
        <v>1</v>
      </c>
      <c r="Q381" s="326" t="str" cm="1">
        <f t="array" aca="1" ref="Q381" ca="1">IF(ISNUMBER(P381),IF(P381=100%,"CUMPLIDA",IF(AND(ISNUMBER(L381),ISNUMBER(INDIRECT("FECHA_"&amp;$B381,1))), IF(L381&lt;=INDIRECT("FECHA_"&amp;$B381,1),"INCUMPLIDA","PROCESO"), "VERIFICAR FECHA")),"SIN VALOR AVANCE")</f>
        <v>CUMPLIDA</v>
      </c>
    </row>
    <row r="382" spans="1:17" ht="112.5" customHeight="1" x14ac:dyDescent="0.2">
      <c r="A382" s="331" t="s">
        <v>19</v>
      </c>
      <c r="B382" s="332" t="s">
        <v>14</v>
      </c>
      <c r="C382" s="767"/>
      <c r="D382" s="767"/>
      <c r="E382" s="769"/>
      <c r="F382" s="769"/>
      <c r="G382" s="320" t="s">
        <v>1678</v>
      </c>
      <c r="H382" s="321" t="s">
        <v>1679</v>
      </c>
      <c r="I382" s="321" t="s">
        <v>99</v>
      </c>
      <c r="J382" s="333">
        <v>1</v>
      </c>
      <c r="K382" s="327">
        <v>45231</v>
      </c>
      <c r="L382" s="327">
        <v>45747</v>
      </c>
      <c r="M382" s="324">
        <f t="shared" si="13"/>
        <v>73.714285714285708</v>
      </c>
      <c r="N382" s="325">
        <v>1</v>
      </c>
      <c r="O382" s="321" t="s">
        <v>2443</v>
      </c>
      <c r="P382" s="325">
        <f t="shared" si="15"/>
        <v>1</v>
      </c>
      <c r="Q382" s="326" t="str" cm="1">
        <f t="array" aca="1" ref="Q382" ca="1">IF(ISNUMBER(P382),IF(P382=100%,"CUMPLIDA",IF(AND(ISNUMBER(L382),ISNUMBER(INDIRECT("FECHA_"&amp;$B382,1))), IF(L382&lt;=INDIRECT("FECHA_"&amp;$B382,1),"INCUMPLIDA","PROCESO"), "VERIFICAR FECHA")),"SIN VALOR AVANCE")</f>
        <v>CUMPLIDA</v>
      </c>
    </row>
    <row r="383" spans="1:17" ht="60.75" x14ac:dyDescent="0.2">
      <c r="A383" s="331" t="s">
        <v>19</v>
      </c>
      <c r="B383" s="332" t="s">
        <v>14</v>
      </c>
      <c r="C383" s="767"/>
      <c r="D383" s="767"/>
      <c r="E383" s="769"/>
      <c r="F383" s="769"/>
      <c r="G383" s="320" t="s">
        <v>1681</v>
      </c>
      <c r="H383" s="321" t="s">
        <v>101</v>
      </c>
      <c r="I383" s="321" t="s">
        <v>102</v>
      </c>
      <c r="J383" s="333">
        <v>1</v>
      </c>
      <c r="K383" s="327">
        <v>45323</v>
      </c>
      <c r="L383" s="327">
        <v>45747</v>
      </c>
      <c r="M383" s="324">
        <f t="shared" si="13"/>
        <v>60.571428571428569</v>
      </c>
      <c r="N383" s="325">
        <v>1</v>
      </c>
      <c r="O383" s="321" t="s">
        <v>2453</v>
      </c>
      <c r="P383" s="325">
        <f t="shared" si="15"/>
        <v>1</v>
      </c>
      <c r="Q383" s="326" t="str" cm="1">
        <f t="array" aca="1" ref="Q383" ca="1">IF(ISNUMBER(P383),IF(P383=100%,"CUMPLIDA",IF(AND(ISNUMBER(L383),ISNUMBER(INDIRECT("FECHA_"&amp;$B383,1))), IF(L383&lt;=INDIRECT("FECHA_"&amp;$B383,1),"INCUMPLIDA","PROCESO"), "VERIFICAR FECHA")),"SIN VALOR AVANCE")</f>
        <v>CUMPLIDA</v>
      </c>
    </row>
    <row r="384" spans="1:17" ht="60.75" x14ac:dyDescent="0.2">
      <c r="A384" s="331" t="s">
        <v>19</v>
      </c>
      <c r="B384" s="332" t="s">
        <v>14</v>
      </c>
      <c r="C384" s="767"/>
      <c r="D384" s="767"/>
      <c r="E384" s="769"/>
      <c r="F384" s="769"/>
      <c r="G384" s="320" t="s">
        <v>1683</v>
      </c>
      <c r="H384" s="321" t="s">
        <v>239</v>
      </c>
      <c r="I384" s="321" t="s">
        <v>240</v>
      </c>
      <c r="J384" s="333">
        <v>1</v>
      </c>
      <c r="K384" s="327">
        <v>45323</v>
      </c>
      <c r="L384" s="327">
        <v>45747</v>
      </c>
      <c r="M384" s="324">
        <f t="shared" si="13"/>
        <v>60.571428571428569</v>
      </c>
      <c r="N384" s="325">
        <v>1</v>
      </c>
      <c r="O384" s="321" t="s">
        <v>2453</v>
      </c>
      <c r="P384" s="325">
        <f t="shared" si="15"/>
        <v>1</v>
      </c>
      <c r="Q384" s="326" t="str" cm="1">
        <f t="array" aca="1" ref="Q384" ca="1">IF(ISNUMBER(P384),IF(P384=100%,"CUMPLIDA",IF(AND(ISNUMBER(L384),ISNUMBER(INDIRECT("FECHA_"&amp;$B384,1))), IF(L384&lt;=INDIRECT("FECHA_"&amp;$B384,1),"INCUMPLIDA","PROCESO"), "VERIFICAR FECHA")),"SIN VALOR AVANCE")</f>
        <v>CUMPLIDA</v>
      </c>
    </row>
    <row r="385" spans="1:17" ht="150.75" x14ac:dyDescent="0.2">
      <c r="A385" s="331" t="s">
        <v>19</v>
      </c>
      <c r="B385" s="332" t="s">
        <v>14</v>
      </c>
      <c r="C385" s="767"/>
      <c r="D385" s="767"/>
      <c r="E385" s="769"/>
      <c r="F385" s="769"/>
      <c r="G385" s="320" t="s">
        <v>1684</v>
      </c>
      <c r="H385" s="321" t="s">
        <v>104</v>
      </c>
      <c r="I385" s="321" t="s">
        <v>105</v>
      </c>
      <c r="J385" s="333">
        <v>1</v>
      </c>
      <c r="K385" s="327">
        <v>45231</v>
      </c>
      <c r="L385" s="327">
        <v>45747</v>
      </c>
      <c r="M385" s="324">
        <f t="shared" si="13"/>
        <v>73.714285714285708</v>
      </c>
      <c r="N385" s="325">
        <v>1</v>
      </c>
      <c r="O385" s="321" t="s">
        <v>2443</v>
      </c>
      <c r="P385" s="325">
        <f t="shared" si="15"/>
        <v>1</v>
      </c>
      <c r="Q385" s="326" t="str" cm="1">
        <f t="array" aca="1" ref="Q385" ca="1">IF(ISNUMBER(P385),IF(P385=100%,"CUMPLIDA",IF(AND(ISNUMBER(L385),ISNUMBER(INDIRECT("FECHA_"&amp;$B385,1))), IF(L385&lt;=INDIRECT("FECHA_"&amp;$B385,1),"INCUMPLIDA","PROCESO"), "VERIFICAR FECHA")),"SIN VALOR AVANCE")</f>
        <v>CUMPLIDA</v>
      </c>
    </row>
    <row r="386" spans="1:17" ht="60.75" x14ac:dyDescent="0.2">
      <c r="A386" s="331" t="s">
        <v>19</v>
      </c>
      <c r="B386" s="332" t="s">
        <v>14</v>
      </c>
      <c r="C386" s="767"/>
      <c r="D386" s="767"/>
      <c r="E386" s="769"/>
      <c r="F386" s="769"/>
      <c r="G386" s="320" t="s">
        <v>1685</v>
      </c>
      <c r="H386" s="321" t="s">
        <v>106</v>
      </c>
      <c r="I386" s="321" t="s">
        <v>107</v>
      </c>
      <c r="J386" s="333">
        <v>1</v>
      </c>
      <c r="K386" s="327">
        <v>45323</v>
      </c>
      <c r="L386" s="327">
        <v>45747</v>
      </c>
      <c r="M386" s="324">
        <f t="shared" si="13"/>
        <v>60.571428571428569</v>
      </c>
      <c r="N386" s="325">
        <v>1</v>
      </c>
      <c r="O386" s="321" t="s">
        <v>2453</v>
      </c>
      <c r="P386" s="325">
        <f t="shared" si="15"/>
        <v>1</v>
      </c>
      <c r="Q386" s="326" t="str" cm="1">
        <f t="array" aca="1" ref="Q386" ca="1">IF(ISNUMBER(P386),IF(P386=100%,"CUMPLIDA",IF(AND(ISNUMBER(L386),ISNUMBER(INDIRECT("FECHA_"&amp;$B386,1))), IF(L386&lt;=INDIRECT("FECHA_"&amp;$B386,1),"INCUMPLIDA","PROCESO"), "VERIFICAR FECHA")),"SIN VALOR AVANCE")</f>
        <v>CUMPLIDA</v>
      </c>
    </row>
    <row r="387" spans="1:17" ht="225.75" x14ac:dyDescent="0.2">
      <c r="A387" s="331" t="s">
        <v>19</v>
      </c>
      <c r="B387" s="332" t="s">
        <v>14</v>
      </c>
      <c r="C387" s="767"/>
      <c r="D387" s="767"/>
      <c r="E387" s="769"/>
      <c r="F387" s="769"/>
      <c r="G387" s="320" t="s">
        <v>1686</v>
      </c>
      <c r="H387" s="321" t="s">
        <v>108</v>
      </c>
      <c r="I387" s="321" t="s">
        <v>109</v>
      </c>
      <c r="J387" s="333">
        <v>1</v>
      </c>
      <c r="K387" s="327">
        <v>45231</v>
      </c>
      <c r="L387" s="327">
        <v>45808</v>
      </c>
      <c r="M387" s="324">
        <f t="shared" si="13"/>
        <v>82.428571428571431</v>
      </c>
      <c r="N387" s="325">
        <v>1</v>
      </c>
      <c r="O387" s="321" t="s">
        <v>2399</v>
      </c>
      <c r="P387" s="325">
        <f t="shared" si="15"/>
        <v>1</v>
      </c>
      <c r="Q387" s="326" t="str" cm="1">
        <f t="array" aca="1" ref="Q387" ca="1">IF(ISNUMBER(P387),IF(P387=100%,"CUMPLIDA",IF(AND(ISNUMBER(L387),ISNUMBER(INDIRECT("FECHA_"&amp;$B387,1))), IF(L387&lt;=INDIRECT("FECHA_"&amp;$B387,1),"INCUMPLIDA","PROCESO"), "VERIFICAR FECHA")),"SIN VALOR AVANCE")</f>
        <v>CUMPLIDA</v>
      </c>
    </row>
    <row r="388" spans="1:17" ht="60.75" x14ac:dyDescent="0.2">
      <c r="A388" s="331" t="s">
        <v>19</v>
      </c>
      <c r="B388" s="332" t="s">
        <v>14</v>
      </c>
      <c r="C388" s="767"/>
      <c r="D388" s="767"/>
      <c r="E388" s="769"/>
      <c r="F388" s="769"/>
      <c r="G388" s="320" t="s">
        <v>1688</v>
      </c>
      <c r="H388" s="321" t="s">
        <v>111</v>
      </c>
      <c r="I388" s="321" t="s">
        <v>112</v>
      </c>
      <c r="J388" s="333">
        <v>10</v>
      </c>
      <c r="K388" s="327">
        <v>45231</v>
      </c>
      <c r="L388" s="327">
        <v>46752</v>
      </c>
      <c r="M388" s="324">
        <f t="shared" si="13"/>
        <v>217.28571428571428</v>
      </c>
      <c r="N388" s="325">
        <v>0</v>
      </c>
      <c r="O388" s="321" t="s">
        <v>2453</v>
      </c>
      <c r="P388" s="325">
        <f t="shared" si="15"/>
        <v>0</v>
      </c>
      <c r="Q388" s="326" t="str" cm="1">
        <f t="array" aca="1" ref="Q388" ca="1">IF(ISNUMBER(P388),IF(P388=100%,"CUMPLIDA",IF(AND(ISNUMBER(L388),ISNUMBER(INDIRECT("FECHA_"&amp;$B388,1))), IF(L388&lt;=INDIRECT("FECHA_"&amp;$B388,1),"INCUMPLIDA","PROCESO"), "VERIFICAR FECHA")),"SIN VALOR AVANCE")</f>
        <v>PROCESO</v>
      </c>
    </row>
    <row r="389" spans="1:17" ht="150.75" x14ac:dyDescent="0.2">
      <c r="A389" s="331" t="s">
        <v>19</v>
      </c>
      <c r="B389" s="332" t="s">
        <v>14</v>
      </c>
      <c r="C389" s="767"/>
      <c r="D389" s="767"/>
      <c r="E389" s="769"/>
      <c r="F389" s="769"/>
      <c r="G389" s="320" t="s">
        <v>1689</v>
      </c>
      <c r="H389" s="321" t="s">
        <v>115</v>
      </c>
      <c r="I389" s="321" t="s">
        <v>116</v>
      </c>
      <c r="J389" s="333">
        <v>1</v>
      </c>
      <c r="K389" s="327">
        <v>45809</v>
      </c>
      <c r="L389" s="327">
        <v>46752</v>
      </c>
      <c r="M389" s="324">
        <f t="shared" si="13"/>
        <v>134.71428571428572</v>
      </c>
      <c r="N389" s="325">
        <v>0</v>
      </c>
      <c r="O389" s="321" t="s">
        <v>2443</v>
      </c>
      <c r="P389" s="325">
        <f t="shared" si="15"/>
        <v>0</v>
      </c>
      <c r="Q389" s="326" t="str" cm="1">
        <f t="array" aca="1" ref="Q389" ca="1">IF(ISNUMBER(P389),IF(P389=100%,"CUMPLIDA",IF(AND(ISNUMBER(L389),ISNUMBER(INDIRECT("FECHA_"&amp;$B389,1))), IF(L389&lt;=INDIRECT("FECHA_"&amp;$B389,1),"INCUMPLIDA","PROCESO"), "VERIFICAR FECHA")),"SIN VALOR AVANCE")</f>
        <v>PROCESO</v>
      </c>
    </row>
    <row r="390" spans="1:17" ht="225.75" x14ac:dyDescent="0.2">
      <c r="A390" s="331" t="s">
        <v>19</v>
      </c>
      <c r="B390" s="332" t="s">
        <v>14</v>
      </c>
      <c r="C390" s="767"/>
      <c r="D390" s="767"/>
      <c r="E390" s="769"/>
      <c r="F390" s="769"/>
      <c r="G390" s="320" t="s">
        <v>1690</v>
      </c>
      <c r="H390" s="321" t="s">
        <v>118</v>
      </c>
      <c r="I390" s="321" t="s">
        <v>119</v>
      </c>
      <c r="J390" s="333">
        <v>2</v>
      </c>
      <c r="K390" s="327">
        <v>45809</v>
      </c>
      <c r="L390" s="327">
        <v>46752</v>
      </c>
      <c r="M390" s="324">
        <f t="shared" si="13"/>
        <v>134.71428571428572</v>
      </c>
      <c r="N390" s="325">
        <v>0</v>
      </c>
      <c r="O390" s="321" t="s">
        <v>2399</v>
      </c>
      <c r="P390" s="325">
        <f t="shared" si="15"/>
        <v>0</v>
      </c>
      <c r="Q390" s="326" t="str" cm="1">
        <f t="array" aca="1" ref="Q390" ca="1">IF(ISNUMBER(P390),IF(P390=100%,"CUMPLIDA",IF(AND(ISNUMBER(L390),ISNUMBER(INDIRECT("FECHA_"&amp;$B390,1))), IF(L390&lt;=INDIRECT("FECHA_"&amp;$B390,1),"INCUMPLIDA","PROCESO"), "VERIFICAR FECHA")),"SIN VALOR AVANCE")</f>
        <v>PROCESO</v>
      </c>
    </row>
    <row r="391" spans="1:17" ht="74.25" customHeight="1" x14ac:dyDescent="0.2">
      <c r="A391" s="331" t="s">
        <v>19</v>
      </c>
      <c r="B391" s="332" t="s">
        <v>14</v>
      </c>
      <c r="C391" s="767" t="s">
        <v>2455</v>
      </c>
      <c r="D391" s="767" t="s">
        <v>1737</v>
      </c>
      <c r="E391" s="769" t="s">
        <v>2456</v>
      </c>
      <c r="F391" s="769" t="s">
        <v>2457</v>
      </c>
      <c r="G391" s="320" t="s">
        <v>2238</v>
      </c>
      <c r="H391" s="321" t="s">
        <v>1675</v>
      </c>
      <c r="I391" s="321" t="s">
        <v>1676</v>
      </c>
      <c r="J391" s="333">
        <v>1</v>
      </c>
      <c r="K391" s="327">
        <v>45231</v>
      </c>
      <c r="L391" s="327">
        <v>45504</v>
      </c>
      <c r="M391" s="324">
        <f t="shared" si="13"/>
        <v>39</v>
      </c>
      <c r="N391" s="325">
        <v>1</v>
      </c>
      <c r="O391" s="321" t="s">
        <v>2458</v>
      </c>
      <c r="P391" s="325">
        <f t="shared" si="15"/>
        <v>1</v>
      </c>
      <c r="Q391" s="326" t="str" cm="1">
        <f t="array" aca="1" ref="Q391" ca="1">IF(ISNUMBER(P391),IF(P391=100%,"CUMPLIDA",IF(AND(ISNUMBER(L391),ISNUMBER(INDIRECT("FECHA_"&amp;$B391,1))), IF(L391&lt;=INDIRECT("FECHA_"&amp;$B391,1),"INCUMPLIDA","PROCESO"), "VERIFICAR FECHA")),"SIN VALOR AVANCE")</f>
        <v>CUMPLIDA</v>
      </c>
    </row>
    <row r="392" spans="1:17" ht="195.75" x14ac:dyDescent="0.2">
      <c r="A392" s="331" t="s">
        <v>19</v>
      </c>
      <c r="B392" s="332" t="s">
        <v>14</v>
      </c>
      <c r="C392" s="767"/>
      <c r="D392" s="767"/>
      <c r="E392" s="769"/>
      <c r="F392" s="769"/>
      <c r="G392" s="320" t="s">
        <v>2241</v>
      </c>
      <c r="H392" s="321" t="s">
        <v>1679</v>
      </c>
      <c r="I392" s="321" t="s">
        <v>99</v>
      </c>
      <c r="J392" s="333">
        <v>1</v>
      </c>
      <c r="K392" s="327">
        <v>45323</v>
      </c>
      <c r="L392" s="327">
        <v>45747</v>
      </c>
      <c r="M392" s="324">
        <f t="shared" si="13"/>
        <v>60.571428571428569</v>
      </c>
      <c r="N392" s="325">
        <v>1</v>
      </c>
      <c r="O392" s="330" t="s">
        <v>2459</v>
      </c>
      <c r="P392" s="325">
        <f t="shared" si="15"/>
        <v>1</v>
      </c>
      <c r="Q392" s="326" t="str" cm="1">
        <f t="array" aca="1" ref="Q392" ca="1">IF(ISNUMBER(P392),IF(P392=100%,"CUMPLIDA",IF(AND(ISNUMBER(L392),ISNUMBER(INDIRECT("FECHA_"&amp;$B392,1))), IF(L392&lt;=INDIRECT("FECHA_"&amp;$B392,1),"INCUMPLIDA","PROCESO"), "VERIFICAR FECHA")),"SIN VALOR AVANCE")</f>
        <v>CUMPLIDA</v>
      </c>
    </row>
    <row r="393" spans="1:17" ht="45.75" x14ac:dyDescent="0.2">
      <c r="A393" s="331" t="s">
        <v>19</v>
      </c>
      <c r="B393" s="332" t="s">
        <v>14</v>
      </c>
      <c r="C393" s="767"/>
      <c r="D393" s="767"/>
      <c r="E393" s="769"/>
      <c r="F393" s="769"/>
      <c r="G393" s="320" t="s">
        <v>2243</v>
      </c>
      <c r="H393" s="321" t="s">
        <v>101</v>
      </c>
      <c r="I393" s="321" t="s">
        <v>102</v>
      </c>
      <c r="J393" s="333">
        <v>1</v>
      </c>
      <c r="K393" s="327">
        <v>45323</v>
      </c>
      <c r="L393" s="327">
        <v>45747</v>
      </c>
      <c r="M393" s="324">
        <f t="shared" si="13"/>
        <v>60.571428571428569</v>
      </c>
      <c r="N393" s="325">
        <v>1</v>
      </c>
      <c r="O393" s="321" t="s">
        <v>2458</v>
      </c>
      <c r="P393" s="325">
        <f t="shared" si="15"/>
        <v>1</v>
      </c>
      <c r="Q393" s="326" t="str" cm="1">
        <f t="array" aca="1" ref="Q393" ca="1">IF(ISNUMBER(P393),IF(P393=100%,"CUMPLIDA",IF(AND(ISNUMBER(L393),ISNUMBER(INDIRECT("FECHA_"&amp;$B393,1))), IF(L393&lt;=INDIRECT("FECHA_"&amp;$B393,1),"INCUMPLIDA","PROCESO"), "VERIFICAR FECHA")),"SIN VALOR AVANCE")</f>
        <v>CUMPLIDA</v>
      </c>
    </row>
    <row r="394" spans="1:17" ht="45.75" x14ac:dyDescent="0.2">
      <c r="A394" s="331" t="s">
        <v>19</v>
      </c>
      <c r="B394" s="332" t="s">
        <v>14</v>
      </c>
      <c r="C394" s="767"/>
      <c r="D394" s="767"/>
      <c r="E394" s="769"/>
      <c r="F394" s="769"/>
      <c r="G394" s="320" t="s">
        <v>2244</v>
      </c>
      <c r="H394" s="321" t="s">
        <v>239</v>
      </c>
      <c r="I394" s="321" t="s">
        <v>240</v>
      </c>
      <c r="J394" s="333">
        <v>1</v>
      </c>
      <c r="K394" s="327">
        <v>45231</v>
      </c>
      <c r="L394" s="327">
        <v>45747</v>
      </c>
      <c r="M394" s="324">
        <f t="shared" si="13"/>
        <v>73.714285714285708</v>
      </c>
      <c r="N394" s="325">
        <v>1</v>
      </c>
      <c r="O394" s="321" t="s">
        <v>2458</v>
      </c>
      <c r="P394" s="325">
        <f t="shared" si="15"/>
        <v>1</v>
      </c>
      <c r="Q394" s="326" t="str" cm="1">
        <f t="array" aca="1" ref="Q394" ca="1">IF(ISNUMBER(P394),IF(P394=100%,"CUMPLIDA",IF(AND(ISNUMBER(L394),ISNUMBER(INDIRECT("FECHA_"&amp;$B394,1))), IF(L394&lt;=INDIRECT("FECHA_"&amp;$B394,1),"INCUMPLIDA","PROCESO"), "VERIFICAR FECHA")),"SIN VALOR AVANCE")</f>
        <v>CUMPLIDA</v>
      </c>
    </row>
    <row r="395" spans="1:17" ht="180.75" x14ac:dyDescent="0.2">
      <c r="A395" s="331" t="s">
        <v>19</v>
      </c>
      <c r="B395" s="332" t="s">
        <v>14</v>
      </c>
      <c r="C395" s="767"/>
      <c r="D395" s="767"/>
      <c r="E395" s="769"/>
      <c r="F395" s="769"/>
      <c r="G395" s="320" t="s">
        <v>2245</v>
      </c>
      <c r="H395" s="321" t="s">
        <v>104</v>
      </c>
      <c r="I395" s="321" t="s">
        <v>105</v>
      </c>
      <c r="J395" s="333">
        <v>1</v>
      </c>
      <c r="K395" s="327">
        <v>45323</v>
      </c>
      <c r="L395" s="327">
        <v>45747</v>
      </c>
      <c r="M395" s="324">
        <f t="shared" si="13"/>
        <v>60.571428571428569</v>
      </c>
      <c r="N395" s="325">
        <v>1</v>
      </c>
      <c r="O395" s="330" t="s">
        <v>2460</v>
      </c>
      <c r="P395" s="325">
        <f t="shared" si="15"/>
        <v>1</v>
      </c>
      <c r="Q395" s="326" t="str" cm="1">
        <f t="array" aca="1" ref="Q395" ca="1">IF(ISNUMBER(P395),IF(P395=100%,"CUMPLIDA",IF(AND(ISNUMBER(L395),ISNUMBER(INDIRECT("FECHA_"&amp;$B395,1))), IF(L395&lt;=INDIRECT("FECHA_"&amp;$B395,1),"INCUMPLIDA","PROCESO"), "VERIFICAR FECHA")),"SIN VALOR AVANCE")</f>
        <v>CUMPLIDA</v>
      </c>
    </row>
    <row r="396" spans="1:17" ht="45.75" x14ac:dyDescent="0.2">
      <c r="A396" s="331" t="s">
        <v>19</v>
      </c>
      <c r="B396" s="332" t="s">
        <v>14</v>
      </c>
      <c r="C396" s="767"/>
      <c r="D396" s="767"/>
      <c r="E396" s="769"/>
      <c r="F396" s="769"/>
      <c r="G396" s="320" t="s">
        <v>2246</v>
      </c>
      <c r="H396" s="321" t="s">
        <v>106</v>
      </c>
      <c r="I396" s="321" t="s">
        <v>107</v>
      </c>
      <c r="J396" s="333">
        <v>1</v>
      </c>
      <c r="K396" s="327">
        <v>45231</v>
      </c>
      <c r="L396" s="327">
        <v>45747</v>
      </c>
      <c r="M396" s="324">
        <f t="shared" si="13"/>
        <v>73.714285714285708</v>
      </c>
      <c r="N396" s="325">
        <v>1</v>
      </c>
      <c r="O396" s="321" t="s">
        <v>2458</v>
      </c>
      <c r="P396" s="325">
        <f t="shared" si="15"/>
        <v>1</v>
      </c>
      <c r="Q396" s="326" t="str" cm="1">
        <f t="array" aca="1" ref="Q396" ca="1">IF(ISNUMBER(P396),IF(P396=100%,"CUMPLIDA",IF(AND(ISNUMBER(L396),ISNUMBER(INDIRECT("FECHA_"&amp;$B396,1))), IF(L396&lt;=INDIRECT("FECHA_"&amp;$B396,1),"INCUMPLIDA","PROCESO"), "VERIFICAR FECHA")),"SIN VALOR AVANCE")</f>
        <v>CUMPLIDA</v>
      </c>
    </row>
    <row r="397" spans="1:17" ht="225.75" x14ac:dyDescent="0.2">
      <c r="A397" s="331" t="s">
        <v>19</v>
      </c>
      <c r="B397" s="332" t="s">
        <v>14</v>
      </c>
      <c r="C397" s="767"/>
      <c r="D397" s="767"/>
      <c r="E397" s="769"/>
      <c r="F397" s="769"/>
      <c r="G397" s="320" t="s">
        <v>2247</v>
      </c>
      <c r="H397" s="321" t="s">
        <v>108</v>
      </c>
      <c r="I397" s="321" t="s">
        <v>109</v>
      </c>
      <c r="J397" s="333">
        <v>1</v>
      </c>
      <c r="K397" s="327">
        <v>45231</v>
      </c>
      <c r="L397" s="327">
        <v>45808</v>
      </c>
      <c r="M397" s="324">
        <f t="shared" si="13"/>
        <v>82.428571428571431</v>
      </c>
      <c r="N397" s="325">
        <v>1</v>
      </c>
      <c r="O397" s="321" t="s">
        <v>2399</v>
      </c>
      <c r="P397" s="325">
        <f t="shared" si="15"/>
        <v>1</v>
      </c>
      <c r="Q397" s="326" t="str" cm="1">
        <f t="array" aca="1" ref="Q397" ca="1">IF(ISNUMBER(P397),IF(P397=100%,"CUMPLIDA",IF(AND(ISNUMBER(L397),ISNUMBER(INDIRECT("FECHA_"&amp;$B397,1))), IF(L397&lt;=INDIRECT("FECHA_"&amp;$B397,1),"INCUMPLIDA","PROCESO"), "VERIFICAR FECHA")),"SIN VALOR AVANCE")</f>
        <v>CUMPLIDA</v>
      </c>
    </row>
    <row r="398" spans="1:17" ht="45.75" x14ac:dyDescent="0.2">
      <c r="A398" s="331" t="s">
        <v>19</v>
      </c>
      <c r="B398" s="332" t="s">
        <v>14</v>
      </c>
      <c r="C398" s="767"/>
      <c r="D398" s="767"/>
      <c r="E398" s="769"/>
      <c r="F398" s="769"/>
      <c r="G398" s="320" t="s">
        <v>2249</v>
      </c>
      <c r="H398" s="321" t="s">
        <v>111</v>
      </c>
      <c r="I398" s="321" t="s">
        <v>112</v>
      </c>
      <c r="J398" s="333">
        <v>7</v>
      </c>
      <c r="K398" s="327">
        <v>46024</v>
      </c>
      <c r="L398" s="327">
        <v>46660</v>
      </c>
      <c r="M398" s="324">
        <f t="shared" si="13"/>
        <v>90.857142857142861</v>
      </c>
      <c r="N398" s="325">
        <v>0</v>
      </c>
      <c r="O398" s="321" t="s">
        <v>2458</v>
      </c>
      <c r="P398" s="325">
        <f t="shared" si="15"/>
        <v>0</v>
      </c>
      <c r="Q398" s="326" t="str" cm="1">
        <f t="array" aca="1" ref="Q398" ca="1">IF(ISNUMBER(P398),IF(P398=100%,"CUMPLIDA",IF(AND(ISNUMBER(L398),ISNUMBER(INDIRECT("FECHA_"&amp;$B398,1))), IF(L398&lt;=INDIRECT("FECHA_"&amp;$B398,1),"INCUMPLIDA","PROCESO"), "VERIFICAR FECHA")),"SIN VALOR AVANCE")</f>
        <v>PROCESO</v>
      </c>
    </row>
    <row r="399" spans="1:17" ht="135.75" x14ac:dyDescent="0.2">
      <c r="A399" s="331" t="s">
        <v>19</v>
      </c>
      <c r="B399" s="332" t="s">
        <v>14</v>
      </c>
      <c r="C399" s="767"/>
      <c r="D399" s="767"/>
      <c r="E399" s="769"/>
      <c r="F399" s="769"/>
      <c r="G399" s="320" t="s">
        <v>2250</v>
      </c>
      <c r="H399" s="321" t="s">
        <v>115</v>
      </c>
      <c r="I399" s="321" t="s">
        <v>116</v>
      </c>
      <c r="J399" s="333">
        <v>1</v>
      </c>
      <c r="K399" s="327">
        <v>46024</v>
      </c>
      <c r="L399" s="327">
        <v>46660</v>
      </c>
      <c r="M399" s="324">
        <f t="shared" si="13"/>
        <v>90.857142857142861</v>
      </c>
      <c r="N399" s="325">
        <v>0</v>
      </c>
      <c r="O399" s="330" t="s">
        <v>741</v>
      </c>
      <c r="P399" s="325">
        <f t="shared" si="15"/>
        <v>0</v>
      </c>
      <c r="Q399" s="326" t="str" cm="1">
        <f t="array" aca="1" ref="Q399" ca="1">IF(ISNUMBER(P399),IF(P399=100%,"CUMPLIDA",IF(AND(ISNUMBER(L399),ISNUMBER(INDIRECT("FECHA_"&amp;$B399,1))), IF(L399&lt;=INDIRECT("FECHA_"&amp;$B399,1),"INCUMPLIDA","PROCESO"), "VERIFICAR FECHA")),"SIN VALOR AVANCE")</f>
        <v>PROCESO</v>
      </c>
    </row>
    <row r="400" spans="1:17" ht="225.75" x14ac:dyDescent="0.2">
      <c r="A400" s="331" t="s">
        <v>19</v>
      </c>
      <c r="B400" s="332" t="s">
        <v>14</v>
      </c>
      <c r="C400" s="767"/>
      <c r="D400" s="767"/>
      <c r="E400" s="769"/>
      <c r="F400" s="769"/>
      <c r="G400" s="320" t="s">
        <v>2251</v>
      </c>
      <c r="H400" s="321" t="s">
        <v>118</v>
      </c>
      <c r="I400" s="321" t="s">
        <v>119</v>
      </c>
      <c r="J400" s="333">
        <v>2</v>
      </c>
      <c r="K400" s="327">
        <v>46024</v>
      </c>
      <c r="L400" s="327">
        <v>46660</v>
      </c>
      <c r="M400" s="324">
        <f t="shared" si="13"/>
        <v>90.857142857142861</v>
      </c>
      <c r="N400" s="325">
        <v>0</v>
      </c>
      <c r="O400" s="321" t="s">
        <v>2399</v>
      </c>
      <c r="P400" s="325">
        <f t="shared" si="15"/>
        <v>0</v>
      </c>
      <c r="Q400" s="326" t="str" cm="1">
        <f t="array" aca="1" ref="Q400" ca="1">IF(ISNUMBER(P400),IF(P400=100%,"CUMPLIDA",IF(AND(ISNUMBER(L400),ISNUMBER(INDIRECT("FECHA_"&amp;$B400,1))), IF(L400&lt;=INDIRECT("FECHA_"&amp;$B400,1),"INCUMPLIDA","PROCESO"), "VERIFICAR FECHA")),"SIN VALOR AVANCE")</f>
        <v>PROCESO</v>
      </c>
    </row>
    <row r="401" spans="1:17" ht="165" x14ac:dyDescent="0.2">
      <c r="A401" s="331" t="s">
        <v>19</v>
      </c>
      <c r="B401" s="332" t="s">
        <v>14</v>
      </c>
      <c r="C401" s="767"/>
      <c r="D401" s="767"/>
      <c r="E401" s="769"/>
      <c r="F401" s="769"/>
      <c r="G401" s="320" t="s">
        <v>2461</v>
      </c>
      <c r="H401" s="321" t="s">
        <v>1122</v>
      </c>
      <c r="I401" s="321" t="s">
        <v>1124</v>
      </c>
      <c r="J401" s="333">
        <v>6</v>
      </c>
      <c r="K401" s="327">
        <v>44986</v>
      </c>
      <c r="L401" s="327">
        <v>45350</v>
      </c>
      <c r="M401" s="324">
        <f t="shared" si="13"/>
        <v>52</v>
      </c>
      <c r="N401" s="325">
        <v>1</v>
      </c>
      <c r="O401" s="321" t="s">
        <v>2462</v>
      </c>
      <c r="P401" s="325">
        <f t="shared" si="15"/>
        <v>1</v>
      </c>
      <c r="Q401" s="326" t="str" cm="1">
        <f t="array" aca="1" ref="Q401" ca="1">IF(ISNUMBER(P401),IF(P401=100%,"CUMPLIDA",IF(AND(ISNUMBER(L401),ISNUMBER(INDIRECT("FECHA_"&amp;$B401,1))), IF(L401&lt;=INDIRECT("FECHA_"&amp;$B401,1),"INCUMPLIDA","PROCESO"), "VERIFICAR FECHA")),"SIN VALOR AVANCE")</f>
        <v>CUMPLIDA</v>
      </c>
    </row>
    <row r="402" spans="1:17" ht="60" x14ac:dyDescent="0.2">
      <c r="A402" s="331" t="s">
        <v>19</v>
      </c>
      <c r="B402" s="332" t="s">
        <v>14</v>
      </c>
      <c r="C402" s="767"/>
      <c r="D402" s="767"/>
      <c r="E402" s="769"/>
      <c r="F402" s="769"/>
      <c r="G402" s="320" t="s">
        <v>2238</v>
      </c>
      <c r="H402" s="321" t="s">
        <v>1675</v>
      </c>
      <c r="I402" s="321" t="s">
        <v>1676</v>
      </c>
      <c r="J402" s="333">
        <v>1</v>
      </c>
      <c r="K402" s="327">
        <v>45231</v>
      </c>
      <c r="L402" s="327">
        <v>45504</v>
      </c>
      <c r="M402" s="324">
        <f t="shared" si="13"/>
        <v>39</v>
      </c>
      <c r="N402" s="325">
        <v>1</v>
      </c>
      <c r="O402" s="321" t="s">
        <v>2458</v>
      </c>
      <c r="P402" s="325">
        <f t="shared" si="15"/>
        <v>1</v>
      </c>
      <c r="Q402" s="326" t="str" cm="1">
        <f t="array" aca="1" ref="Q402" ca="1">IF(ISNUMBER(P402),IF(P402=100%,"CUMPLIDA",IF(AND(ISNUMBER(L402),ISNUMBER(INDIRECT("FECHA_"&amp;$B402,1))), IF(L402&lt;=INDIRECT("FECHA_"&amp;$B402,1),"INCUMPLIDA","PROCESO"), "VERIFICAR FECHA")),"SIN VALOR AVANCE")</f>
        <v>CUMPLIDA</v>
      </c>
    </row>
    <row r="403" spans="1:17" ht="135.75" x14ac:dyDescent="0.2">
      <c r="A403" s="331" t="s">
        <v>19</v>
      </c>
      <c r="B403" s="332" t="s">
        <v>14</v>
      </c>
      <c r="C403" s="767"/>
      <c r="D403" s="767"/>
      <c r="E403" s="769"/>
      <c r="F403" s="769"/>
      <c r="G403" s="320" t="s">
        <v>2241</v>
      </c>
      <c r="H403" s="321" t="s">
        <v>1679</v>
      </c>
      <c r="I403" s="321" t="s">
        <v>99</v>
      </c>
      <c r="J403" s="333">
        <v>1</v>
      </c>
      <c r="K403" s="327">
        <v>45323</v>
      </c>
      <c r="L403" s="327">
        <v>45747</v>
      </c>
      <c r="M403" s="324">
        <f t="shared" si="13"/>
        <v>60.571428571428569</v>
      </c>
      <c r="N403" s="325">
        <v>1</v>
      </c>
      <c r="O403" s="330" t="s">
        <v>741</v>
      </c>
      <c r="P403" s="325">
        <f t="shared" si="15"/>
        <v>1</v>
      </c>
      <c r="Q403" s="326" t="str" cm="1">
        <f t="array" aca="1" ref="Q403" ca="1">IF(ISNUMBER(P403),IF(P403=100%,"CUMPLIDA",IF(AND(ISNUMBER(L403),ISNUMBER(INDIRECT("FECHA_"&amp;$B403,1))), IF(L403&lt;=INDIRECT("FECHA_"&amp;$B403,1),"INCUMPLIDA","PROCESO"), "VERIFICAR FECHA")),"SIN VALOR AVANCE")</f>
        <v>CUMPLIDA</v>
      </c>
    </row>
    <row r="404" spans="1:17" ht="45.75" x14ac:dyDescent="0.2">
      <c r="A404" s="331" t="s">
        <v>19</v>
      </c>
      <c r="B404" s="332" t="s">
        <v>14</v>
      </c>
      <c r="C404" s="767"/>
      <c r="D404" s="767"/>
      <c r="E404" s="769"/>
      <c r="F404" s="769"/>
      <c r="G404" s="320" t="s">
        <v>2243</v>
      </c>
      <c r="H404" s="321" t="s">
        <v>101</v>
      </c>
      <c r="I404" s="321" t="s">
        <v>102</v>
      </c>
      <c r="J404" s="333">
        <v>1</v>
      </c>
      <c r="K404" s="327">
        <v>45323</v>
      </c>
      <c r="L404" s="327">
        <v>45747</v>
      </c>
      <c r="M404" s="324">
        <f t="shared" si="13"/>
        <v>60.571428571428569</v>
      </c>
      <c r="N404" s="325">
        <v>1</v>
      </c>
      <c r="O404" s="321" t="s">
        <v>2458</v>
      </c>
      <c r="P404" s="325">
        <f t="shared" si="15"/>
        <v>1</v>
      </c>
      <c r="Q404" s="326" t="str" cm="1">
        <f t="array" aca="1" ref="Q404" ca="1">IF(ISNUMBER(P404),IF(P404=100%,"CUMPLIDA",IF(AND(ISNUMBER(L404),ISNUMBER(INDIRECT("FECHA_"&amp;$B404,1))), IF(L404&lt;=INDIRECT("FECHA_"&amp;$B404,1),"INCUMPLIDA","PROCESO"), "VERIFICAR FECHA")),"SIN VALOR AVANCE")</f>
        <v>CUMPLIDA</v>
      </c>
    </row>
    <row r="405" spans="1:17" ht="45.75" x14ac:dyDescent="0.2">
      <c r="A405" s="331" t="s">
        <v>19</v>
      </c>
      <c r="B405" s="332" t="s">
        <v>14</v>
      </c>
      <c r="C405" s="767"/>
      <c r="D405" s="767"/>
      <c r="E405" s="769"/>
      <c r="F405" s="769"/>
      <c r="G405" s="320" t="s">
        <v>2244</v>
      </c>
      <c r="H405" s="321" t="s">
        <v>239</v>
      </c>
      <c r="I405" s="321" t="s">
        <v>240</v>
      </c>
      <c r="J405" s="333">
        <v>1</v>
      </c>
      <c r="K405" s="327">
        <v>45231</v>
      </c>
      <c r="L405" s="327">
        <v>45747</v>
      </c>
      <c r="M405" s="324">
        <f t="shared" si="13"/>
        <v>73.714285714285708</v>
      </c>
      <c r="N405" s="325">
        <v>1</v>
      </c>
      <c r="O405" s="321" t="s">
        <v>2458</v>
      </c>
      <c r="P405" s="325">
        <f t="shared" si="15"/>
        <v>1</v>
      </c>
      <c r="Q405" s="326" t="str" cm="1">
        <f t="array" aca="1" ref="Q405" ca="1">IF(ISNUMBER(P405),IF(P405=100%,"CUMPLIDA",IF(AND(ISNUMBER(L405),ISNUMBER(INDIRECT("FECHA_"&amp;$B405,1))), IF(L405&lt;=INDIRECT("FECHA_"&amp;$B405,1),"INCUMPLIDA","PROCESO"), "VERIFICAR FECHA")),"SIN VALOR AVANCE")</f>
        <v>CUMPLIDA</v>
      </c>
    </row>
    <row r="406" spans="1:17" ht="135.75" x14ac:dyDescent="0.2">
      <c r="A406" s="331" t="s">
        <v>19</v>
      </c>
      <c r="B406" s="332" t="s">
        <v>14</v>
      </c>
      <c r="C406" s="767"/>
      <c r="D406" s="767"/>
      <c r="E406" s="769"/>
      <c r="F406" s="769"/>
      <c r="G406" s="320" t="s">
        <v>2245</v>
      </c>
      <c r="H406" s="321" t="s">
        <v>104</v>
      </c>
      <c r="I406" s="321" t="s">
        <v>105</v>
      </c>
      <c r="J406" s="333">
        <v>1</v>
      </c>
      <c r="K406" s="327">
        <v>45323</v>
      </c>
      <c r="L406" s="327">
        <v>45747</v>
      </c>
      <c r="M406" s="324">
        <f t="shared" si="13"/>
        <v>60.571428571428569</v>
      </c>
      <c r="N406" s="325">
        <v>1</v>
      </c>
      <c r="O406" s="330" t="s">
        <v>741</v>
      </c>
      <c r="P406" s="325">
        <f t="shared" si="15"/>
        <v>1</v>
      </c>
      <c r="Q406" s="326" t="str" cm="1">
        <f t="array" aca="1" ref="Q406" ca="1">IF(ISNUMBER(P406),IF(P406=100%,"CUMPLIDA",IF(AND(ISNUMBER(L406),ISNUMBER(INDIRECT("FECHA_"&amp;$B406,1))), IF(L406&lt;=INDIRECT("FECHA_"&amp;$B406,1),"INCUMPLIDA","PROCESO"), "VERIFICAR FECHA")),"SIN VALOR AVANCE")</f>
        <v>CUMPLIDA</v>
      </c>
    </row>
    <row r="407" spans="1:17" ht="45.75" x14ac:dyDescent="0.2">
      <c r="A407" s="331" t="s">
        <v>19</v>
      </c>
      <c r="B407" s="332" t="s">
        <v>14</v>
      </c>
      <c r="C407" s="767"/>
      <c r="D407" s="767"/>
      <c r="E407" s="769"/>
      <c r="F407" s="769"/>
      <c r="G407" s="320" t="s">
        <v>2246</v>
      </c>
      <c r="H407" s="321" t="s">
        <v>106</v>
      </c>
      <c r="I407" s="321" t="s">
        <v>107</v>
      </c>
      <c r="J407" s="333">
        <v>1</v>
      </c>
      <c r="K407" s="327">
        <v>45231</v>
      </c>
      <c r="L407" s="327">
        <v>45747</v>
      </c>
      <c r="M407" s="324">
        <f t="shared" si="13"/>
        <v>73.714285714285708</v>
      </c>
      <c r="N407" s="325">
        <v>1</v>
      </c>
      <c r="O407" s="321" t="s">
        <v>2458</v>
      </c>
      <c r="P407" s="325">
        <f t="shared" si="15"/>
        <v>1</v>
      </c>
      <c r="Q407" s="326" t="str" cm="1">
        <f t="array" aca="1" ref="Q407" ca="1">IF(ISNUMBER(P407),IF(P407=100%,"CUMPLIDA",IF(AND(ISNUMBER(L407),ISNUMBER(INDIRECT("FECHA_"&amp;$B407,1))), IF(L407&lt;=INDIRECT("FECHA_"&amp;$B407,1),"INCUMPLIDA","PROCESO"), "VERIFICAR FECHA")),"SIN VALOR AVANCE")</f>
        <v>CUMPLIDA</v>
      </c>
    </row>
    <row r="408" spans="1:17" ht="225.75" x14ac:dyDescent="0.2">
      <c r="A408" s="331" t="s">
        <v>19</v>
      </c>
      <c r="B408" s="332" t="s">
        <v>14</v>
      </c>
      <c r="C408" s="767"/>
      <c r="D408" s="767"/>
      <c r="E408" s="769"/>
      <c r="F408" s="769"/>
      <c r="G408" s="320" t="s">
        <v>2247</v>
      </c>
      <c r="H408" s="321" t="s">
        <v>108</v>
      </c>
      <c r="I408" s="321" t="s">
        <v>109</v>
      </c>
      <c r="J408" s="333">
        <v>1</v>
      </c>
      <c r="K408" s="327">
        <v>45231</v>
      </c>
      <c r="L408" s="327">
        <v>45808</v>
      </c>
      <c r="M408" s="324">
        <f t="shared" si="13"/>
        <v>82.428571428571431</v>
      </c>
      <c r="N408" s="325">
        <v>1</v>
      </c>
      <c r="O408" s="321" t="s">
        <v>2399</v>
      </c>
      <c r="P408" s="325">
        <f t="shared" si="15"/>
        <v>1</v>
      </c>
      <c r="Q408" s="326" t="str" cm="1">
        <f t="array" aca="1" ref="Q408" ca="1">IF(ISNUMBER(P408),IF(P408=100%,"CUMPLIDA",IF(AND(ISNUMBER(L408),ISNUMBER(INDIRECT("FECHA_"&amp;$B408,1))), IF(L408&lt;=INDIRECT("FECHA_"&amp;$B408,1),"INCUMPLIDA","PROCESO"), "VERIFICAR FECHA")),"SIN VALOR AVANCE")</f>
        <v>CUMPLIDA</v>
      </c>
    </row>
    <row r="409" spans="1:17" ht="45.75" x14ac:dyDescent="0.2">
      <c r="A409" s="331" t="s">
        <v>19</v>
      </c>
      <c r="B409" s="332" t="s">
        <v>14</v>
      </c>
      <c r="C409" s="767"/>
      <c r="D409" s="767"/>
      <c r="E409" s="769"/>
      <c r="F409" s="769"/>
      <c r="G409" s="320" t="s">
        <v>2249</v>
      </c>
      <c r="H409" s="321" t="s">
        <v>111</v>
      </c>
      <c r="I409" s="321" t="s">
        <v>112</v>
      </c>
      <c r="J409" s="333">
        <v>7</v>
      </c>
      <c r="K409" s="327">
        <v>46024</v>
      </c>
      <c r="L409" s="327">
        <v>46660</v>
      </c>
      <c r="M409" s="324">
        <f t="shared" si="13"/>
        <v>90.857142857142861</v>
      </c>
      <c r="N409" s="325">
        <v>0</v>
      </c>
      <c r="O409" s="321" t="s">
        <v>2458</v>
      </c>
      <c r="P409" s="325">
        <f t="shared" si="15"/>
        <v>0</v>
      </c>
      <c r="Q409" s="326" t="str" cm="1">
        <f t="array" aca="1" ref="Q409" ca="1">IF(ISNUMBER(P409),IF(P409=100%,"CUMPLIDA",IF(AND(ISNUMBER(L409),ISNUMBER(INDIRECT("FECHA_"&amp;$B409,1))), IF(L409&lt;=INDIRECT("FECHA_"&amp;$B409,1),"INCUMPLIDA","PROCESO"), "VERIFICAR FECHA")),"SIN VALOR AVANCE")</f>
        <v>PROCESO</v>
      </c>
    </row>
    <row r="410" spans="1:17" ht="135.75" x14ac:dyDescent="0.2">
      <c r="A410" s="331" t="s">
        <v>19</v>
      </c>
      <c r="B410" s="332" t="s">
        <v>14</v>
      </c>
      <c r="C410" s="767"/>
      <c r="D410" s="767"/>
      <c r="E410" s="769"/>
      <c r="F410" s="769"/>
      <c r="G410" s="320" t="s">
        <v>2250</v>
      </c>
      <c r="H410" s="321" t="s">
        <v>115</v>
      </c>
      <c r="I410" s="321" t="s">
        <v>116</v>
      </c>
      <c r="J410" s="333">
        <v>1</v>
      </c>
      <c r="K410" s="327">
        <v>46024</v>
      </c>
      <c r="L410" s="327">
        <v>46660</v>
      </c>
      <c r="M410" s="324">
        <f t="shared" si="13"/>
        <v>90.857142857142861</v>
      </c>
      <c r="N410" s="325">
        <v>0</v>
      </c>
      <c r="O410" s="330" t="s">
        <v>741</v>
      </c>
      <c r="P410" s="325">
        <f t="shared" si="15"/>
        <v>0</v>
      </c>
      <c r="Q410" s="326" t="str" cm="1">
        <f t="array" aca="1" ref="Q410" ca="1">IF(ISNUMBER(P410),IF(P410=100%,"CUMPLIDA",IF(AND(ISNUMBER(L410),ISNUMBER(INDIRECT("FECHA_"&amp;$B410,1))), IF(L410&lt;=INDIRECT("FECHA_"&amp;$B410,1),"INCUMPLIDA","PROCESO"), "VERIFICAR FECHA")),"SIN VALOR AVANCE")</f>
        <v>PROCESO</v>
      </c>
    </row>
    <row r="411" spans="1:17" ht="225.75" x14ac:dyDescent="0.2">
      <c r="A411" s="331" t="s">
        <v>19</v>
      </c>
      <c r="B411" s="332" t="s">
        <v>14</v>
      </c>
      <c r="C411" s="767"/>
      <c r="D411" s="767"/>
      <c r="E411" s="769"/>
      <c r="F411" s="769"/>
      <c r="G411" s="320" t="s">
        <v>2251</v>
      </c>
      <c r="H411" s="321" t="s">
        <v>118</v>
      </c>
      <c r="I411" s="321" t="s">
        <v>119</v>
      </c>
      <c r="J411" s="333">
        <v>2</v>
      </c>
      <c r="K411" s="327">
        <v>46024</v>
      </c>
      <c r="L411" s="327">
        <v>46660</v>
      </c>
      <c r="M411" s="324">
        <f t="shared" si="13"/>
        <v>90.857142857142861</v>
      </c>
      <c r="N411" s="325">
        <v>0</v>
      </c>
      <c r="O411" s="321" t="s">
        <v>2399</v>
      </c>
      <c r="P411" s="325">
        <f t="shared" si="15"/>
        <v>0</v>
      </c>
      <c r="Q411" s="326" t="str" cm="1">
        <f t="array" aca="1" ref="Q411" ca="1">IF(ISNUMBER(P411),IF(P411=100%,"CUMPLIDA",IF(AND(ISNUMBER(L411),ISNUMBER(INDIRECT("FECHA_"&amp;$B411,1))), IF(L411&lt;=INDIRECT("FECHA_"&amp;$B411,1),"INCUMPLIDA","PROCESO"), "VERIFICAR FECHA")),"SIN VALOR AVANCE")</f>
        <v>PROCESO</v>
      </c>
    </row>
    <row r="412" spans="1:17" ht="150.75" x14ac:dyDescent="0.2">
      <c r="A412" s="331" t="s">
        <v>19</v>
      </c>
      <c r="B412" s="332" t="s">
        <v>14</v>
      </c>
      <c r="C412" s="767"/>
      <c r="D412" s="767"/>
      <c r="E412" s="769"/>
      <c r="F412" s="769"/>
      <c r="G412" s="320" t="s">
        <v>2463</v>
      </c>
      <c r="H412" s="321" t="s">
        <v>1122</v>
      </c>
      <c r="I412" s="321" t="s">
        <v>1124</v>
      </c>
      <c r="J412" s="333">
        <v>6</v>
      </c>
      <c r="K412" s="327">
        <v>44986</v>
      </c>
      <c r="L412" s="327">
        <v>45350</v>
      </c>
      <c r="M412" s="324">
        <f t="shared" si="13"/>
        <v>52</v>
      </c>
      <c r="N412" s="325">
        <v>1</v>
      </c>
      <c r="O412" s="321" t="s">
        <v>2462</v>
      </c>
      <c r="P412" s="325">
        <f t="shared" si="15"/>
        <v>1</v>
      </c>
      <c r="Q412" s="326" t="str" cm="1">
        <f t="array" aca="1" ref="Q412" ca="1">IF(ISNUMBER(P412),IF(P412=100%,"CUMPLIDA",IF(AND(ISNUMBER(L412),ISNUMBER(INDIRECT("FECHA_"&amp;$B412,1))), IF(L412&lt;=INDIRECT("FECHA_"&amp;$B412,1),"INCUMPLIDA","PROCESO"), "VERIFICAR FECHA")),"SIN VALOR AVANCE")</f>
        <v>CUMPLIDA</v>
      </c>
    </row>
    <row r="413" spans="1:17" ht="45.75" customHeight="1" x14ac:dyDescent="0.2">
      <c r="A413" s="331" t="s">
        <v>19</v>
      </c>
      <c r="B413" s="332" t="s">
        <v>14</v>
      </c>
      <c r="C413" s="767"/>
      <c r="D413" s="767"/>
      <c r="E413" s="769" t="s">
        <v>2464</v>
      </c>
      <c r="F413" s="769"/>
      <c r="G413" s="320" t="s">
        <v>2238</v>
      </c>
      <c r="H413" s="321" t="s">
        <v>1675</v>
      </c>
      <c r="I413" s="321" t="s">
        <v>1676</v>
      </c>
      <c r="J413" s="333">
        <v>1</v>
      </c>
      <c r="K413" s="327">
        <v>45231</v>
      </c>
      <c r="L413" s="327">
        <v>45504</v>
      </c>
      <c r="M413" s="324">
        <f t="shared" ref="M413:M415" si="16">(L413-K413)/7</f>
        <v>39</v>
      </c>
      <c r="N413" s="325">
        <v>1</v>
      </c>
      <c r="O413" s="321" t="s">
        <v>2458</v>
      </c>
      <c r="P413" s="325">
        <f t="shared" si="15"/>
        <v>1</v>
      </c>
      <c r="Q413" s="326" t="str" cm="1">
        <f t="array" aca="1" ref="Q413" ca="1">IF(ISNUMBER(P413),IF(P413=100%,"CUMPLIDA",IF(AND(ISNUMBER(L413),ISNUMBER(INDIRECT("FECHA_"&amp;$B413,1))), IF(L413&lt;=INDIRECT("FECHA_"&amp;$B413,1),"INCUMPLIDA","PROCESO"), "VERIFICAR FECHA")),"SIN VALOR AVANCE")</f>
        <v>CUMPLIDA</v>
      </c>
    </row>
    <row r="414" spans="1:17" ht="135.75" x14ac:dyDescent="0.2">
      <c r="A414" s="331" t="s">
        <v>19</v>
      </c>
      <c r="B414" s="332" t="s">
        <v>14</v>
      </c>
      <c r="C414" s="767"/>
      <c r="D414" s="767"/>
      <c r="E414" s="769"/>
      <c r="F414" s="769"/>
      <c r="G414" s="320" t="s">
        <v>2241</v>
      </c>
      <c r="H414" s="321" t="s">
        <v>1679</v>
      </c>
      <c r="I414" s="321" t="s">
        <v>99</v>
      </c>
      <c r="J414" s="333">
        <v>1</v>
      </c>
      <c r="K414" s="327">
        <v>45566</v>
      </c>
      <c r="L414" s="327">
        <v>45626</v>
      </c>
      <c r="M414" s="324">
        <f t="shared" si="16"/>
        <v>8.5714285714285712</v>
      </c>
      <c r="N414" s="343">
        <v>1</v>
      </c>
      <c r="O414" s="330" t="s">
        <v>741</v>
      </c>
      <c r="P414" s="325">
        <f t="shared" si="15"/>
        <v>1</v>
      </c>
      <c r="Q414" s="326" t="str" cm="1">
        <f t="array" aca="1" ref="Q414" ca="1">IF(ISNUMBER(P414),IF(P414=100%,"CUMPLIDA",IF(AND(ISNUMBER(L414),ISNUMBER(INDIRECT("FECHA_"&amp;$B414,1))), IF(L414&lt;=INDIRECT("FECHA_"&amp;$B414,1),"INCUMPLIDA","PROCESO"), "VERIFICAR FECHA")),"SIN VALOR AVANCE")</f>
        <v>CUMPLIDA</v>
      </c>
    </row>
    <row r="415" spans="1:17" ht="45.75" x14ac:dyDescent="0.2">
      <c r="A415" s="331" t="s">
        <v>19</v>
      </c>
      <c r="B415" s="332" t="s">
        <v>14</v>
      </c>
      <c r="C415" s="767"/>
      <c r="D415" s="767"/>
      <c r="E415" s="769"/>
      <c r="F415" s="769"/>
      <c r="G415" s="320" t="s">
        <v>2243</v>
      </c>
      <c r="H415" s="321" t="s">
        <v>101</v>
      </c>
      <c r="I415" s="321" t="s">
        <v>102</v>
      </c>
      <c r="J415" s="333">
        <v>1</v>
      </c>
      <c r="K415" s="327">
        <v>45566</v>
      </c>
      <c r="L415" s="327">
        <v>45626</v>
      </c>
      <c r="M415" s="324">
        <f t="shared" si="16"/>
        <v>8.5714285714285712</v>
      </c>
      <c r="N415" s="343">
        <v>1</v>
      </c>
      <c r="O415" s="321" t="s">
        <v>2458</v>
      </c>
      <c r="P415" s="325">
        <f t="shared" si="15"/>
        <v>1</v>
      </c>
      <c r="Q415" s="326" t="str" cm="1">
        <f t="array" aca="1" ref="Q415" ca="1">IF(ISNUMBER(P415),IF(P415=100%,"CUMPLIDA",IF(AND(ISNUMBER(L415),ISNUMBER(INDIRECT("FECHA_"&amp;$B415,1))), IF(L415&lt;=INDIRECT("FECHA_"&amp;$B415,1),"INCUMPLIDA","PROCESO"), "VERIFICAR FECHA")),"SIN VALOR AVANCE")</f>
        <v>CUMPLIDA</v>
      </c>
    </row>
    <row r="416" spans="1:17" ht="195" x14ac:dyDescent="0.2">
      <c r="A416" s="331" t="s">
        <v>19</v>
      </c>
      <c r="B416" s="332" t="s">
        <v>14</v>
      </c>
      <c r="C416" s="767"/>
      <c r="D416" s="767"/>
      <c r="E416" s="769"/>
      <c r="F416" s="769"/>
      <c r="G416" s="320" t="s">
        <v>2244</v>
      </c>
      <c r="H416" s="321" t="s">
        <v>239</v>
      </c>
      <c r="I416" s="321" t="s">
        <v>240</v>
      </c>
      <c r="J416" s="333">
        <v>1</v>
      </c>
      <c r="K416" s="327">
        <v>45231</v>
      </c>
      <c r="L416" s="327">
        <v>45747</v>
      </c>
      <c r="M416" s="324">
        <v>73.714285714285708</v>
      </c>
      <c r="N416" s="343">
        <v>1</v>
      </c>
      <c r="O416" s="321" t="s">
        <v>2465</v>
      </c>
      <c r="P416" s="325">
        <f t="shared" si="15"/>
        <v>1</v>
      </c>
      <c r="Q416" s="326" t="str" cm="1">
        <f t="array" aca="1" ref="Q416" ca="1">IF(ISNUMBER(P416),IF(P416=100%,"CUMPLIDA",IF(AND(ISNUMBER(L416),ISNUMBER(INDIRECT("FECHA_"&amp;$B416,1))), IF(L416&lt;=INDIRECT("FECHA_"&amp;$B416,1),"INCUMPLIDA","PROCESO"), "VERIFICAR FECHA")),"SIN VALOR AVANCE")</f>
        <v>CUMPLIDA</v>
      </c>
    </row>
    <row r="417" spans="1:18" ht="135.75" x14ac:dyDescent="0.2">
      <c r="A417" s="331" t="s">
        <v>19</v>
      </c>
      <c r="B417" s="332" t="s">
        <v>14</v>
      </c>
      <c r="C417" s="767"/>
      <c r="D417" s="767"/>
      <c r="E417" s="769"/>
      <c r="F417" s="769"/>
      <c r="G417" s="320" t="s">
        <v>2245</v>
      </c>
      <c r="H417" s="321" t="s">
        <v>104</v>
      </c>
      <c r="I417" s="321" t="s">
        <v>105</v>
      </c>
      <c r="J417" s="333">
        <v>1</v>
      </c>
      <c r="K417" s="327">
        <v>45566</v>
      </c>
      <c r="L417" s="327">
        <v>45626</v>
      </c>
      <c r="M417" s="324">
        <f t="shared" ref="M417:M438" si="17">(L417-K417)/7</f>
        <v>8.5714285714285712</v>
      </c>
      <c r="N417" s="343">
        <v>1</v>
      </c>
      <c r="O417" s="330" t="s">
        <v>741</v>
      </c>
      <c r="P417" s="325">
        <f t="shared" si="15"/>
        <v>1</v>
      </c>
      <c r="Q417" s="326" t="str" cm="1">
        <f t="array" aca="1" ref="Q417" ca="1">IF(ISNUMBER(P417),IF(P417=100%,"CUMPLIDA",IF(AND(ISNUMBER(L417),ISNUMBER(INDIRECT("FECHA_"&amp;$B417,1))), IF(L417&lt;=INDIRECT("FECHA_"&amp;$B417,1),"INCUMPLIDA","PROCESO"), "VERIFICAR FECHA")),"SIN VALOR AVANCE")</f>
        <v>CUMPLIDA</v>
      </c>
    </row>
    <row r="418" spans="1:18" ht="45.75" x14ac:dyDescent="0.2">
      <c r="A418" s="331" t="s">
        <v>19</v>
      </c>
      <c r="B418" s="332" t="s">
        <v>14</v>
      </c>
      <c r="C418" s="767"/>
      <c r="D418" s="767"/>
      <c r="E418" s="769"/>
      <c r="F418" s="769"/>
      <c r="G418" s="320" t="s">
        <v>2246</v>
      </c>
      <c r="H418" s="321" t="s">
        <v>106</v>
      </c>
      <c r="I418" s="321" t="s">
        <v>107</v>
      </c>
      <c r="J418" s="333">
        <v>1</v>
      </c>
      <c r="K418" s="327">
        <v>45566</v>
      </c>
      <c r="L418" s="327">
        <v>45626</v>
      </c>
      <c r="M418" s="324">
        <f t="shared" si="17"/>
        <v>8.5714285714285712</v>
      </c>
      <c r="N418" s="343">
        <v>1</v>
      </c>
      <c r="O418" s="321" t="s">
        <v>2458</v>
      </c>
      <c r="P418" s="325">
        <f t="shared" si="15"/>
        <v>1</v>
      </c>
      <c r="Q418" s="326" t="str" cm="1">
        <f t="array" aca="1" ref="Q418" ca="1">IF(ISNUMBER(P418),IF(P418=100%,"CUMPLIDA",IF(AND(ISNUMBER(L418),ISNUMBER(INDIRECT("FECHA_"&amp;$B418,1))), IF(L418&lt;=INDIRECT("FECHA_"&amp;$B418,1),"INCUMPLIDA","PROCESO"), "VERIFICAR FECHA")),"SIN VALOR AVANCE")</f>
        <v>CUMPLIDA</v>
      </c>
    </row>
    <row r="419" spans="1:18" ht="225.75" x14ac:dyDescent="0.2">
      <c r="A419" s="331" t="s">
        <v>19</v>
      </c>
      <c r="B419" s="332" t="s">
        <v>14</v>
      </c>
      <c r="C419" s="767"/>
      <c r="D419" s="767"/>
      <c r="E419" s="769"/>
      <c r="F419" s="769"/>
      <c r="G419" s="320" t="s">
        <v>2247</v>
      </c>
      <c r="H419" s="321" t="s">
        <v>108</v>
      </c>
      <c r="I419" s="321" t="s">
        <v>109</v>
      </c>
      <c r="J419" s="333">
        <v>1</v>
      </c>
      <c r="K419" s="327">
        <v>45566</v>
      </c>
      <c r="L419" s="327">
        <v>45716</v>
      </c>
      <c r="M419" s="324">
        <f t="shared" si="17"/>
        <v>21.428571428571427</v>
      </c>
      <c r="N419" s="343">
        <v>1</v>
      </c>
      <c r="O419" s="330" t="s">
        <v>754</v>
      </c>
      <c r="P419" s="325">
        <f t="shared" si="15"/>
        <v>1</v>
      </c>
      <c r="Q419" s="326" t="str" cm="1">
        <f t="array" aca="1" ref="Q419" ca="1">IF(ISNUMBER(P419),IF(P419=100%,"CUMPLIDA",IF(AND(ISNUMBER(L419),ISNUMBER(INDIRECT("FECHA_"&amp;$B419,1))), IF(L419&lt;=INDIRECT("FECHA_"&amp;$B419,1),"INCUMPLIDA","PROCESO"), "VERIFICAR FECHA")),"SIN VALOR AVANCE")</f>
        <v>CUMPLIDA</v>
      </c>
      <c r="R419" s="27">
        <v>100</v>
      </c>
    </row>
    <row r="420" spans="1:18" ht="45.75" x14ac:dyDescent="0.2">
      <c r="A420" s="331" t="s">
        <v>19</v>
      </c>
      <c r="B420" s="332" t="s">
        <v>14</v>
      </c>
      <c r="C420" s="767"/>
      <c r="D420" s="767"/>
      <c r="E420" s="769"/>
      <c r="F420" s="769"/>
      <c r="G420" s="320" t="s">
        <v>2249</v>
      </c>
      <c r="H420" s="321" t="s">
        <v>111</v>
      </c>
      <c r="I420" s="321" t="s">
        <v>112</v>
      </c>
      <c r="J420" s="333">
        <v>4</v>
      </c>
      <c r="K420" s="327">
        <v>45717</v>
      </c>
      <c r="L420" s="327">
        <v>46053</v>
      </c>
      <c r="M420" s="324">
        <f t="shared" si="17"/>
        <v>48</v>
      </c>
      <c r="N420" s="343">
        <v>0</v>
      </c>
      <c r="O420" s="321" t="s">
        <v>2458</v>
      </c>
      <c r="P420" s="325">
        <f t="shared" si="15"/>
        <v>0</v>
      </c>
      <c r="Q420" s="326" t="str" cm="1">
        <f t="array" aca="1" ref="Q420" ca="1">IF(ISNUMBER(P420),IF(P420=100%,"CUMPLIDA",IF(AND(ISNUMBER(L420),ISNUMBER(INDIRECT("FECHA_"&amp;$B420,1))), IF(L420&lt;=INDIRECT("FECHA_"&amp;$B420,1),"INCUMPLIDA","PROCESO"), "VERIFICAR FECHA")),"SIN VALOR AVANCE")</f>
        <v>PROCESO</v>
      </c>
    </row>
    <row r="421" spans="1:18" ht="135.75" x14ac:dyDescent="0.2">
      <c r="A421" s="331" t="s">
        <v>19</v>
      </c>
      <c r="B421" s="332" t="s">
        <v>14</v>
      </c>
      <c r="C421" s="767"/>
      <c r="D421" s="767"/>
      <c r="E421" s="769"/>
      <c r="F421" s="769"/>
      <c r="G421" s="320" t="s">
        <v>2250</v>
      </c>
      <c r="H421" s="321" t="s">
        <v>115</v>
      </c>
      <c r="I421" s="321" t="s">
        <v>116</v>
      </c>
      <c r="J421" s="333">
        <v>1</v>
      </c>
      <c r="K421" s="327">
        <v>45717</v>
      </c>
      <c r="L421" s="327">
        <v>46053</v>
      </c>
      <c r="M421" s="324">
        <f t="shared" si="17"/>
        <v>48</v>
      </c>
      <c r="N421" s="343">
        <v>0</v>
      </c>
      <c r="O421" s="330" t="s">
        <v>741</v>
      </c>
      <c r="P421" s="325">
        <f t="shared" si="15"/>
        <v>0</v>
      </c>
      <c r="Q421" s="326" t="str" cm="1">
        <f t="array" aca="1" ref="Q421" ca="1">IF(ISNUMBER(P421),IF(P421=100%,"CUMPLIDA",IF(AND(ISNUMBER(L421),ISNUMBER(INDIRECT("FECHA_"&amp;$B421,1))), IF(L421&lt;=INDIRECT("FECHA_"&amp;$B421,1),"INCUMPLIDA","PROCESO"), "VERIFICAR FECHA")),"SIN VALOR AVANCE")</f>
        <v>PROCESO</v>
      </c>
    </row>
    <row r="422" spans="1:18" ht="225.75" x14ac:dyDescent="0.2">
      <c r="A422" s="331" t="s">
        <v>19</v>
      </c>
      <c r="B422" s="332" t="s">
        <v>14</v>
      </c>
      <c r="C422" s="767"/>
      <c r="D422" s="767"/>
      <c r="E422" s="769"/>
      <c r="F422" s="769"/>
      <c r="G422" s="320" t="s">
        <v>2251</v>
      </c>
      <c r="H422" s="321" t="s">
        <v>118</v>
      </c>
      <c r="I422" s="321" t="s">
        <v>119</v>
      </c>
      <c r="J422" s="333">
        <v>2</v>
      </c>
      <c r="K422" s="327">
        <v>45717</v>
      </c>
      <c r="L422" s="327">
        <v>46053</v>
      </c>
      <c r="M422" s="324">
        <f t="shared" si="17"/>
        <v>48</v>
      </c>
      <c r="N422" s="343">
        <v>0</v>
      </c>
      <c r="O422" s="330" t="s">
        <v>754</v>
      </c>
      <c r="P422" s="325">
        <f t="shared" si="15"/>
        <v>0</v>
      </c>
      <c r="Q422" s="326" t="str" cm="1">
        <f t="array" aca="1" ref="Q422" ca="1">IF(ISNUMBER(P422),IF(P422=100%,"CUMPLIDA",IF(AND(ISNUMBER(L422),ISNUMBER(INDIRECT("FECHA_"&amp;$B422,1))), IF(L422&lt;=INDIRECT("FECHA_"&amp;$B422,1),"INCUMPLIDA","PROCESO"), "VERIFICAR FECHA")),"SIN VALOR AVANCE")</f>
        <v>PROCESO</v>
      </c>
    </row>
    <row r="423" spans="1:18" ht="195" x14ac:dyDescent="0.2">
      <c r="A423" s="331" t="s">
        <v>19</v>
      </c>
      <c r="B423" s="332" t="s">
        <v>14</v>
      </c>
      <c r="C423" s="767"/>
      <c r="D423" s="767"/>
      <c r="E423" s="769"/>
      <c r="F423" s="769"/>
      <c r="G423" s="320" t="s">
        <v>2466</v>
      </c>
      <c r="H423" s="321" t="s">
        <v>2467</v>
      </c>
      <c r="I423" s="321" t="s">
        <v>2468</v>
      </c>
      <c r="J423" s="333">
        <v>4</v>
      </c>
      <c r="K423" s="327">
        <v>44986</v>
      </c>
      <c r="L423" s="327">
        <v>45351</v>
      </c>
      <c r="M423" s="324">
        <f t="shared" si="17"/>
        <v>52.142857142857146</v>
      </c>
      <c r="N423" s="325">
        <v>1</v>
      </c>
      <c r="O423" s="321" t="s">
        <v>2469</v>
      </c>
      <c r="P423" s="325">
        <f t="shared" si="15"/>
        <v>1</v>
      </c>
      <c r="Q423" s="326" t="str" cm="1">
        <f t="array" aca="1" ref="Q423" ca="1">IF(ISNUMBER(P423),IF(P423=100%,"CUMPLIDA",IF(AND(ISNUMBER(L423),ISNUMBER(INDIRECT("FECHA_"&amp;$B423,1))), IF(L423&lt;=INDIRECT("FECHA_"&amp;$B423,1),"INCUMPLIDA","PROCESO"), "VERIFICAR FECHA")),"SIN VALOR AVANCE")</f>
        <v>CUMPLIDA</v>
      </c>
    </row>
    <row r="424" spans="1:18" ht="105" customHeight="1" x14ac:dyDescent="0.2">
      <c r="A424" s="331" t="s">
        <v>19</v>
      </c>
      <c r="B424" s="332" t="s">
        <v>14</v>
      </c>
      <c r="C424" s="767"/>
      <c r="D424" s="767"/>
      <c r="E424" s="320" t="s">
        <v>2470</v>
      </c>
      <c r="F424" s="769"/>
      <c r="G424" s="334" t="s">
        <v>2471</v>
      </c>
      <c r="H424" s="335" t="s">
        <v>2472</v>
      </c>
      <c r="I424" s="321" t="s">
        <v>2473</v>
      </c>
      <c r="J424" s="333">
        <v>2</v>
      </c>
      <c r="K424" s="323">
        <v>44986</v>
      </c>
      <c r="L424" s="323">
        <v>45351</v>
      </c>
      <c r="M424" s="324">
        <f t="shared" si="17"/>
        <v>52.142857142857146</v>
      </c>
      <c r="N424" s="325">
        <v>1</v>
      </c>
      <c r="O424" s="321" t="s">
        <v>2474</v>
      </c>
      <c r="P424" s="325">
        <f t="shared" si="15"/>
        <v>1</v>
      </c>
      <c r="Q424" s="326" t="str" cm="1">
        <f t="array" aca="1" ref="Q424" ca="1">IF(ISNUMBER(P424),IF(P424=100%,"CUMPLIDA",IF(AND(ISNUMBER(L424),ISNUMBER(INDIRECT("FECHA_"&amp;$B424,1))), IF(L424&lt;=INDIRECT("FECHA_"&amp;$B424,1),"INCUMPLIDA","PROCESO"), "VERIFICAR FECHA")),"SIN VALOR AVANCE")</f>
        <v>CUMPLIDA</v>
      </c>
    </row>
    <row r="425" spans="1:18" ht="270" x14ac:dyDescent="0.2">
      <c r="A425" s="331" t="s">
        <v>19</v>
      </c>
      <c r="B425" s="332" t="s">
        <v>14</v>
      </c>
      <c r="C425" s="767"/>
      <c r="D425" s="767"/>
      <c r="E425" s="334" t="s">
        <v>2475</v>
      </c>
      <c r="F425" s="769"/>
      <c r="G425" s="320" t="s">
        <v>2476</v>
      </c>
      <c r="H425" s="321" t="s">
        <v>2477</v>
      </c>
      <c r="I425" s="321" t="s">
        <v>2473</v>
      </c>
      <c r="J425" s="333">
        <v>2</v>
      </c>
      <c r="K425" s="323">
        <v>44986</v>
      </c>
      <c r="L425" s="323">
        <v>45351</v>
      </c>
      <c r="M425" s="324">
        <f t="shared" si="17"/>
        <v>52.142857142857146</v>
      </c>
      <c r="N425" s="325">
        <v>1</v>
      </c>
      <c r="O425" s="321" t="s">
        <v>2478</v>
      </c>
      <c r="P425" s="325">
        <f t="shared" si="15"/>
        <v>1</v>
      </c>
      <c r="Q425" s="326" t="str" cm="1">
        <f t="array" aca="1" ref="Q425" ca="1">IF(ISNUMBER(P425),IF(P425=100%,"CUMPLIDA",IF(AND(ISNUMBER(L425),ISNUMBER(INDIRECT("FECHA_"&amp;$B425,1))), IF(L425&lt;=INDIRECT("FECHA_"&amp;$B425,1),"INCUMPLIDA","PROCESO"), "VERIFICAR FECHA")),"SIN VALOR AVANCE")</f>
        <v>CUMPLIDA</v>
      </c>
    </row>
    <row r="426" spans="1:18" ht="75" customHeight="1" x14ac:dyDescent="0.2">
      <c r="A426" s="331" t="s">
        <v>19</v>
      </c>
      <c r="B426" s="332" t="s">
        <v>14</v>
      </c>
      <c r="C426" s="767"/>
      <c r="D426" s="767"/>
      <c r="E426" s="770" t="s">
        <v>2479</v>
      </c>
      <c r="F426" s="769"/>
      <c r="G426" s="320" t="s">
        <v>2480</v>
      </c>
      <c r="H426" s="321" t="s">
        <v>2481</v>
      </c>
      <c r="I426" s="321" t="s">
        <v>2482</v>
      </c>
      <c r="J426" s="333">
        <v>3</v>
      </c>
      <c r="K426" s="323">
        <v>45139</v>
      </c>
      <c r="L426" s="323">
        <v>45291</v>
      </c>
      <c r="M426" s="324">
        <f t="shared" si="17"/>
        <v>21.714285714285715</v>
      </c>
      <c r="N426" s="325">
        <v>1</v>
      </c>
      <c r="O426" s="321" t="s">
        <v>2483</v>
      </c>
      <c r="P426" s="325">
        <f t="shared" si="15"/>
        <v>1</v>
      </c>
      <c r="Q426" s="326" t="str" cm="1">
        <f t="array" aca="1" ref="Q426" ca="1">IF(ISNUMBER(P426),IF(P426=100%,"CUMPLIDA",IF(AND(ISNUMBER(L426),ISNUMBER(INDIRECT("FECHA_"&amp;$B426,1))), IF(L426&lt;=INDIRECT("FECHA_"&amp;$B426,1),"INCUMPLIDA","PROCESO"), "VERIFICAR FECHA")),"SIN VALOR AVANCE")</f>
        <v>CUMPLIDA</v>
      </c>
    </row>
    <row r="427" spans="1:18" ht="135" customHeight="1" x14ac:dyDescent="0.2">
      <c r="A427" s="331" t="s">
        <v>19</v>
      </c>
      <c r="B427" s="332" t="s">
        <v>14</v>
      </c>
      <c r="C427" s="767"/>
      <c r="D427" s="767"/>
      <c r="E427" s="770"/>
      <c r="F427" s="769"/>
      <c r="G427" s="320" t="s">
        <v>2484</v>
      </c>
      <c r="H427" s="321" t="s">
        <v>2485</v>
      </c>
      <c r="I427" s="321" t="s">
        <v>2486</v>
      </c>
      <c r="J427" s="333">
        <v>1</v>
      </c>
      <c r="K427" s="323">
        <v>45139</v>
      </c>
      <c r="L427" s="323">
        <v>45169</v>
      </c>
      <c r="M427" s="324">
        <f t="shared" si="17"/>
        <v>4.2857142857142856</v>
      </c>
      <c r="N427" s="325">
        <v>1</v>
      </c>
      <c r="O427" s="321" t="s">
        <v>2483</v>
      </c>
      <c r="P427" s="325">
        <f t="shared" si="15"/>
        <v>1</v>
      </c>
      <c r="Q427" s="326" t="str" cm="1">
        <f t="array" aca="1" ref="Q427" ca="1">IF(ISNUMBER(P427),IF(P427=100%,"CUMPLIDA",IF(AND(ISNUMBER(L427),ISNUMBER(INDIRECT("FECHA_"&amp;$B427,1))), IF(L427&lt;=INDIRECT("FECHA_"&amp;$B427,1),"INCUMPLIDA","PROCESO"), "VERIFICAR FECHA")),"SIN VALOR AVANCE")</f>
        <v>CUMPLIDA</v>
      </c>
    </row>
    <row r="428" spans="1:18" ht="45.75" customHeight="1" x14ac:dyDescent="0.2">
      <c r="A428" s="331" t="s">
        <v>19</v>
      </c>
      <c r="B428" s="332" t="s">
        <v>14</v>
      </c>
      <c r="C428" s="767"/>
      <c r="D428" s="767"/>
      <c r="E428" s="769" t="s">
        <v>2487</v>
      </c>
      <c r="F428" s="769"/>
      <c r="G428" s="320" t="s">
        <v>2238</v>
      </c>
      <c r="H428" s="321" t="s">
        <v>1675</v>
      </c>
      <c r="I428" s="321" t="s">
        <v>1676</v>
      </c>
      <c r="J428" s="333">
        <v>1</v>
      </c>
      <c r="K428" s="327">
        <v>45231</v>
      </c>
      <c r="L428" s="327">
        <v>45504</v>
      </c>
      <c r="M428" s="324">
        <f t="shared" si="17"/>
        <v>39</v>
      </c>
      <c r="N428" s="325">
        <v>1</v>
      </c>
      <c r="O428" s="321" t="s">
        <v>2458</v>
      </c>
      <c r="P428" s="325">
        <f t="shared" si="15"/>
        <v>1</v>
      </c>
      <c r="Q428" s="326" t="str" cm="1">
        <f t="array" aca="1" ref="Q428" ca="1">IF(ISNUMBER(P428),IF(P428=100%,"CUMPLIDA",IF(AND(ISNUMBER(L428),ISNUMBER(INDIRECT("FECHA_"&amp;$B428,1))), IF(L428&lt;=INDIRECT("FECHA_"&amp;$B428,1),"INCUMPLIDA","PROCESO"), "VERIFICAR FECHA")),"SIN VALOR AVANCE")</f>
        <v>CUMPLIDA</v>
      </c>
    </row>
    <row r="429" spans="1:18" ht="195.75" x14ac:dyDescent="0.2">
      <c r="A429" s="331" t="s">
        <v>19</v>
      </c>
      <c r="B429" s="332" t="s">
        <v>14</v>
      </c>
      <c r="C429" s="767"/>
      <c r="D429" s="767"/>
      <c r="E429" s="769"/>
      <c r="F429" s="769"/>
      <c r="G429" s="320" t="s">
        <v>2241</v>
      </c>
      <c r="H429" s="321" t="s">
        <v>1679</v>
      </c>
      <c r="I429" s="321" t="s">
        <v>99</v>
      </c>
      <c r="J429" s="333">
        <v>1</v>
      </c>
      <c r="K429" s="327">
        <v>45323</v>
      </c>
      <c r="L429" s="327">
        <v>45747</v>
      </c>
      <c r="M429" s="324">
        <f t="shared" si="17"/>
        <v>60.571428571428569</v>
      </c>
      <c r="N429" s="325">
        <v>1</v>
      </c>
      <c r="O429" s="330" t="s">
        <v>2459</v>
      </c>
      <c r="P429" s="325">
        <f t="shared" si="15"/>
        <v>1</v>
      </c>
      <c r="Q429" s="326" t="str" cm="1">
        <f t="array" aca="1" ref="Q429" ca="1">IF(ISNUMBER(P429),IF(P429=100%,"CUMPLIDA",IF(AND(ISNUMBER(L429),ISNUMBER(INDIRECT("FECHA_"&amp;$B429,1))), IF(L429&lt;=INDIRECT("FECHA_"&amp;$B429,1),"INCUMPLIDA","PROCESO"), "VERIFICAR FECHA")),"SIN VALOR AVANCE")</f>
        <v>CUMPLIDA</v>
      </c>
    </row>
    <row r="430" spans="1:18" ht="45.75" x14ac:dyDescent="0.2">
      <c r="A430" s="331" t="s">
        <v>19</v>
      </c>
      <c r="B430" s="332" t="s">
        <v>14</v>
      </c>
      <c r="C430" s="767"/>
      <c r="D430" s="767"/>
      <c r="E430" s="769"/>
      <c r="F430" s="769"/>
      <c r="G430" s="320" t="s">
        <v>2243</v>
      </c>
      <c r="H430" s="321" t="s">
        <v>101</v>
      </c>
      <c r="I430" s="321" t="s">
        <v>102</v>
      </c>
      <c r="J430" s="333">
        <v>1</v>
      </c>
      <c r="K430" s="327">
        <v>45323</v>
      </c>
      <c r="L430" s="327">
        <v>45747</v>
      </c>
      <c r="M430" s="324">
        <f t="shared" si="17"/>
        <v>60.571428571428569</v>
      </c>
      <c r="N430" s="325">
        <v>1</v>
      </c>
      <c r="O430" s="321" t="s">
        <v>2458</v>
      </c>
      <c r="P430" s="325">
        <f t="shared" si="15"/>
        <v>1</v>
      </c>
      <c r="Q430" s="326" t="str" cm="1">
        <f t="array" aca="1" ref="Q430" ca="1">IF(ISNUMBER(P430),IF(P430=100%,"CUMPLIDA",IF(AND(ISNUMBER(L430),ISNUMBER(INDIRECT("FECHA_"&amp;$B430,1))), IF(L430&lt;=INDIRECT("FECHA_"&amp;$B430,1),"INCUMPLIDA","PROCESO"), "VERIFICAR FECHA")),"SIN VALOR AVANCE")</f>
        <v>CUMPLIDA</v>
      </c>
    </row>
    <row r="431" spans="1:18" ht="195.75" x14ac:dyDescent="0.2">
      <c r="A431" s="331" t="s">
        <v>19</v>
      </c>
      <c r="B431" s="332" t="s">
        <v>14</v>
      </c>
      <c r="C431" s="767"/>
      <c r="D431" s="767"/>
      <c r="E431" s="769"/>
      <c r="F431" s="769"/>
      <c r="G431" s="320" t="s">
        <v>2244</v>
      </c>
      <c r="H431" s="321" t="s">
        <v>239</v>
      </c>
      <c r="I431" s="321" t="s">
        <v>240</v>
      </c>
      <c r="J431" s="333">
        <v>1</v>
      </c>
      <c r="K431" s="327">
        <v>45231</v>
      </c>
      <c r="L431" s="327">
        <v>45747</v>
      </c>
      <c r="M431" s="324">
        <f t="shared" si="17"/>
        <v>73.714285714285708</v>
      </c>
      <c r="N431" s="325">
        <v>1</v>
      </c>
      <c r="O431" s="321" t="s">
        <v>2417</v>
      </c>
      <c r="P431" s="325">
        <f t="shared" si="15"/>
        <v>1</v>
      </c>
      <c r="Q431" s="326" t="str" cm="1">
        <f t="array" aca="1" ref="Q431" ca="1">IF(ISNUMBER(P431),IF(P431=100%,"CUMPLIDA",IF(AND(ISNUMBER(L431),ISNUMBER(INDIRECT("FECHA_"&amp;$B431,1))), IF(L431&lt;=INDIRECT("FECHA_"&amp;$B431,1),"INCUMPLIDA","PROCESO"), "VERIFICAR FECHA")),"SIN VALOR AVANCE")</f>
        <v>CUMPLIDA</v>
      </c>
    </row>
    <row r="432" spans="1:18" ht="195.75" x14ac:dyDescent="0.2">
      <c r="A432" s="331" t="s">
        <v>19</v>
      </c>
      <c r="B432" s="332" t="s">
        <v>14</v>
      </c>
      <c r="C432" s="767"/>
      <c r="D432" s="767"/>
      <c r="E432" s="769"/>
      <c r="F432" s="769"/>
      <c r="G432" s="320" t="s">
        <v>2245</v>
      </c>
      <c r="H432" s="321" t="s">
        <v>104</v>
      </c>
      <c r="I432" s="321" t="s">
        <v>105</v>
      </c>
      <c r="J432" s="333">
        <v>1</v>
      </c>
      <c r="K432" s="327">
        <v>45323</v>
      </c>
      <c r="L432" s="327">
        <v>45747</v>
      </c>
      <c r="M432" s="324">
        <f t="shared" si="17"/>
        <v>60.571428571428569</v>
      </c>
      <c r="N432" s="325">
        <v>1</v>
      </c>
      <c r="O432" s="321" t="s">
        <v>2417</v>
      </c>
      <c r="P432" s="325">
        <f t="shared" si="15"/>
        <v>1</v>
      </c>
      <c r="Q432" s="326" t="str" cm="1">
        <f t="array" aca="1" ref="Q432" ca="1">IF(ISNUMBER(P432),IF(P432=100%,"CUMPLIDA",IF(AND(ISNUMBER(L432),ISNUMBER(INDIRECT("FECHA_"&amp;$B432,1))), IF(L432&lt;=INDIRECT("FECHA_"&amp;$B432,1),"INCUMPLIDA","PROCESO"), "VERIFICAR FECHA")),"SIN VALOR AVANCE")</f>
        <v>CUMPLIDA</v>
      </c>
    </row>
    <row r="433" spans="1:17" ht="45.75" x14ac:dyDescent="0.2">
      <c r="A433" s="331" t="s">
        <v>19</v>
      </c>
      <c r="B433" s="332" t="s">
        <v>14</v>
      </c>
      <c r="C433" s="767"/>
      <c r="D433" s="767"/>
      <c r="E433" s="769"/>
      <c r="F433" s="769"/>
      <c r="G433" s="320" t="s">
        <v>2246</v>
      </c>
      <c r="H433" s="321" t="s">
        <v>106</v>
      </c>
      <c r="I433" s="321" t="s">
        <v>107</v>
      </c>
      <c r="J433" s="333">
        <v>1</v>
      </c>
      <c r="K433" s="327">
        <v>45231</v>
      </c>
      <c r="L433" s="327">
        <v>45747</v>
      </c>
      <c r="M433" s="324">
        <f t="shared" si="17"/>
        <v>73.714285714285708</v>
      </c>
      <c r="N433" s="325">
        <v>1</v>
      </c>
      <c r="O433" s="321" t="s">
        <v>2458</v>
      </c>
      <c r="P433" s="325">
        <f t="shared" si="15"/>
        <v>1</v>
      </c>
      <c r="Q433" s="326" t="str" cm="1">
        <f t="array" aca="1" ref="Q433" ca="1">IF(ISNUMBER(P433),IF(P433=100%,"CUMPLIDA",IF(AND(ISNUMBER(L433),ISNUMBER(INDIRECT("FECHA_"&amp;$B433,1))), IF(L433&lt;=INDIRECT("FECHA_"&amp;$B433,1),"INCUMPLIDA","PROCESO"), "VERIFICAR FECHA")),"SIN VALOR AVANCE")</f>
        <v>CUMPLIDA</v>
      </c>
    </row>
    <row r="434" spans="1:17" ht="225.75" x14ac:dyDescent="0.2">
      <c r="A434" s="331" t="s">
        <v>19</v>
      </c>
      <c r="B434" s="332" t="s">
        <v>14</v>
      </c>
      <c r="C434" s="767"/>
      <c r="D434" s="767"/>
      <c r="E434" s="769"/>
      <c r="F434" s="769"/>
      <c r="G434" s="320" t="s">
        <v>2247</v>
      </c>
      <c r="H434" s="321" t="s">
        <v>108</v>
      </c>
      <c r="I434" s="321" t="s">
        <v>109</v>
      </c>
      <c r="J434" s="333">
        <v>1</v>
      </c>
      <c r="K434" s="327">
        <v>45231</v>
      </c>
      <c r="L434" s="327">
        <v>45808</v>
      </c>
      <c r="M434" s="324">
        <f t="shared" si="17"/>
        <v>82.428571428571431</v>
      </c>
      <c r="N434" s="325">
        <v>1</v>
      </c>
      <c r="O434" s="330" t="s">
        <v>754</v>
      </c>
      <c r="P434" s="325">
        <f t="shared" si="15"/>
        <v>1</v>
      </c>
      <c r="Q434" s="326" t="str" cm="1">
        <f t="array" aca="1" ref="Q434" ca="1">IF(ISNUMBER(P434),IF(P434=100%,"CUMPLIDA",IF(AND(ISNUMBER(L434),ISNUMBER(INDIRECT("FECHA_"&amp;$B434,1))), IF(L434&lt;=INDIRECT("FECHA_"&amp;$B434,1),"INCUMPLIDA","PROCESO"), "VERIFICAR FECHA")),"SIN VALOR AVANCE")</f>
        <v>CUMPLIDA</v>
      </c>
    </row>
    <row r="435" spans="1:17" ht="45.75" x14ac:dyDescent="0.2">
      <c r="A435" s="331" t="s">
        <v>19</v>
      </c>
      <c r="B435" s="332" t="s">
        <v>14</v>
      </c>
      <c r="C435" s="767"/>
      <c r="D435" s="767"/>
      <c r="E435" s="769"/>
      <c r="F435" s="769"/>
      <c r="G435" s="320" t="s">
        <v>2249</v>
      </c>
      <c r="H435" s="321" t="s">
        <v>111</v>
      </c>
      <c r="I435" s="321" t="s">
        <v>112</v>
      </c>
      <c r="J435" s="333">
        <v>7</v>
      </c>
      <c r="K435" s="327">
        <v>46024</v>
      </c>
      <c r="L435" s="327">
        <v>46660</v>
      </c>
      <c r="M435" s="324">
        <f t="shared" si="17"/>
        <v>90.857142857142861</v>
      </c>
      <c r="N435" s="325">
        <v>0</v>
      </c>
      <c r="O435" s="321" t="s">
        <v>2458</v>
      </c>
      <c r="P435" s="325">
        <f t="shared" si="15"/>
        <v>0</v>
      </c>
      <c r="Q435" s="326" t="str" cm="1">
        <f t="array" aca="1" ref="Q435" ca="1">IF(ISNUMBER(P435),IF(P435=100%,"CUMPLIDA",IF(AND(ISNUMBER(L435),ISNUMBER(INDIRECT("FECHA_"&amp;$B435,1))), IF(L435&lt;=INDIRECT("FECHA_"&amp;$B435,1),"INCUMPLIDA","PROCESO"), "VERIFICAR FECHA")),"SIN VALOR AVANCE")</f>
        <v>PROCESO</v>
      </c>
    </row>
    <row r="436" spans="1:17" ht="135.75" x14ac:dyDescent="0.2">
      <c r="A436" s="331" t="s">
        <v>19</v>
      </c>
      <c r="B436" s="332" t="s">
        <v>14</v>
      </c>
      <c r="C436" s="767"/>
      <c r="D436" s="767"/>
      <c r="E436" s="769"/>
      <c r="F436" s="769"/>
      <c r="G436" s="320" t="s">
        <v>2250</v>
      </c>
      <c r="H436" s="321" t="s">
        <v>115</v>
      </c>
      <c r="I436" s="321" t="s">
        <v>116</v>
      </c>
      <c r="J436" s="333">
        <v>1</v>
      </c>
      <c r="K436" s="327">
        <v>46024</v>
      </c>
      <c r="L436" s="327">
        <v>46660</v>
      </c>
      <c r="M436" s="324">
        <f t="shared" si="17"/>
        <v>90.857142857142861</v>
      </c>
      <c r="N436" s="325">
        <v>0</v>
      </c>
      <c r="O436" s="330" t="s">
        <v>741</v>
      </c>
      <c r="P436" s="325">
        <f t="shared" si="15"/>
        <v>0</v>
      </c>
      <c r="Q436" s="326" t="str" cm="1">
        <f t="array" aca="1" ref="Q436" ca="1">IF(ISNUMBER(P436),IF(P436=100%,"CUMPLIDA",IF(AND(ISNUMBER(L436),ISNUMBER(INDIRECT("FECHA_"&amp;$B436,1))), IF(L436&lt;=INDIRECT("FECHA_"&amp;$B436,1),"INCUMPLIDA","PROCESO"), "VERIFICAR FECHA")),"SIN VALOR AVANCE")</f>
        <v>PROCESO</v>
      </c>
    </row>
    <row r="437" spans="1:17" ht="225.75" x14ac:dyDescent="0.2">
      <c r="A437" s="331" t="s">
        <v>19</v>
      </c>
      <c r="B437" s="332" t="s">
        <v>14</v>
      </c>
      <c r="C437" s="767"/>
      <c r="D437" s="767"/>
      <c r="E437" s="769"/>
      <c r="F437" s="769"/>
      <c r="G437" s="320" t="s">
        <v>2251</v>
      </c>
      <c r="H437" s="321" t="s">
        <v>118</v>
      </c>
      <c r="I437" s="321" t="s">
        <v>119</v>
      </c>
      <c r="J437" s="333">
        <v>2</v>
      </c>
      <c r="K437" s="327">
        <v>46024</v>
      </c>
      <c r="L437" s="327">
        <v>46660</v>
      </c>
      <c r="M437" s="324">
        <f t="shared" si="17"/>
        <v>90.857142857142861</v>
      </c>
      <c r="N437" s="325">
        <v>0</v>
      </c>
      <c r="O437" s="330" t="s">
        <v>754</v>
      </c>
      <c r="P437" s="325">
        <f t="shared" si="15"/>
        <v>0</v>
      </c>
      <c r="Q437" s="326" t="str" cm="1">
        <f t="array" aca="1" ref="Q437" ca="1">IF(ISNUMBER(P437),IF(P437=100%,"CUMPLIDA",IF(AND(ISNUMBER(L437),ISNUMBER(INDIRECT("FECHA_"&amp;$B437,1))), IF(L437&lt;=INDIRECT("FECHA_"&amp;$B437,1),"INCUMPLIDA","PROCESO"), "VERIFICAR FECHA")),"SIN VALOR AVANCE")</f>
        <v>PROCESO</v>
      </c>
    </row>
    <row r="438" spans="1:17" ht="150" x14ac:dyDescent="0.2">
      <c r="A438" s="331" t="s">
        <v>19</v>
      </c>
      <c r="B438" s="332" t="s">
        <v>14</v>
      </c>
      <c r="C438" s="767"/>
      <c r="D438" s="767"/>
      <c r="E438" s="769"/>
      <c r="F438" s="769"/>
      <c r="G438" s="320" t="s">
        <v>2488</v>
      </c>
      <c r="H438" s="321" t="s">
        <v>2489</v>
      </c>
      <c r="I438" s="321" t="s">
        <v>2216</v>
      </c>
      <c r="J438" s="333">
        <v>4</v>
      </c>
      <c r="K438" s="327">
        <v>44986</v>
      </c>
      <c r="L438" s="327">
        <v>45351</v>
      </c>
      <c r="M438" s="324">
        <f t="shared" si="17"/>
        <v>52.142857142857146</v>
      </c>
      <c r="N438" s="325">
        <v>1</v>
      </c>
      <c r="O438" s="321" t="s">
        <v>2474</v>
      </c>
      <c r="P438" s="325">
        <f t="shared" si="15"/>
        <v>1</v>
      </c>
      <c r="Q438" s="326" t="str" cm="1">
        <f t="array" aca="1" ref="Q438" ca="1">IF(ISNUMBER(P438),IF(P438=100%,"CUMPLIDA",IF(AND(ISNUMBER(L438),ISNUMBER(INDIRECT("FECHA_"&amp;$B438,1))), IF(L438&lt;=INDIRECT("FECHA_"&amp;$B438,1),"INCUMPLIDA","PROCESO"), "VERIFICAR FECHA")),"SIN VALOR AVANCE")</f>
        <v>CUMPLIDA</v>
      </c>
    </row>
    <row r="439" spans="1:17" ht="165" x14ac:dyDescent="0.2">
      <c r="A439" s="331" t="s">
        <v>19</v>
      </c>
      <c r="B439" s="332" t="s">
        <v>14</v>
      </c>
      <c r="C439" s="767"/>
      <c r="D439" s="767"/>
      <c r="E439" s="769"/>
      <c r="F439" s="769"/>
      <c r="G439" s="320" t="s">
        <v>2490</v>
      </c>
      <c r="H439" s="321" t="s">
        <v>2489</v>
      </c>
      <c r="I439" s="321" t="s">
        <v>2216</v>
      </c>
      <c r="J439" s="333">
        <v>4</v>
      </c>
      <c r="K439" s="327">
        <v>44986</v>
      </c>
      <c r="L439" s="327">
        <v>45351</v>
      </c>
      <c r="M439" s="324">
        <f>(L439-K439)/7</f>
        <v>52.142857142857146</v>
      </c>
      <c r="N439" s="325">
        <v>1</v>
      </c>
      <c r="O439" s="321" t="s">
        <v>2474</v>
      </c>
      <c r="P439" s="325">
        <f t="shared" si="15"/>
        <v>1</v>
      </c>
      <c r="Q439" s="326" t="str" cm="1">
        <f t="array" aca="1" ref="Q439" ca="1">IF(ISNUMBER(P439),IF(P439=100%,"CUMPLIDA",IF(AND(ISNUMBER(L439),ISNUMBER(INDIRECT("FECHA_"&amp;$B439,1))), IF(L439&lt;=INDIRECT("FECHA_"&amp;$B439,1),"INCUMPLIDA","PROCESO"), "VERIFICAR FECHA")),"SIN VALOR AVANCE")</f>
        <v>CUMPLIDA</v>
      </c>
    </row>
    <row r="440" spans="1:17" ht="240.75" customHeight="1" x14ac:dyDescent="0.2">
      <c r="A440" s="331" t="s">
        <v>19</v>
      </c>
      <c r="B440" s="332" t="s">
        <v>14</v>
      </c>
      <c r="C440" s="767" t="s">
        <v>2491</v>
      </c>
      <c r="D440" s="767" t="s">
        <v>1737</v>
      </c>
      <c r="E440" s="769" t="s">
        <v>2492</v>
      </c>
      <c r="F440" s="769" t="s">
        <v>2493</v>
      </c>
      <c r="G440" s="334" t="s">
        <v>2494</v>
      </c>
      <c r="H440" s="335" t="s">
        <v>2495</v>
      </c>
      <c r="I440" s="321" t="s">
        <v>2496</v>
      </c>
      <c r="J440" s="333">
        <v>2</v>
      </c>
      <c r="K440" s="323">
        <v>45200</v>
      </c>
      <c r="L440" s="323">
        <v>45565</v>
      </c>
      <c r="M440" s="324">
        <f t="shared" ref="M440:M456" si="18">(L440-K440)/7</f>
        <v>52.142857142857146</v>
      </c>
      <c r="N440" s="325">
        <v>1</v>
      </c>
      <c r="O440" s="321" t="s">
        <v>2497</v>
      </c>
      <c r="P440" s="325">
        <f t="shared" ref="P440:P503" si="19">IF(B440="ITRC",N440,N440/J440)</f>
        <v>1</v>
      </c>
      <c r="Q440" s="326" t="str" cm="1">
        <f t="array" aca="1" ref="Q440" ca="1">IF(ISNUMBER(P440),IF(P440=100%,"CUMPLIDA",IF(AND(ISNUMBER(L440),ISNUMBER(INDIRECT("FECHA_"&amp;$B440,1))), IF(L440&lt;=INDIRECT("FECHA_"&amp;$B440,1),"INCUMPLIDA","PROCESO"), "VERIFICAR FECHA")),"SIN VALOR AVANCE")</f>
        <v>CUMPLIDA</v>
      </c>
    </row>
    <row r="441" spans="1:17" ht="240" x14ac:dyDescent="0.2">
      <c r="A441" s="331" t="s">
        <v>19</v>
      </c>
      <c r="B441" s="332" t="s">
        <v>14</v>
      </c>
      <c r="C441" s="767"/>
      <c r="D441" s="767"/>
      <c r="E441" s="769"/>
      <c r="F441" s="769"/>
      <c r="G441" s="334" t="s">
        <v>2498</v>
      </c>
      <c r="H441" s="335" t="s">
        <v>2499</v>
      </c>
      <c r="I441" s="321" t="s">
        <v>2500</v>
      </c>
      <c r="J441" s="333">
        <v>35</v>
      </c>
      <c r="K441" s="323">
        <v>45200</v>
      </c>
      <c r="L441" s="323">
        <v>45565</v>
      </c>
      <c r="M441" s="324">
        <f t="shared" si="18"/>
        <v>52.142857142857146</v>
      </c>
      <c r="N441" s="325">
        <v>1</v>
      </c>
      <c r="O441" s="321" t="s">
        <v>2501</v>
      </c>
      <c r="P441" s="325">
        <f t="shared" si="19"/>
        <v>1</v>
      </c>
      <c r="Q441" s="326" t="str" cm="1">
        <f t="array" aca="1" ref="Q441" ca="1">IF(ISNUMBER(P441),IF(P441=100%,"CUMPLIDA",IF(AND(ISNUMBER(L441),ISNUMBER(INDIRECT("FECHA_"&amp;$B441,1))), IF(L441&lt;=INDIRECT("FECHA_"&amp;$B441,1),"INCUMPLIDA","PROCESO"), "VERIFICAR FECHA")),"SIN VALOR AVANCE")</f>
        <v>CUMPLIDA</v>
      </c>
    </row>
    <row r="442" spans="1:17" ht="405" x14ac:dyDescent="0.2">
      <c r="A442" s="331" t="s">
        <v>19</v>
      </c>
      <c r="B442" s="332" t="s">
        <v>14</v>
      </c>
      <c r="C442" s="767"/>
      <c r="D442" s="767"/>
      <c r="E442" s="769"/>
      <c r="F442" s="769"/>
      <c r="G442" s="336" t="s">
        <v>2502</v>
      </c>
      <c r="H442" s="341" t="s">
        <v>2503</v>
      </c>
      <c r="I442" s="321" t="s">
        <v>2504</v>
      </c>
      <c r="J442" s="333">
        <v>1</v>
      </c>
      <c r="K442" s="339">
        <v>45809</v>
      </c>
      <c r="L442" s="339">
        <v>46053</v>
      </c>
      <c r="M442" s="324">
        <f t="shared" si="18"/>
        <v>34.857142857142854</v>
      </c>
      <c r="N442" s="325">
        <v>0</v>
      </c>
      <c r="O442" s="321" t="s">
        <v>2505</v>
      </c>
      <c r="P442" s="325">
        <f t="shared" si="19"/>
        <v>0</v>
      </c>
      <c r="Q442" s="326" t="str" cm="1">
        <f t="array" aca="1" ref="Q442" ca="1">IF(ISNUMBER(P442),IF(P442=100%,"CUMPLIDA",IF(AND(ISNUMBER(L442),ISNUMBER(INDIRECT("FECHA_"&amp;$B442,1))), IF(L442&lt;=INDIRECT("FECHA_"&amp;$B442,1),"INCUMPLIDA","PROCESO"), "VERIFICAR FECHA")),"SIN VALOR AVANCE")</f>
        <v>PROCESO</v>
      </c>
    </row>
    <row r="443" spans="1:17" ht="225" x14ac:dyDescent="0.2">
      <c r="A443" s="331" t="s">
        <v>19</v>
      </c>
      <c r="B443" s="332" t="s">
        <v>14</v>
      </c>
      <c r="C443" s="767"/>
      <c r="D443" s="767"/>
      <c r="E443" s="769"/>
      <c r="F443" s="769"/>
      <c r="G443" s="334" t="s">
        <v>2506</v>
      </c>
      <c r="H443" s="335" t="s">
        <v>2507</v>
      </c>
      <c r="I443" s="321" t="s">
        <v>2508</v>
      </c>
      <c r="J443" s="333">
        <v>105</v>
      </c>
      <c r="K443" s="323">
        <v>45200</v>
      </c>
      <c r="L443" s="323">
        <v>45565</v>
      </c>
      <c r="M443" s="324">
        <f t="shared" si="18"/>
        <v>52.142857142857146</v>
      </c>
      <c r="N443" s="325">
        <v>1</v>
      </c>
      <c r="O443" s="321" t="s">
        <v>2509</v>
      </c>
      <c r="P443" s="325">
        <f t="shared" si="19"/>
        <v>1</v>
      </c>
      <c r="Q443" s="326" t="str" cm="1">
        <f t="array" aca="1" ref="Q443" ca="1">IF(ISNUMBER(P443),IF(P443=100%,"CUMPLIDA",IF(AND(ISNUMBER(L443),ISNUMBER(INDIRECT("FECHA_"&amp;$B443,1))), IF(L443&lt;=INDIRECT("FECHA_"&amp;$B443,1),"INCUMPLIDA","PROCESO"), "VERIFICAR FECHA")),"SIN VALOR AVANCE")</f>
        <v>CUMPLIDA</v>
      </c>
    </row>
    <row r="444" spans="1:17" ht="120.75" x14ac:dyDescent="0.2">
      <c r="A444" s="331" t="s">
        <v>19</v>
      </c>
      <c r="B444" s="332" t="s">
        <v>14</v>
      </c>
      <c r="C444" s="767"/>
      <c r="D444" s="767"/>
      <c r="E444" s="769"/>
      <c r="F444" s="769"/>
      <c r="G444" s="334" t="s">
        <v>2510</v>
      </c>
      <c r="H444" s="335" t="s">
        <v>2511</v>
      </c>
      <c r="I444" s="321" t="s">
        <v>2504</v>
      </c>
      <c r="J444" s="333">
        <v>7</v>
      </c>
      <c r="K444" s="323">
        <v>45200</v>
      </c>
      <c r="L444" s="323">
        <v>45350</v>
      </c>
      <c r="M444" s="324">
        <f t="shared" si="18"/>
        <v>21.428571428571427</v>
      </c>
      <c r="N444" s="325">
        <v>1</v>
      </c>
      <c r="O444" s="321" t="s">
        <v>2512</v>
      </c>
      <c r="P444" s="325">
        <f t="shared" si="19"/>
        <v>1</v>
      </c>
      <c r="Q444" s="326" t="str" cm="1">
        <f t="array" aca="1" ref="Q444" ca="1">IF(ISNUMBER(P444),IF(P444=100%,"CUMPLIDA",IF(AND(ISNUMBER(L444),ISNUMBER(INDIRECT("FECHA_"&amp;$B444,1))), IF(L444&lt;=INDIRECT("FECHA_"&amp;$B444,1),"INCUMPLIDA","PROCESO"), "VERIFICAR FECHA")),"SIN VALOR AVANCE")</f>
        <v>CUMPLIDA</v>
      </c>
    </row>
    <row r="445" spans="1:17" ht="225.75" customHeight="1" x14ac:dyDescent="0.2">
      <c r="A445" s="331" t="s">
        <v>19</v>
      </c>
      <c r="B445" s="332" t="s">
        <v>14</v>
      </c>
      <c r="C445" s="767"/>
      <c r="D445" s="767"/>
      <c r="E445" s="769" t="s">
        <v>2513</v>
      </c>
      <c r="F445" s="769"/>
      <c r="G445" s="334" t="s">
        <v>2494</v>
      </c>
      <c r="H445" s="335" t="s">
        <v>2495</v>
      </c>
      <c r="I445" s="321" t="s">
        <v>2496</v>
      </c>
      <c r="J445" s="333">
        <v>2</v>
      </c>
      <c r="K445" s="323">
        <v>45200</v>
      </c>
      <c r="L445" s="323">
        <v>45565</v>
      </c>
      <c r="M445" s="324">
        <f t="shared" si="18"/>
        <v>52.142857142857146</v>
      </c>
      <c r="N445" s="325">
        <v>1</v>
      </c>
      <c r="O445" s="321" t="s">
        <v>2514</v>
      </c>
      <c r="P445" s="325">
        <f t="shared" si="19"/>
        <v>1</v>
      </c>
      <c r="Q445" s="326" t="str" cm="1">
        <f t="array" aca="1" ref="Q445" ca="1">IF(ISNUMBER(P445),IF(P445=100%,"CUMPLIDA",IF(AND(ISNUMBER(L445),ISNUMBER(INDIRECT("FECHA_"&amp;$B445,1))), IF(L445&lt;=INDIRECT("FECHA_"&amp;$B445,1),"INCUMPLIDA","PROCESO"), "VERIFICAR FECHA")),"SIN VALOR AVANCE")</f>
        <v>CUMPLIDA</v>
      </c>
    </row>
    <row r="446" spans="1:17" ht="240" x14ac:dyDescent="0.2">
      <c r="A446" s="331" t="s">
        <v>19</v>
      </c>
      <c r="B446" s="332" t="s">
        <v>14</v>
      </c>
      <c r="C446" s="767"/>
      <c r="D446" s="767"/>
      <c r="E446" s="769"/>
      <c r="F446" s="769"/>
      <c r="G446" s="334" t="s">
        <v>2498</v>
      </c>
      <c r="H446" s="335" t="s">
        <v>2499</v>
      </c>
      <c r="I446" s="321" t="s">
        <v>2500</v>
      </c>
      <c r="J446" s="333">
        <v>35</v>
      </c>
      <c r="K446" s="323">
        <v>45200</v>
      </c>
      <c r="L446" s="323">
        <v>45565</v>
      </c>
      <c r="M446" s="324">
        <f t="shared" si="18"/>
        <v>52.142857142857146</v>
      </c>
      <c r="N446" s="325">
        <v>1</v>
      </c>
      <c r="O446" s="321" t="s">
        <v>2515</v>
      </c>
      <c r="P446" s="325">
        <f t="shared" si="19"/>
        <v>1</v>
      </c>
      <c r="Q446" s="326" t="str" cm="1">
        <f t="array" aca="1" ref="Q446" ca="1">IF(ISNUMBER(P446),IF(P446=100%,"CUMPLIDA",IF(AND(ISNUMBER(L446),ISNUMBER(INDIRECT("FECHA_"&amp;$B446,1))), IF(L446&lt;=INDIRECT("FECHA_"&amp;$B446,1),"INCUMPLIDA","PROCESO"), "VERIFICAR FECHA")),"SIN VALOR AVANCE")</f>
        <v>CUMPLIDA</v>
      </c>
    </row>
    <row r="447" spans="1:17" ht="405" x14ac:dyDescent="0.2">
      <c r="A447" s="331" t="s">
        <v>19</v>
      </c>
      <c r="B447" s="332" t="s">
        <v>14</v>
      </c>
      <c r="C447" s="767"/>
      <c r="D447" s="767"/>
      <c r="E447" s="769"/>
      <c r="F447" s="769"/>
      <c r="G447" s="336" t="s">
        <v>2502</v>
      </c>
      <c r="H447" s="335" t="s">
        <v>2516</v>
      </c>
      <c r="I447" s="321" t="s">
        <v>2504</v>
      </c>
      <c r="J447" s="333">
        <v>1</v>
      </c>
      <c r="K447" s="323">
        <v>45809</v>
      </c>
      <c r="L447" s="323">
        <v>46053</v>
      </c>
      <c r="M447" s="324">
        <f t="shared" si="18"/>
        <v>34.857142857142854</v>
      </c>
      <c r="N447" s="325">
        <v>0</v>
      </c>
      <c r="O447" s="321" t="s">
        <v>2517</v>
      </c>
      <c r="P447" s="325">
        <f t="shared" si="19"/>
        <v>0</v>
      </c>
      <c r="Q447" s="326" t="str" cm="1">
        <f t="array" aca="1" ref="Q447" ca="1">IF(ISNUMBER(P447),IF(P447=100%,"CUMPLIDA",IF(AND(ISNUMBER(L447),ISNUMBER(INDIRECT("FECHA_"&amp;$B447,1))), IF(L447&lt;=INDIRECT("FECHA_"&amp;$B447,1),"INCUMPLIDA","PROCESO"), "VERIFICAR FECHA")),"SIN VALOR AVANCE")</f>
        <v>PROCESO</v>
      </c>
    </row>
    <row r="448" spans="1:17" ht="225" x14ac:dyDescent="0.2">
      <c r="A448" s="331" t="s">
        <v>19</v>
      </c>
      <c r="B448" s="332" t="s">
        <v>14</v>
      </c>
      <c r="C448" s="767"/>
      <c r="D448" s="767"/>
      <c r="E448" s="769"/>
      <c r="F448" s="769"/>
      <c r="G448" s="334" t="s">
        <v>2506</v>
      </c>
      <c r="H448" s="335" t="s">
        <v>2507</v>
      </c>
      <c r="I448" s="321" t="s">
        <v>2508</v>
      </c>
      <c r="J448" s="333">
        <v>105</v>
      </c>
      <c r="K448" s="323">
        <v>45200</v>
      </c>
      <c r="L448" s="323">
        <v>45565</v>
      </c>
      <c r="M448" s="324">
        <f t="shared" si="18"/>
        <v>52.142857142857146</v>
      </c>
      <c r="N448" s="325">
        <v>1</v>
      </c>
      <c r="O448" s="321" t="s">
        <v>2518</v>
      </c>
      <c r="P448" s="325">
        <f t="shared" si="19"/>
        <v>1</v>
      </c>
      <c r="Q448" s="326" t="str" cm="1">
        <f t="array" aca="1" ref="Q448" ca="1">IF(ISNUMBER(P448),IF(P448=100%,"CUMPLIDA",IF(AND(ISNUMBER(L448),ISNUMBER(INDIRECT("FECHA_"&amp;$B448,1))), IF(L448&lt;=INDIRECT("FECHA_"&amp;$B448,1),"INCUMPLIDA","PROCESO"), "VERIFICAR FECHA")),"SIN VALOR AVANCE")</f>
        <v>CUMPLIDA</v>
      </c>
    </row>
    <row r="449" spans="1:17" ht="105.75" x14ac:dyDescent="0.2">
      <c r="A449" s="331" t="s">
        <v>19</v>
      </c>
      <c r="B449" s="332" t="s">
        <v>14</v>
      </c>
      <c r="C449" s="767"/>
      <c r="D449" s="767"/>
      <c r="E449" s="769"/>
      <c r="F449" s="769"/>
      <c r="G449" s="334" t="s">
        <v>2510</v>
      </c>
      <c r="H449" s="335" t="s">
        <v>2511</v>
      </c>
      <c r="I449" s="321" t="s">
        <v>731</v>
      </c>
      <c r="J449" s="333">
        <v>1</v>
      </c>
      <c r="K449" s="323">
        <v>45200</v>
      </c>
      <c r="L449" s="323">
        <v>45350</v>
      </c>
      <c r="M449" s="324">
        <f t="shared" si="18"/>
        <v>21.428571428571427</v>
      </c>
      <c r="N449" s="325">
        <v>1</v>
      </c>
      <c r="O449" s="321" t="s">
        <v>2519</v>
      </c>
      <c r="P449" s="325">
        <f t="shared" si="19"/>
        <v>1</v>
      </c>
      <c r="Q449" s="326" t="str" cm="1">
        <f t="array" aca="1" ref="Q449" ca="1">IF(ISNUMBER(P449),IF(P449=100%,"CUMPLIDA",IF(AND(ISNUMBER(L449),ISNUMBER(INDIRECT("FECHA_"&amp;$B449,1))), IF(L449&lt;=INDIRECT("FECHA_"&amp;$B449,1),"INCUMPLIDA","PROCESO"), "VERIFICAR FECHA")),"SIN VALOR AVANCE")</f>
        <v>CUMPLIDA</v>
      </c>
    </row>
    <row r="450" spans="1:17" ht="165.75" x14ac:dyDescent="0.2">
      <c r="A450" s="331" t="s">
        <v>19</v>
      </c>
      <c r="B450" s="332" t="s">
        <v>14</v>
      </c>
      <c r="C450" s="767"/>
      <c r="D450" s="767"/>
      <c r="E450" s="334" t="s">
        <v>2520</v>
      </c>
      <c r="F450" s="769"/>
      <c r="G450" s="334" t="s">
        <v>2521</v>
      </c>
      <c r="H450" s="335" t="s">
        <v>2522</v>
      </c>
      <c r="I450" s="321" t="s">
        <v>2523</v>
      </c>
      <c r="J450" s="333">
        <v>35</v>
      </c>
      <c r="K450" s="323">
        <v>45200</v>
      </c>
      <c r="L450" s="323">
        <v>45412</v>
      </c>
      <c r="M450" s="324">
        <f t="shared" si="18"/>
        <v>30.285714285714285</v>
      </c>
      <c r="N450" s="325">
        <v>1</v>
      </c>
      <c r="O450" s="321" t="s">
        <v>2524</v>
      </c>
      <c r="P450" s="325">
        <f t="shared" si="19"/>
        <v>1</v>
      </c>
      <c r="Q450" s="326" t="str" cm="1">
        <f t="array" aca="1" ref="Q450" ca="1">IF(ISNUMBER(P450),IF(P450=100%,"CUMPLIDA",IF(AND(ISNUMBER(L450),ISNUMBER(INDIRECT("FECHA_"&amp;$B450,1))), IF(L450&lt;=INDIRECT("FECHA_"&amp;$B450,1),"INCUMPLIDA","PROCESO"), "VERIFICAR FECHA")),"SIN VALOR AVANCE")</f>
        <v>CUMPLIDA</v>
      </c>
    </row>
    <row r="451" spans="1:17" ht="409.5" x14ac:dyDescent="0.2">
      <c r="A451" s="331" t="s">
        <v>19</v>
      </c>
      <c r="B451" s="332" t="s">
        <v>14</v>
      </c>
      <c r="C451" s="767"/>
      <c r="D451" s="767"/>
      <c r="E451" s="334" t="s">
        <v>2525</v>
      </c>
      <c r="F451" s="769"/>
      <c r="G451" s="334" t="s">
        <v>2521</v>
      </c>
      <c r="H451" s="335" t="s">
        <v>2526</v>
      </c>
      <c r="I451" s="321" t="s">
        <v>2523</v>
      </c>
      <c r="J451" s="333">
        <v>35</v>
      </c>
      <c r="K451" s="323">
        <v>45200</v>
      </c>
      <c r="L451" s="323">
        <v>45412</v>
      </c>
      <c r="M451" s="324">
        <f t="shared" si="18"/>
        <v>30.285714285714285</v>
      </c>
      <c r="N451" s="325">
        <v>1</v>
      </c>
      <c r="O451" s="321" t="s">
        <v>2524</v>
      </c>
      <c r="P451" s="325">
        <f t="shared" si="19"/>
        <v>1</v>
      </c>
      <c r="Q451" s="326" t="str" cm="1">
        <f t="array" aca="1" ref="Q451" ca="1">IF(ISNUMBER(P451),IF(P451=100%,"CUMPLIDA",IF(AND(ISNUMBER(L451),ISNUMBER(INDIRECT("FECHA_"&amp;$B451,1))), IF(L451&lt;=INDIRECT("FECHA_"&amp;$B451,1),"INCUMPLIDA","PROCESO"), "VERIFICAR FECHA")),"SIN VALOR AVANCE")</f>
        <v>CUMPLIDA</v>
      </c>
    </row>
    <row r="452" spans="1:17" ht="225" x14ac:dyDescent="0.2">
      <c r="A452" s="331" t="s">
        <v>19</v>
      </c>
      <c r="B452" s="332" t="s">
        <v>14</v>
      </c>
      <c r="C452" s="767"/>
      <c r="D452" s="767"/>
      <c r="E452" s="334" t="s">
        <v>2527</v>
      </c>
      <c r="F452" s="769"/>
      <c r="G452" s="334" t="s">
        <v>2528</v>
      </c>
      <c r="H452" s="335" t="s">
        <v>2529</v>
      </c>
      <c r="I452" s="335" t="s">
        <v>2508</v>
      </c>
      <c r="J452" s="333">
        <v>105</v>
      </c>
      <c r="K452" s="323">
        <v>45200</v>
      </c>
      <c r="L452" s="323">
        <v>45565</v>
      </c>
      <c r="M452" s="324">
        <f t="shared" si="18"/>
        <v>52.142857142857146</v>
      </c>
      <c r="N452" s="325">
        <v>1</v>
      </c>
      <c r="O452" s="321" t="s">
        <v>2524</v>
      </c>
      <c r="P452" s="325">
        <f t="shared" si="19"/>
        <v>1</v>
      </c>
      <c r="Q452" s="326" t="str" cm="1">
        <f t="array" aca="1" ref="Q452" ca="1">IF(ISNUMBER(P452),IF(P452=100%,"CUMPLIDA",IF(AND(ISNUMBER(L452),ISNUMBER(INDIRECT("FECHA_"&amp;$B452,1))), IF(L452&lt;=INDIRECT("FECHA_"&amp;$B452,1),"INCUMPLIDA","PROCESO"), "VERIFICAR FECHA")),"SIN VALOR AVANCE")</f>
        <v>CUMPLIDA</v>
      </c>
    </row>
    <row r="453" spans="1:17" ht="225.75" customHeight="1" x14ac:dyDescent="0.2">
      <c r="A453" s="331" t="s">
        <v>19</v>
      </c>
      <c r="B453" s="332" t="s">
        <v>14</v>
      </c>
      <c r="C453" s="767"/>
      <c r="D453" s="767"/>
      <c r="E453" s="769" t="s">
        <v>2530</v>
      </c>
      <c r="F453" s="769"/>
      <c r="G453" s="334" t="s">
        <v>2531</v>
      </c>
      <c r="H453" s="335" t="s">
        <v>2495</v>
      </c>
      <c r="I453" s="321" t="s">
        <v>2496</v>
      </c>
      <c r="J453" s="333" t="s">
        <v>2532</v>
      </c>
      <c r="K453" s="323">
        <v>45200</v>
      </c>
      <c r="L453" s="323">
        <v>45565</v>
      </c>
      <c r="M453" s="324">
        <f t="shared" si="18"/>
        <v>52.142857142857146</v>
      </c>
      <c r="N453" s="325">
        <v>1</v>
      </c>
      <c r="O453" s="321" t="s">
        <v>2533</v>
      </c>
      <c r="P453" s="325">
        <f t="shared" si="19"/>
        <v>1</v>
      </c>
      <c r="Q453" s="326" t="str" cm="1">
        <f t="array" aca="1" ref="Q453" ca="1">IF(ISNUMBER(P453),IF(P453=100%,"CUMPLIDA",IF(AND(ISNUMBER(L453),ISNUMBER(INDIRECT("FECHA_"&amp;$B453,1))), IF(L453&lt;=INDIRECT("FECHA_"&amp;$B453,1),"INCUMPLIDA","PROCESO"), "VERIFICAR FECHA")),"SIN VALOR AVANCE")</f>
        <v>CUMPLIDA</v>
      </c>
    </row>
    <row r="454" spans="1:17" ht="225" x14ac:dyDescent="0.2">
      <c r="A454" s="331" t="s">
        <v>19</v>
      </c>
      <c r="B454" s="332" t="s">
        <v>14</v>
      </c>
      <c r="C454" s="767"/>
      <c r="D454" s="767"/>
      <c r="E454" s="769"/>
      <c r="F454" s="769"/>
      <c r="G454" s="334" t="s">
        <v>2506</v>
      </c>
      <c r="H454" s="335" t="s">
        <v>2534</v>
      </c>
      <c r="I454" s="321" t="s">
        <v>2535</v>
      </c>
      <c r="J454" s="333">
        <v>105</v>
      </c>
      <c r="K454" s="323">
        <v>45200</v>
      </c>
      <c r="L454" s="323">
        <v>45565</v>
      </c>
      <c r="M454" s="324">
        <f t="shared" si="18"/>
        <v>52.142857142857146</v>
      </c>
      <c r="N454" s="325">
        <v>1</v>
      </c>
      <c r="O454" s="321" t="s">
        <v>2524</v>
      </c>
      <c r="P454" s="325">
        <f t="shared" si="19"/>
        <v>1</v>
      </c>
      <c r="Q454" s="326" t="str" cm="1">
        <f t="array" aca="1" ref="Q454" ca="1">IF(ISNUMBER(P454),IF(P454=100%,"CUMPLIDA",IF(AND(ISNUMBER(L454),ISNUMBER(INDIRECT("FECHA_"&amp;$B454,1))), IF(L454&lt;=INDIRECT("FECHA_"&amp;$B454,1),"INCUMPLIDA","PROCESO"), "VERIFICAR FECHA")),"SIN VALOR AVANCE")</f>
        <v>CUMPLIDA</v>
      </c>
    </row>
    <row r="455" spans="1:17" ht="255" customHeight="1" x14ac:dyDescent="0.2">
      <c r="A455" s="331" t="s">
        <v>19</v>
      </c>
      <c r="B455" s="332" t="s">
        <v>14</v>
      </c>
      <c r="C455" s="767"/>
      <c r="D455" s="767"/>
      <c r="E455" s="769"/>
      <c r="F455" s="769"/>
      <c r="G455" s="334" t="s">
        <v>2531</v>
      </c>
      <c r="H455" s="335" t="s">
        <v>2495</v>
      </c>
      <c r="I455" s="321" t="s">
        <v>2496</v>
      </c>
      <c r="J455" s="333">
        <v>2</v>
      </c>
      <c r="K455" s="323">
        <v>45200</v>
      </c>
      <c r="L455" s="323">
        <v>45565</v>
      </c>
      <c r="M455" s="324">
        <f t="shared" si="18"/>
        <v>52.142857142857146</v>
      </c>
      <c r="N455" s="325">
        <v>1</v>
      </c>
      <c r="O455" s="321" t="s">
        <v>2536</v>
      </c>
      <c r="P455" s="325">
        <f t="shared" si="19"/>
        <v>1</v>
      </c>
      <c r="Q455" s="326" t="str" cm="1">
        <f t="array" aca="1" ref="Q455" ca="1">IF(ISNUMBER(P455),IF(P455=100%,"CUMPLIDA",IF(AND(ISNUMBER(L455),ISNUMBER(INDIRECT("FECHA_"&amp;$B455,1))), IF(L455&lt;=INDIRECT("FECHA_"&amp;$B455,1),"INCUMPLIDA","PROCESO"), "VERIFICAR FECHA")),"SIN VALOR AVANCE")</f>
        <v>CUMPLIDA</v>
      </c>
    </row>
    <row r="456" spans="1:17" ht="225" x14ac:dyDescent="0.2">
      <c r="A456" s="331" t="s">
        <v>19</v>
      </c>
      <c r="B456" s="332" t="s">
        <v>14</v>
      </c>
      <c r="C456" s="767"/>
      <c r="D456" s="767"/>
      <c r="E456" s="769"/>
      <c r="F456" s="769"/>
      <c r="G456" s="334" t="s">
        <v>2506</v>
      </c>
      <c r="H456" s="335" t="s">
        <v>2534</v>
      </c>
      <c r="I456" s="321" t="s">
        <v>2535</v>
      </c>
      <c r="J456" s="333">
        <v>105</v>
      </c>
      <c r="K456" s="323">
        <v>45200</v>
      </c>
      <c r="L456" s="323">
        <v>45565</v>
      </c>
      <c r="M456" s="324">
        <f t="shared" si="18"/>
        <v>52.142857142857146</v>
      </c>
      <c r="N456" s="325">
        <v>1</v>
      </c>
      <c r="O456" s="321" t="s">
        <v>2537</v>
      </c>
      <c r="P456" s="325">
        <f t="shared" si="19"/>
        <v>1</v>
      </c>
      <c r="Q456" s="326" t="str" cm="1">
        <f t="array" aca="1" ref="Q456" ca="1">IF(ISNUMBER(P456),IF(P456=100%,"CUMPLIDA",IF(AND(ISNUMBER(L456),ISNUMBER(INDIRECT("FECHA_"&amp;$B456,1))), IF(L456&lt;=INDIRECT("FECHA_"&amp;$B456,1),"INCUMPLIDA","PROCESO"), "VERIFICAR FECHA")),"SIN VALOR AVANCE")</f>
        <v>CUMPLIDA</v>
      </c>
    </row>
    <row r="457" spans="1:17" ht="405" customHeight="1" x14ac:dyDescent="0.2">
      <c r="A457" s="331" t="s">
        <v>19</v>
      </c>
      <c r="B457" s="332" t="s">
        <v>14</v>
      </c>
      <c r="C457" s="767"/>
      <c r="D457" s="767"/>
      <c r="E457" s="334" t="s">
        <v>2538</v>
      </c>
      <c r="F457" s="769"/>
      <c r="G457" s="334" t="s">
        <v>2539</v>
      </c>
      <c r="H457" s="335" t="s">
        <v>2540</v>
      </c>
      <c r="I457" s="321" t="s">
        <v>2541</v>
      </c>
      <c r="J457" s="333">
        <v>1</v>
      </c>
      <c r="K457" s="323">
        <v>45189</v>
      </c>
      <c r="L457" s="323">
        <v>45382</v>
      </c>
      <c r="M457" s="324">
        <f>(L457-K457)/7</f>
        <v>27.571428571428573</v>
      </c>
      <c r="N457" s="325">
        <v>1</v>
      </c>
      <c r="O457" s="321" t="s">
        <v>2542</v>
      </c>
      <c r="P457" s="325">
        <f t="shared" si="19"/>
        <v>1</v>
      </c>
      <c r="Q457" s="326" t="str" cm="1">
        <f t="array" aca="1" ref="Q457" ca="1">IF(ISNUMBER(P457),IF(P457=100%,"CUMPLIDA",IF(AND(ISNUMBER(L457),ISNUMBER(INDIRECT("FECHA_"&amp;$B457,1))), IF(L457&lt;=INDIRECT("FECHA_"&amp;$B457,1),"INCUMPLIDA","PROCESO"), "VERIFICAR FECHA")),"SIN VALOR AVANCE")</f>
        <v>CUMPLIDA</v>
      </c>
    </row>
    <row r="458" spans="1:17" ht="120" customHeight="1" x14ac:dyDescent="0.2">
      <c r="A458" s="331" t="s">
        <v>19</v>
      </c>
      <c r="B458" s="332" t="s">
        <v>14</v>
      </c>
      <c r="C458" s="767" t="s">
        <v>2543</v>
      </c>
      <c r="D458" s="767" t="s">
        <v>1737</v>
      </c>
      <c r="E458" s="769" t="s">
        <v>2544</v>
      </c>
      <c r="F458" s="769" t="s">
        <v>2545</v>
      </c>
      <c r="G458" s="320" t="s">
        <v>2546</v>
      </c>
      <c r="H458" s="321" t="s">
        <v>2547</v>
      </c>
      <c r="I458" s="321" t="s">
        <v>2548</v>
      </c>
      <c r="J458" s="333">
        <v>4</v>
      </c>
      <c r="K458" s="323">
        <v>45231</v>
      </c>
      <c r="L458" s="323">
        <v>45350</v>
      </c>
      <c r="M458" s="324">
        <f t="shared" ref="M458:M475" si="20">(L458-K458)/7</f>
        <v>17</v>
      </c>
      <c r="N458" s="325">
        <v>1</v>
      </c>
      <c r="O458" s="321" t="s">
        <v>2549</v>
      </c>
      <c r="P458" s="325">
        <f t="shared" si="19"/>
        <v>1</v>
      </c>
      <c r="Q458" s="326" t="str" cm="1">
        <f t="array" aca="1" ref="Q458" ca="1">IF(ISNUMBER(P458),IF(P458=100%,"CUMPLIDA",IF(AND(ISNUMBER(L458),ISNUMBER(INDIRECT("FECHA_"&amp;$B458,1))), IF(L458&lt;=INDIRECT("FECHA_"&amp;$B458,1),"INCUMPLIDA","PROCESO"), "VERIFICAR FECHA")),"SIN VALOR AVANCE")</f>
        <v>CUMPLIDA</v>
      </c>
    </row>
    <row r="459" spans="1:17" ht="105" customHeight="1" x14ac:dyDescent="0.2">
      <c r="A459" s="331" t="s">
        <v>19</v>
      </c>
      <c r="B459" s="332" t="s">
        <v>14</v>
      </c>
      <c r="C459" s="767"/>
      <c r="D459" s="767"/>
      <c r="E459" s="769"/>
      <c r="F459" s="769"/>
      <c r="G459" s="320" t="s">
        <v>2550</v>
      </c>
      <c r="H459" s="321" t="s">
        <v>2551</v>
      </c>
      <c r="I459" s="335" t="s">
        <v>2552</v>
      </c>
      <c r="J459" s="333">
        <v>1</v>
      </c>
      <c r="K459" s="323">
        <v>45352</v>
      </c>
      <c r="L459" s="323">
        <v>45382</v>
      </c>
      <c r="M459" s="324">
        <f t="shared" si="20"/>
        <v>4.2857142857142856</v>
      </c>
      <c r="N459" s="325">
        <v>1</v>
      </c>
      <c r="O459" s="321" t="s">
        <v>2553</v>
      </c>
      <c r="P459" s="325">
        <f t="shared" si="19"/>
        <v>1</v>
      </c>
      <c r="Q459" s="326" t="str" cm="1">
        <f t="array" aca="1" ref="Q459" ca="1">IF(ISNUMBER(P459),IF(P459=100%,"CUMPLIDA",IF(AND(ISNUMBER(L459),ISNUMBER(INDIRECT("FECHA_"&amp;$B459,1))), IF(L459&lt;=INDIRECT("FECHA_"&amp;$B459,1),"INCUMPLIDA","PROCESO"), "VERIFICAR FECHA")),"SIN VALOR AVANCE")</f>
        <v>CUMPLIDA</v>
      </c>
    </row>
    <row r="460" spans="1:17" ht="150" x14ac:dyDescent="0.2">
      <c r="A460" s="331" t="s">
        <v>19</v>
      </c>
      <c r="B460" s="332" t="s">
        <v>14</v>
      </c>
      <c r="C460" s="767"/>
      <c r="D460" s="767"/>
      <c r="E460" s="769"/>
      <c r="F460" s="769"/>
      <c r="G460" s="320" t="s">
        <v>2554</v>
      </c>
      <c r="H460" s="321" t="s">
        <v>2555</v>
      </c>
      <c r="I460" s="335" t="s">
        <v>2556</v>
      </c>
      <c r="J460" s="333">
        <v>6</v>
      </c>
      <c r="K460" s="323">
        <v>45383</v>
      </c>
      <c r="L460" s="323">
        <v>45565</v>
      </c>
      <c r="M460" s="324">
        <f t="shared" si="20"/>
        <v>26</v>
      </c>
      <c r="N460" s="325">
        <v>1</v>
      </c>
      <c r="O460" s="321" t="s">
        <v>2553</v>
      </c>
      <c r="P460" s="325">
        <f t="shared" si="19"/>
        <v>1</v>
      </c>
      <c r="Q460" s="326" t="str" cm="1">
        <f t="array" aca="1" ref="Q460" ca="1">IF(ISNUMBER(P460),IF(P460=100%,"CUMPLIDA",IF(AND(ISNUMBER(L460),ISNUMBER(INDIRECT("FECHA_"&amp;$B460,1))), IF(L460&lt;=INDIRECT("FECHA_"&amp;$B460,1),"INCUMPLIDA","PROCESO"), "VERIFICAR FECHA")),"SIN VALOR AVANCE")</f>
        <v>CUMPLIDA</v>
      </c>
    </row>
    <row r="461" spans="1:17" ht="90.75" x14ac:dyDescent="0.2">
      <c r="A461" s="331" t="s">
        <v>19</v>
      </c>
      <c r="B461" s="332" t="s">
        <v>14</v>
      </c>
      <c r="C461" s="767"/>
      <c r="D461" s="767"/>
      <c r="E461" s="769"/>
      <c r="F461" s="769"/>
      <c r="G461" s="320" t="s">
        <v>2557</v>
      </c>
      <c r="H461" s="321" t="s">
        <v>2558</v>
      </c>
      <c r="I461" s="321" t="s">
        <v>2559</v>
      </c>
      <c r="J461" s="333">
        <v>1</v>
      </c>
      <c r="K461" s="323">
        <v>45231</v>
      </c>
      <c r="L461" s="323">
        <v>45350</v>
      </c>
      <c r="M461" s="324">
        <f t="shared" si="20"/>
        <v>17</v>
      </c>
      <c r="N461" s="325">
        <v>1</v>
      </c>
      <c r="O461" s="321" t="s">
        <v>2560</v>
      </c>
      <c r="P461" s="325">
        <f t="shared" si="19"/>
        <v>1</v>
      </c>
      <c r="Q461" s="326" t="str" cm="1">
        <f t="array" aca="1" ref="Q461" ca="1">IF(ISNUMBER(P461),IF(P461=100%,"CUMPLIDA",IF(AND(ISNUMBER(L461),ISNUMBER(INDIRECT("FECHA_"&amp;$B461,1))), IF(L461&lt;=INDIRECT("FECHA_"&amp;$B461,1),"INCUMPLIDA","PROCESO"), "VERIFICAR FECHA")),"SIN VALOR AVANCE")</f>
        <v>CUMPLIDA</v>
      </c>
    </row>
    <row r="462" spans="1:17" ht="210" x14ac:dyDescent="0.2">
      <c r="A462" s="331" t="s">
        <v>19</v>
      </c>
      <c r="B462" s="332" t="s">
        <v>14</v>
      </c>
      <c r="C462" s="767"/>
      <c r="D462" s="767"/>
      <c r="E462" s="320" t="s">
        <v>2561</v>
      </c>
      <c r="F462" s="769"/>
      <c r="G462" s="320" t="s">
        <v>2562</v>
      </c>
      <c r="H462" s="321" t="s">
        <v>2563</v>
      </c>
      <c r="I462" s="321" t="s">
        <v>2564</v>
      </c>
      <c r="J462" s="333">
        <v>6</v>
      </c>
      <c r="K462" s="323">
        <v>45231</v>
      </c>
      <c r="L462" s="323">
        <v>45596</v>
      </c>
      <c r="M462" s="324">
        <f t="shared" si="20"/>
        <v>52.142857142857146</v>
      </c>
      <c r="N462" s="325">
        <v>1</v>
      </c>
      <c r="O462" s="321" t="s">
        <v>2565</v>
      </c>
      <c r="P462" s="325">
        <f t="shared" si="19"/>
        <v>1</v>
      </c>
      <c r="Q462" s="326" t="str" cm="1">
        <f t="array" aca="1" ref="Q462" ca="1">IF(ISNUMBER(P462),IF(P462=100%,"CUMPLIDA",IF(AND(ISNUMBER(L462),ISNUMBER(INDIRECT("FECHA_"&amp;$B462,1))), IF(L462&lt;=INDIRECT("FECHA_"&amp;$B462,1),"INCUMPLIDA","PROCESO"), "VERIFICAR FECHA")),"SIN VALOR AVANCE")</f>
        <v>CUMPLIDA</v>
      </c>
    </row>
    <row r="463" spans="1:17" ht="105" customHeight="1" x14ac:dyDescent="0.2">
      <c r="A463" s="331" t="s">
        <v>19</v>
      </c>
      <c r="B463" s="332" t="s">
        <v>14</v>
      </c>
      <c r="C463" s="767"/>
      <c r="D463" s="767"/>
      <c r="E463" s="769" t="s">
        <v>2566</v>
      </c>
      <c r="F463" s="769"/>
      <c r="G463" s="320" t="s">
        <v>2567</v>
      </c>
      <c r="H463" s="321" t="s">
        <v>2568</v>
      </c>
      <c r="I463" s="321" t="s">
        <v>2569</v>
      </c>
      <c r="J463" s="333">
        <v>1</v>
      </c>
      <c r="K463" s="323">
        <v>45231</v>
      </c>
      <c r="L463" s="323">
        <v>45260</v>
      </c>
      <c r="M463" s="324">
        <f t="shared" si="20"/>
        <v>4.1428571428571432</v>
      </c>
      <c r="N463" s="325">
        <v>1</v>
      </c>
      <c r="O463" s="321" t="s">
        <v>2570</v>
      </c>
      <c r="P463" s="325">
        <f t="shared" si="19"/>
        <v>1</v>
      </c>
      <c r="Q463" s="326" t="str" cm="1">
        <f t="array" aca="1" ref="Q463" ca="1">IF(ISNUMBER(P463),IF(P463=100%,"CUMPLIDA",IF(AND(ISNUMBER(L463),ISNUMBER(INDIRECT("FECHA_"&amp;$B463,1))), IF(L463&lt;=INDIRECT("FECHA_"&amp;$B463,1),"INCUMPLIDA","PROCESO"), "VERIFICAR FECHA")),"SIN VALOR AVANCE")</f>
        <v>CUMPLIDA</v>
      </c>
    </row>
    <row r="464" spans="1:17" ht="150.75" x14ac:dyDescent="0.2">
      <c r="A464" s="331" t="s">
        <v>19</v>
      </c>
      <c r="B464" s="332" t="s">
        <v>14</v>
      </c>
      <c r="C464" s="767"/>
      <c r="D464" s="767"/>
      <c r="E464" s="769"/>
      <c r="F464" s="769"/>
      <c r="G464" s="320" t="s">
        <v>2571</v>
      </c>
      <c r="H464" s="321" t="s">
        <v>2572</v>
      </c>
      <c r="I464" s="321" t="s">
        <v>2573</v>
      </c>
      <c r="J464" s="333">
        <v>2</v>
      </c>
      <c r="K464" s="323">
        <v>45261</v>
      </c>
      <c r="L464" s="323">
        <v>45351</v>
      </c>
      <c r="M464" s="324">
        <f t="shared" si="20"/>
        <v>12.857142857142858</v>
      </c>
      <c r="N464" s="325">
        <v>1</v>
      </c>
      <c r="O464" s="321" t="s">
        <v>2574</v>
      </c>
      <c r="P464" s="325">
        <f t="shared" si="19"/>
        <v>1</v>
      </c>
      <c r="Q464" s="326" t="str" cm="1">
        <f t="array" aca="1" ref="Q464" ca="1">IF(ISNUMBER(P464),IF(P464=100%,"CUMPLIDA",IF(AND(ISNUMBER(L464),ISNUMBER(INDIRECT("FECHA_"&amp;$B464,1))), IF(L464&lt;=INDIRECT("FECHA_"&amp;$B464,1),"INCUMPLIDA","PROCESO"), "VERIFICAR FECHA")),"SIN VALOR AVANCE")</f>
        <v>CUMPLIDA</v>
      </c>
    </row>
    <row r="465" spans="1:17" ht="120" x14ac:dyDescent="0.2">
      <c r="A465" s="331" t="s">
        <v>19</v>
      </c>
      <c r="B465" s="332" t="s">
        <v>14</v>
      </c>
      <c r="C465" s="767"/>
      <c r="D465" s="767"/>
      <c r="E465" s="769"/>
      <c r="F465" s="769"/>
      <c r="G465" s="320" t="s">
        <v>2575</v>
      </c>
      <c r="H465" s="321" t="s">
        <v>2576</v>
      </c>
      <c r="I465" s="335" t="s">
        <v>2552</v>
      </c>
      <c r="J465" s="333">
        <v>1</v>
      </c>
      <c r="K465" s="323">
        <v>45352</v>
      </c>
      <c r="L465" s="323">
        <v>45382</v>
      </c>
      <c r="M465" s="324">
        <f t="shared" si="20"/>
        <v>4.2857142857142856</v>
      </c>
      <c r="N465" s="325">
        <v>1</v>
      </c>
      <c r="O465" s="321" t="s">
        <v>2577</v>
      </c>
      <c r="P465" s="325">
        <f t="shared" si="19"/>
        <v>1</v>
      </c>
      <c r="Q465" s="326" t="str" cm="1">
        <f t="array" aca="1" ref="Q465" ca="1">IF(ISNUMBER(P465),IF(P465=100%,"CUMPLIDA",IF(AND(ISNUMBER(L465),ISNUMBER(INDIRECT("FECHA_"&amp;$B465,1))), IF(L465&lt;=INDIRECT("FECHA_"&amp;$B465,1),"INCUMPLIDA","PROCESO"), "VERIFICAR FECHA")),"SIN VALOR AVANCE")</f>
        <v>CUMPLIDA</v>
      </c>
    </row>
    <row r="466" spans="1:17" ht="150" x14ac:dyDescent="0.2">
      <c r="A466" s="331" t="s">
        <v>19</v>
      </c>
      <c r="B466" s="332" t="s">
        <v>14</v>
      </c>
      <c r="C466" s="767"/>
      <c r="D466" s="767"/>
      <c r="E466" s="769"/>
      <c r="F466" s="769"/>
      <c r="G466" s="320" t="s">
        <v>2578</v>
      </c>
      <c r="H466" s="321" t="s">
        <v>2579</v>
      </c>
      <c r="I466" s="321" t="s">
        <v>259</v>
      </c>
      <c r="J466" s="333">
        <v>6</v>
      </c>
      <c r="K466" s="323">
        <v>45383</v>
      </c>
      <c r="L466" s="323">
        <v>45565</v>
      </c>
      <c r="M466" s="324">
        <f t="shared" si="20"/>
        <v>26</v>
      </c>
      <c r="N466" s="325">
        <v>1</v>
      </c>
      <c r="O466" s="321" t="s">
        <v>2577</v>
      </c>
      <c r="P466" s="325">
        <f t="shared" si="19"/>
        <v>1</v>
      </c>
      <c r="Q466" s="326" t="str" cm="1">
        <f t="array" aca="1" ref="Q466" ca="1">IF(ISNUMBER(P466),IF(P466=100%,"CUMPLIDA",IF(AND(ISNUMBER(L466),ISNUMBER(INDIRECT("FECHA_"&amp;$B466,1))), IF(L466&lt;=INDIRECT("FECHA_"&amp;$B466,1),"INCUMPLIDA","PROCESO"), "VERIFICAR FECHA")),"SIN VALOR AVANCE")</f>
        <v>CUMPLIDA</v>
      </c>
    </row>
    <row r="467" spans="1:17" ht="225" x14ac:dyDescent="0.2">
      <c r="A467" s="331" t="s">
        <v>19</v>
      </c>
      <c r="B467" s="332" t="s">
        <v>14</v>
      </c>
      <c r="C467" s="767"/>
      <c r="D467" s="767"/>
      <c r="E467" s="320" t="s">
        <v>2580</v>
      </c>
      <c r="F467" s="769"/>
      <c r="G467" s="320" t="s">
        <v>2581</v>
      </c>
      <c r="H467" s="321" t="s">
        <v>2582</v>
      </c>
      <c r="I467" s="321" t="s">
        <v>2583</v>
      </c>
      <c r="J467" s="333">
        <v>6</v>
      </c>
      <c r="K467" s="323">
        <v>45231</v>
      </c>
      <c r="L467" s="323">
        <v>45596</v>
      </c>
      <c r="M467" s="324">
        <f t="shared" si="20"/>
        <v>52.142857142857146</v>
      </c>
      <c r="N467" s="325">
        <v>1</v>
      </c>
      <c r="O467" s="321" t="s">
        <v>2584</v>
      </c>
      <c r="P467" s="325">
        <f t="shared" si="19"/>
        <v>1</v>
      </c>
      <c r="Q467" s="326" t="str" cm="1">
        <f t="array" aca="1" ref="Q467" ca="1">IF(ISNUMBER(P467),IF(P467=100%,"CUMPLIDA",IF(AND(ISNUMBER(L467),ISNUMBER(INDIRECT("FECHA_"&amp;$B467,1))), IF(L467&lt;=INDIRECT("FECHA_"&amp;$B467,1),"INCUMPLIDA","PROCESO"), "VERIFICAR FECHA")),"SIN VALOR AVANCE")</f>
        <v>CUMPLIDA</v>
      </c>
    </row>
    <row r="468" spans="1:17" ht="120" customHeight="1" x14ac:dyDescent="0.2">
      <c r="A468" s="331" t="s">
        <v>19</v>
      </c>
      <c r="B468" s="332" t="s">
        <v>14</v>
      </c>
      <c r="C468" s="767"/>
      <c r="D468" s="767"/>
      <c r="E468" s="320" t="s">
        <v>2585</v>
      </c>
      <c r="F468" s="769"/>
      <c r="G468" s="320" t="s">
        <v>2586</v>
      </c>
      <c r="H468" s="321" t="s">
        <v>2587</v>
      </c>
      <c r="I468" s="321" t="s">
        <v>2588</v>
      </c>
      <c r="J468" s="333">
        <v>2</v>
      </c>
      <c r="K468" s="323">
        <v>45231</v>
      </c>
      <c r="L468" s="323">
        <v>45382</v>
      </c>
      <c r="M468" s="324">
        <f t="shared" si="20"/>
        <v>21.571428571428573</v>
      </c>
      <c r="N468" s="325">
        <v>1</v>
      </c>
      <c r="O468" s="321" t="s">
        <v>2589</v>
      </c>
      <c r="P468" s="325">
        <f t="shared" si="19"/>
        <v>1</v>
      </c>
      <c r="Q468" s="326" t="str" cm="1">
        <f t="array" aca="1" ref="Q468" ca="1">IF(ISNUMBER(P468),IF(P468=100%,"CUMPLIDA",IF(AND(ISNUMBER(L468),ISNUMBER(INDIRECT("FECHA_"&amp;$B468,1))), IF(L468&lt;=INDIRECT("FECHA_"&amp;$B468,1),"INCUMPLIDA","PROCESO"), "VERIFICAR FECHA")),"SIN VALOR AVANCE")</f>
        <v>CUMPLIDA</v>
      </c>
    </row>
    <row r="469" spans="1:17" ht="225" x14ac:dyDescent="0.2">
      <c r="A469" s="331" t="s">
        <v>19</v>
      </c>
      <c r="B469" s="332" t="s">
        <v>14</v>
      </c>
      <c r="C469" s="767"/>
      <c r="D469" s="767"/>
      <c r="E469" s="769" t="s">
        <v>2590</v>
      </c>
      <c r="F469" s="769"/>
      <c r="G469" s="320" t="s">
        <v>2546</v>
      </c>
      <c r="H469" s="321" t="s">
        <v>2547</v>
      </c>
      <c r="I469" s="321" t="s">
        <v>2548</v>
      </c>
      <c r="J469" s="333">
        <v>4</v>
      </c>
      <c r="K469" s="323">
        <v>45231</v>
      </c>
      <c r="L469" s="323">
        <v>45350</v>
      </c>
      <c r="M469" s="324">
        <f t="shared" si="20"/>
        <v>17</v>
      </c>
      <c r="N469" s="325">
        <v>1</v>
      </c>
      <c r="O469" s="321" t="s">
        <v>2591</v>
      </c>
      <c r="P469" s="325">
        <f t="shared" si="19"/>
        <v>1</v>
      </c>
      <c r="Q469" s="326" t="str" cm="1">
        <f t="array" aca="1" ref="Q469" ca="1">IF(ISNUMBER(P469),IF(P469=100%,"CUMPLIDA",IF(AND(ISNUMBER(L469),ISNUMBER(INDIRECT("FECHA_"&amp;$B469,1))), IF(L469&lt;=INDIRECT("FECHA_"&amp;$B469,1),"INCUMPLIDA","PROCESO"), "VERIFICAR FECHA")),"SIN VALOR AVANCE")</f>
        <v>CUMPLIDA</v>
      </c>
    </row>
    <row r="470" spans="1:17" ht="105" customHeight="1" x14ac:dyDescent="0.2">
      <c r="A470" s="331" t="s">
        <v>19</v>
      </c>
      <c r="B470" s="332" t="s">
        <v>14</v>
      </c>
      <c r="C470" s="767"/>
      <c r="D470" s="767"/>
      <c r="E470" s="769"/>
      <c r="F470" s="769"/>
      <c r="G470" s="320" t="s">
        <v>2550</v>
      </c>
      <c r="H470" s="321" t="s">
        <v>2551</v>
      </c>
      <c r="I470" s="335" t="s">
        <v>2552</v>
      </c>
      <c r="J470" s="333">
        <v>1</v>
      </c>
      <c r="K470" s="323">
        <v>45352</v>
      </c>
      <c r="L470" s="323">
        <v>45382</v>
      </c>
      <c r="M470" s="324">
        <f t="shared" si="20"/>
        <v>4.2857142857142856</v>
      </c>
      <c r="N470" s="325">
        <v>1</v>
      </c>
      <c r="O470" s="321" t="s">
        <v>2591</v>
      </c>
      <c r="P470" s="325">
        <f t="shared" si="19"/>
        <v>1</v>
      </c>
      <c r="Q470" s="326" t="str" cm="1">
        <f t="array" aca="1" ref="Q470" ca="1">IF(ISNUMBER(P470),IF(P470=100%,"CUMPLIDA",IF(AND(ISNUMBER(L470),ISNUMBER(INDIRECT("FECHA_"&amp;$B470,1))), IF(L470&lt;=INDIRECT("FECHA_"&amp;$B470,1),"INCUMPLIDA","PROCESO"), "VERIFICAR FECHA")),"SIN VALOR AVANCE")</f>
        <v>CUMPLIDA</v>
      </c>
    </row>
    <row r="471" spans="1:17" ht="150" x14ac:dyDescent="0.2">
      <c r="A471" s="331" t="s">
        <v>19</v>
      </c>
      <c r="B471" s="332" t="s">
        <v>14</v>
      </c>
      <c r="C471" s="767"/>
      <c r="D471" s="767"/>
      <c r="E471" s="769"/>
      <c r="F471" s="769"/>
      <c r="G471" s="320" t="s">
        <v>2554</v>
      </c>
      <c r="H471" s="321" t="s">
        <v>2555</v>
      </c>
      <c r="I471" s="335" t="s">
        <v>2556</v>
      </c>
      <c r="J471" s="333">
        <v>6</v>
      </c>
      <c r="K471" s="323">
        <v>45383</v>
      </c>
      <c r="L471" s="323">
        <v>45565</v>
      </c>
      <c r="M471" s="324">
        <f t="shared" si="20"/>
        <v>26</v>
      </c>
      <c r="N471" s="325">
        <v>1</v>
      </c>
      <c r="O471" s="321" t="s">
        <v>2591</v>
      </c>
      <c r="P471" s="325">
        <f t="shared" si="19"/>
        <v>1</v>
      </c>
      <c r="Q471" s="326" t="str" cm="1">
        <f t="array" aca="1" ref="Q471" ca="1">IF(ISNUMBER(P471),IF(P471=100%,"CUMPLIDA",IF(AND(ISNUMBER(L471),ISNUMBER(INDIRECT("FECHA_"&amp;$B471,1))), IF(L471&lt;=INDIRECT("FECHA_"&amp;$B471,1),"INCUMPLIDA","PROCESO"), "VERIFICAR FECHA")),"SIN VALOR AVANCE")</f>
        <v>CUMPLIDA</v>
      </c>
    </row>
    <row r="472" spans="1:17" ht="150" x14ac:dyDescent="0.2">
      <c r="A472" s="331" t="s">
        <v>19</v>
      </c>
      <c r="B472" s="332" t="s">
        <v>14</v>
      </c>
      <c r="C472" s="767"/>
      <c r="D472" s="767"/>
      <c r="E472" s="769"/>
      <c r="F472" s="769"/>
      <c r="G472" s="320" t="s">
        <v>2578</v>
      </c>
      <c r="H472" s="321" t="s">
        <v>2579</v>
      </c>
      <c r="I472" s="321" t="s">
        <v>259</v>
      </c>
      <c r="J472" s="333">
        <v>6</v>
      </c>
      <c r="K472" s="323">
        <v>45383</v>
      </c>
      <c r="L472" s="323">
        <v>45565</v>
      </c>
      <c r="M472" s="324">
        <f t="shared" si="20"/>
        <v>26</v>
      </c>
      <c r="N472" s="325">
        <v>1</v>
      </c>
      <c r="O472" s="321" t="s">
        <v>2591</v>
      </c>
      <c r="P472" s="325">
        <f t="shared" si="19"/>
        <v>1</v>
      </c>
      <c r="Q472" s="326" t="str" cm="1">
        <f t="array" aca="1" ref="Q472" ca="1">IF(ISNUMBER(P472),IF(P472=100%,"CUMPLIDA",IF(AND(ISNUMBER(L472),ISNUMBER(INDIRECT("FECHA_"&amp;$B472,1))), IF(L472&lt;=INDIRECT("FECHA_"&amp;$B472,1),"INCUMPLIDA","PROCESO"), "VERIFICAR FECHA")),"SIN VALOR AVANCE")</f>
        <v>CUMPLIDA</v>
      </c>
    </row>
    <row r="473" spans="1:17" ht="270" customHeight="1" x14ac:dyDescent="0.2">
      <c r="A473" s="331" t="s">
        <v>19</v>
      </c>
      <c r="B473" s="332" t="s">
        <v>14</v>
      </c>
      <c r="C473" s="767"/>
      <c r="D473" s="767"/>
      <c r="E473" s="320" t="s">
        <v>2592</v>
      </c>
      <c r="F473" s="769"/>
      <c r="G473" s="320" t="s">
        <v>2593</v>
      </c>
      <c r="H473" s="321" t="s">
        <v>2594</v>
      </c>
      <c r="I473" s="321" t="s">
        <v>2595</v>
      </c>
      <c r="J473" s="333">
        <v>6</v>
      </c>
      <c r="K473" s="323">
        <v>44937</v>
      </c>
      <c r="L473" s="323">
        <v>45596</v>
      </c>
      <c r="M473" s="324">
        <f t="shared" si="20"/>
        <v>94.142857142857139</v>
      </c>
      <c r="N473" s="325">
        <v>1</v>
      </c>
      <c r="O473" s="321" t="s">
        <v>2596</v>
      </c>
      <c r="P473" s="325">
        <f t="shared" si="19"/>
        <v>1</v>
      </c>
      <c r="Q473" s="326" t="str" cm="1">
        <f t="array" aca="1" ref="Q473" ca="1">IF(ISNUMBER(P473),IF(P473=100%,"CUMPLIDA",IF(AND(ISNUMBER(L473),ISNUMBER(INDIRECT("FECHA_"&amp;$B473,1))), IF(L473&lt;=INDIRECT("FECHA_"&amp;$B473,1),"INCUMPLIDA","PROCESO"), "VERIFICAR FECHA")),"SIN VALOR AVANCE")</f>
        <v>CUMPLIDA</v>
      </c>
    </row>
    <row r="474" spans="1:17" ht="285" customHeight="1" x14ac:dyDescent="0.2">
      <c r="A474" s="331" t="s">
        <v>19</v>
      </c>
      <c r="B474" s="332" t="s">
        <v>14</v>
      </c>
      <c r="C474" s="767"/>
      <c r="D474" s="767"/>
      <c r="E474" s="320" t="s">
        <v>2597</v>
      </c>
      <c r="F474" s="769"/>
      <c r="G474" s="320" t="s">
        <v>2598</v>
      </c>
      <c r="H474" s="321" t="s">
        <v>2599</v>
      </c>
      <c r="I474" s="321" t="s">
        <v>2595</v>
      </c>
      <c r="J474" s="333">
        <v>6</v>
      </c>
      <c r="K474" s="323">
        <v>44937</v>
      </c>
      <c r="L474" s="323">
        <v>45596</v>
      </c>
      <c r="M474" s="324">
        <f t="shared" si="20"/>
        <v>94.142857142857139</v>
      </c>
      <c r="N474" s="325">
        <v>1</v>
      </c>
      <c r="O474" s="321" t="s">
        <v>2596</v>
      </c>
      <c r="P474" s="325">
        <f t="shared" si="19"/>
        <v>1</v>
      </c>
      <c r="Q474" s="326" t="str" cm="1">
        <f t="array" aca="1" ref="Q474" ca="1">IF(ISNUMBER(P474),IF(P474=100%,"CUMPLIDA",IF(AND(ISNUMBER(L474),ISNUMBER(INDIRECT("FECHA_"&amp;$B474,1))), IF(L474&lt;=INDIRECT("FECHA_"&amp;$B474,1),"INCUMPLIDA","PROCESO"), "VERIFICAR FECHA")),"SIN VALOR AVANCE")</f>
        <v>CUMPLIDA</v>
      </c>
    </row>
    <row r="475" spans="1:17" ht="165" customHeight="1" x14ac:dyDescent="0.2">
      <c r="A475" s="331" t="s">
        <v>19</v>
      </c>
      <c r="B475" s="332" t="s">
        <v>14</v>
      </c>
      <c r="C475" s="767"/>
      <c r="D475" s="767"/>
      <c r="E475" s="320" t="s">
        <v>2600</v>
      </c>
      <c r="F475" s="769"/>
      <c r="G475" s="320" t="s">
        <v>2601</v>
      </c>
      <c r="H475" s="321" t="s">
        <v>2602</v>
      </c>
      <c r="I475" s="321" t="s">
        <v>259</v>
      </c>
      <c r="J475" s="333">
        <v>6</v>
      </c>
      <c r="K475" s="323">
        <v>45231</v>
      </c>
      <c r="L475" s="323">
        <v>45412</v>
      </c>
      <c r="M475" s="324">
        <f t="shared" si="20"/>
        <v>25.857142857142858</v>
      </c>
      <c r="N475" s="325">
        <v>1</v>
      </c>
      <c r="O475" s="321" t="s">
        <v>2603</v>
      </c>
      <c r="P475" s="325">
        <f t="shared" si="19"/>
        <v>1</v>
      </c>
      <c r="Q475" s="326" t="str" cm="1">
        <f t="array" aca="1" ref="Q475" ca="1">IF(ISNUMBER(P475),IF(P475=100%,"CUMPLIDA",IF(AND(ISNUMBER(L475),ISNUMBER(INDIRECT("FECHA_"&amp;$B475,1))), IF(L475&lt;=INDIRECT("FECHA_"&amp;$B475,1),"INCUMPLIDA","PROCESO"), "VERIFICAR FECHA")),"SIN VALOR AVANCE")</f>
        <v>CUMPLIDA</v>
      </c>
    </row>
    <row r="476" spans="1:17" ht="195" customHeight="1" x14ac:dyDescent="0.2">
      <c r="A476" s="331" t="s">
        <v>19</v>
      </c>
      <c r="B476" s="332" t="s">
        <v>14</v>
      </c>
      <c r="C476" s="767"/>
      <c r="D476" s="767"/>
      <c r="E476" s="320" t="s">
        <v>2604</v>
      </c>
      <c r="F476" s="769"/>
      <c r="G476" s="320" t="s">
        <v>2557</v>
      </c>
      <c r="H476" s="321" t="s">
        <v>2558</v>
      </c>
      <c r="I476" s="321" t="s">
        <v>2559</v>
      </c>
      <c r="J476" s="333">
        <v>1</v>
      </c>
      <c r="K476" s="323">
        <v>45231</v>
      </c>
      <c r="L476" s="323">
        <v>45350</v>
      </c>
      <c r="M476" s="324">
        <f>(L476-K476)/7</f>
        <v>17</v>
      </c>
      <c r="N476" s="325">
        <v>1</v>
      </c>
      <c r="O476" s="321" t="s">
        <v>2560</v>
      </c>
      <c r="P476" s="325">
        <f t="shared" si="19"/>
        <v>1</v>
      </c>
      <c r="Q476" s="326" t="str" cm="1">
        <f t="array" aca="1" ref="Q476" ca="1">IF(ISNUMBER(P476),IF(P476=100%,"CUMPLIDA",IF(AND(ISNUMBER(L476),ISNUMBER(INDIRECT("FECHA_"&amp;$B476,1))), IF(L476&lt;=INDIRECT("FECHA_"&amp;$B476,1),"INCUMPLIDA","PROCESO"), "VERIFICAR FECHA")),"SIN VALOR AVANCE")</f>
        <v>CUMPLIDA</v>
      </c>
    </row>
    <row r="477" spans="1:17" ht="45.75" customHeight="1" x14ac:dyDescent="0.2">
      <c r="A477" s="331" t="s">
        <v>19</v>
      </c>
      <c r="B477" s="332" t="s">
        <v>14</v>
      </c>
      <c r="C477" s="767" t="s">
        <v>2605</v>
      </c>
      <c r="D477" s="767" t="s">
        <v>1737</v>
      </c>
      <c r="E477" s="769" t="s">
        <v>2606</v>
      </c>
      <c r="F477" s="769" t="s">
        <v>2607</v>
      </c>
      <c r="G477" s="769" t="s">
        <v>2608</v>
      </c>
      <c r="H477" s="321" t="s">
        <v>2609</v>
      </c>
      <c r="I477" s="321" t="s">
        <v>2610</v>
      </c>
      <c r="J477" s="333">
        <v>1</v>
      </c>
      <c r="K477" s="344">
        <v>45809</v>
      </c>
      <c r="L477" s="344">
        <v>45869</v>
      </c>
      <c r="M477" s="324">
        <f t="shared" ref="M477:M517" si="21">(L477-K477)/7</f>
        <v>8.5714285714285712</v>
      </c>
      <c r="N477" s="325">
        <v>0.14000000000000001</v>
      </c>
      <c r="O477" s="321" t="s">
        <v>2611</v>
      </c>
      <c r="P477" s="325">
        <f t="shared" si="19"/>
        <v>0.14000000000000001</v>
      </c>
      <c r="Q477" s="326" t="str" cm="1">
        <f t="array" aca="1" ref="Q477" ca="1">IF(ISNUMBER(P477),IF(P477=100%,"CUMPLIDA",IF(AND(ISNUMBER(L477),ISNUMBER(INDIRECT("FECHA_"&amp;$B477,1))), IF(L477&lt;=INDIRECT("FECHA_"&amp;$B477,1),"INCUMPLIDA","PROCESO"), "VERIFICAR FECHA")),"SIN VALOR AVANCE")</f>
        <v>PROCESO</v>
      </c>
    </row>
    <row r="478" spans="1:17" ht="45" customHeight="1" x14ac:dyDescent="0.2">
      <c r="A478" s="331" t="s">
        <v>19</v>
      </c>
      <c r="B478" s="332" t="s">
        <v>14</v>
      </c>
      <c r="C478" s="767"/>
      <c r="D478" s="767"/>
      <c r="E478" s="769"/>
      <c r="F478" s="769"/>
      <c r="G478" s="769"/>
      <c r="H478" s="321" t="s">
        <v>2612</v>
      </c>
      <c r="I478" s="321" t="s">
        <v>2613</v>
      </c>
      <c r="J478" s="333">
        <v>1</v>
      </c>
      <c r="K478" s="344">
        <v>45870</v>
      </c>
      <c r="L478" s="344">
        <v>45930</v>
      </c>
      <c r="M478" s="324">
        <f t="shared" si="21"/>
        <v>8.5714285714285712</v>
      </c>
      <c r="N478" s="325">
        <v>0.14000000000000001</v>
      </c>
      <c r="O478" s="321" t="s">
        <v>2611</v>
      </c>
      <c r="P478" s="325">
        <f t="shared" si="19"/>
        <v>0.14000000000000001</v>
      </c>
      <c r="Q478" s="326" t="str" cm="1">
        <f t="array" aca="1" ref="Q478" ca="1">IF(ISNUMBER(P478),IF(P478=100%,"CUMPLIDA",IF(AND(ISNUMBER(L478),ISNUMBER(INDIRECT("FECHA_"&amp;$B478,1))), IF(L478&lt;=INDIRECT("FECHA_"&amp;$B478,1),"INCUMPLIDA","PROCESO"), "VERIFICAR FECHA")),"SIN VALOR AVANCE")</f>
        <v>PROCESO</v>
      </c>
    </row>
    <row r="479" spans="1:17" ht="45" customHeight="1" x14ac:dyDescent="0.2">
      <c r="A479" s="331" t="s">
        <v>19</v>
      </c>
      <c r="B479" s="332" t="s">
        <v>14</v>
      </c>
      <c r="C479" s="767"/>
      <c r="D479" s="767"/>
      <c r="E479" s="769"/>
      <c r="F479" s="769"/>
      <c r="G479" s="769"/>
      <c r="H479" s="321" t="s">
        <v>2614</v>
      </c>
      <c r="I479" s="321" t="s">
        <v>2615</v>
      </c>
      <c r="J479" s="333">
        <v>1</v>
      </c>
      <c r="K479" s="344">
        <v>45931</v>
      </c>
      <c r="L479" s="344">
        <v>46053</v>
      </c>
      <c r="M479" s="324">
        <f t="shared" si="21"/>
        <v>17.428571428571427</v>
      </c>
      <c r="N479" s="325">
        <v>0.14000000000000001</v>
      </c>
      <c r="O479" s="321" t="s">
        <v>2611</v>
      </c>
      <c r="P479" s="325">
        <f t="shared" si="19"/>
        <v>0.14000000000000001</v>
      </c>
      <c r="Q479" s="326" t="str" cm="1">
        <f t="array" aca="1" ref="Q479" ca="1">IF(ISNUMBER(P479),IF(P479=100%,"CUMPLIDA",IF(AND(ISNUMBER(L479),ISNUMBER(INDIRECT("FECHA_"&amp;$B479,1))), IF(L479&lt;=INDIRECT("FECHA_"&amp;$B479,1),"INCUMPLIDA","PROCESO"), "VERIFICAR FECHA")),"SIN VALOR AVANCE")</f>
        <v>PROCESO</v>
      </c>
    </row>
    <row r="480" spans="1:17" ht="210" customHeight="1" x14ac:dyDescent="0.2">
      <c r="A480" s="331" t="s">
        <v>19</v>
      </c>
      <c r="B480" s="332" t="s">
        <v>14</v>
      </c>
      <c r="C480" s="767"/>
      <c r="D480" s="767"/>
      <c r="E480" s="769"/>
      <c r="F480" s="769"/>
      <c r="G480" s="769"/>
      <c r="H480" s="321" t="s">
        <v>2616</v>
      </c>
      <c r="I480" s="321" t="s">
        <v>2617</v>
      </c>
      <c r="J480" s="333">
        <v>3</v>
      </c>
      <c r="K480" s="344">
        <v>46054</v>
      </c>
      <c r="L480" s="344">
        <v>46142</v>
      </c>
      <c r="M480" s="324">
        <f t="shared" si="21"/>
        <v>12.571428571428571</v>
      </c>
      <c r="N480" s="325">
        <v>0.14000000000000001</v>
      </c>
      <c r="O480" s="321" t="s">
        <v>2611</v>
      </c>
      <c r="P480" s="325">
        <f t="shared" si="19"/>
        <v>0.14000000000000001</v>
      </c>
      <c r="Q480" s="326" t="str" cm="1">
        <f t="array" aca="1" ref="Q480" ca="1">IF(ISNUMBER(P480),IF(P480=100%,"CUMPLIDA",IF(AND(ISNUMBER(L480),ISNUMBER(INDIRECT("FECHA_"&amp;$B480,1))), IF(L480&lt;=INDIRECT("FECHA_"&amp;$B480,1),"INCUMPLIDA","PROCESO"), "VERIFICAR FECHA")),"SIN VALOR AVANCE")</f>
        <v>PROCESO</v>
      </c>
    </row>
    <row r="481" spans="1:17" ht="105.75" customHeight="1" x14ac:dyDescent="0.2">
      <c r="A481" s="331" t="s">
        <v>19</v>
      </c>
      <c r="B481" s="332" t="s">
        <v>14</v>
      </c>
      <c r="C481" s="767"/>
      <c r="D481" s="767"/>
      <c r="E481" s="769"/>
      <c r="F481" s="769"/>
      <c r="G481" s="769" t="s">
        <v>2618</v>
      </c>
      <c r="H481" s="771" t="s">
        <v>2619</v>
      </c>
      <c r="I481" s="771" t="s">
        <v>2620</v>
      </c>
      <c r="J481" s="345">
        <v>1</v>
      </c>
      <c r="K481" s="344">
        <v>45323</v>
      </c>
      <c r="L481" s="344">
        <v>45473</v>
      </c>
      <c r="M481" s="324">
        <f t="shared" si="21"/>
        <v>21.428571428571427</v>
      </c>
      <c r="N481" s="325">
        <v>1</v>
      </c>
      <c r="O481" s="321" t="s">
        <v>2621</v>
      </c>
      <c r="P481" s="325">
        <f t="shared" si="19"/>
        <v>1</v>
      </c>
      <c r="Q481" s="326" t="str" cm="1">
        <f t="array" aca="1" ref="Q481" ca="1">IF(ISNUMBER(P481),IF(P481=100%,"CUMPLIDA",IF(AND(ISNUMBER(L481),ISNUMBER(INDIRECT("FECHA_"&amp;$B481,1))), IF(L481&lt;=INDIRECT("FECHA_"&amp;$B481,1),"INCUMPLIDA","PROCESO"), "VERIFICAR FECHA")),"SIN VALOR AVANCE")</f>
        <v>CUMPLIDA</v>
      </c>
    </row>
    <row r="482" spans="1:17" ht="120.75" customHeight="1" x14ac:dyDescent="0.2">
      <c r="A482" s="331" t="s">
        <v>19</v>
      </c>
      <c r="B482" s="332" t="s">
        <v>14</v>
      </c>
      <c r="C482" s="767"/>
      <c r="D482" s="767"/>
      <c r="E482" s="769"/>
      <c r="F482" s="769"/>
      <c r="G482" s="769"/>
      <c r="H482" s="771"/>
      <c r="I482" s="771"/>
      <c r="J482" s="345">
        <v>1</v>
      </c>
      <c r="K482" s="344">
        <v>45474</v>
      </c>
      <c r="L482" s="344">
        <v>45657</v>
      </c>
      <c r="M482" s="324">
        <f t="shared" si="21"/>
        <v>26.142857142857142</v>
      </c>
      <c r="N482" s="325">
        <v>1</v>
      </c>
      <c r="O482" s="321" t="s">
        <v>2621</v>
      </c>
      <c r="P482" s="325">
        <f t="shared" si="19"/>
        <v>1</v>
      </c>
      <c r="Q482" s="326" t="str" cm="1">
        <f t="array" aca="1" ref="Q482" ca="1">IF(ISNUMBER(P482),IF(P482=100%,"CUMPLIDA",IF(AND(ISNUMBER(L482),ISNUMBER(INDIRECT("FECHA_"&amp;$B482,1))), IF(L482&lt;=INDIRECT("FECHA_"&amp;$B482,1),"INCUMPLIDA","PROCESO"), "VERIFICAR FECHA")),"SIN VALOR AVANCE")</f>
        <v>CUMPLIDA</v>
      </c>
    </row>
    <row r="483" spans="1:17" ht="120.75" customHeight="1" x14ac:dyDescent="0.2">
      <c r="A483" s="331" t="s">
        <v>19</v>
      </c>
      <c r="B483" s="332" t="s">
        <v>14</v>
      </c>
      <c r="C483" s="767"/>
      <c r="D483" s="767"/>
      <c r="E483" s="769"/>
      <c r="F483" s="769"/>
      <c r="G483" s="769"/>
      <c r="H483" s="771"/>
      <c r="I483" s="771"/>
      <c r="J483" s="345">
        <v>1</v>
      </c>
      <c r="K483" s="344">
        <v>45658</v>
      </c>
      <c r="L483" s="344">
        <v>45838</v>
      </c>
      <c r="M483" s="324">
        <f t="shared" si="21"/>
        <v>25.714285714285715</v>
      </c>
      <c r="N483" s="325">
        <v>1</v>
      </c>
      <c r="O483" s="321" t="s">
        <v>2621</v>
      </c>
      <c r="P483" s="325">
        <f t="shared" si="19"/>
        <v>1</v>
      </c>
      <c r="Q483" s="326" t="str" cm="1">
        <f t="array" aca="1" ref="Q483" ca="1">IF(ISNUMBER(P483),IF(P483=100%,"CUMPLIDA",IF(AND(ISNUMBER(L483),ISNUMBER(INDIRECT("FECHA_"&amp;$B483,1))), IF(L483&lt;=INDIRECT("FECHA_"&amp;$B483,1),"INCUMPLIDA","PROCESO"), "VERIFICAR FECHA")),"SIN VALOR AVANCE")</f>
        <v>CUMPLIDA</v>
      </c>
    </row>
    <row r="484" spans="1:17" ht="120.75" customHeight="1" x14ac:dyDescent="0.2">
      <c r="A484" s="331" t="s">
        <v>19</v>
      </c>
      <c r="B484" s="332" t="s">
        <v>14</v>
      </c>
      <c r="C484" s="767"/>
      <c r="D484" s="767"/>
      <c r="E484" s="769"/>
      <c r="F484" s="769"/>
      <c r="G484" s="769"/>
      <c r="H484" s="771"/>
      <c r="I484" s="771"/>
      <c r="J484" s="345">
        <v>1</v>
      </c>
      <c r="K484" s="344">
        <v>45839</v>
      </c>
      <c r="L484" s="344">
        <v>46022</v>
      </c>
      <c r="M484" s="324">
        <f t="shared" si="21"/>
        <v>26.142857142857142</v>
      </c>
      <c r="N484" s="325">
        <v>1</v>
      </c>
      <c r="O484" s="321" t="s">
        <v>2621</v>
      </c>
      <c r="P484" s="325">
        <f t="shared" si="19"/>
        <v>1</v>
      </c>
      <c r="Q484" s="326" t="str" cm="1">
        <f t="array" aca="1" ref="Q484" ca="1">IF(ISNUMBER(P484),IF(P484=100%,"CUMPLIDA",IF(AND(ISNUMBER(L484),ISNUMBER(INDIRECT("FECHA_"&amp;$B484,1))), IF(L484&lt;=INDIRECT("FECHA_"&amp;$B484,1),"INCUMPLIDA","PROCESO"), "VERIFICAR FECHA")),"SIN VALOR AVANCE")</f>
        <v>CUMPLIDA</v>
      </c>
    </row>
    <row r="485" spans="1:17" ht="120.75" customHeight="1" x14ac:dyDescent="0.2">
      <c r="A485" s="331" t="s">
        <v>19</v>
      </c>
      <c r="B485" s="332" t="s">
        <v>14</v>
      </c>
      <c r="C485" s="767"/>
      <c r="D485" s="767"/>
      <c r="E485" s="769"/>
      <c r="F485" s="769"/>
      <c r="G485" s="769"/>
      <c r="H485" s="771"/>
      <c r="I485" s="771"/>
      <c r="J485" s="345">
        <v>1</v>
      </c>
      <c r="K485" s="344">
        <v>46023</v>
      </c>
      <c r="L485" s="344">
        <v>46142</v>
      </c>
      <c r="M485" s="324">
        <f t="shared" si="21"/>
        <v>17</v>
      </c>
      <c r="N485" s="325">
        <v>1</v>
      </c>
      <c r="O485" s="321" t="s">
        <v>2621</v>
      </c>
      <c r="P485" s="325">
        <f t="shared" si="19"/>
        <v>1</v>
      </c>
      <c r="Q485" s="326" t="str" cm="1">
        <f t="array" aca="1" ref="Q485" ca="1">IF(ISNUMBER(P485),IF(P485=100%,"CUMPLIDA",IF(AND(ISNUMBER(L485),ISNUMBER(INDIRECT("FECHA_"&amp;$B485,1))), IF(L485&lt;=INDIRECT("FECHA_"&amp;$B485,1),"INCUMPLIDA","PROCESO"), "VERIFICAR FECHA")),"SIN VALOR AVANCE")</f>
        <v>CUMPLIDA</v>
      </c>
    </row>
    <row r="486" spans="1:17" ht="45.75" customHeight="1" x14ac:dyDescent="0.2">
      <c r="A486" s="331" t="s">
        <v>19</v>
      </c>
      <c r="B486" s="332" t="s">
        <v>14</v>
      </c>
      <c r="C486" s="767"/>
      <c r="D486" s="767"/>
      <c r="E486" s="769"/>
      <c r="F486" s="769"/>
      <c r="G486" s="769" t="s">
        <v>2622</v>
      </c>
      <c r="H486" s="321" t="s">
        <v>2609</v>
      </c>
      <c r="I486" s="321" t="s">
        <v>2623</v>
      </c>
      <c r="J486" s="333">
        <v>1</v>
      </c>
      <c r="K486" s="338">
        <v>46174</v>
      </c>
      <c r="L486" s="338">
        <v>46234</v>
      </c>
      <c r="M486" s="324">
        <f t="shared" si="21"/>
        <v>8.5714285714285712</v>
      </c>
      <c r="N486" s="325">
        <v>0.16600000000000001</v>
      </c>
      <c r="O486" s="321" t="s">
        <v>2611</v>
      </c>
      <c r="P486" s="325">
        <f t="shared" si="19"/>
        <v>0.16600000000000001</v>
      </c>
      <c r="Q486" s="326" t="str" cm="1">
        <f t="array" aca="1" ref="Q486" ca="1">IF(ISNUMBER(P486),IF(P486=100%,"CUMPLIDA",IF(AND(ISNUMBER(L486),ISNUMBER(INDIRECT("FECHA_"&amp;$B486,1))), IF(L486&lt;=INDIRECT("FECHA_"&amp;$B486,1),"INCUMPLIDA","PROCESO"), "VERIFICAR FECHA")),"SIN VALOR AVANCE")</f>
        <v>PROCESO</v>
      </c>
    </row>
    <row r="487" spans="1:17" ht="45" customHeight="1" x14ac:dyDescent="0.2">
      <c r="A487" s="331" t="s">
        <v>19</v>
      </c>
      <c r="B487" s="332" t="s">
        <v>14</v>
      </c>
      <c r="C487" s="767"/>
      <c r="D487" s="767"/>
      <c r="E487" s="769"/>
      <c r="F487" s="769"/>
      <c r="G487" s="769"/>
      <c r="H487" s="321" t="s">
        <v>2624</v>
      </c>
      <c r="I487" s="321" t="s">
        <v>2625</v>
      </c>
      <c r="J487" s="333">
        <v>1</v>
      </c>
      <c r="K487" s="338">
        <v>46235</v>
      </c>
      <c r="L487" s="338">
        <v>46295</v>
      </c>
      <c r="M487" s="324">
        <f t="shared" si="21"/>
        <v>8.5714285714285712</v>
      </c>
      <c r="N487" s="325">
        <v>0.16600000000000001</v>
      </c>
      <c r="O487" s="321" t="s">
        <v>2611</v>
      </c>
      <c r="P487" s="325">
        <f t="shared" si="19"/>
        <v>0.16600000000000001</v>
      </c>
      <c r="Q487" s="326" t="str" cm="1">
        <f t="array" aca="1" ref="Q487" ca="1">IF(ISNUMBER(P487),IF(P487=100%,"CUMPLIDA",IF(AND(ISNUMBER(L487),ISNUMBER(INDIRECT("FECHA_"&amp;$B487,1))), IF(L487&lt;=INDIRECT("FECHA_"&amp;$B487,1),"INCUMPLIDA","PROCESO"), "VERIFICAR FECHA")),"SIN VALOR AVANCE")</f>
        <v>PROCESO</v>
      </c>
    </row>
    <row r="488" spans="1:17" ht="45" customHeight="1" x14ac:dyDescent="0.2">
      <c r="A488" s="331" t="s">
        <v>19</v>
      </c>
      <c r="B488" s="332" t="s">
        <v>14</v>
      </c>
      <c r="C488" s="767"/>
      <c r="D488" s="767"/>
      <c r="E488" s="769"/>
      <c r="F488" s="769"/>
      <c r="G488" s="769"/>
      <c r="H488" s="321" t="s">
        <v>2614</v>
      </c>
      <c r="I488" s="321" t="s">
        <v>2626</v>
      </c>
      <c r="J488" s="333">
        <v>1</v>
      </c>
      <c r="K488" s="338">
        <v>46296</v>
      </c>
      <c r="L488" s="338">
        <v>46418</v>
      </c>
      <c r="M488" s="324">
        <f t="shared" si="21"/>
        <v>17.428571428571427</v>
      </c>
      <c r="N488" s="325">
        <v>0.16600000000000001</v>
      </c>
      <c r="O488" s="321" t="s">
        <v>2611</v>
      </c>
      <c r="P488" s="325">
        <f t="shared" si="19"/>
        <v>0.16600000000000001</v>
      </c>
      <c r="Q488" s="326" t="str" cm="1">
        <f t="array" aca="1" ref="Q488" ca="1">IF(ISNUMBER(P488),IF(P488=100%,"CUMPLIDA",IF(AND(ISNUMBER(L488),ISNUMBER(INDIRECT("FECHA_"&amp;$B488,1))), IF(L488&lt;=INDIRECT("FECHA_"&amp;$B488,1),"INCUMPLIDA","PROCESO"), "VERIFICAR FECHA")),"SIN VALOR AVANCE")</f>
        <v>PROCESO</v>
      </c>
    </row>
    <row r="489" spans="1:17" ht="210" customHeight="1" x14ac:dyDescent="0.2">
      <c r="A489" s="331" t="s">
        <v>19</v>
      </c>
      <c r="B489" s="332" t="s">
        <v>14</v>
      </c>
      <c r="C489" s="767"/>
      <c r="D489" s="767"/>
      <c r="E489" s="769"/>
      <c r="F489" s="769"/>
      <c r="G489" s="769"/>
      <c r="H489" s="321" t="s">
        <v>2627</v>
      </c>
      <c r="I489" s="321" t="s">
        <v>2628</v>
      </c>
      <c r="J489" s="333">
        <v>3</v>
      </c>
      <c r="K489" s="338">
        <v>46419</v>
      </c>
      <c r="L489" s="338">
        <v>46507</v>
      </c>
      <c r="M489" s="324">
        <f t="shared" si="21"/>
        <v>12.571428571428571</v>
      </c>
      <c r="N489" s="325">
        <v>0.16600000000000001</v>
      </c>
      <c r="O489" s="321" t="s">
        <v>2611</v>
      </c>
      <c r="P489" s="325">
        <f t="shared" si="19"/>
        <v>0.16600000000000001</v>
      </c>
      <c r="Q489" s="326" t="str" cm="1">
        <f t="array" aca="1" ref="Q489" ca="1">IF(ISNUMBER(P489),IF(P489=100%,"CUMPLIDA",IF(AND(ISNUMBER(L489),ISNUMBER(INDIRECT("FECHA_"&amp;$B489,1))), IF(L489&lt;=INDIRECT("FECHA_"&amp;$B489,1),"INCUMPLIDA","PROCESO"), "VERIFICAR FECHA")),"SIN VALOR AVANCE")</f>
        <v>PROCESO</v>
      </c>
    </row>
    <row r="490" spans="1:17" ht="105.75" customHeight="1" x14ac:dyDescent="0.2">
      <c r="A490" s="331" t="s">
        <v>19</v>
      </c>
      <c r="B490" s="332" t="s">
        <v>14</v>
      </c>
      <c r="C490" s="767"/>
      <c r="D490" s="767"/>
      <c r="E490" s="769"/>
      <c r="F490" s="769"/>
      <c r="G490" s="769" t="s">
        <v>2629</v>
      </c>
      <c r="H490" s="771" t="s">
        <v>2630</v>
      </c>
      <c r="I490" s="771" t="s">
        <v>2631</v>
      </c>
      <c r="J490" s="345">
        <v>1</v>
      </c>
      <c r="K490" s="338">
        <v>45323</v>
      </c>
      <c r="L490" s="338">
        <v>45473</v>
      </c>
      <c r="M490" s="324">
        <f t="shared" si="21"/>
        <v>21.428571428571427</v>
      </c>
      <c r="N490" s="325">
        <v>1</v>
      </c>
      <c r="O490" s="321" t="s">
        <v>2621</v>
      </c>
      <c r="P490" s="325">
        <f t="shared" si="19"/>
        <v>1</v>
      </c>
      <c r="Q490" s="326" t="str" cm="1">
        <f t="array" aca="1" ref="Q490" ca="1">IF(ISNUMBER(P490),IF(P490=100%,"CUMPLIDA",IF(AND(ISNUMBER(L490),ISNUMBER(INDIRECT("FECHA_"&amp;$B490,1))), IF(L490&lt;=INDIRECT("FECHA_"&amp;$B490,1),"INCUMPLIDA","PROCESO"), "VERIFICAR FECHA")),"SIN VALOR AVANCE")</f>
        <v>CUMPLIDA</v>
      </c>
    </row>
    <row r="491" spans="1:17" ht="120.75" customHeight="1" x14ac:dyDescent="0.2">
      <c r="A491" s="331" t="s">
        <v>19</v>
      </c>
      <c r="B491" s="332" t="s">
        <v>14</v>
      </c>
      <c r="C491" s="767"/>
      <c r="D491" s="767"/>
      <c r="E491" s="769"/>
      <c r="F491" s="769"/>
      <c r="G491" s="769"/>
      <c r="H491" s="771"/>
      <c r="I491" s="771"/>
      <c r="J491" s="345">
        <v>1</v>
      </c>
      <c r="K491" s="338">
        <v>45474</v>
      </c>
      <c r="L491" s="338">
        <v>45657</v>
      </c>
      <c r="M491" s="324">
        <f t="shared" si="21"/>
        <v>26.142857142857142</v>
      </c>
      <c r="N491" s="325">
        <v>1</v>
      </c>
      <c r="O491" s="321" t="s">
        <v>2621</v>
      </c>
      <c r="P491" s="325">
        <f t="shared" si="19"/>
        <v>1</v>
      </c>
      <c r="Q491" s="326" t="str" cm="1">
        <f t="array" aca="1" ref="Q491" ca="1">IF(ISNUMBER(P491),IF(P491=100%,"CUMPLIDA",IF(AND(ISNUMBER(L491),ISNUMBER(INDIRECT("FECHA_"&amp;$B491,1))), IF(L491&lt;=INDIRECT("FECHA_"&amp;$B491,1),"INCUMPLIDA","PROCESO"), "VERIFICAR FECHA")),"SIN VALOR AVANCE")</f>
        <v>CUMPLIDA</v>
      </c>
    </row>
    <row r="492" spans="1:17" ht="120.75" customHeight="1" x14ac:dyDescent="0.2">
      <c r="A492" s="331" t="s">
        <v>19</v>
      </c>
      <c r="B492" s="332" t="s">
        <v>14</v>
      </c>
      <c r="C492" s="767"/>
      <c r="D492" s="767"/>
      <c r="E492" s="769"/>
      <c r="F492" s="769"/>
      <c r="G492" s="769"/>
      <c r="H492" s="771"/>
      <c r="I492" s="771"/>
      <c r="J492" s="345">
        <v>1</v>
      </c>
      <c r="K492" s="338">
        <v>45658</v>
      </c>
      <c r="L492" s="338">
        <v>45838</v>
      </c>
      <c r="M492" s="324">
        <f t="shared" si="21"/>
        <v>25.714285714285715</v>
      </c>
      <c r="N492" s="325">
        <v>1</v>
      </c>
      <c r="O492" s="321" t="s">
        <v>2621</v>
      </c>
      <c r="P492" s="325">
        <f t="shared" si="19"/>
        <v>1</v>
      </c>
      <c r="Q492" s="326" t="str" cm="1">
        <f t="array" aca="1" ref="Q492" ca="1">IF(ISNUMBER(P492),IF(P492=100%,"CUMPLIDA",IF(AND(ISNUMBER(L492),ISNUMBER(INDIRECT("FECHA_"&amp;$B492,1))), IF(L492&lt;=INDIRECT("FECHA_"&amp;$B492,1),"INCUMPLIDA","PROCESO"), "VERIFICAR FECHA")),"SIN VALOR AVANCE")</f>
        <v>CUMPLIDA</v>
      </c>
    </row>
    <row r="493" spans="1:17" ht="120.75" customHeight="1" x14ac:dyDescent="0.2">
      <c r="A493" s="331" t="s">
        <v>19</v>
      </c>
      <c r="B493" s="332" t="s">
        <v>14</v>
      </c>
      <c r="C493" s="767"/>
      <c r="D493" s="767"/>
      <c r="E493" s="769"/>
      <c r="F493" s="769"/>
      <c r="G493" s="769"/>
      <c r="H493" s="771"/>
      <c r="I493" s="771"/>
      <c r="J493" s="345">
        <v>1</v>
      </c>
      <c r="K493" s="338">
        <v>45839</v>
      </c>
      <c r="L493" s="338">
        <v>46022</v>
      </c>
      <c r="M493" s="324">
        <f t="shared" si="21"/>
        <v>26.142857142857142</v>
      </c>
      <c r="N493" s="325">
        <v>1</v>
      </c>
      <c r="O493" s="321" t="s">
        <v>2621</v>
      </c>
      <c r="P493" s="325">
        <f t="shared" si="19"/>
        <v>1</v>
      </c>
      <c r="Q493" s="326" t="str" cm="1">
        <f t="array" aca="1" ref="Q493" ca="1">IF(ISNUMBER(P493),IF(P493=100%,"CUMPLIDA",IF(AND(ISNUMBER(L493),ISNUMBER(INDIRECT("FECHA_"&amp;$B493,1))), IF(L493&lt;=INDIRECT("FECHA_"&amp;$B493,1),"INCUMPLIDA","PROCESO"), "VERIFICAR FECHA")),"SIN VALOR AVANCE")</f>
        <v>CUMPLIDA</v>
      </c>
    </row>
    <row r="494" spans="1:17" ht="120.75" customHeight="1" x14ac:dyDescent="0.2">
      <c r="A494" s="331" t="s">
        <v>19</v>
      </c>
      <c r="B494" s="332" t="s">
        <v>14</v>
      </c>
      <c r="C494" s="767"/>
      <c r="D494" s="767"/>
      <c r="E494" s="769"/>
      <c r="F494" s="769"/>
      <c r="G494" s="769"/>
      <c r="H494" s="771"/>
      <c r="I494" s="771"/>
      <c r="J494" s="345">
        <v>1</v>
      </c>
      <c r="K494" s="338">
        <v>46023</v>
      </c>
      <c r="L494" s="338">
        <v>46203</v>
      </c>
      <c r="M494" s="324">
        <f t="shared" si="21"/>
        <v>25.714285714285715</v>
      </c>
      <c r="N494" s="325">
        <v>1</v>
      </c>
      <c r="O494" s="321" t="s">
        <v>2621</v>
      </c>
      <c r="P494" s="325">
        <f t="shared" si="19"/>
        <v>1</v>
      </c>
      <c r="Q494" s="326" t="str" cm="1">
        <f t="array" aca="1" ref="Q494" ca="1">IF(ISNUMBER(P494),IF(P494=100%,"CUMPLIDA",IF(AND(ISNUMBER(L494),ISNUMBER(INDIRECT("FECHA_"&amp;$B494,1))), IF(L494&lt;=INDIRECT("FECHA_"&amp;$B494,1),"INCUMPLIDA","PROCESO"), "VERIFICAR FECHA")),"SIN VALOR AVANCE")</f>
        <v>CUMPLIDA</v>
      </c>
    </row>
    <row r="495" spans="1:17" ht="120.75" customHeight="1" x14ac:dyDescent="0.2">
      <c r="A495" s="331" t="s">
        <v>19</v>
      </c>
      <c r="B495" s="332" t="s">
        <v>14</v>
      </c>
      <c r="C495" s="767"/>
      <c r="D495" s="767"/>
      <c r="E495" s="769"/>
      <c r="F495" s="769"/>
      <c r="G495" s="769"/>
      <c r="H495" s="771"/>
      <c r="I495" s="771"/>
      <c r="J495" s="345">
        <v>1</v>
      </c>
      <c r="K495" s="338">
        <v>46204</v>
      </c>
      <c r="L495" s="338">
        <v>46387</v>
      </c>
      <c r="M495" s="324">
        <f t="shared" si="21"/>
        <v>26.142857142857142</v>
      </c>
      <c r="N495" s="325">
        <v>1</v>
      </c>
      <c r="O495" s="321" t="s">
        <v>2621</v>
      </c>
      <c r="P495" s="325">
        <f t="shared" si="19"/>
        <v>1</v>
      </c>
      <c r="Q495" s="326" t="str" cm="1">
        <f t="array" aca="1" ref="Q495" ca="1">IF(ISNUMBER(P495),IF(P495=100%,"CUMPLIDA",IF(AND(ISNUMBER(L495),ISNUMBER(INDIRECT("FECHA_"&amp;$B495,1))), IF(L495&lt;=INDIRECT("FECHA_"&amp;$B495,1),"INCUMPLIDA","PROCESO"), "VERIFICAR FECHA")),"SIN VALOR AVANCE")</f>
        <v>CUMPLIDA</v>
      </c>
    </row>
    <row r="496" spans="1:17" ht="120.75" customHeight="1" x14ac:dyDescent="0.2">
      <c r="A496" s="331" t="s">
        <v>19</v>
      </c>
      <c r="B496" s="332" t="s">
        <v>14</v>
      </c>
      <c r="C496" s="767"/>
      <c r="D496" s="767"/>
      <c r="E496" s="769"/>
      <c r="F496" s="769"/>
      <c r="G496" s="769"/>
      <c r="H496" s="771"/>
      <c r="I496" s="771"/>
      <c r="J496" s="345">
        <v>1</v>
      </c>
      <c r="K496" s="338">
        <v>46388</v>
      </c>
      <c r="L496" s="338">
        <v>46507</v>
      </c>
      <c r="M496" s="324">
        <f t="shared" si="21"/>
        <v>17</v>
      </c>
      <c r="N496" s="325">
        <v>1</v>
      </c>
      <c r="O496" s="321" t="s">
        <v>2621</v>
      </c>
      <c r="P496" s="325">
        <f t="shared" si="19"/>
        <v>1</v>
      </c>
      <c r="Q496" s="326" t="str" cm="1">
        <f t="array" aca="1" ref="Q496" ca="1">IF(ISNUMBER(P496),IF(P496=100%,"CUMPLIDA",IF(AND(ISNUMBER(L496),ISNUMBER(INDIRECT("FECHA_"&amp;$B496,1))), IF(L496&lt;=INDIRECT("FECHA_"&amp;$B496,1),"INCUMPLIDA","PROCESO"), "VERIFICAR FECHA")),"SIN VALOR AVANCE")</f>
        <v>CUMPLIDA</v>
      </c>
    </row>
    <row r="497" spans="1:17" ht="90" customHeight="1" x14ac:dyDescent="0.2">
      <c r="A497" s="331" t="s">
        <v>19</v>
      </c>
      <c r="B497" s="332" t="s">
        <v>14</v>
      </c>
      <c r="C497" s="767"/>
      <c r="D497" s="767"/>
      <c r="E497" s="769"/>
      <c r="F497" s="769"/>
      <c r="G497" s="320" t="s">
        <v>2632</v>
      </c>
      <c r="H497" s="321" t="s">
        <v>2633</v>
      </c>
      <c r="I497" s="321" t="s">
        <v>2634</v>
      </c>
      <c r="J497" s="333">
        <v>1</v>
      </c>
      <c r="K497" s="344">
        <v>45231</v>
      </c>
      <c r="L497" s="344">
        <v>45351</v>
      </c>
      <c r="M497" s="324">
        <f t="shared" si="21"/>
        <v>17.142857142857142</v>
      </c>
      <c r="N497" s="325">
        <v>1</v>
      </c>
      <c r="O497" s="321" t="s">
        <v>2635</v>
      </c>
      <c r="P497" s="325">
        <f t="shared" si="19"/>
        <v>1</v>
      </c>
      <c r="Q497" s="326" t="str" cm="1">
        <f t="array" aca="1" ref="Q497" ca="1">IF(ISNUMBER(P497),IF(P497=100%,"CUMPLIDA",IF(AND(ISNUMBER(L497),ISNUMBER(INDIRECT("FECHA_"&amp;$B497,1))), IF(L497&lt;=INDIRECT("FECHA_"&amp;$B497,1),"INCUMPLIDA","PROCESO"), "VERIFICAR FECHA")),"SIN VALOR AVANCE")</f>
        <v>CUMPLIDA</v>
      </c>
    </row>
    <row r="498" spans="1:17" ht="60.75" customHeight="1" x14ac:dyDescent="0.2">
      <c r="A498" s="331" t="s">
        <v>19</v>
      </c>
      <c r="B498" s="332" t="s">
        <v>14</v>
      </c>
      <c r="C498" s="767"/>
      <c r="D498" s="767"/>
      <c r="E498" s="769"/>
      <c r="F498" s="769"/>
      <c r="G498" s="769" t="s">
        <v>2636</v>
      </c>
      <c r="H498" s="771" t="s">
        <v>2637</v>
      </c>
      <c r="I498" s="321" t="s">
        <v>2638</v>
      </c>
      <c r="J498" s="333">
        <v>1</v>
      </c>
      <c r="K498" s="344">
        <v>45323</v>
      </c>
      <c r="L498" s="344">
        <v>45351</v>
      </c>
      <c r="M498" s="324">
        <f t="shared" si="21"/>
        <v>4</v>
      </c>
      <c r="N498" s="325">
        <v>1</v>
      </c>
      <c r="O498" s="321" t="s">
        <v>2635</v>
      </c>
      <c r="P498" s="325">
        <f t="shared" si="19"/>
        <v>1</v>
      </c>
      <c r="Q498" s="326" t="str" cm="1">
        <f t="array" aca="1" ref="Q498" ca="1">IF(ISNUMBER(P498),IF(P498=100%,"CUMPLIDA",IF(AND(ISNUMBER(L498),ISNUMBER(INDIRECT("FECHA_"&amp;$B498,1))), IF(L498&lt;=INDIRECT("FECHA_"&amp;$B498,1),"INCUMPLIDA","PROCESO"), "VERIFICAR FECHA")),"SIN VALOR AVANCE")</f>
        <v>CUMPLIDA</v>
      </c>
    </row>
    <row r="499" spans="1:17" ht="60.75" customHeight="1" x14ac:dyDescent="0.2">
      <c r="A499" s="331" t="s">
        <v>19</v>
      </c>
      <c r="B499" s="332" t="s">
        <v>14</v>
      </c>
      <c r="C499" s="767"/>
      <c r="D499" s="767"/>
      <c r="E499" s="769"/>
      <c r="F499" s="769"/>
      <c r="G499" s="769"/>
      <c r="H499" s="771"/>
      <c r="I499" s="321" t="s">
        <v>2639</v>
      </c>
      <c r="J499" s="333">
        <v>1</v>
      </c>
      <c r="K499" s="344">
        <v>45474</v>
      </c>
      <c r="L499" s="344">
        <v>45535</v>
      </c>
      <c r="M499" s="324">
        <f t="shared" si="21"/>
        <v>8.7142857142857135</v>
      </c>
      <c r="N499" s="325">
        <v>1</v>
      </c>
      <c r="O499" s="321" t="s">
        <v>2635</v>
      </c>
      <c r="P499" s="325">
        <f t="shared" si="19"/>
        <v>1</v>
      </c>
      <c r="Q499" s="326" t="str" cm="1">
        <f t="array" aca="1" ref="Q499" ca="1">IF(ISNUMBER(P499),IF(P499=100%,"CUMPLIDA",IF(AND(ISNUMBER(L499),ISNUMBER(INDIRECT("FECHA_"&amp;$B499,1))), IF(L499&lt;=INDIRECT("FECHA_"&amp;$B499,1),"INCUMPLIDA","PROCESO"), "VERIFICAR FECHA")),"SIN VALOR AVANCE")</f>
        <v>CUMPLIDA</v>
      </c>
    </row>
    <row r="500" spans="1:17" ht="60.75" customHeight="1" x14ac:dyDescent="0.2">
      <c r="A500" s="331" t="s">
        <v>19</v>
      </c>
      <c r="B500" s="332" t="s">
        <v>14</v>
      </c>
      <c r="C500" s="767"/>
      <c r="D500" s="767"/>
      <c r="E500" s="769"/>
      <c r="F500" s="769"/>
      <c r="G500" s="769" t="s">
        <v>2640</v>
      </c>
      <c r="H500" s="771" t="s">
        <v>2641</v>
      </c>
      <c r="I500" s="771" t="s">
        <v>2642</v>
      </c>
      <c r="J500" s="333">
        <v>1</v>
      </c>
      <c r="K500" s="344">
        <v>45351</v>
      </c>
      <c r="L500" s="344">
        <v>45359</v>
      </c>
      <c r="M500" s="324">
        <f t="shared" si="21"/>
        <v>1.1428571428571428</v>
      </c>
      <c r="N500" s="325">
        <v>1</v>
      </c>
      <c r="O500" s="321" t="s">
        <v>2635</v>
      </c>
      <c r="P500" s="325">
        <f t="shared" si="19"/>
        <v>1</v>
      </c>
      <c r="Q500" s="326" t="str" cm="1">
        <f t="array" aca="1" ref="Q500" ca="1">IF(ISNUMBER(P500),IF(P500=100%,"CUMPLIDA",IF(AND(ISNUMBER(L500),ISNUMBER(INDIRECT("FECHA_"&amp;$B500,1))), IF(L500&lt;=INDIRECT("FECHA_"&amp;$B500,1),"INCUMPLIDA","PROCESO"), "VERIFICAR FECHA")),"SIN VALOR AVANCE")</f>
        <v>CUMPLIDA</v>
      </c>
    </row>
    <row r="501" spans="1:17" ht="60.75" customHeight="1" x14ac:dyDescent="0.2">
      <c r="A501" s="331" t="s">
        <v>19</v>
      </c>
      <c r="B501" s="332" t="s">
        <v>14</v>
      </c>
      <c r="C501" s="767"/>
      <c r="D501" s="767"/>
      <c r="E501" s="769"/>
      <c r="F501" s="769"/>
      <c r="G501" s="769"/>
      <c r="H501" s="771"/>
      <c r="I501" s="771"/>
      <c r="J501" s="333">
        <v>1</v>
      </c>
      <c r="K501" s="344">
        <v>45535</v>
      </c>
      <c r="L501" s="344">
        <v>45541</v>
      </c>
      <c r="M501" s="324">
        <f t="shared" si="21"/>
        <v>0.8571428571428571</v>
      </c>
      <c r="N501" s="325">
        <v>1</v>
      </c>
      <c r="O501" s="321" t="s">
        <v>2635</v>
      </c>
      <c r="P501" s="325">
        <f t="shared" si="19"/>
        <v>1</v>
      </c>
      <c r="Q501" s="326" t="str" cm="1">
        <f t="array" aca="1" ref="Q501" ca="1">IF(ISNUMBER(P501),IF(P501=100%,"CUMPLIDA",IF(AND(ISNUMBER(L501),ISNUMBER(INDIRECT("FECHA_"&amp;$B501,1))), IF(L501&lt;=INDIRECT("FECHA_"&amp;$B501,1),"INCUMPLIDA","PROCESO"), "VERIFICAR FECHA")),"SIN VALOR AVANCE")</f>
        <v>CUMPLIDA</v>
      </c>
    </row>
    <row r="502" spans="1:17" ht="90" customHeight="1" x14ac:dyDescent="0.2">
      <c r="A502" s="331" t="s">
        <v>19</v>
      </c>
      <c r="B502" s="332" t="s">
        <v>14</v>
      </c>
      <c r="C502" s="767"/>
      <c r="D502" s="767"/>
      <c r="E502" s="769"/>
      <c r="F502" s="769"/>
      <c r="G502" s="320" t="s">
        <v>2643</v>
      </c>
      <c r="H502" s="321" t="s">
        <v>2644</v>
      </c>
      <c r="I502" s="321" t="s">
        <v>2645</v>
      </c>
      <c r="J502" s="319" t="s">
        <v>2646</v>
      </c>
      <c r="K502" s="344">
        <v>45351</v>
      </c>
      <c r="L502" s="344">
        <v>45473</v>
      </c>
      <c r="M502" s="324">
        <f t="shared" si="21"/>
        <v>17.428571428571427</v>
      </c>
      <c r="N502" s="325">
        <v>1</v>
      </c>
      <c r="O502" s="321" t="s">
        <v>2647</v>
      </c>
      <c r="P502" s="325">
        <f t="shared" si="19"/>
        <v>1</v>
      </c>
      <c r="Q502" s="326" t="str" cm="1">
        <f t="array" aca="1" ref="Q502" ca="1">IF(ISNUMBER(P502),IF(P502=100%,"CUMPLIDA",IF(AND(ISNUMBER(L502),ISNUMBER(INDIRECT("FECHA_"&amp;$B502,1))), IF(L502&lt;=INDIRECT("FECHA_"&amp;$B502,1),"INCUMPLIDA","PROCESO"), "VERIFICAR FECHA")),"SIN VALOR AVANCE")</f>
        <v>CUMPLIDA</v>
      </c>
    </row>
    <row r="503" spans="1:17" ht="45.75" customHeight="1" x14ac:dyDescent="0.2">
      <c r="A503" s="331" t="s">
        <v>19</v>
      </c>
      <c r="B503" s="332" t="s">
        <v>14</v>
      </c>
      <c r="C503" s="767"/>
      <c r="D503" s="767"/>
      <c r="E503" s="769"/>
      <c r="F503" s="769"/>
      <c r="G503" s="769" t="s">
        <v>2648</v>
      </c>
      <c r="H503" s="321" t="s">
        <v>2609</v>
      </c>
      <c r="I503" s="321" t="s">
        <v>2649</v>
      </c>
      <c r="J503" s="333">
        <v>1</v>
      </c>
      <c r="K503" s="344">
        <v>46966</v>
      </c>
      <c r="L503" s="344">
        <v>47026</v>
      </c>
      <c r="M503" s="324">
        <f t="shared" si="21"/>
        <v>8.5714285714285712</v>
      </c>
      <c r="N503" s="325">
        <v>0</v>
      </c>
      <c r="O503" s="321" t="s">
        <v>2611</v>
      </c>
      <c r="P503" s="325">
        <f t="shared" si="19"/>
        <v>0</v>
      </c>
      <c r="Q503" s="326" t="str" cm="1">
        <f t="array" aca="1" ref="Q503" ca="1">IF(ISNUMBER(P503),IF(P503=100%,"CUMPLIDA",IF(AND(ISNUMBER(L503),ISNUMBER(INDIRECT("FECHA_"&amp;$B503,1))), IF(L503&lt;=INDIRECT("FECHA_"&amp;$B503,1),"INCUMPLIDA","PROCESO"), "VERIFICAR FECHA")),"SIN VALOR AVANCE")</f>
        <v>PROCESO</v>
      </c>
    </row>
    <row r="504" spans="1:17" ht="45" customHeight="1" x14ac:dyDescent="0.2">
      <c r="A504" s="331" t="s">
        <v>19</v>
      </c>
      <c r="B504" s="332" t="s">
        <v>14</v>
      </c>
      <c r="C504" s="767"/>
      <c r="D504" s="767"/>
      <c r="E504" s="769"/>
      <c r="F504" s="769"/>
      <c r="G504" s="769"/>
      <c r="H504" s="321" t="s">
        <v>2650</v>
      </c>
      <c r="I504" s="321" t="s">
        <v>2613</v>
      </c>
      <c r="J504" s="333">
        <v>1</v>
      </c>
      <c r="K504" s="344">
        <v>47027</v>
      </c>
      <c r="L504" s="344">
        <v>47087</v>
      </c>
      <c r="M504" s="324">
        <f t="shared" si="21"/>
        <v>8.5714285714285712</v>
      </c>
      <c r="N504" s="325">
        <v>0</v>
      </c>
      <c r="O504" s="321" t="s">
        <v>2611</v>
      </c>
      <c r="P504" s="325">
        <f t="shared" ref="P504:P550" si="22">IF(B504="ITRC",N504,N504/J504)</f>
        <v>0</v>
      </c>
      <c r="Q504" s="326" t="str" cm="1">
        <f t="array" aca="1" ref="Q504" ca="1">IF(ISNUMBER(P504),IF(P504=100%,"CUMPLIDA",IF(AND(ISNUMBER(L504),ISNUMBER(INDIRECT("FECHA_"&amp;$B504,1))), IF(L504&lt;=INDIRECT("FECHA_"&amp;$B504,1),"INCUMPLIDA","PROCESO"), "VERIFICAR FECHA")),"SIN VALOR AVANCE")</f>
        <v>PROCESO</v>
      </c>
    </row>
    <row r="505" spans="1:17" ht="45" customHeight="1" x14ac:dyDescent="0.2">
      <c r="A505" s="331" t="s">
        <v>19</v>
      </c>
      <c r="B505" s="332" t="s">
        <v>14</v>
      </c>
      <c r="C505" s="767"/>
      <c r="D505" s="767"/>
      <c r="E505" s="769"/>
      <c r="F505" s="769"/>
      <c r="G505" s="769"/>
      <c r="H505" s="321" t="s">
        <v>2614</v>
      </c>
      <c r="I505" s="321" t="s">
        <v>2651</v>
      </c>
      <c r="J505" s="333">
        <v>1</v>
      </c>
      <c r="K505" s="344">
        <v>47088</v>
      </c>
      <c r="L505" s="344">
        <v>47208</v>
      </c>
      <c r="M505" s="324">
        <f t="shared" si="21"/>
        <v>17.142857142857142</v>
      </c>
      <c r="N505" s="325">
        <v>0</v>
      </c>
      <c r="O505" s="321" t="s">
        <v>2611</v>
      </c>
      <c r="P505" s="325">
        <f t="shared" si="22"/>
        <v>0</v>
      </c>
      <c r="Q505" s="326" t="str" cm="1">
        <f t="array" aca="1" ref="Q505" ca="1">IF(ISNUMBER(P505),IF(P505=100%,"CUMPLIDA",IF(AND(ISNUMBER(L505),ISNUMBER(INDIRECT("FECHA_"&amp;$B505,1))), IF(L505&lt;=INDIRECT("FECHA_"&amp;$B505,1),"INCUMPLIDA","PROCESO"), "VERIFICAR FECHA")),"SIN VALOR AVANCE")</f>
        <v>PROCESO</v>
      </c>
    </row>
    <row r="506" spans="1:17" ht="180" customHeight="1" x14ac:dyDescent="0.2">
      <c r="A506" s="331" t="s">
        <v>19</v>
      </c>
      <c r="B506" s="332" t="s">
        <v>14</v>
      </c>
      <c r="C506" s="767"/>
      <c r="D506" s="767"/>
      <c r="E506" s="769"/>
      <c r="F506" s="769"/>
      <c r="G506" s="769"/>
      <c r="H506" s="321" t="s">
        <v>2652</v>
      </c>
      <c r="I506" s="321" t="s">
        <v>2653</v>
      </c>
      <c r="J506" s="333">
        <v>3</v>
      </c>
      <c r="K506" s="344">
        <v>47209</v>
      </c>
      <c r="L506" s="344">
        <v>47299</v>
      </c>
      <c r="M506" s="324">
        <f t="shared" si="21"/>
        <v>12.857142857142858</v>
      </c>
      <c r="N506" s="325">
        <v>0</v>
      </c>
      <c r="O506" s="321" t="s">
        <v>2611</v>
      </c>
      <c r="P506" s="325">
        <f t="shared" si="22"/>
        <v>0</v>
      </c>
      <c r="Q506" s="326" t="str" cm="1">
        <f t="array" aca="1" ref="Q506" ca="1">IF(ISNUMBER(P506),IF(P506=100%,"CUMPLIDA",IF(AND(ISNUMBER(L506),ISNUMBER(INDIRECT("FECHA_"&amp;$B506,1))), IF(L506&lt;=INDIRECT("FECHA_"&amp;$B506,1),"INCUMPLIDA","PROCESO"), "VERIFICAR FECHA")),"SIN VALOR AVANCE")</f>
        <v>PROCESO</v>
      </c>
    </row>
    <row r="507" spans="1:17" ht="45.75" customHeight="1" x14ac:dyDescent="0.2">
      <c r="A507" s="331" t="s">
        <v>19</v>
      </c>
      <c r="B507" s="332" t="s">
        <v>14</v>
      </c>
      <c r="C507" s="767"/>
      <c r="D507" s="767"/>
      <c r="E507" s="769" t="s">
        <v>2654</v>
      </c>
      <c r="F507" s="769"/>
      <c r="G507" s="769" t="s">
        <v>2655</v>
      </c>
      <c r="H507" s="771" t="s">
        <v>2656</v>
      </c>
      <c r="I507" s="771" t="s">
        <v>2657</v>
      </c>
      <c r="J507" s="333">
        <v>1</v>
      </c>
      <c r="K507" s="344">
        <v>45323</v>
      </c>
      <c r="L507" s="344">
        <v>45473</v>
      </c>
      <c r="M507" s="324">
        <f t="shared" si="21"/>
        <v>21.428571428571427</v>
      </c>
      <c r="N507" s="325">
        <v>1</v>
      </c>
      <c r="O507" s="341" t="s">
        <v>2658</v>
      </c>
      <c r="P507" s="325">
        <f t="shared" si="22"/>
        <v>1</v>
      </c>
      <c r="Q507" s="326" t="str" cm="1">
        <f t="array" aca="1" ref="Q507" ca="1">IF(ISNUMBER(P507),IF(P507=100%,"CUMPLIDA",IF(AND(ISNUMBER(L507),ISNUMBER(INDIRECT("FECHA_"&amp;$B507,1))), IF(L507&lt;=INDIRECT("FECHA_"&amp;$B507,1),"INCUMPLIDA","PROCESO"), "VERIFICAR FECHA")),"SIN VALOR AVANCE")</f>
        <v>CUMPLIDA</v>
      </c>
    </row>
    <row r="508" spans="1:17" ht="30.75" customHeight="1" x14ac:dyDescent="0.2">
      <c r="A508" s="331" t="s">
        <v>19</v>
      </c>
      <c r="B508" s="332" t="s">
        <v>14</v>
      </c>
      <c r="C508" s="767"/>
      <c r="D508" s="767"/>
      <c r="E508" s="769"/>
      <c r="F508" s="769"/>
      <c r="G508" s="769"/>
      <c r="H508" s="771"/>
      <c r="I508" s="771"/>
      <c r="J508" s="333">
        <v>1</v>
      </c>
      <c r="K508" s="344">
        <v>45474</v>
      </c>
      <c r="L508" s="344">
        <v>45657</v>
      </c>
      <c r="M508" s="324">
        <f t="shared" si="21"/>
        <v>26.142857142857142</v>
      </c>
      <c r="N508" s="325">
        <v>1</v>
      </c>
      <c r="O508" s="341" t="s">
        <v>2658</v>
      </c>
      <c r="P508" s="325">
        <f t="shared" si="22"/>
        <v>1</v>
      </c>
      <c r="Q508" s="326" t="str" cm="1">
        <f t="array" aca="1" ref="Q508" ca="1">IF(ISNUMBER(P508),IF(P508=100%,"CUMPLIDA",IF(AND(ISNUMBER(L508),ISNUMBER(INDIRECT("FECHA_"&amp;$B508,1))), IF(L508&lt;=INDIRECT("FECHA_"&amp;$B508,1),"INCUMPLIDA","PROCESO"), "VERIFICAR FECHA")),"SIN VALOR AVANCE")</f>
        <v>CUMPLIDA</v>
      </c>
    </row>
    <row r="509" spans="1:17" ht="30.75" customHeight="1" x14ac:dyDescent="0.2">
      <c r="A509" s="331" t="s">
        <v>19</v>
      </c>
      <c r="B509" s="332" t="s">
        <v>14</v>
      </c>
      <c r="C509" s="767"/>
      <c r="D509" s="767"/>
      <c r="E509" s="769"/>
      <c r="F509" s="769"/>
      <c r="G509" s="769"/>
      <c r="H509" s="771"/>
      <c r="I509" s="771"/>
      <c r="J509" s="333">
        <v>1</v>
      </c>
      <c r="K509" s="344">
        <v>45658</v>
      </c>
      <c r="L509" s="344">
        <v>45838</v>
      </c>
      <c r="M509" s="324">
        <f t="shared" si="21"/>
        <v>25.714285714285715</v>
      </c>
      <c r="N509" s="325">
        <v>1</v>
      </c>
      <c r="O509" s="341" t="s">
        <v>2658</v>
      </c>
      <c r="P509" s="325">
        <f t="shared" si="22"/>
        <v>1</v>
      </c>
      <c r="Q509" s="326" t="str" cm="1">
        <f t="array" aca="1" ref="Q509" ca="1">IF(ISNUMBER(P509),IF(P509=100%,"CUMPLIDA",IF(AND(ISNUMBER(L509),ISNUMBER(INDIRECT("FECHA_"&amp;$B509,1))), IF(L509&lt;=INDIRECT("FECHA_"&amp;$B509,1),"INCUMPLIDA","PROCESO"), "VERIFICAR FECHA")),"SIN VALOR AVANCE")</f>
        <v>CUMPLIDA</v>
      </c>
    </row>
    <row r="510" spans="1:17" ht="30.75" customHeight="1" x14ac:dyDescent="0.2">
      <c r="A510" s="331" t="s">
        <v>19</v>
      </c>
      <c r="B510" s="332" t="s">
        <v>14</v>
      </c>
      <c r="C510" s="767"/>
      <c r="D510" s="767"/>
      <c r="E510" s="769"/>
      <c r="F510" s="769"/>
      <c r="G510" s="769"/>
      <c r="H510" s="771"/>
      <c r="I510" s="771"/>
      <c r="J510" s="333">
        <v>1</v>
      </c>
      <c r="K510" s="344">
        <v>45839</v>
      </c>
      <c r="L510" s="344">
        <v>46022</v>
      </c>
      <c r="M510" s="324">
        <f t="shared" si="21"/>
        <v>26.142857142857142</v>
      </c>
      <c r="N510" s="325">
        <v>1</v>
      </c>
      <c r="O510" s="341" t="s">
        <v>2658</v>
      </c>
      <c r="P510" s="325">
        <f t="shared" si="22"/>
        <v>1</v>
      </c>
      <c r="Q510" s="326" t="str" cm="1">
        <f t="array" aca="1" ref="Q510" ca="1">IF(ISNUMBER(P510),IF(P510=100%,"CUMPLIDA",IF(AND(ISNUMBER(L510),ISNUMBER(INDIRECT("FECHA_"&amp;$B510,1))), IF(L510&lt;=INDIRECT("FECHA_"&amp;$B510,1),"INCUMPLIDA","PROCESO"), "VERIFICAR FECHA")),"SIN VALOR AVANCE")</f>
        <v>CUMPLIDA</v>
      </c>
    </row>
    <row r="511" spans="1:17" ht="30.75" customHeight="1" x14ac:dyDescent="0.2">
      <c r="A511" s="331" t="s">
        <v>19</v>
      </c>
      <c r="B511" s="332" t="s">
        <v>14</v>
      </c>
      <c r="C511" s="767"/>
      <c r="D511" s="767"/>
      <c r="E511" s="769"/>
      <c r="F511" s="769"/>
      <c r="G511" s="769"/>
      <c r="H511" s="771"/>
      <c r="I511" s="771"/>
      <c r="J511" s="333">
        <v>1</v>
      </c>
      <c r="K511" s="344">
        <v>46023</v>
      </c>
      <c r="L511" s="344">
        <v>46203</v>
      </c>
      <c r="M511" s="324">
        <f t="shared" si="21"/>
        <v>25.714285714285715</v>
      </c>
      <c r="N511" s="325">
        <v>1</v>
      </c>
      <c r="O511" s="341" t="s">
        <v>2658</v>
      </c>
      <c r="P511" s="325">
        <f t="shared" si="22"/>
        <v>1</v>
      </c>
      <c r="Q511" s="326" t="str" cm="1">
        <f t="array" aca="1" ref="Q511" ca="1">IF(ISNUMBER(P511),IF(P511=100%,"CUMPLIDA",IF(AND(ISNUMBER(L511),ISNUMBER(INDIRECT("FECHA_"&amp;$B511,1))), IF(L511&lt;=INDIRECT("FECHA_"&amp;$B511,1),"INCUMPLIDA","PROCESO"), "VERIFICAR FECHA")),"SIN VALOR AVANCE")</f>
        <v>CUMPLIDA</v>
      </c>
    </row>
    <row r="512" spans="1:17" ht="30.75" customHeight="1" x14ac:dyDescent="0.2">
      <c r="A512" s="331" t="s">
        <v>19</v>
      </c>
      <c r="B512" s="332" t="s">
        <v>14</v>
      </c>
      <c r="C512" s="767"/>
      <c r="D512" s="767"/>
      <c r="E512" s="769"/>
      <c r="F512" s="769"/>
      <c r="G512" s="769"/>
      <c r="H512" s="771"/>
      <c r="I512" s="771"/>
      <c r="J512" s="333">
        <v>1</v>
      </c>
      <c r="K512" s="344">
        <v>46204</v>
      </c>
      <c r="L512" s="344">
        <v>46387</v>
      </c>
      <c r="M512" s="324">
        <f t="shared" si="21"/>
        <v>26.142857142857142</v>
      </c>
      <c r="N512" s="325">
        <v>1</v>
      </c>
      <c r="O512" s="341" t="s">
        <v>2658</v>
      </c>
      <c r="P512" s="325">
        <f t="shared" si="22"/>
        <v>1</v>
      </c>
      <c r="Q512" s="326" t="str" cm="1">
        <f t="array" aca="1" ref="Q512" ca="1">IF(ISNUMBER(P512),IF(P512=100%,"CUMPLIDA",IF(AND(ISNUMBER(L512),ISNUMBER(INDIRECT("FECHA_"&amp;$B512,1))), IF(L512&lt;=INDIRECT("FECHA_"&amp;$B512,1),"INCUMPLIDA","PROCESO"), "VERIFICAR FECHA")),"SIN VALOR AVANCE")</f>
        <v>CUMPLIDA</v>
      </c>
    </row>
    <row r="513" spans="1:17" ht="30.75" customHeight="1" x14ac:dyDescent="0.2">
      <c r="A513" s="331" t="s">
        <v>19</v>
      </c>
      <c r="B513" s="332" t="s">
        <v>14</v>
      </c>
      <c r="C513" s="767"/>
      <c r="D513" s="767"/>
      <c r="E513" s="769"/>
      <c r="F513" s="769"/>
      <c r="G513" s="769"/>
      <c r="H513" s="771"/>
      <c r="I513" s="771"/>
      <c r="J513" s="333">
        <v>1</v>
      </c>
      <c r="K513" s="344">
        <v>46388</v>
      </c>
      <c r="L513" s="344">
        <v>46568</v>
      </c>
      <c r="M513" s="324">
        <f t="shared" si="21"/>
        <v>25.714285714285715</v>
      </c>
      <c r="N513" s="325">
        <v>1</v>
      </c>
      <c r="O513" s="341" t="s">
        <v>2658</v>
      </c>
      <c r="P513" s="325">
        <f t="shared" si="22"/>
        <v>1</v>
      </c>
      <c r="Q513" s="326" t="str" cm="1">
        <f t="array" aca="1" ref="Q513" ca="1">IF(ISNUMBER(P513),IF(P513=100%,"CUMPLIDA",IF(AND(ISNUMBER(L513),ISNUMBER(INDIRECT("FECHA_"&amp;$B513,1))), IF(L513&lt;=INDIRECT("FECHA_"&amp;$B513,1),"INCUMPLIDA","PROCESO"), "VERIFICAR FECHA")),"SIN VALOR AVANCE")</f>
        <v>CUMPLIDA</v>
      </c>
    </row>
    <row r="514" spans="1:17" ht="30.75" customHeight="1" x14ac:dyDescent="0.2">
      <c r="A514" s="331" t="s">
        <v>19</v>
      </c>
      <c r="B514" s="332" t="s">
        <v>14</v>
      </c>
      <c r="C514" s="767"/>
      <c r="D514" s="767"/>
      <c r="E514" s="769"/>
      <c r="F514" s="769"/>
      <c r="G514" s="769"/>
      <c r="H514" s="771"/>
      <c r="I514" s="771"/>
      <c r="J514" s="333">
        <v>1</v>
      </c>
      <c r="K514" s="344">
        <v>46569</v>
      </c>
      <c r="L514" s="344">
        <v>46752</v>
      </c>
      <c r="M514" s="324">
        <f t="shared" si="21"/>
        <v>26.142857142857142</v>
      </c>
      <c r="N514" s="325">
        <v>1</v>
      </c>
      <c r="O514" s="341" t="s">
        <v>2658</v>
      </c>
      <c r="P514" s="325">
        <f t="shared" si="22"/>
        <v>1</v>
      </c>
      <c r="Q514" s="326" t="str" cm="1">
        <f t="array" aca="1" ref="Q514" ca="1">IF(ISNUMBER(P514),IF(P514=100%,"CUMPLIDA",IF(AND(ISNUMBER(L514),ISNUMBER(INDIRECT("FECHA_"&amp;$B514,1))), IF(L514&lt;=INDIRECT("FECHA_"&amp;$B514,1),"INCUMPLIDA","PROCESO"), "VERIFICAR FECHA")),"SIN VALOR AVANCE")</f>
        <v>CUMPLIDA</v>
      </c>
    </row>
    <row r="515" spans="1:17" ht="30.75" customHeight="1" x14ac:dyDescent="0.2">
      <c r="A515" s="331" t="s">
        <v>19</v>
      </c>
      <c r="B515" s="332" t="s">
        <v>14</v>
      </c>
      <c r="C515" s="767"/>
      <c r="D515" s="767"/>
      <c r="E515" s="769"/>
      <c r="F515" s="769"/>
      <c r="G515" s="769"/>
      <c r="H515" s="771"/>
      <c r="I515" s="771"/>
      <c r="J515" s="333">
        <v>1</v>
      </c>
      <c r="K515" s="344">
        <v>46753</v>
      </c>
      <c r="L515" s="344">
        <v>46934</v>
      </c>
      <c r="M515" s="324">
        <f t="shared" si="21"/>
        <v>25.857142857142858</v>
      </c>
      <c r="N515" s="325">
        <v>1</v>
      </c>
      <c r="O515" s="341" t="s">
        <v>2658</v>
      </c>
      <c r="P515" s="325">
        <f t="shared" si="22"/>
        <v>1</v>
      </c>
      <c r="Q515" s="326" t="str" cm="1">
        <f t="array" aca="1" ref="Q515" ca="1">IF(ISNUMBER(P515),IF(P515=100%,"CUMPLIDA",IF(AND(ISNUMBER(L515),ISNUMBER(INDIRECT("FECHA_"&amp;$B515,1))), IF(L515&lt;=INDIRECT("FECHA_"&amp;$B515,1),"INCUMPLIDA","PROCESO"), "VERIFICAR FECHA")),"SIN VALOR AVANCE")</f>
        <v>CUMPLIDA</v>
      </c>
    </row>
    <row r="516" spans="1:17" ht="30.75" customHeight="1" x14ac:dyDescent="0.2">
      <c r="A516" s="331" t="s">
        <v>19</v>
      </c>
      <c r="B516" s="332" t="s">
        <v>14</v>
      </c>
      <c r="C516" s="767"/>
      <c r="D516" s="767"/>
      <c r="E516" s="769" t="s">
        <v>2659</v>
      </c>
      <c r="F516" s="769"/>
      <c r="G516" s="769"/>
      <c r="H516" s="771"/>
      <c r="I516" s="771"/>
      <c r="J516" s="333">
        <v>1</v>
      </c>
      <c r="K516" s="344">
        <v>46935</v>
      </c>
      <c r="L516" s="344">
        <v>47118</v>
      </c>
      <c r="M516" s="324">
        <f t="shared" si="21"/>
        <v>26.142857142857142</v>
      </c>
      <c r="N516" s="325">
        <v>1</v>
      </c>
      <c r="O516" s="341" t="s">
        <v>2658</v>
      </c>
      <c r="P516" s="325">
        <f t="shared" si="22"/>
        <v>1</v>
      </c>
      <c r="Q516" s="326" t="str" cm="1">
        <f t="array" aca="1" ref="Q516" ca="1">IF(ISNUMBER(P516),IF(P516=100%,"CUMPLIDA",IF(AND(ISNUMBER(L516),ISNUMBER(INDIRECT("FECHA_"&amp;$B516,1))), IF(L516&lt;=INDIRECT("FECHA_"&amp;$B516,1),"INCUMPLIDA","PROCESO"), "VERIFICAR FECHA")),"SIN VALOR AVANCE")</f>
        <v>CUMPLIDA</v>
      </c>
    </row>
    <row r="517" spans="1:17" ht="30.75" customHeight="1" x14ac:dyDescent="0.2">
      <c r="A517" s="331" t="s">
        <v>19</v>
      </c>
      <c r="B517" s="332" t="s">
        <v>14</v>
      </c>
      <c r="C517" s="767"/>
      <c r="D517" s="767"/>
      <c r="E517" s="769"/>
      <c r="F517" s="769"/>
      <c r="G517" s="769"/>
      <c r="H517" s="771"/>
      <c r="I517" s="771"/>
      <c r="J517" s="333">
        <v>1</v>
      </c>
      <c r="K517" s="344">
        <v>47119</v>
      </c>
      <c r="L517" s="344">
        <v>47299</v>
      </c>
      <c r="M517" s="324">
        <f t="shared" si="21"/>
        <v>25.714285714285715</v>
      </c>
      <c r="N517" s="325">
        <v>1</v>
      </c>
      <c r="O517" s="341" t="s">
        <v>2658</v>
      </c>
      <c r="P517" s="325">
        <f t="shared" si="22"/>
        <v>1</v>
      </c>
      <c r="Q517" s="326" t="str" cm="1">
        <f t="array" aca="1" ref="Q517" ca="1">IF(ISNUMBER(P517),IF(P517=100%,"CUMPLIDA",IF(AND(ISNUMBER(L517),ISNUMBER(INDIRECT("FECHA_"&amp;$B517,1))), IF(L517&lt;=INDIRECT("FECHA_"&amp;$B517,1),"INCUMPLIDA","PROCESO"), "VERIFICAR FECHA")),"SIN VALOR AVANCE")</f>
        <v>CUMPLIDA</v>
      </c>
    </row>
    <row r="518" spans="1:17" ht="195" customHeight="1" x14ac:dyDescent="0.2">
      <c r="A518" s="331" t="s">
        <v>19</v>
      </c>
      <c r="B518" s="332" t="s">
        <v>14</v>
      </c>
      <c r="C518" s="767"/>
      <c r="D518" s="767"/>
      <c r="E518" s="769"/>
      <c r="F518" s="769"/>
      <c r="G518" s="320" t="s">
        <v>2660</v>
      </c>
      <c r="H518" s="321" t="s">
        <v>2661</v>
      </c>
      <c r="I518" s="321" t="s">
        <v>2662</v>
      </c>
      <c r="J518" s="345">
        <v>1</v>
      </c>
      <c r="K518" s="344">
        <v>45323</v>
      </c>
      <c r="L518" s="344">
        <v>45447</v>
      </c>
      <c r="M518" s="324">
        <f>(L518-K518)/7</f>
        <v>17.714285714285715</v>
      </c>
      <c r="N518" s="325">
        <v>1</v>
      </c>
      <c r="O518" s="341" t="s">
        <v>2658</v>
      </c>
      <c r="P518" s="325">
        <f t="shared" si="22"/>
        <v>1</v>
      </c>
      <c r="Q518" s="326" t="str" cm="1">
        <f t="array" aca="1" ref="Q518" ca="1">IF(ISNUMBER(P518),IF(P518=100%,"CUMPLIDA",IF(AND(ISNUMBER(L518),ISNUMBER(INDIRECT("FECHA_"&amp;$B518,1))), IF(L518&lt;=INDIRECT("FECHA_"&amp;$B518,1),"INCUMPLIDA","PROCESO"), "VERIFICAR FECHA")),"SIN VALOR AVANCE")</f>
        <v>CUMPLIDA</v>
      </c>
    </row>
    <row r="519" spans="1:17" ht="135" customHeight="1" x14ac:dyDescent="0.2">
      <c r="A519" s="331" t="s">
        <v>19</v>
      </c>
      <c r="B519" s="332" t="s">
        <v>14</v>
      </c>
      <c r="C519" s="767" t="s">
        <v>2663</v>
      </c>
      <c r="D519" s="767" t="s">
        <v>1737</v>
      </c>
      <c r="E519" s="769" t="s">
        <v>2664</v>
      </c>
      <c r="F519" s="769" t="s">
        <v>2665</v>
      </c>
      <c r="G519" s="336" t="s">
        <v>2666</v>
      </c>
      <c r="H519" s="341" t="s">
        <v>2667</v>
      </c>
      <c r="I519" s="341" t="s">
        <v>2668</v>
      </c>
      <c r="J519" s="345">
        <v>1</v>
      </c>
      <c r="K519" s="338">
        <v>45703</v>
      </c>
      <c r="L519" s="338">
        <v>45853</v>
      </c>
      <c r="M519" s="324">
        <f t="shared" ref="M519:M551" si="23">(L519-K519)/7</f>
        <v>21.428571428571427</v>
      </c>
      <c r="N519" s="325">
        <v>0.5</v>
      </c>
      <c r="O519" s="341" t="s">
        <v>1382</v>
      </c>
      <c r="P519" s="325">
        <f t="shared" si="22"/>
        <v>0.5</v>
      </c>
      <c r="Q519" s="326" t="str" cm="1">
        <f t="array" aca="1" ref="Q519" ca="1">IF(ISNUMBER(P519),IF(P519=100%,"CUMPLIDA",IF(AND(ISNUMBER(L519),ISNUMBER(INDIRECT("FECHA_"&amp;$B519,1))), IF(L519&lt;=INDIRECT("FECHA_"&amp;$B519,1),"INCUMPLIDA","PROCESO"), "VERIFICAR FECHA")),"SIN VALOR AVANCE")</f>
        <v>PROCESO</v>
      </c>
    </row>
    <row r="520" spans="1:17" ht="225" x14ac:dyDescent="0.2">
      <c r="A520" s="331" t="s">
        <v>19</v>
      </c>
      <c r="B520" s="332" t="s">
        <v>14</v>
      </c>
      <c r="C520" s="767"/>
      <c r="D520" s="767"/>
      <c r="E520" s="769"/>
      <c r="F520" s="769"/>
      <c r="G520" s="768" t="s">
        <v>2669</v>
      </c>
      <c r="H520" s="341" t="s">
        <v>2670</v>
      </c>
      <c r="I520" s="341" t="s">
        <v>2671</v>
      </c>
      <c r="J520" s="345">
        <v>1</v>
      </c>
      <c r="K520" s="338">
        <v>45717</v>
      </c>
      <c r="L520" s="338">
        <v>45838</v>
      </c>
      <c r="M520" s="324">
        <f t="shared" si="23"/>
        <v>17.285714285714285</v>
      </c>
      <c r="N520" s="325">
        <v>1</v>
      </c>
      <c r="O520" s="341" t="s">
        <v>2672</v>
      </c>
      <c r="P520" s="325">
        <f t="shared" si="22"/>
        <v>1</v>
      </c>
      <c r="Q520" s="326" t="str" cm="1">
        <f t="array" aca="1" ref="Q520" ca="1">IF(ISNUMBER(P520),IF(P520=100%,"CUMPLIDA",IF(AND(ISNUMBER(L520),ISNUMBER(INDIRECT("FECHA_"&amp;$B520,1))), IF(L520&lt;=INDIRECT("FECHA_"&amp;$B520,1),"INCUMPLIDA","PROCESO"), "VERIFICAR FECHA")),"SIN VALOR AVANCE")</f>
        <v>CUMPLIDA</v>
      </c>
    </row>
    <row r="521" spans="1:17" ht="120.75" x14ac:dyDescent="0.2">
      <c r="A521" s="331" t="s">
        <v>19</v>
      </c>
      <c r="B521" s="332" t="s">
        <v>14</v>
      </c>
      <c r="C521" s="767"/>
      <c r="D521" s="767"/>
      <c r="E521" s="769"/>
      <c r="F521" s="769"/>
      <c r="G521" s="768"/>
      <c r="H521" s="341" t="s">
        <v>2673</v>
      </c>
      <c r="I521" s="341" t="s">
        <v>2674</v>
      </c>
      <c r="J521" s="346">
        <v>1</v>
      </c>
      <c r="K521" s="338">
        <v>45839</v>
      </c>
      <c r="L521" s="338">
        <v>45842</v>
      </c>
      <c r="M521" s="324">
        <f t="shared" si="23"/>
        <v>0.42857142857142855</v>
      </c>
      <c r="N521" s="325">
        <v>1</v>
      </c>
      <c r="O521" s="341" t="s">
        <v>2672</v>
      </c>
      <c r="P521" s="325">
        <f t="shared" si="22"/>
        <v>1</v>
      </c>
      <c r="Q521" s="326" t="str" cm="1">
        <f t="array" aca="1" ref="Q521" ca="1">IF(ISNUMBER(P521),IF(P521=100%,"CUMPLIDA",IF(AND(ISNUMBER(L521),ISNUMBER(INDIRECT("FECHA_"&amp;$B521,1))), IF(L521&lt;=INDIRECT("FECHA_"&amp;$B521,1),"INCUMPLIDA","PROCESO"), "VERIFICAR FECHA")),"SIN VALOR AVANCE")</f>
        <v>CUMPLIDA</v>
      </c>
    </row>
    <row r="522" spans="1:17" ht="180" x14ac:dyDescent="0.2">
      <c r="A522" s="331" t="s">
        <v>19</v>
      </c>
      <c r="B522" s="332" t="s">
        <v>14</v>
      </c>
      <c r="C522" s="767"/>
      <c r="D522" s="767"/>
      <c r="E522" s="769"/>
      <c r="F522" s="769"/>
      <c r="G522" s="336" t="s">
        <v>2675</v>
      </c>
      <c r="H522" s="341" t="s">
        <v>2676</v>
      </c>
      <c r="I522" s="341" t="s">
        <v>2677</v>
      </c>
      <c r="J522" s="345">
        <v>1</v>
      </c>
      <c r="K522" s="338">
        <v>45717</v>
      </c>
      <c r="L522" s="338">
        <v>46081</v>
      </c>
      <c r="M522" s="324">
        <f t="shared" si="23"/>
        <v>52</v>
      </c>
      <c r="N522" s="325">
        <v>1</v>
      </c>
      <c r="O522" s="341" t="s">
        <v>2678</v>
      </c>
      <c r="P522" s="325">
        <f t="shared" si="22"/>
        <v>1</v>
      </c>
      <c r="Q522" s="326" t="str" cm="1">
        <f t="array" aca="1" ref="Q522" ca="1">IF(ISNUMBER(P522),IF(P522=100%,"CUMPLIDA",IF(AND(ISNUMBER(L522),ISNUMBER(INDIRECT("FECHA_"&amp;$B522,1))), IF(L522&lt;=INDIRECT("FECHA_"&amp;$B522,1),"INCUMPLIDA","PROCESO"), "VERIFICAR FECHA")),"SIN VALOR AVANCE")</f>
        <v>CUMPLIDA</v>
      </c>
    </row>
    <row r="523" spans="1:17" ht="210" x14ac:dyDescent="0.2">
      <c r="A523" s="331" t="s">
        <v>19</v>
      </c>
      <c r="B523" s="332" t="s">
        <v>14</v>
      </c>
      <c r="C523" s="767"/>
      <c r="D523" s="767"/>
      <c r="E523" s="769"/>
      <c r="F523" s="769"/>
      <c r="G523" s="336" t="s">
        <v>2679</v>
      </c>
      <c r="H523" s="341" t="s">
        <v>2680</v>
      </c>
      <c r="I523" s="347" t="s">
        <v>2681</v>
      </c>
      <c r="J523" s="345">
        <v>8</v>
      </c>
      <c r="K523" s="338">
        <v>45717</v>
      </c>
      <c r="L523" s="338">
        <v>46081</v>
      </c>
      <c r="M523" s="324">
        <f t="shared" si="23"/>
        <v>52</v>
      </c>
      <c r="N523" s="325">
        <v>0.75</v>
      </c>
      <c r="O523" s="341" t="s">
        <v>2682</v>
      </c>
      <c r="P523" s="325">
        <f t="shared" si="22"/>
        <v>0.75</v>
      </c>
      <c r="Q523" s="326" t="str" cm="1">
        <f t="array" aca="1" ref="Q523" ca="1">IF(ISNUMBER(P523),IF(P523=100%,"CUMPLIDA",IF(AND(ISNUMBER(L523),ISNUMBER(INDIRECT("FECHA_"&amp;$B523,1))), IF(L523&lt;=INDIRECT("FECHA_"&amp;$B523,1),"INCUMPLIDA","PROCESO"), "VERIFICAR FECHA")),"SIN VALOR AVANCE")</f>
        <v>PROCESO</v>
      </c>
    </row>
    <row r="524" spans="1:17" ht="195" x14ac:dyDescent="0.2">
      <c r="A524" s="331" t="s">
        <v>19</v>
      </c>
      <c r="B524" s="332" t="s">
        <v>14</v>
      </c>
      <c r="C524" s="767"/>
      <c r="D524" s="767"/>
      <c r="E524" s="769"/>
      <c r="F524" s="769"/>
      <c r="G524" s="336" t="s">
        <v>2683</v>
      </c>
      <c r="H524" s="341" t="s">
        <v>2684</v>
      </c>
      <c r="I524" s="347" t="s">
        <v>2681</v>
      </c>
      <c r="J524" s="345">
        <v>8</v>
      </c>
      <c r="K524" s="338">
        <v>45717</v>
      </c>
      <c r="L524" s="338">
        <v>46081</v>
      </c>
      <c r="M524" s="324">
        <f t="shared" si="23"/>
        <v>52</v>
      </c>
      <c r="N524" s="325">
        <v>0.75</v>
      </c>
      <c r="O524" s="341" t="s">
        <v>2682</v>
      </c>
      <c r="P524" s="325">
        <f t="shared" si="22"/>
        <v>0.75</v>
      </c>
      <c r="Q524" s="326" t="str" cm="1">
        <f t="array" aca="1" ref="Q524" ca="1">IF(ISNUMBER(P524),IF(P524=100%,"CUMPLIDA",IF(AND(ISNUMBER(L524),ISNUMBER(INDIRECT("FECHA_"&amp;$B524,1))), IF(L524&lt;=INDIRECT("FECHA_"&amp;$B524,1),"INCUMPLIDA","PROCESO"), "VERIFICAR FECHA")),"SIN VALOR AVANCE")</f>
        <v>PROCESO</v>
      </c>
    </row>
    <row r="525" spans="1:17" ht="150.75" customHeight="1" x14ac:dyDescent="0.2">
      <c r="A525" s="331" t="s">
        <v>19</v>
      </c>
      <c r="B525" s="332" t="s">
        <v>14</v>
      </c>
      <c r="C525" s="767"/>
      <c r="D525" s="767"/>
      <c r="E525" s="768" t="s">
        <v>2685</v>
      </c>
      <c r="F525" s="769"/>
      <c r="G525" s="336" t="s">
        <v>2686</v>
      </c>
      <c r="H525" s="341" t="s">
        <v>2687</v>
      </c>
      <c r="I525" s="341" t="s">
        <v>2688</v>
      </c>
      <c r="J525" s="345">
        <v>2</v>
      </c>
      <c r="K525" s="338">
        <v>45717</v>
      </c>
      <c r="L525" s="338">
        <v>46081</v>
      </c>
      <c r="M525" s="324">
        <f t="shared" si="23"/>
        <v>52</v>
      </c>
      <c r="N525" s="325">
        <v>0.5</v>
      </c>
      <c r="O525" s="341" t="s">
        <v>2689</v>
      </c>
      <c r="P525" s="325">
        <f t="shared" si="22"/>
        <v>0.5</v>
      </c>
      <c r="Q525" s="326" t="str" cm="1">
        <f t="array" aca="1" ref="Q525" ca="1">IF(ISNUMBER(P525),IF(P525=100%,"CUMPLIDA",IF(AND(ISNUMBER(L525),ISNUMBER(INDIRECT("FECHA_"&amp;$B525,1))), IF(L525&lt;=INDIRECT("FECHA_"&amp;$B525,1),"INCUMPLIDA","PROCESO"), "VERIFICAR FECHA")),"SIN VALOR AVANCE")</f>
        <v>PROCESO</v>
      </c>
    </row>
    <row r="526" spans="1:17" ht="135.75" x14ac:dyDescent="0.2">
      <c r="A526" s="331" t="s">
        <v>19</v>
      </c>
      <c r="B526" s="332" t="s">
        <v>14</v>
      </c>
      <c r="C526" s="767"/>
      <c r="D526" s="767"/>
      <c r="E526" s="768"/>
      <c r="F526" s="769"/>
      <c r="G526" s="336" t="s">
        <v>2690</v>
      </c>
      <c r="H526" s="341" t="s">
        <v>2691</v>
      </c>
      <c r="I526" s="341" t="s">
        <v>2692</v>
      </c>
      <c r="J526" s="345">
        <v>2</v>
      </c>
      <c r="K526" s="338">
        <v>45717</v>
      </c>
      <c r="L526" s="338">
        <v>45960</v>
      </c>
      <c r="M526" s="324">
        <f t="shared" si="23"/>
        <v>34.714285714285715</v>
      </c>
      <c r="N526" s="325">
        <v>0.3</v>
      </c>
      <c r="O526" s="341" t="s">
        <v>2693</v>
      </c>
      <c r="P526" s="325">
        <f t="shared" si="22"/>
        <v>0.3</v>
      </c>
      <c r="Q526" s="326" t="str" cm="1">
        <f t="array" aca="1" ref="Q526" ca="1">IF(ISNUMBER(P526),IF(P526=100%,"CUMPLIDA",IF(AND(ISNUMBER(L526),ISNUMBER(INDIRECT("FECHA_"&amp;$B526,1))), IF(L526&lt;=INDIRECT("FECHA_"&amp;$B526,1),"INCUMPLIDA","PROCESO"), "VERIFICAR FECHA")),"SIN VALOR AVANCE")</f>
        <v>PROCESO</v>
      </c>
    </row>
    <row r="527" spans="1:17" ht="285" x14ac:dyDescent="0.2">
      <c r="A527" s="331" t="s">
        <v>19</v>
      </c>
      <c r="B527" s="332" t="s">
        <v>14</v>
      </c>
      <c r="C527" s="767"/>
      <c r="D527" s="767"/>
      <c r="E527" s="768"/>
      <c r="F527" s="769"/>
      <c r="G527" s="336" t="s">
        <v>2694</v>
      </c>
      <c r="H527" s="341" t="s">
        <v>2695</v>
      </c>
      <c r="I527" s="341" t="s">
        <v>2696</v>
      </c>
      <c r="J527" s="345">
        <v>2</v>
      </c>
      <c r="K527" s="338">
        <v>45717</v>
      </c>
      <c r="L527" s="338">
        <v>46081</v>
      </c>
      <c r="M527" s="324">
        <f t="shared" si="23"/>
        <v>52</v>
      </c>
      <c r="N527" s="325">
        <v>0.2</v>
      </c>
      <c r="O527" s="341" t="s">
        <v>2697</v>
      </c>
      <c r="P527" s="325">
        <f t="shared" si="22"/>
        <v>0.2</v>
      </c>
      <c r="Q527" s="326" t="str" cm="1">
        <f t="array" aca="1" ref="Q527" ca="1">IF(ISNUMBER(P527),IF(P527=100%,"CUMPLIDA",IF(AND(ISNUMBER(L527),ISNUMBER(INDIRECT("FECHA_"&amp;$B527,1))), IF(L527&lt;=INDIRECT("FECHA_"&amp;$B527,1),"INCUMPLIDA","PROCESO"), "VERIFICAR FECHA")),"SIN VALOR AVANCE")</f>
        <v>PROCESO</v>
      </c>
    </row>
    <row r="528" spans="1:17" ht="120.75" customHeight="1" x14ac:dyDescent="0.2">
      <c r="A528" s="331" t="s">
        <v>19</v>
      </c>
      <c r="B528" s="332" t="s">
        <v>14</v>
      </c>
      <c r="C528" s="767"/>
      <c r="D528" s="767"/>
      <c r="E528" s="768" t="s">
        <v>2698</v>
      </c>
      <c r="F528" s="769"/>
      <c r="G528" s="336" t="s">
        <v>2699</v>
      </c>
      <c r="H528" s="341" t="s">
        <v>2676</v>
      </c>
      <c r="I528" s="341" t="s">
        <v>2677</v>
      </c>
      <c r="J528" s="345">
        <v>1</v>
      </c>
      <c r="K528" s="338">
        <v>45717</v>
      </c>
      <c r="L528" s="338">
        <v>46081</v>
      </c>
      <c r="M528" s="324">
        <f t="shared" si="23"/>
        <v>52</v>
      </c>
      <c r="N528" s="325">
        <v>1</v>
      </c>
      <c r="O528" s="341" t="s">
        <v>2678</v>
      </c>
      <c r="P528" s="325">
        <f t="shared" si="22"/>
        <v>1</v>
      </c>
      <c r="Q528" s="326" t="str" cm="1">
        <f t="array" aca="1" ref="Q528" ca="1">IF(ISNUMBER(P528),IF(P528=100%,"CUMPLIDA",IF(AND(ISNUMBER(L528),ISNUMBER(INDIRECT("FECHA_"&amp;$B528,1))), IF(L528&lt;=INDIRECT("FECHA_"&amp;$B528,1),"INCUMPLIDA","PROCESO"), "VERIFICAR FECHA")),"SIN VALOR AVANCE")</f>
        <v>CUMPLIDA</v>
      </c>
    </row>
    <row r="529" spans="1:17" ht="210" x14ac:dyDescent="0.2">
      <c r="A529" s="331" t="s">
        <v>19</v>
      </c>
      <c r="B529" s="332" t="s">
        <v>14</v>
      </c>
      <c r="C529" s="767"/>
      <c r="D529" s="767"/>
      <c r="E529" s="768"/>
      <c r="F529" s="769"/>
      <c r="G529" s="336" t="s">
        <v>2700</v>
      </c>
      <c r="H529" s="341" t="s">
        <v>2680</v>
      </c>
      <c r="I529" s="347" t="s">
        <v>2681</v>
      </c>
      <c r="J529" s="345">
        <v>8</v>
      </c>
      <c r="K529" s="338">
        <v>45717</v>
      </c>
      <c r="L529" s="338">
        <v>46081</v>
      </c>
      <c r="M529" s="324">
        <f t="shared" si="23"/>
        <v>52</v>
      </c>
      <c r="N529" s="325">
        <v>0.75</v>
      </c>
      <c r="O529" s="341" t="s">
        <v>2682</v>
      </c>
      <c r="P529" s="325">
        <f t="shared" si="22"/>
        <v>0.75</v>
      </c>
      <c r="Q529" s="326" t="str" cm="1">
        <f t="array" aca="1" ref="Q529" ca="1">IF(ISNUMBER(P529),IF(P529=100%,"CUMPLIDA",IF(AND(ISNUMBER(L529),ISNUMBER(INDIRECT("FECHA_"&amp;$B529,1))), IF(L529&lt;=INDIRECT("FECHA_"&amp;$B529,1),"INCUMPLIDA","PROCESO"), "VERIFICAR FECHA")),"SIN VALOR AVANCE")</f>
        <v>PROCESO</v>
      </c>
    </row>
    <row r="530" spans="1:17" ht="135" x14ac:dyDescent="0.2">
      <c r="A530" s="331" t="s">
        <v>19</v>
      </c>
      <c r="B530" s="332" t="s">
        <v>14</v>
      </c>
      <c r="C530" s="767"/>
      <c r="D530" s="767"/>
      <c r="E530" s="768"/>
      <c r="F530" s="769"/>
      <c r="G530" s="320" t="s">
        <v>2701</v>
      </c>
      <c r="H530" s="321" t="s">
        <v>2702</v>
      </c>
      <c r="I530" s="321" t="s">
        <v>2703</v>
      </c>
      <c r="J530" s="345">
        <v>12</v>
      </c>
      <c r="K530" s="338">
        <v>45717</v>
      </c>
      <c r="L530" s="338">
        <v>46081</v>
      </c>
      <c r="M530" s="324">
        <f t="shared" si="23"/>
        <v>52</v>
      </c>
      <c r="N530" s="325">
        <v>0.25</v>
      </c>
      <c r="O530" s="321" t="s">
        <v>2704</v>
      </c>
      <c r="P530" s="325">
        <f t="shared" si="22"/>
        <v>0.25</v>
      </c>
      <c r="Q530" s="326" t="str" cm="1">
        <f t="array" aca="1" ref="Q530" ca="1">IF(ISNUMBER(P530),IF(P530=100%,"CUMPLIDA",IF(AND(ISNUMBER(L530),ISNUMBER(INDIRECT("FECHA_"&amp;$B530,1))), IF(L530&lt;=INDIRECT("FECHA_"&amp;$B530,1),"INCUMPLIDA","PROCESO"), "VERIFICAR FECHA")),"SIN VALOR AVANCE")</f>
        <v>PROCESO</v>
      </c>
    </row>
    <row r="531" spans="1:17" ht="225" customHeight="1" x14ac:dyDescent="0.2">
      <c r="A531" s="331" t="s">
        <v>19</v>
      </c>
      <c r="B531" s="332" t="s">
        <v>14</v>
      </c>
      <c r="C531" s="767"/>
      <c r="D531" s="767"/>
      <c r="E531" s="768"/>
      <c r="F531" s="769"/>
      <c r="G531" s="320" t="s">
        <v>2705</v>
      </c>
      <c r="H531" s="321" t="s">
        <v>2706</v>
      </c>
      <c r="I531" s="321" t="s">
        <v>1330</v>
      </c>
      <c r="J531" s="325">
        <v>1</v>
      </c>
      <c r="K531" s="338">
        <v>45717</v>
      </c>
      <c r="L531" s="338">
        <v>46081</v>
      </c>
      <c r="M531" s="324">
        <f t="shared" si="23"/>
        <v>52</v>
      </c>
      <c r="N531" s="325">
        <v>0</v>
      </c>
      <c r="O531" s="321" t="s">
        <v>2707</v>
      </c>
      <c r="P531" s="325">
        <f t="shared" si="22"/>
        <v>0</v>
      </c>
      <c r="Q531" s="326" t="str" cm="1">
        <f t="array" aca="1" ref="Q531" ca="1">IF(ISNUMBER(P531),IF(P531=100%,"CUMPLIDA",IF(AND(ISNUMBER(L531),ISNUMBER(INDIRECT("FECHA_"&amp;$B531,1))), IF(L531&lt;=INDIRECT("FECHA_"&amp;$B531,1),"INCUMPLIDA","PROCESO"), "VERIFICAR FECHA")),"SIN VALOR AVANCE")</f>
        <v>PROCESO</v>
      </c>
    </row>
    <row r="532" spans="1:17" ht="165.75" customHeight="1" x14ac:dyDescent="0.2">
      <c r="A532" s="331" t="s">
        <v>19</v>
      </c>
      <c r="B532" s="332" t="s">
        <v>14</v>
      </c>
      <c r="C532" s="767"/>
      <c r="D532" s="767"/>
      <c r="E532" s="768" t="s">
        <v>2708</v>
      </c>
      <c r="F532" s="769"/>
      <c r="G532" s="336" t="s">
        <v>2709</v>
      </c>
      <c r="H532" s="341" t="s">
        <v>2691</v>
      </c>
      <c r="I532" s="341" t="s">
        <v>2692</v>
      </c>
      <c r="J532" s="345">
        <v>2</v>
      </c>
      <c r="K532" s="338">
        <v>45717</v>
      </c>
      <c r="L532" s="338">
        <v>45960</v>
      </c>
      <c r="M532" s="324">
        <f t="shared" si="23"/>
        <v>34.714285714285715</v>
      </c>
      <c r="N532" s="325">
        <v>0.3</v>
      </c>
      <c r="O532" s="341" t="s">
        <v>2693</v>
      </c>
      <c r="P532" s="325">
        <f t="shared" si="22"/>
        <v>0.3</v>
      </c>
      <c r="Q532" s="326" t="str" cm="1">
        <f t="array" aca="1" ref="Q532" ca="1">IF(ISNUMBER(P532),IF(P532=100%,"CUMPLIDA",IF(AND(ISNUMBER(L532),ISNUMBER(INDIRECT("FECHA_"&amp;$B532,1))), IF(L532&lt;=INDIRECT("FECHA_"&amp;$B532,1),"INCUMPLIDA","PROCESO"), "VERIFICAR FECHA")),"SIN VALOR AVANCE")</f>
        <v>PROCESO</v>
      </c>
    </row>
    <row r="533" spans="1:17" ht="405" x14ac:dyDescent="0.2">
      <c r="A533" s="331" t="s">
        <v>19</v>
      </c>
      <c r="B533" s="332" t="s">
        <v>14</v>
      </c>
      <c r="C533" s="767"/>
      <c r="D533" s="767"/>
      <c r="E533" s="768"/>
      <c r="F533" s="769"/>
      <c r="G533" s="336" t="s">
        <v>2710</v>
      </c>
      <c r="H533" s="341" t="s">
        <v>2695</v>
      </c>
      <c r="I533" s="341" t="s">
        <v>2696</v>
      </c>
      <c r="J533" s="345">
        <v>2</v>
      </c>
      <c r="K533" s="338">
        <v>45717</v>
      </c>
      <c r="L533" s="338">
        <v>46081</v>
      </c>
      <c r="M533" s="324">
        <f t="shared" si="23"/>
        <v>52</v>
      </c>
      <c r="N533" s="325">
        <v>0.2</v>
      </c>
      <c r="O533" s="341" t="s">
        <v>2711</v>
      </c>
      <c r="P533" s="325">
        <f t="shared" si="22"/>
        <v>0.2</v>
      </c>
      <c r="Q533" s="326" t="str" cm="1">
        <f t="array" aca="1" ref="Q533" ca="1">IF(ISNUMBER(P533),IF(P533=100%,"CUMPLIDA",IF(AND(ISNUMBER(L533),ISNUMBER(INDIRECT("FECHA_"&amp;$B533,1))), IF(L533&lt;=INDIRECT("FECHA_"&amp;$B533,1),"INCUMPLIDA","PROCESO"), "VERIFICAR FECHA")),"SIN VALOR AVANCE")</f>
        <v>PROCESO</v>
      </c>
    </row>
    <row r="534" spans="1:17" ht="105" customHeight="1" x14ac:dyDescent="0.2">
      <c r="A534" s="331" t="s">
        <v>19</v>
      </c>
      <c r="B534" s="332" t="s">
        <v>14</v>
      </c>
      <c r="C534" s="767"/>
      <c r="D534" s="767"/>
      <c r="E534" s="768" t="s">
        <v>2712</v>
      </c>
      <c r="F534" s="769"/>
      <c r="G534" s="320" t="s">
        <v>2713</v>
      </c>
      <c r="H534" s="321" t="s">
        <v>2714</v>
      </c>
      <c r="I534" s="321" t="s">
        <v>2703</v>
      </c>
      <c r="J534" s="345">
        <v>12</v>
      </c>
      <c r="K534" s="338">
        <v>45717</v>
      </c>
      <c r="L534" s="338">
        <v>46081</v>
      </c>
      <c r="M534" s="324">
        <f t="shared" si="23"/>
        <v>52</v>
      </c>
      <c r="N534" s="325">
        <v>0.25</v>
      </c>
      <c r="O534" s="321" t="s">
        <v>2715</v>
      </c>
      <c r="P534" s="325">
        <f t="shared" si="22"/>
        <v>0.25</v>
      </c>
      <c r="Q534" s="326" t="str" cm="1">
        <f t="array" aca="1" ref="Q534" ca="1">IF(ISNUMBER(P534),IF(P534=100%,"CUMPLIDA",IF(AND(ISNUMBER(L534),ISNUMBER(INDIRECT("FECHA_"&amp;$B534,1))), IF(L534&lt;=INDIRECT("FECHA_"&amp;$B534,1),"INCUMPLIDA","PROCESO"), "VERIFICAR FECHA")),"SIN VALOR AVANCE")</f>
        <v>PROCESO</v>
      </c>
    </row>
    <row r="535" spans="1:17" ht="165" x14ac:dyDescent="0.2">
      <c r="A535" s="331" t="s">
        <v>19</v>
      </c>
      <c r="B535" s="332" t="s">
        <v>14</v>
      </c>
      <c r="C535" s="767"/>
      <c r="D535" s="767"/>
      <c r="E535" s="768"/>
      <c r="F535" s="769"/>
      <c r="G535" s="320" t="s">
        <v>2716</v>
      </c>
      <c r="H535" s="321" t="s">
        <v>2717</v>
      </c>
      <c r="I535" s="321" t="s">
        <v>1330</v>
      </c>
      <c r="J535" s="325">
        <v>1</v>
      </c>
      <c r="K535" s="338">
        <v>45717</v>
      </c>
      <c r="L535" s="338">
        <v>46081</v>
      </c>
      <c r="M535" s="324">
        <f t="shared" si="23"/>
        <v>52</v>
      </c>
      <c r="N535" s="325">
        <v>0</v>
      </c>
      <c r="O535" s="321" t="s">
        <v>2707</v>
      </c>
      <c r="P535" s="325">
        <f t="shared" si="22"/>
        <v>0</v>
      </c>
      <c r="Q535" s="326" t="str" cm="1">
        <f t="array" aca="1" ref="Q535" ca="1">IF(ISNUMBER(P535),IF(P535=100%,"CUMPLIDA",IF(AND(ISNUMBER(L535),ISNUMBER(INDIRECT("FECHA_"&amp;$B535,1))), IF(L535&lt;=INDIRECT("FECHA_"&amp;$B535,1),"INCUMPLIDA","PROCESO"), "VERIFICAR FECHA")),"SIN VALOR AVANCE")</f>
        <v>PROCESO</v>
      </c>
    </row>
    <row r="536" spans="1:17" ht="165.75" customHeight="1" x14ac:dyDescent="0.2">
      <c r="A536" s="331" t="s">
        <v>19</v>
      </c>
      <c r="B536" s="332" t="s">
        <v>14</v>
      </c>
      <c r="C536" s="767"/>
      <c r="D536" s="767"/>
      <c r="E536" s="768" t="s">
        <v>2718</v>
      </c>
      <c r="F536" s="769"/>
      <c r="G536" s="336" t="s">
        <v>2719</v>
      </c>
      <c r="H536" s="341" t="s">
        <v>2691</v>
      </c>
      <c r="I536" s="341" t="s">
        <v>2692</v>
      </c>
      <c r="J536" s="345">
        <v>2</v>
      </c>
      <c r="K536" s="338">
        <v>45717</v>
      </c>
      <c r="L536" s="338">
        <v>45960</v>
      </c>
      <c r="M536" s="324">
        <f t="shared" si="23"/>
        <v>34.714285714285715</v>
      </c>
      <c r="N536" s="325">
        <v>0.3</v>
      </c>
      <c r="O536" s="341" t="s">
        <v>2720</v>
      </c>
      <c r="P536" s="325">
        <f t="shared" si="22"/>
        <v>0.3</v>
      </c>
      <c r="Q536" s="326" t="str" cm="1">
        <f t="array" aca="1" ref="Q536" ca="1">IF(ISNUMBER(P536),IF(P536=100%,"CUMPLIDA",IF(AND(ISNUMBER(L536),ISNUMBER(INDIRECT("FECHA_"&amp;$B536,1))), IF(L536&lt;=INDIRECT("FECHA_"&amp;$B536,1),"INCUMPLIDA","PROCESO"), "VERIFICAR FECHA")),"SIN VALOR AVANCE")</f>
        <v>PROCESO</v>
      </c>
    </row>
    <row r="537" spans="1:17" ht="375" x14ac:dyDescent="0.2">
      <c r="A537" s="331" t="s">
        <v>19</v>
      </c>
      <c r="B537" s="332" t="s">
        <v>14</v>
      </c>
      <c r="C537" s="767"/>
      <c r="D537" s="767"/>
      <c r="E537" s="768"/>
      <c r="F537" s="769"/>
      <c r="G537" s="336" t="s">
        <v>2721</v>
      </c>
      <c r="H537" s="341" t="s">
        <v>2695</v>
      </c>
      <c r="I537" s="341" t="s">
        <v>2696</v>
      </c>
      <c r="J537" s="345">
        <v>2</v>
      </c>
      <c r="K537" s="338">
        <v>45717</v>
      </c>
      <c r="L537" s="338">
        <v>46081</v>
      </c>
      <c r="M537" s="324">
        <f t="shared" si="23"/>
        <v>52</v>
      </c>
      <c r="N537" s="325">
        <v>0.2</v>
      </c>
      <c r="O537" s="341" t="s">
        <v>2711</v>
      </c>
      <c r="P537" s="325">
        <f t="shared" si="22"/>
        <v>0.2</v>
      </c>
      <c r="Q537" s="326" t="str" cm="1">
        <f t="array" aca="1" ref="Q537" ca="1">IF(ISNUMBER(P537),IF(P537=100%,"CUMPLIDA",IF(AND(ISNUMBER(L537),ISNUMBER(INDIRECT("FECHA_"&amp;$B537,1))), IF(L537&lt;=INDIRECT("FECHA_"&amp;$B537,1),"INCUMPLIDA","PROCESO"), "VERIFICAR FECHA")),"SIN VALOR AVANCE")</f>
        <v>PROCESO</v>
      </c>
    </row>
    <row r="538" spans="1:17" ht="135.75" x14ac:dyDescent="0.2">
      <c r="A538" s="331" t="s">
        <v>19</v>
      </c>
      <c r="B538" s="332" t="s">
        <v>14</v>
      </c>
      <c r="C538" s="767"/>
      <c r="D538" s="767"/>
      <c r="E538" s="768"/>
      <c r="F538" s="769"/>
      <c r="G538" s="336" t="s">
        <v>2722</v>
      </c>
      <c r="H538" s="341" t="s">
        <v>2691</v>
      </c>
      <c r="I538" s="341" t="s">
        <v>2692</v>
      </c>
      <c r="J538" s="345">
        <v>2</v>
      </c>
      <c r="K538" s="338">
        <v>45717</v>
      </c>
      <c r="L538" s="338">
        <v>45960</v>
      </c>
      <c r="M538" s="324">
        <f t="shared" si="23"/>
        <v>34.714285714285715</v>
      </c>
      <c r="N538" s="325">
        <v>0.3</v>
      </c>
      <c r="O538" s="341" t="s">
        <v>2693</v>
      </c>
      <c r="P538" s="325">
        <f t="shared" si="22"/>
        <v>0.3</v>
      </c>
      <c r="Q538" s="326" t="str" cm="1">
        <f t="array" aca="1" ref="Q538" ca="1">IF(ISNUMBER(P538),IF(P538=100%,"CUMPLIDA",IF(AND(ISNUMBER(L538),ISNUMBER(INDIRECT("FECHA_"&amp;$B538,1))), IF(L538&lt;=INDIRECT("FECHA_"&amp;$B538,1),"INCUMPLIDA","PROCESO"), "VERIFICAR FECHA")),"SIN VALOR AVANCE")</f>
        <v>PROCESO</v>
      </c>
    </row>
    <row r="539" spans="1:17" ht="360" customHeight="1" x14ac:dyDescent="0.2">
      <c r="A539" s="331" t="s">
        <v>19</v>
      </c>
      <c r="B539" s="332" t="s">
        <v>14</v>
      </c>
      <c r="C539" s="767"/>
      <c r="D539" s="767"/>
      <c r="E539" s="768"/>
      <c r="F539" s="769"/>
      <c r="G539" s="336" t="s">
        <v>2723</v>
      </c>
      <c r="H539" s="341" t="s">
        <v>2695</v>
      </c>
      <c r="I539" s="341" t="s">
        <v>2696</v>
      </c>
      <c r="J539" s="345">
        <v>2</v>
      </c>
      <c r="K539" s="338">
        <v>45717</v>
      </c>
      <c r="L539" s="338">
        <v>46081</v>
      </c>
      <c r="M539" s="324">
        <f t="shared" si="23"/>
        <v>52</v>
      </c>
      <c r="N539" s="325">
        <v>0.2</v>
      </c>
      <c r="O539" s="341" t="s">
        <v>2724</v>
      </c>
      <c r="P539" s="325">
        <f t="shared" si="22"/>
        <v>0.2</v>
      </c>
      <c r="Q539" s="326" t="str" cm="1">
        <f t="array" aca="1" ref="Q539" ca="1">IF(ISNUMBER(P539),IF(P539=100%,"CUMPLIDA",IF(AND(ISNUMBER(L539),ISNUMBER(INDIRECT("FECHA_"&amp;$B539,1))), IF(L539&lt;=INDIRECT("FECHA_"&amp;$B539,1),"INCUMPLIDA","PROCESO"), "VERIFICAR FECHA")),"SIN VALOR AVANCE")</f>
        <v>PROCESO</v>
      </c>
    </row>
    <row r="540" spans="1:17" ht="285" x14ac:dyDescent="0.2">
      <c r="A540" s="331" t="s">
        <v>19</v>
      </c>
      <c r="B540" s="332" t="s">
        <v>14</v>
      </c>
      <c r="C540" s="767"/>
      <c r="D540" s="767"/>
      <c r="E540" s="768"/>
      <c r="F540" s="769"/>
      <c r="G540" s="336" t="s">
        <v>2725</v>
      </c>
      <c r="H540" s="341" t="s">
        <v>2726</v>
      </c>
      <c r="I540" s="341" t="s">
        <v>1504</v>
      </c>
      <c r="J540" s="345">
        <v>1</v>
      </c>
      <c r="K540" s="338">
        <v>45717</v>
      </c>
      <c r="L540" s="338">
        <v>45838</v>
      </c>
      <c r="M540" s="324">
        <f t="shared" si="23"/>
        <v>17.285714285714285</v>
      </c>
      <c r="N540" s="325">
        <v>1</v>
      </c>
      <c r="O540" s="341" t="s">
        <v>2727</v>
      </c>
      <c r="P540" s="325">
        <f t="shared" si="22"/>
        <v>1</v>
      </c>
      <c r="Q540" s="326" t="str" cm="1">
        <f t="array" aca="1" ref="Q540" ca="1">IF(ISNUMBER(P540),IF(P540=100%,"CUMPLIDA",IF(AND(ISNUMBER(L540),ISNUMBER(INDIRECT("FECHA_"&amp;$B540,1))), IF(L540&lt;=INDIRECT("FECHA_"&amp;$B540,1),"INCUMPLIDA","PROCESO"), "VERIFICAR FECHA")),"SIN VALOR AVANCE")</f>
        <v>CUMPLIDA</v>
      </c>
    </row>
    <row r="541" spans="1:17" ht="270" customHeight="1" x14ac:dyDescent="0.2">
      <c r="A541" s="331" t="s">
        <v>19</v>
      </c>
      <c r="B541" s="332" t="s">
        <v>14</v>
      </c>
      <c r="C541" s="767"/>
      <c r="D541" s="767"/>
      <c r="E541" s="768"/>
      <c r="F541" s="769"/>
      <c r="G541" s="336" t="s">
        <v>2728</v>
      </c>
      <c r="H541" s="341" t="s">
        <v>2729</v>
      </c>
      <c r="I541" s="341" t="s">
        <v>1504</v>
      </c>
      <c r="J541" s="345">
        <v>1</v>
      </c>
      <c r="K541" s="338">
        <v>45717</v>
      </c>
      <c r="L541" s="338">
        <v>45838</v>
      </c>
      <c r="M541" s="324">
        <f t="shared" si="23"/>
        <v>17.285714285714285</v>
      </c>
      <c r="N541" s="325">
        <v>1</v>
      </c>
      <c r="O541" s="341" t="s">
        <v>2730</v>
      </c>
      <c r="P541" s="325">
        <f t="shared" si="22"/>
        <v>1</v>
      </c>
      <c r="Q541" s="326" t="str" cm="1">
        <f t="array" aca="1" ref="Q541" ca="1">IF(ISNUMBER(P541),IF(P541=100%,"CUMPLIDA",IF(AND(ISNUMBER(L541),ISNUMBER(INDIRECT("FECHA_"&amp;$B541,1))), IF(L541&lt;=INDIRECT("FECHA_"&amp;$B541,1),"INCUMPLIDA","PROCESO"), "VERIFICAR FECHA")),"SIN VALOR AVANCE")</f>
        <v>CUMPLIDA</v>
      </c>
    </row>
    <row r="542" spans="1:17" ht="135.75" x14ac:dyDescent="0.2">
      <c r="A542" s="331" t="s">
        <v>19</v>
      </c>
      <c r="B542" s="332" t="s">
        <v>14</v>
      </c>
      <c r="C542" s="767"/>
      <c r="D542" s="767"/>
      <c r="E542" s="768"/>
      <c r="F542" s="769"/>
      <c r="G542" s="336" t="s">
        <v>2731</v>
      </c>
      <c r="H542" s="341" t="s">
        <v>2691</v>
      </c>
      <c r="I542" s="341" t="s">
        <v>2692</v>
      </c>
      <c r="J542" s="345">
        <v>2</v>
      </c>
      <c r="K542" s="338">
        <v>45717</v>
      </c>
      <c r="L542" s="338">
        <v>45960</v>
      </c>
      <c r="M542" s="324">
        <f t="shared" si="23"/>
        <v>34.714285714285715</v>
      </c>
      <c r="N542" s="325">
        <v>0.3</v>
      </c>
      <c r="O542" s="341" t="s">
        <v>2693</v>
      </c>
      <c r="P542" s="325">
        <f t="shared" si="22"/>
        <v>0.3</v>
      </c>
      <c r="Q542" s="326" t="str" cm="1">
        <f t="array" aca="1" ref="Q542" ca="1">IF(ISNUMBER(P542),IF(P542=100%,"CUMPLIDA",IF(AND(ISNUMBER(L542),ISNUMBER(INDIRECT("FECHA_"&amp;$B542,1))), IF(L542&lt;=INDIRECT("FECHA_"&amp;$B542,1),"INCUMPLIDA","PROCESO"), "VERIFICAR FECHA")),"SIN VALOR AVANCE")</f>
        <v>PROCESO</v>
      </c>
    </row>
    <row r="543" spans="1:17" ht="270" x14ac:dyDescent="0.2">
      <c r="A543" s="331" t="s">
        <v>19</v>
      </c>
      <c r="B543" s="332" t="s">
        <v>14</v>
      </c>
      <c r="C543" s="767"/>
      <c r="D543" s="767"/>
      <c r="E543" s="768"/>
      <c r="F543" s="769"/>
      <c r="G543" s="336" t="s">
        <v>2732</v>
      </c>
      <c r="H543" s="341" t="s">
        <v>2733</v>
      </c>
      <c r="I543" s="341" t="s">
        <v>2696</v>
      </c>
      <c r="J543" s="345">
        <v>2</v>
      </c>
      <c r="K543" s="338">
        <v>45717</v>
      </c>
      <c r="L543" s="338">
        <v>46081</v>
      </c>
      <c r="M543" s="324">
        <f t="shared" si="23"/>
        <v>52</v>
      </c>
      <c r="N543" s="325">
        <v>0.2</v>
      </c>
      <c r="O543" s="341" t="s">
        <v>2734</v>
      </c>
      <c r="P543" s="325">
        <f t="shared" si="22"/>
        <v>0.2</v>
      </c>
      <c r="Q543" s="326" t="str" cm="1">
        <f t="array" aca="1" ref="Q543" ca="1">IF(ISNUMBER(P543),IF(P543=100%,"CUMPLIDA",IF(AND(ISNUMBER(L543),ISNUMBER(INDIRECT("FECHA_"&amp;$B543,1))), IF(L543&lt;=INDIRECT("FECHA_"&amp;$B543,1),"INCUMPLIDA","PROCESO"), "VERIFICAR FECHA")),"SIN VALOR AVANCE")</f>
        <v>PROCESO</v>
      </c>
    </row>
    <row r="544" spans="1:17" ht="165.75" customHeight="1" x14ac:dyDescent="0.2">
      <c r="A544" s="331" t="s">
        <v>19</v>
      </c>
      <c r="B544" s="332" t="s">
        <v>14</v>
      </c>
      <c r="C544" s="767"/>
      <c r="D544" s="767"/>
      <c r="E544" s="768" t="s">
        <v>2735</v>
      </c>
      <c r="F544" s="769"/>
      <c r="G544" s="336" t="s">
        <v>2736</v>
      </c>
      <c r="H544" s="341" t="s">
        <v>2691</v>
      </c>
      <c r="I544" s="341" t="s">
        <v>2692</v>
      </c>
      <c r="J544" s="345">
        <v>2</v>
      </c>
      <c r="K544" s="338">
        <v>45717</v>
      </c>
      <c r="L544" s="338">
        <v>45960</v>
      </c>
      <c r="M544" s="324">
        <f t="shared" si="23"/>
        <v>34.714285714285715</v>
      </c>
      <c r="N544" s="325">
        <v>0.3</v>
      </c>
      <c r="O544" s="341" t="s">
        <v>2693</v>
      </c>
      <c r="P544" s="325">
        <f t="shared" si="22"/>
        <v>0.3</v>
      </c>
      <c r="Q544" s="326" t="str" cm="1">
        <f t="array" aca="1" ref="Q544" ca="1">IF(ISNUMBER(P544),IF(P544=100%,"CUMPLIDA",IF(AND(ISNUMBER(L544),ISNUMBER(INDIRECT("FECHA_"&amp;$B544,1))), IF(L544&lt;=INDIRECT("FECHA_"&amp;$B544,1),"INCUMPLIDA","PROCESO"), "VERIFICAR FECHA")),"SIN VALOR AVANCE")</f>
        <v>PROCESO</v>
      </c>
    </row>
    <row r="545" spans="1:18" ht="330" customHeight="1" x14ac:dyDescent="0.2">
      <c r="A545" s="331" t="s">
        <v>19</v>
      </c>
      <c r="B545" s="332" t="s">
        <v>14</v>
      </c>
      <c r="C545" s="767"/>
      <c r="D545" s="767"/>
      <c r="E545" s="768"/>
      <c r="F545" s="769"/>
      <c r="G545" s="336" t="s">
        <v>2737</v>
      </c>
      <c r="H545" s="341" t="s">
        <v>2738</v>
      </c>
      <c r="I545" s="341" t="s">
        <v>2696</v>
      </c>
      <c r="J545" s="345">
        <v>2</v>
      </c>
      <c r="K545" s="338">
        <v>45717</v>
      </c>
      <c r="L545" s="338">
        <v>46081</v>
      </c>
      <c r="M545" s="324">
        <f t="shared" si="23"/>
        <v>52</v>
      </c>
      <c r="N545" s="325">
        <v>0.2</v>
      </c>
      <c r="O545" s="341" t="s">
        <v>2734</v>
      </c>
      <c r="P545" s="325">
        <f t="shared" si="22"/>
        <v>0.2</v>
      </c>
      <c r="Q545" s="326" t="str" cm="1">
        <f t="array" aca="1" ref="Q545" ca="1">IF(ISNUMBER(P545),IF(P545=100%,"CUMPLIDA",IF(AND(ISNUMBER(L545),ISNUMBER(INDIRECT("FECHA_"&amp;$B545,1))), IF(L545&lt;=INDIRECT("FECHA_"&amp;$B545,1),"INCUMPLIDA","PROCESO"), "VERIFICAR FECHA")),"SIN VALOR AVANCE")</f>
        <v>PROCESO</v>
      </c>
    </row>
    <row r="546" spans="1:18" ht="135.75" x14ac:dyDescent="0.2">
      <c r="A546" s="331" t="s">
        <v>19</v>
      </c>
      <c r="B546" s="332" t="s">
        <v>14</v>
      </c>
      <c r="C546" s="767"/>
      <c r="D546" s="767"/>
      <c r="E546" s="768" t="s">
        <v>2739</v>
      </c>
      <c r="F546" s="769"/>
      <c r="G546" s="336" t="s">
        <v>2740</v>
      </c>
      <c r="H546" s="341" t="s">
        <v>2691</v>
      </c>
      <c r="I546" s="341" t="s">
        <v>2692</v>
      </c>
      <c r="J546" s="345">
        <v>2</v>
      </c>
      <c r="K546" s="338">
        <v>45717</v>
      </c>
      <c r="L546" s="338">
        <v>45960</v>
      </c>
      <c r="M546" s="324">
        <f t="shared" si="23"/>
        <v>34.714285714285715</v>
      </c>
      <c r="N546" s="325">
        <v>0.3</v>
      </c>
      <c r="O546" s="341" t="s">
        <v>2693</v>
      </c>
      <c r="P546" s="325">
        <f t="shared" si="22"/>
        <v>0.3</v>
      </c>
      <c r="Q546" s="326" t="str" cm="1">
        <f t="array" aca="1" ref="Q546" ca="1">IF(ISNUMBER(P546),IF(P546=100%,"CUMPLIDA",IF(AND(ISNUMBER(L546),ISNUMBER(INDIRECT("FECHA_"&amp;$B546,1))), IF(L546&lt;=INDIRECT("FECHA_"&amp;$B546,1),"INCUMPLIDA","PROCESO"), "VERIFICAR FECHA")),"SIN VALOR AVANCE")</f>
        <v>PROCESO</v>
      </c>
    </row>
    <row r="547" spans="1:18" ht="390" x14ac:dyDescent="0.2">
      <c r="A547" s="331" t="s">
        <v>19</v>
      </c>
      <c r="B547" s="332" t="s">
        <v>14</v>
      </c>
      <c r="C547" s="767"/>
      <c r="D547" s="767"/>
      <c r="E547" s="768"/>
      <c r="F547" s="769"/>
      <c r="G547" s="336" t="s">
        <v>2741</v>
      </c>
      <c r="H547" s="341" t="s">
        <v>2695</v>
      </c>
      <c r="I547" s="341" t="s">
        <v>2696</v>
      </c>
      <c r="J547" s="345">
        <v>2</v>
      </c>
      <c r="K547" s="338">
        <v>45717</v>
      </c>
      <c r="L547" s="338">
        <v>46081</v>
      </c>
      <c r="M547" s="324">
        <f t="shared" si="23"/>
        <v>52</v>
      </c>
      <c r="N547" s="325">
        <v>0.2</v>
      </c>
      <c r="O547" s="341" t="s">
        <v>2742</v>
      </c>
      <c r="P547" s="325">
        <f t="shared" si="22"/>
        <v>0.2</v>
      </c>
      <c r="Q547" s="326" t="str" cm="1">
        <f t="array" aca="1" ref="Q547" ca="1">IF(ISNUMBER(P547),IF(P547=100%,"CUMPLIDA",IF(AND(ISNUMBER(L547),ISNUMBER(INDIRECT("FECHA_"&amp;$B547,1))), IF(L547&lt;=INDIRECT("FECHA_"&amp;$B547,1),"INCUMPLIDA","PROCESO"), "VERIFICAR FECHA")),"SIN VALOR AVANCE")</f>
        <v>PROCESO</v>
      </c>
    </row>
    <row r="548" spans="1:18" ht="285" x14ac:dyDescent="0.2">
      <c r="A548" s="331" t="s">
        <v>19</v>
      </c>
      <c r="B548" s="332" t="s">
        <v>14</v>
      </c>
      <c r="C548" s="767"/>
      <c r="D548" s="767"/>
      <c r="E548" s="768"/>
      <c r="F548" s="769"/>
      <c r="G548" s="336" t="s">
        <v>2743</v>
      </c>
      <c r="H548" s="341" t="s">
        <v>2726</v>
      </c>
      <c r="I548" s="341" t="s">
        <v>1504</v>
      </c>
      <c r="J548" s="345">
        <v>1</v>
      </c>
      <c r="K548" s="338">
        <v>45717</v>
      </c>
      <c r="L548" s="338">
        <v>45838</v>
      </c>
      <c r="M548" s="324">
        <f t="shared" si="23"/>
        <v>17.285714285714285</v>
      </c>
      <c r="N548" s="325">
        <v>1</v>
      </c>
      <c r="O548" s="341" t="s">
        <v>2744</v>
      </c>
      <c r="P548" s="325">
        <f t="shared" si="22"/>
        <v>1</v>
      </c>
      <c r="Q548" s="326" t="str" cm="1">
        <f t="array" aca="1" ref="Q548" ca="1">IF(ISNUMBER(P548),IF(P548=100%,"CUMPLIDA",IF(AND(ISNUMBER(L548),ISNUMBER(INDIRECT("FECHA_"&amp;$B548,1))), IF(L548&lt;=INDIRECT("FECHA_"&amp;$B548,1),"INCUMPLIDA","PROCESO"), "VERIFICAR FECHA")),"SIN VALOR AVANCE")</f>
        <v>CUMPLIDA</v>
      </c>
    </row>
    <row r="549" spans="1:18" ht="165.75" customHeight="1" x14ac:dyDescent="0.2">
      <c r="A549" s="331" t="s">
        <v>19</v>
      </c>
      <c r="B549" s="332" t="s">
        <v>14</v>
      </c>
      <c r="C549" s="767"/>
      <c r="D549" s="767"/>
      <c r="E549" s="768" t="s">
        <v>2745</v>
      </c>
      <c r="F549" s="769"/>
      <c r="G549" s="336" t="s">
        <v>2746</v>
      </c>
      <c r="H549" s="341" t="s">
        <v>2691</v>
      </c>
      <c r="I549" s="341" t="s">
        <v>2692</v>
      </c>
      <c r="J549" s="345">
        <v>2</v>
      </c>
      <c r="K549" s="338">
        <v>45717</v>
      </c>
      <c r="L549" s="338">
        <v>45960</v>
      </c>
      <c r="M549" s="324">
        <f t="shared" si="23"/>
        <v>34.714285714285715</v>
      </c>
      <c r="N549" s="325">
        <v>0.3</v>
      </c>
      <c r="O549" s="341" t="s">
        <v>2693</v>
      </c>
      <c r="P549" s="325">
        <f t="shared" si="22"/>
        <v>0.3</v>
      </c>
      <c r="Q549" s="326" t="str" cm="1">
        <f t="array" aca="1" ref="Q549" ca="1">IF(ISNUMBER(P549),IF(P549=100%,"CUMPLIDA",IF(AND(ISNUMBER(L549),ISNUMBER(INDIRECT("FECHA_"&amp;$B549,1))), IF(L549&lt;=INDIRECT("FECHA_"&amp;$B549,1),"INCUMPLIDA","PROCESO"), "VERIFICAR FECHA")),"SIN VALOR AVANCE")</f>
        <v>PROCESO</v>
      </c>
    </row>
    <row r="550" spans="1:18" ht="409.5" x14ac:dyDescent="0.2">
      <c r="A550" s="331" t="s">
        <v>19</v>
      </c>
      <c r="B550" s="332" t="s">
        <v>14</v>
      </c>
      <c r="C550" s="767"/>
      <c r="D550" s="767"/>
      <c r="E550" s="768"/>
      <c r="F550" s="769"/>
      <c r="G550" s="336" t="s">
        <v>2747</v>
      </c>
      <c r="H550" s="341" t="s">
        <v>2738</v>
      </c>
      <c r="I550" s="341" t="s">
        <v>2696</v>
      </c>
      <c r="J550" s="345">
        <v>2</v>
      </c>
      <c r="K550" s="338">
        <v>45717</v>
      </c>
      <c r="L550" s="338">
        <v>46081</v>
      </c>
      <c r="M550" s="324">
        <f t="shared" si="23"/>
        <v>52</v>
      </c>
      <c r="N550" s="325">
        <v>0.2</v>
      </c>
      <c r="O550" s="341" t="s">
        <v>2724</v>
      </c>
      <c r="P550" s="325">
        <f t="shared" si="22"/>
        <v>0.2</v>
      </c>
      <c r="Q550" s="326" t="str" cm="1">
        <f t="array" aca="1" ref="Q550" ca="1">IF(ISNUMBER(P550),IF(P550=100%,"CUMPLIDA",IF(AND(ISNUMBER(L550),ISNUMBER(INDIRECT("FECHA_"&amp;$B550,1))), IF(L550&lt;=INDIRECT("FECHA_"&amp;$B550,1),"INCUMPLIDA","PROCESO"), "VERIFICAR FECHA")),"SIN VALOR AVANCE")</f>
        <v>PROCESO</v>
      </c>
    </row>
    <row r="551" spans="1:18" ht="165.75" customHeight="1" x14ac:dyDescent="0.2">
      <c r="A551" s="331" t="s">
        <v>19</v>
      </c>
      <c r="B551" s="332" t="s">
        <v>14</v>
      </c>
      <c r="C551" s="767"/>
      <c r="D551" s="767"/>
      <c r="E551" s="768" t="s">
        <v>2748</v>
      </c>
      <c r="F551" s="769"/>
      <c r="G551" s="336" t="s">
        <v>2749</v>
      </c>
      <c r="H551" s="341" t="s">
        <v>2691</v>
      </c>
      <c r="I551" s="341" t="s">
        <v>2692</v>
      </c>
      <c r="J551" s="345">
        <v>2</v>
      </c>
      <c r="K551" s="338">
        <v>45717</v>
      </c>
      <c r="L551" s="338">
        <v>45960</v>
      </c>
      <c r="M551" s="324">
        <f t="shared" si="23"/>
        <v>34.714285714285715</v>
      </c>
      <c r="N551" s="325">
        <v>0.3</v>
      </c>
      <c r="O551" s="341" t="s">
        <v>2693</v>
      </c>
      <c r="P551" s="325">
        <f>IF(B551="ITRC",N551,N551/J551)</f>
        <v>0.3</v>
      </c>
      <c r="Q551" s="326" t="str" cm="1">
        <f t="array" aca="1" ref="Q551" ca="1">IF(ISNUMBER(P551),IF(P551=100%,"CUMPLIDA",IF(AND(ISNUMBER(L551),ISNUMBER(INDIRECT("FECHA_"&amp;$B551,1))), IF(L551&lt;=INDIRECT("FECHA_"&amp;$B551,1),"INCUMPLIDA","PROCESO"), "VERIFICAR FECHA")),"SIN VALOR AVANCE")</f>
        <v>PROCESO</v>
      </c>
    </row>
    <row r="552" spans="1:18" ht="315" customHeight="1" x14ac:dyDescent="0.2">
      <c r="A552" s="331" t="s">
        <v>19</v>
      </c>
      <c r="B552" s="332" t="s">
        <v>14</v>
      </c>
      <c r="C552" s="767"/>
      <c r="D552" s="767"/>
      <c r="E552" s="768"/>
      <c r="F552" s="769"/>
      <c r="G552" s="336" t="s">
        <v>2750</v>
      </c>
      <c r="H552" s="341" t="s">
        <v>2695</v>
      </c>
      <c r="I552" s="341" t="s">
        <v>2696</v>
      </c>
      <c r="J552" s="345">
        <v>2</v>
      </c>
      <c r="K552" s="338">
        <v>45717</v>
      </c>
      <c r="L552" s="338">
        <v>46081</v>
      </c>
      <c r="M552" s="324">
        <f>(L552-K552)/7</f>
        <v>52</v>
      </c>
      <c r="N552" s="325">
        <v>0.2</v>
      </c>
      <c r="O552" s="341" t="s">
        <v>2751</v>
      </c>
      <c r="P552" s="325">
        <f>IF(B552="ITRC",N552,N552/J552)</f>
        <v>0.2</v>
      </c>
      <c r="Q552" s="326" t="str" cm="1">
        <f t="array" aca="1" ref="Q552" ca="1">IF(ISNUMBER(P552),IF(P552=100%,"CUMPLIDA",IF(AND(ISNUMBER(L552),ISNUMBER(INDIRECT("FECHA_"&amp;$B552,1))), IF(L552&lt;=INDIRECT("FECHA_"&amp;$B552,1),"INCUMPLIDA","PROCESO"), "VERIFICAR FECHA")),"SIN VALOR AVANCE")</f>
        <v>PROCESO</v>
      </c>
    </row>
    <row r="553" spans="1:18" ht="105" customHeight="1" x14ac:dyDescent="0.2">
      <c r="A553" s="331" t="s">
        <v>19</v>
      </c>
      <c r="B553" s="332" t="s">
        <v>14</v>
      </c>
      <c r="C553" s="767" t="s">
        <v>2752</v>
      </c>
      <c r="D553" s="767" t="s">
        <v>2753</v>
      </c>
      <c r="E553" s="768" t="s">
        <v>2754</v>
      </c>
      <c r="F553" s="769" t="s">
        <v>2755</v>
      </c>
      <c r="G553" s="336" t="s">
        <v>2756</v>
      </c>
      <c r="H553" s="341" t="s">
        <v>2757</v>
      </c>
      <c r="I553" s="341" t="s">
        <v>2758</v>
      </c>
      <c r="J553" s="345">
        <v>4</v>
      </c>
      <c r="K553" s="339">
        <v>45662</v>
      </c>
      <c r="L553" s="339">
        <v>46142</v>
      </c>
      <c r="M553" s="324">
        <f t="shared" ref="M553:M595" si="24">(L553-K553)/7</f>
        <v>68.571428571428569</v>
      </c>
      <c r="N553" s="325">
        <v>0</v>
      </c>
      <c r="O553" s="341" t="s">
        <v>2759</v>
      </c>
      <c r="P553" s="325">
        <f>IF(B553="ITRC",N553,N553/J553)</f>
        <v>0</v>
      </c>
      <c r="Q553" s="326" t="str" cm="1">
        <f t="array" aca="1" ref="Q553" ca="1">IF(ISNUMBER(P553),IF(P553=100%,"CUMPLIDA",IF(AND(ISNUMBER(L553),ISNUMBER(INDIRECT("FECHA_"&amp;$B553,1))), IF(L553&lt;=INDIRECT("FECHA_"&amp;$B553,1),"INCUMPLIDA","PROCESO"), "VERIFICAR FECHA")),"SIN VALOR AVANCE")</f>
        <v>PROCESO</v>
      </c>
    </row>
    <row r="554" spans="1:18" ht="87" customHeight="1" x14ac:dyDescent="0.2">
      <c r="A554" s="331" t="s">
        <v>19</v>
      </c>
      <c r="B554" s="332" t="s">
        <v>14</v>
      </c>
      <c r="C554" s="767"/>
      <c r="D554" s="767"/>
      <c r="E554" s="768"/>
      <c r="F554" s="769"/>
      <c r="G554" s="336" t="s">
        <v>2760</v>
      </c>
      <c r="H554" s="341" t="s">
        <v>2239</v>
      </c>
      <c r="I554" s="341" t="s">
        <v>1676</v>
      </c>
      <c r="J554" s="345">
        <v>1</v>
      </c>
      <c r="K554" s="339">
        <v>45231</v>
      </c>
      <c r="L554" s="339">
        <v>45504</v>
      </c>
      <c r="M554" s="324">
        <f t="shared" si="24"/>
        <v>39</v>
      </c>
      <c r="N554" s="325">
        <v>1</v>
      </c>
      <c r="O554" s="341" t="s">
        <v>2240</v>
      </c>
      <c r="P554" s="325">
        <f t="shared" ref="P554:P623" si="25">IF(B554="ITRC",N554,N554/J554)</f>
        <v>1</v>
      </c>
      <c r="Q554" s="326" t="str" cm="1">
        <f t="array" aca="1" ref="Q554" ca="1">IF(ISNUMBER(P554),IF(P554=100%,"CUMPLIDA",IF(AND(ISNUMBER(L554),ISNUMBER(INDIRECT("FECHA_"&amp;$B554,1))), IF(L554&lt;=INDIRECT("FECHA_"&amp;$B554,1),"INCUMPLIDA","PROCESO"), "VERIFICAR FECHA")),"SIN VALOR AVANCE")</f>
        <v>CUMPLIDA</v>
      </c>
      <c r="R554" s="645">
        <v>100</v>
      </c>
    </row>
    <row r="555" spans="1:18" ht="90.75" x14ac:dyDescent="0.2">
      <c r="A555" s="331" t="s">
        <v>19</v>
      </c>
      <c r="B555" s="332" t="s">
        <v>14</v>
      </c>
      <c r="C555" s="767"/>
      <c r="D555" s="767"/>
      <c r="E555" s="768"/>
      <c r="F555" s="769"/>
      <c r="G555" s="320" t="s">
        <v>2761</v>
      </c>
      <c r="H555" s="321" t="s">
        <v>1679</v>
      </c>
      <c r="I555" s="321" t="s">
        <v>99</v>
      </c>
      <c r="J555" s="345">
        <v>1</v>
      </c>
      <c r="K555" s="327">
        <v>45323</v>
      </c>
      <c r="L555" s="327">
        <v>45747</v>
      </c>
      <c r="M555" s="324">
        <f t="shared" si="24"/>
        <v>60.571428571428569</v>
      </c>
      <c r="N555" s="325">
        <v>1</v>
      </c>
      <c r="O555" s="321" t="s">
        <v>2242</v>
      </c>
      <c r="P555" s="325">
        <f t="shared" si="25"/>
        <v>1</v>
      </c>
      <c r="Q555" s="326" t="str" cm="1">
        <f t="array" aca="1" ref="Q555" ca="1">IF(ISNUMBER(P555),IF(P555=100%,"CUMPLIDA",IF(AND(ISNUMBER(L555),ISNUMBER(INDIRECT("FECHA_"&amp;$B555,1))), IF(L555&lt;=INDIRECT("FECHA_"&amp;$B555,1),"INCUMPLIDA","PROCESO"), "VERIFICAR FECHA")),"SIN VALOR AVANCE")</f>
        <v>CUMPLIDA</v>
      </c>
      <c r="R555" s="645" t="s">
        <v>4846</v>
      </c>
    </row>
    <row r="556" spans="1:18" ht="30.75" customHeight="1" x14ac:dyDescent="0.2">
      <c r="A556" s="331" t="s">
        <v>19</v>
      </c>
      <c r="B556" s="332" t="s">
        <v>14</v>
      </c>
      <c r="C556" s="767"/>
      <c r="D556" s="767"/>
      <c r="E556" s="768"/>
      <c r="F556" s="769"/>
      <c r="G556" s="320" t="s">
        <v>2762</v>
      </c>
      <c r="H556" s="321" t="s">
        <v>101</v>
      </c>
      <c r="I556" s="321" t="s">
        <v>102</v>
      </c>
      <c r="J556" s="345">
        <v>1</v>
      </c>
      <c r="K556" s="327">
        <v>45323</v>
      </c>
      <c r="L556" s="327">
        <v>45747</v>
      </c>
      <c r="M556" s="324">
        <f t="shared" si="24"/>
        <v>60.571428571428569</v>
      </c>
      <c r="N556" s="325">
        <v>1</v>
      </c>
      <c r="O556" s="321" t="s">
        <v>2240</v>
      </c>
      <c r="P556" s="325">
        <f t="shared" si="25"/>
        <v>1</v>
      </c>
      <c r="Q556" s="326" t="str" cm="1">
        <f t="array" aca="1" ref="Q556" ca="1">IF(ISNUMBER(P556),IF(P556=100%,"CUMPLIDA",IF(AND(ISNUMBER(L556),ISNUMBER(INDIRECT("FECHA_"&amp;$B556,1))), IF(L556&lt;=INDIRECT("FECHA_"&amp;$B556,1),"INCUMPLIDA","PROCESO"), "VERIFICAR FECHA")),"SIN VALOR AVANCE")</f>
        <v>CUMPLIDA</v>
      </c>
      <c r="R556" s="242"/>
    </row>
    <row r="557" spans="1:18" ht="45" x14ac:dyDescent="0.2">
      <c r="A557" s="331" t="s">
        <v>19</v>
      </c>
      <c r="B557" s="332" t="s">
        <v>14</v>
      </c>
      <c r="C557" s="767"/>
      <c r="D557" s="767"/>
      <c r="E557" s="768"/>
      <c r="F557" s="769"/>
      <c r="G557" s="320" t="s">
        <v>2763</v>
      </c>
      <c r="H557" s="321" t="s">
        <v>239</v>
      </c>
      <c r="I557" s="321" t="s">
        <v>240</v>
      </c>
      <c r="J557" s="345">
        <v>1</v>
      </c>
      <c r="K557" s="327">
        <v>45231</v>
      </c>
      <c r="L557" s="327">
        <v>45747</v>
      </c>
      <c r="M557" s="324">
        <f t="shared" si="24"/>
        <v>73.714285714285708</v>
      </c>
      <c r="N557" s="325">
        <v>1</v>
      </c>
      <c r="O557" s="321" t="s">
        <v>2240</v>
      </c>
      <c r="P557" s="325">
        <f t="shared" si="25"/>
        <v>1</v>
      </c>
      <c r="Q557" s="326" t="str" cm="1">
        <f t="array" aca="1" ref="Q557" ca="1">IF(ISNUMBER(P557),IF(P557=100%,"CUMPLIDA",IF(AND(ISNUMBER(L557),ISNUMBER(INDIRECT("FECHA_"&amp;$B557,1))), IF(L557&lt;=INDIRECT("FECHA_"&amp;$B557,1),"INCUMPLIDA","PROCESO"), "VERIFICAR FECHA")),"SIN VALOR AVANCE")</f>
        <v>CUMPLIDA</v>
      </c>
      <c r="R557" s="645" t="s">
        <v>4847</v>
      </c>
    </row>
    <row r="558" spans="1:18" ht="90.75" x14ac:dyDescent="0.2">
      <c r="A558" s="331" t="s">
        <v>19</v>
      </c>
      <c r="B558" s="332" t="s">
        <v>14</v>
      </c>
      <c r="C558" s="767"/>
      <c r="D558" s="767"/>
      <c r="E558" s="768"/>
      <c r="F558" s="769"/>
      <c r="G558" s="320" t="s">
        <v>2764</v>
      </c>
      <c r="H558" s="321" t="s">
        <v>104</v>
      </c>
      <c r="I558" s="321" t="s">
        <v>105</v>
      </c>
      <c r="J558" s="345">
        <v>1</v>
      </c>
      <c r="K558" s="327">
        <v>45323</v>
      </c>
      <c r="L558" s="327">
        <v>45747</v>
      </c>
      <c r="M558" s="324">
        <f t="shared" si="24"/>
        <v>60.571428571428569</v>
      </c>
      <c r="N558" s="325">
        <v>1</v>
      </c>
      <c r="O558" s="321" t="s">
        <v>2242</v>
      </c>
      <c r="P558" s="325">
        <f t="shared" si="25"/>
        <v>1</v>
      </c>
      <c r="Q558" s="326" t="str" cm="1">
        <f t="array" aca="1" ref="Q558" ca="1">IF(ISNUMBER(P558),IF(P558=100%,"CUMPLIDA",IF(AND(ISNUMBER(L558),ISNUMBER(INDIRECT("FECHA_"&amp;$B558,1))), IF(L558&lt;=INDIRECT("FECHA_"&amp;$B558,1),"INCUMPLIDA","PROCESO"), "VERIFICAR FECHA")),"SIN VALOR AVANCE")</f>
        <v>CUMPLIDA</v>
      </c>
    </row>
    <row r="559" spans="1:18" ht="45" x14ac:dyDescent="0.2">
      <c r="A559" s="331" t="s">
        <v>19</v>
      </c>
      <c r="B559" s="332" t="s">
        <v>14</v>
      </c>
      <c r="C559" s="767"/>
      <c r="D559" s="767"/>
      <c r="E559" s="768"/>
      <c r="F559" s="769"/>
      <c r="G559" s="320" t="s">
        <v>2765</v>
      </c>
      <c r="H559" s="321" t="s">
        <v>106</v>
      </c>
      <c r="I559" s="321" t="s">
        <v>107</v>
      </c>
      <c r="J559" s="345">
        <v>1</v>
      </c>
      <c r="K559" s="327">
        <v>45231</v>
      </c>
      <c r="L559" s="327">
        <v>45747</v>
      </c>
      <c r="M559" s="324">
        <f t="shared" si="24"/>
        <v>73.714285714285708</v>
      </c>
      <c r="N559" s="325">
        <v>1</v>
      </c>
      <c r="O559" s="321" t="s">
        <v>2240</v>
      </c>
      <c r="P559" s="325">
        <f t="shared" si="25"/>
        <v>1</v>
      </c>
      <c r="Q559" s="326" t="str" cm="1">
        <f t="array" aca="1" ref="Q559" ca="1">IF(ISNUMBER(P559),IF(P559=100%,"CUMPLIDA",IF(AND(ISNUMBER(L559),ISNUMBER(INDIRECT("FECHA_"&amp;$B559,1))), IF(L559&lt;=INDIRECT("FECHA_"&amp;$B559,1),"INCUMPLIDA","PROCESO"), "VERIFICAR FECHA")),"SIN VALOR AVANCE")</f>
        <v>CUMPLIDA</v>
      </c>
    </row>
    <row r="560" spans="1:18" ht="120.75" x14ac:dyDescent="0.2">
      <c r="A560" s="331" t="s">
        <v>19</v>
      </c>
      <c r="B560" s="332" t="s">
        <v>14</v>
      </c>
      <c r="C560" s="767"/>
      <c r="D560" s="767"/>
      <c r="E560" s="768"/>
      <c r="F560" s="769"/>
      <c r="G560" s="320" t="s">
        <v>2766</v>
      </c>
      <c r="H560" s="321" t="s">
        <v>108</v>
      </c>
      <c r="I560" s="321" t="s">
        <v>109</v>
      </c>
      <c r="J560" s="345">
        <v>1</v>
      </c>
      <c r="K560" s="327">
        <v>45231</v>
      </c>
      <c r="L560" s="327">
        <v>45808</v>
      </c>
      <c r="M560" s="324">
        <f t="shared" si="24"/>
        <v>82.428571428571431</v>
      </c>
      <c r="N560" s="325">
        <v>1</v>
      </c>
      <c r="O560" s="321" t="s">
        <v>2248</v>
      </c>
      <c r="P560" s="325">
        <f t="shared" si="25"/>
        <v>1</v>
      </c>
      <c r="Q560" s="326" t="str" cm="1">
        <f t="array" aca="1" ref="Q560" ca="1">IF(ISNUMBER(P560),IF(P560=100%,"CUMPLIDA",IF(AND(ISNUMBER(L560),ISNUMBER(INDIRECT("FECHA_"&amp;$B560,1))), IF(L560&lt;=INDIRECT("FECHA_"&amp;$B560,1),"INCUMPLIDA","PROCESO"), "VERIFICAR FECHA")),"SIN VALOR AVANCE")</f>
        <v>CUMPLIDA</v>
      </c>
    </row>
    <row r="561" spans="1:17" ht="30.75" x14ac:dyDescent="0.2">
      <c r="A561" s="331" t="s">
        <v>19</v>
      </c>
      <c r="B561" s="332" t="s">
        <v>14</v>
      </c>
      <c r="C561" s="767"/>
      <c r="D561" s="767"/>
      <c r="E561" s="768"/>
      <c r="F561" s="769"/>
      <c r="G561" s="320" t="s">
        <v>2767</v>
      </c>
      <c r="H561" s="321" t="s">
        <v>111</v>
      </c>
      <c r="I561" s="321" t="s">
        <v>112</v>
      </c>
      <c r="J561" s="345">
        <v>7</v>
      </c>
      <c r="K561" s="327">
        <v>46024</v>
      </c>
      <c r="L561" s="327">
        <v>46660</v>
      </c>
      <c r="M561" s="324">
        <f t="shared" si="24"/>
        <v>90.857142857142861</v>
      </c>
      <c r="N561" s="325">
        <v>0</v>
      </c>
      <c r="O561" s="321" t="s">
        <v>2240</v>
      </c>
      <c r="P561" s="325">
        <f t="shared" si="25"/>
        <v>0</v>
      </c>
      <c r="Q561" s="326" t="str" cm="1">
        <f t="array" aca="1" ref="Q561" ca="1">IF(ISNUMBER(P561),IF(P561=100%,"CUMPLIDA",IF(AND(ISNUMBER(L561),ISNUMBER(INDIRECT("FECHA_"&amp;$B561,1))), IF(L561&lt;=INDIRECT("FECHA_"&amp;$B561,1),"INCUMPLIDA","PROCESO"), "VERIFICAR FECHA")),"SIN VALOR AVANCE")</f>
        <v>PROCESO</v>
      </c>
    </row>
    <row r="562" spans="1:17" ht="90.75" x14ac:dyDescent="0.2">
      <c r="A562" s="331" t="s">
        <v>19</v>
      </c>
      <c r="B562" s="332" t="s">
        <v>14</v>
      </c>
      <c r="C562" s="767"/>
      <c r="D562" s="767"/>
      <c r="E562" s="768"/>
      <c r="F562" s="769"/>
      <c r="G562" s="320" t="s">
        <v>2768</v>
      </c>
      <c r="H562" s="321" t="s">
        <v>115</v>
      </c>
      <c r="I562" s="321" t="s">
        <v>116</v>
      </c>
      <c r="J562" s="345">
        <v>1</v>
      </c>
      <c r="K562" s="327">
        <v>46024</v>
      </c>
      <c r="L562" s="327">
        <v>46660</v>
      </c>
      <c r="M562" s="324">
        <f t="shared" si="24"/>
        <v>90.857142857142861</v>
      </c>
      <c r="N562" s="325">
        <v>0</v>
      </c>
      <c r="O562" s="321" t="s">
        <v>2242</v>
      </c>
      <c r="P562" s="325">
        <f t="shared" si="25"/>
        <v>0</v>
      </c>
      <c r="Q562" s="326" t="str" cm="1">
        <f t="array" aca="1" ref="Q562" ca="1">IF(ISNUMBER(P562),IF(P562=100%,"CUMPLIDA",IF(AND(ISNUMBER(L562),ISNUMBER(INDIRECT("FECHA_"&amp;$B562,1))), IF(L562&lt;=INDIRECT("FECHA_"&amp;$B562,1),"INCUMPLIDA","PROCESO"), "VERIFICAR FECHA")),"SIN VALOR AVANCE")</f>
        <v>PROCESO</v>
      </c>
    </row>
    <row r="563" spans="1:17" ht="135" customHeight="1" x14ac:dyDescent="0.2">
      <c r="A563" s="331" t="s">
        <v>19</v>
      </c>
      <c r="B563" s="332" t="s">
        <v>14</v>
      </c>
      <c r="C563" s="767"/>
      <c r="D563" s="767"/>
      <c r="E563" s="768"/>
      <c r="F563" s="769"/>
      <c r="G563" s="320" t="s">
        <v>2769</v>
      </c>
      <c r="H563" s="321" t="s">
        <v>118</v>
      </c>
      <c r="I563" s="321" t="s">
        <v>119</v>
      </c>
      <c r="J563" s="345">
        <v>2</v>
      </c>
      <c r="K563" s="327">
        <v>46024</v>
      </c>
      <c r="L563" s="327">
        <v>46660</v>
      </c>
      <c r="M563" s="324">
        <f t="shared" si="24"/>
        <v>90.857142857142861</v>
      </c>
      <c r="N563" s="325">
        <v>0</v>
      </c>
      <c r="O563" s="321" t="s">
        <v>2248</v>
      </c>
      <c r="P563" s="325">
        <f t="shared" si="25"/>
        <v>0</v>
      </c>
      <c r="Q563" s="326" t="str" cm="1">
        <f t="array" aca="1" ref="Q563" ca="1">IF(ISNUMBER(P563),IF(P563=100%,"CUMPLIDA",IF(AND(ISNUMBER(L563),ISNUMBER(INDIRECT("FECHA_"&amp;$B563,1))), IF(L563&lt;=INDIRECT("FECHA_"&amp;$B563,1),"INCUMPLIDA","PROCESO"), "VERIFICAR FECHA")),"SIN VALOR AVANCE")</f>
        <v>PROCESO</v>
      </c>
    </row>
    <row r="564" spans="1:17" ht="105" customHeight="1" x14ac:dyDescent="0.2">
      <c r="A564" s="331" t="s">
        <v>19</v>
      </c>
      <c r="B564" s="332" t="s">
        <v>14</v>
      </c>
      <c r="C564" s="767"/>
      <c r="D564" s="767"/>
      <c r="E564" s="768" t="s">
        <v>2770</v>
      </c>
      <c r="F564" s="769"/>
      <c r="G564" s="336" t="s">
        <v>2771</v>
      </c>
      <c r="H564" s="341" t="s">
        <v>2772</v>
      </c>
      <c r="I564" s="341" t="s">
        <v>2773</v>
      </c>
      <c r="J564" s="345">
        <v>36</v>
      </c>
      <c r="K564" s="339">
        <v>45662</v>
      </c>
      <c r="L564" s="339">
        <v>46142</v>
      </c>
      <c r="M564" s="324">
        <f t="shared" si="24"/>
        <v>68.571428571428569</v>
      </c>
      <c r="N564" s="325">
        <v>0.11</v>
      </c>
      <c r="O564" s="341" t="s">
        <v>2774</v>
      </c>
      <c r="P564" s="325">
        <f t="shared" si="25"/>
        <v>0.11</v>
      </c>
      <c r="Q564" s="326" t="str" cm="1">
        <f t="array" aca="1" ref="Q564" ca="1">IF(ISNUMBER(P564),IF(P564=100%,"CUMPLIDA",IF(AND(ISNUMBER(L564),ISNUMBER(INDIRECT("FECHA_"&amp;$B564,1))), IF(L564&lt;=INDIRECT("FECHA_"&amp;$B564,1),"INCUMPLIDA","PROCESO"), "VERIFICAR FECHA")),"SIN VALOR AVANCE")</f>
        <v>PROCESO</v>
      </c>
    </row>
    <row r="565" spans="1:17" ht="105" customHeight="1" x14ac:dyDescent="0.2">
      <c r="A565" s="331" t="s">
        <v>19</v>
      </c>
      <c r="B565" s="332" t="s">
        <v>14</v>
      </c>
      <c r="C565" s="767"/>
      <c r="D565" s="767"/>
      <c r="E565" s="768"/>
      <c r="F565" s="769"/>
      <c r="G565" s="336" t="s">
        <v>2775</v>
      </c>
      <c r="H565" s="341" t="s">
        <v>2776</v>
      </c>
      <c r="I565" s="341" t="s">
        <v>2777</v>
      </c>
      <c r="J565" s="345">
        <v>1</v>
      </c>
      <c r="K565" s="339">
        <v>45689</v>
      </c>
      <c r="L565" s="339">
        <v>45838</v>
      </c>
      <c r="M565" s="324">
        <f t="shared" si="24"/>
        <v>21.285714285714285</v>
      </c>
      <c r="N565" s="325">
        <v>1</v>
      </c>
      <c r="O565" s="348" t="s">
        <v>2778</v>
      </c>
      <c r="P565" s="325">
        <f t="shared" si="25"/>
        <v>1</v>
      </c>
      <c r="Q565" s="326" t="str" cm="1">
        <f t="array" aca="1" ref="Q565" ca="1">IF(ISNUMBER(P565),IF(P565=100%,"CUMPLIDA",IF(AND(ISNUMBER(L565),ISNUMBER(INDIRECT("FECHA_"&amp;$B565,1))), IF(L565&lt;=INDIRECT("FECHA_"&amp;$B565,1),"INCUMPLIDA","PROCESO"), "VERIFICAR FECHA")),"SIN VALOR AVANCE")</f>
        <v>CUMPLIDA</v>
      </c>
    </row>
    <row r="566" spans="1:17" ht="135" x14ac:dyDescent="0.2">
      <c r="A566" s="331" t="s">
        <v>19</v>
      </c>
      <c r="B566" s="332" t="s">
        <v>14</v>
      </c>
      <c r="C566" s="767"/>
      <c r="D566" s="767"/>
      <c r="E566" s="768"/>
      <c r="F566" s="769"/>
      <c r="G566" s="336" t="s">
        <v>2779</v>
      </c>
      <c r="H566" s="341" t="s">
        <v>2780</v>
      </c>
      <c r="I566" s="341" t="s">
        <v>2781</v>
      </c>
      <c r="J566" s="345">
        <v>4</v>
      </c>
      <c r="K566" s="338">
        <v>45689</v>
      </c>
      <c r="L566" s="338">
        <v>46053</v>
      </c>
      <c r="M566" s="324">
        <f t="shared" si="24"/>
        <v>52</v>
      </c>
      <c r="N566" s="325">
        <v>0.25</v>
      </c>
      <c r="O566" s="341" t="s">
        <v>2782</v>
      </c>
      <c r="P566" s="325">
        <f t="shared" si="25"/>
        <v>0.25</v>
      </c>
      <c r="Q566" s="326" t="str" cm="1">
        <f t="array" aca="1" ref="Q566" ca="1">IF(ISNUMBER(P566),IF(P566=100%,"CUMPLIDA",IF(AND(ISNUMBER(L566),ISNUMBER(INDIRECT("FECHA_"&amp;$B566,1))), IF(L566&lt;=INDIRECT("FECHA_"&amp;$B566,1),"INCUMPLIDA","PROCESO"), "VERIFICAR FECHA")),"SIN VALOR AVANCE")</f>
        <v>PROCESO</v>
      </c>
    </row>
    <row r="567" spans="1:17" ht="70.5" customHeight="1" x14ac:dyDescent="0.2">
      <c r="A567" s="331" t="s">
        <v>19</v>
      </c>
      <c r="B567" s="332" t="s">
        <v>14</v>
      </c>
      <c r="C567" s="767"/>
      <c r="D567" s="767"/>
      <c r="E567" s="768" t="s">
        <v>2783</v>
      </c>
      <c r="F567" s="769"/>
      <c r="G567" s="336" t="s">
        <v>2784</v>
      </c>
      <c r="H567" s="341" t="s">
        <v>2785</v>
      </c>
      <c r="I567" s="341" t="s">
        <v>2786</v>
      </c>
      <c r="J567" s="345">
        <v>18</v>
      </c>
      <c r="K567" s="339">
        <v>45662</v>
      </c>
      <c r="L567" s="339">
        <v>46142</v>
      </c>
      <c r="M567" s="324">
        <f t="shared" si="24"/>
        <v>68.571428571428569</v>
      </c>
      <c r="N567" s="325">
        <v>0.11</v>
      </c>
      <c r="O567" s="348" t="s">
        <v>2787</v>
      </c>
      <c r="P567" s="325">
        <f t="shared" si="25"/>
        <v>0.11</v>
      </c>
      <c r="Q567" s="326" t="str" cm="1">
        <f t="array" aca="1" ref="Q567" ca="1">IF(ISNUMBER(P567),IF(P567=100%,"CUMPLIDA",IF(AND(ISNUMBER(L567),ISNUMBER(INDIRECT("FECHA_"&amp;$B567,1))), IF(L567&lt;=INDIRECT("FECHA_"&amp;$B567,1),"INCUMPLIDA","PROCESO"), "VERIFICAR FECHA")),"SIN VALOR AVANCE")</f>
        <v>PROCESO</v>
      </c>
    </row>
    <row r="568" spans="1:17" ht="71.25" customHeight="1" x14ac:dyDescent="0.2">
      <c r="A568" s="331" t="s">
        <v>19</v>
      </c>
      <c r="B568" s="332" t="s">
        <v>14</v>
      </c>
      <c r="C568" s="767"/>
      <c r="D568" s="767"/>
      <c r="E568" s="768"/>
      <c r="F568" s="769"/>
      <c r="G568" s="336" t="s">
        <v>2760</v>
      </c>
      <c r="H568" s="341" t="s">
        <v>2239</v>
      </c>
      <c r="I568" s="341" t="s">
        <v>1676</v>
      </c>
      <c r="J568" s="345">
        <v>1</v>
      </c>
      <c r="K568" s="339">
        <v>45231</v>
      </c>
      <c r="L568" s="339">
        <v>45504</v>
      </c>
      <c r="M568" s="324">
        <f t="shared" si="24"/>
        <v>39</v>
      </c>
      <c r="N568" s="325">
        <v>1</v>
      </c>
      <c r="O568" s="341" t="s">
        <v>2240</v>
      </c>
      <c r="P568" s="325">
        <f t="shared" si="25"/>
        <v>1</v>
      </c>
      <c r="Q568" s="326" t="str" cm="1">
        <f t="array" aca="1" ref="Q568" ca="1">IF(ISNUMBER(P568),IF(P568=100%,"CUMPLIDA",IF(AND(ISNUMBER(L568),ISNUMBER(INDIRECT("FECHA_"&amp;$B568,1))), IF(L568&lt;=INDIRECT("FECHA_"&amp;$B568,1),"INCUMPLIDA","PROCESO"), "VERIFICAR FECHA")),"SIN VALOR AVANCE")</f>
        <v>CUMPLIDA</v>
      </c>
    </row>
    <row r="569" spans="1:17" ht="90.75" x14ac:dyDescent="0.2">
      <c r="A569" s="331" t="s">
        <v>19</v>
      </c>
      <c r="B569" s="332" t="s">
        <v>14</v>
      </c>
      <c r="C569" s="767"/>
      <c r="D569" s="767"/>
      <c r="E569" s="768"/>
      <c r="F569" s="769"/>
      <c r="G569" s="336" t="s">
        <v>2761</v>
      </c>
      <c r="H569" s="341" t="s">
        <v>1679</v>
      </c>
      <c r="I569" s="341" t="s">
        <v>99</v>
      </c>
      <c r="J569" s="345">
        <v>1</v>
      </c>
      <c r="K569" s="327">
        <v>45323</v>
      </c>
      <c r="L569" s="327">
        <v>45747</v>
      </c>
      <c r="M569" s="324">
        <f t="shared" si="24"/>
        <v>60.571428571428569</v>
      </c>
      <c r="N569" s="325">
        <v>1</v>
      </c>
      <c r="O569" s="341" t="s">
        <v>2242</v>
      </c>
      <c r="P569" s="325">
        <f t="shared" si="25"/>
        <v>1</v>
      </c>
      <c r="Q569" s="326" t="str" cm="1">
        <f t="array" aca="1" ref="Q569" ca="1">IF(ISNUMBER(P569),IF(P569=100%,"CUMPLIDA",IF(AND(ISNUMBER(L569),ISNUMBER(INDIRECT("FECHA_"&amp;$B569,1))), IF(L569&lt;=INDIRECT("FECHA_"&amp;$B569,1),"INCUMPLIDA","PROCESO"), "VERIFICAR FECHA")),"SIN VALOR AVANCE")</f>
        <v>CUMPLIDA</v>
      </c>
    </row>
    <row r="570" spans="1:17" ht="30.75" customHeight="1" x14ac:dyDescent="0.2">
      <c r="A570" s="331" t="s">
        <v>19</v>
      </c>
      <c r="B570" s="332" t="s">
        <v>14</v>
      </c>
      <c r="C570" s="767"/>
      <c r="D570" s="767"/>
      <c r="E570" s="768"/>
      <c r="F570" s="769"/>
      <c r="G570" s="336" t="s">
        <v>2762</v>
      </c>
      <c r="H570" s="341" t="s">
        <v>101</v>
      </c>
      <c r="I570" s="341" t="s">
        <v>102</v>
      </c>
      <c r="J570" s="345">
        <v>1</v>
      </c>
      <c r="K570" s="327">
        <v>45323</v>
      </c>
      <c r="L570" s="327">
        <v>45747</v>
      </c>
      <c r="M570" s="324">
        <f t="shared" si="24"/>
        <v>60.571428571428569</v>
      </c>
      <c r="N570" s="325">
        <v>1</v>
      </c>
      <c r="O570" s="341" t="s">
        <v>2240</v>
      </c>
      <c r="P570" s="325">
        <f t="shared" si="25"/>
        <v>1</v>
      </c>
      <c r="Q570" s="326" t="str" cm="1">
        <f t="array" aca="1" ref="Q570" ca="1">IF(ISNUMBER(P570),IF(P570=100%,"CUMPLIDA",IF(AND(ISNUMBER(L570),ISNUMBER(INDIRECT("FECHA_"&amp;$B570,1))), IF(L570&lt;=INDIRECT("FECHA_"&amp;$B570,1),"INCUMPLIDA","PROCESO"), "VERIFICAR FECHA")),"SIN VALOR AVANCE")</f>
        <v>CUMPLIDA</v>
      </c>
    </row>
    <row r="571" spans="1:17" ht="45" x14ac:dyDescent="0.2">
      <c r="A571" s="331" t="s">
        <v>19</v>
      </c>
      <c r="B571" s="332" t="s">
        <v>14</v>
      </c>
      <c r="C571" s="767"/>
      <c r="D571" s="767"/>
      <c r="E571" s="768"/>
      <c r="F571" s="769"/>
      <c r="G571" s="336" t="s">
        <v>2763</v>
      </c>
      <c r="H571" s="341" t="s">
        <v>239</v>
      </c>
      <c r="I571" s="341" t="s">
        <v>240</v>
      </c>
      <c r="J571" s="345">
        <v>1</v>
      </c>
      <c r="K571" s="327">
        <v>45231</v>
      </c>
      <c r="L571" s="327">
        <v>45747</v>
      </c>
      <c r="M571" s="324">
        <f t="shared" si="24"/>
        <v>73.714285714285708</v>
      </c>
      <c r="N571" s="325">
        <v>1</v>
      </c>
      <c r="O571" s="341" t="s">
        <v>2240</v>
      </c>
      <c r="P571" s="325">
        <f t="shared" si="25"/>
        <v>1</v>
      </c>
      <c r="Q571" s="326" t="str" cm="1">
        <f t="array" aca="1" ref="Q571" ca="1">IF(ISNUMBER(P571),IF(P571=100%,"CUMPLIDA",IF(AND(ISNUMBER(L571),ISNUMBER(INDIRECT("FECHA_"&amp;$B571,1))), IF(L571&lt;=INDIRECT("FECHA_"&amp;$B571,1),"INCUMPLIDA","PROCESO"), "VERIFICAR FECHA")),"SIN VALOR AVANCE")</f>
        <v>CUMPLIDA</v>
      </c>
    </row>
    <row r="572" spans="1:17" ht="90.75" x14ac:dyDescent="0.2">
      <c r="A572" s="331" t="s">
        <v>19</v>
      </c>
      <c r="B572" s="332" t="s">
        <v>14</v>
      </c>
      <c r="C572" s="767"/>
      <c r="D572" s="767"/>
      <c r="E572" s="768"/>
      <c r="F572" s="769"/>
      <c r="G572" s="336" t="s">
        <v>2764</v>
      </c>
      <c r="H572" s="341" t="s">
        <v>104</v>
      </c>
      <c r="I572" s="341" t="s">
        <v>105</v>
      </c>
      <c r="J572" s="345">
        <v>1</v>
      </c>
      <c r="K572" s="327">
        <v>45323</v>
      </c>
      <c r="L572" s="327">
        <v>45747</v>
      </c>
      <c r="M572" s="324">
        <f t="shared" si="24"/>
        <v>60.571428571428569</v>
      </c>
      <c r="N572" s="325">
        <v>1</v>
      </c>
      <c r="O572" s="341" t="s">
        <v>2242</v>
      </c>
      <c r="P572" s="325">
        <f t="shared" si="25"/>
        <v>1</v>
      </c>
      <c r="Q572" s="326" t="str" cm="1">
        <f t="array" aca="1" ref="Q572" ca="1">IF(ISNUMBER(P572),IF(P572=100%,"CUMPLIDA",IF(AND(ISNUMBER(L572),ISNUMBER(INDIRECT("FECHA_"&amp;$B572,1))), IF(L572&lt;=INDIRECT("FECHA_"&amp;$B572,1),"INCUMPLIDA","PROCESO"), "VERIFICAR FECHA")),"SIN VALOR AVANCE")</f>
        <v>CUMPLIDA</v>
      </c>
    </row>
    <row r="573" spans="1:17" ht="45" x14ac:dyDescent="0.2">
      <c r="A573" s="331" t="s">
        <v>19</v>
      </c>
      <c r="B573" s="332" t="s">
        <v>14</v>
      </c>
      <c r="C573" s="767"/>
      <c r="D573" s="767"/>
      <c r="E573" s="768"/>
      <c r="F573" s="769"/>
      <c r="G573" s="336" t="s">
        <v>2765</v>
      </c>
      <c r="H573" s="341" t="s">
        <v>106</v>
      </c>
      <c r="I573" s="341" t="s">
        <v>107</v>
      </c>
      <c r="J573" s="345">
        <v>1</v>
      </c>
      <c r="K573" s="327">
        <v>45231</v>
      </c>
      <c r="L573" s="327">
        <v>45747</v>
      </c>
      <c r="M573" s="324">
        <f t="shared" si="24"/>
        <v>73.714285714285708</v>
      </c>
      <c r="N573" s="325">
        <v>1</v>
      </c>
      <c r="O573" s="341" t="s">
        <v>2240</v>
      </c>
      <c r="P573" s="325">
        <f t="shared" si="25"/>
        <v>1</v>
      </c>
      <c r="Q573" s="326" t="str" cm="1">
        <f t="array" aca="1" ref="Q573" ca="1">IF(ISNUMBER(P573),IF(P573=100%,"CUMPLIDA",IF(AND(ISNUMBER(L573),ISNUMBER(INDIRECT("FECHA_"&amp;$B573,1))), IF(L573&lt;=INDIRECT("FECHA_"&amp;$B573,1),"INCUMPLIDA","PROCESO"), "VERIFICAR FECHA")),"SIN VALOR AVANCE")</f>
        <v>CUMPLIDA</v>
      </c>
    </row>
    <row r="574" spans="1:17" ht="90.75" x14ac:dyDescent="0.2">
      <c r="A574" s="331" t="s">
        <v>19</v>
      </c>
      <c r="B574" s="332" t="s">
        <v>14</v>
      </c>
      <c r="C574" s="767"/>
      <c r="D574" s="767"/>
      <c r="E574" s="768"/>
      <c r="F574" s="769"/>
      <c r="G574" s="336" t="s">
        <v>2766</v>
      </c>
      <c r="H574" s="341" t="s">
        <v>108</v>
      </c>
      <c r="I574" s="341" t="s">
        <v>109</v>
      </c>
      <c r="J574" s="345">
        <v>1</v>
      </c>
      <c r="K574" s="327">
        <v>45231</v>
      </c>
      <c r="L574" s="327">
        <v>45808</v>
      </c>
      <c r="M574" s="324">
        <f t="shared" si="24"/>
        <v>82.428571428571431</v>
      </c>
      <c r="N574" s="325">
        <v>1</v>
      </c>
      <c r="O574" s="341" t="s">
        <v>2242</v>
      </c>
      <c r="P574" s="325">
        <f t="shared" si="25"/>
        <v>1</v>
      </c>
      <c r="Q574" s="326" t="str" cm="1">
        <f t="array" aca="1" ref="Q574" ca="1">IF(ISNUMBER(P574),IF(P574=100%,"CUMPLIDA",IF(AND(ISNUMBER(L574),ISNUMBER(INDIRECT("FECHA_"&amp;$B574,1))), IF(L574&lt;=INDIRECT("FECHA_"&amp;$B574,1),"INCUMPLIDA","PROCESO"), "VERIFICAR FECHA")),"SIN VALOR AVANCE")</f>
        <v>CUMPLIDA</v>
      </c>
    </row>
    <row r="575" spans="1:17" ht="30.75" x14ac:dyDescent="0.2">
      <c r="A575" s="331" t="s">
        <v>19</v>
      </c>
      <c r="B575" s="332" t="s">
        <v>14</v>
      </c>
      <c r="C575" s="767"/>
      <c r="D575" s="767"/>
      <c r="E575" s="768"/>
      <c r="F575" s="769"/>
      <c r="G575" s="336" t="s">
        <v>2767</v>
      </c>
      <c r="H575" s="341" t="s">
        <v>111</v>
      </c>
      <c r="I575" s="341" t="s">
        <v>112</v>
      </c>
      <c r="J575" s="345">
        <v>7</v>
      </c>
      <c r="K575" s="327">
        <v>46024</v>
      </c>
      <c r="L575" s="327">
        <v>46660</v>
      </c>
      <c r="M575" s="324">
        <f t="shared" si="24"/>
        <v>90.857142857142861</v>
      </c>
      <c r="N575" s="325">
        <v>0</v>
      </c>
      <c r="O575" s="341" t="s">
        <v>2240</v>
      </c>
      <c r="P575" s="325">
        <f t="shared" si="25"/>
        <v>0</v>
      </c>
      <c r="Q575" s="326" t="str" cm="1">
        <f t="array" aca="1" ref="Q575" ca="1">IF(ISNUMBER(P575),IF(P575=100%,"CUMPLIDA",IF(AND(ISNUMBER(L575),ISNUMBER(INDIRECT("FECHA_"&amp;$B575,1))), IF(L575&lt;=INDIRECT("FECHA_"&amp;$B575,1),"INCUMPLIDA","PROCESO"), "VERIFICAR FECHA")),"SIN VALOR AVANCE")</f>
        <v>PROCESO</v>
      </c>
    </row>
    <row r="576" spans="1:17" ht="90.75" x14ac:dyDescent="0.2">
      <c r="A576" s="331" t="s">
        <v>19</v>
      </c>
      <c r="B576" s="332" t="s">
        <v>14</v>
      </c>
      <c r="C576" s="767"/>
      <c r="D576" s="767"/>
      <c r="E576" s="768"/>
      <c r="F576" s="769"/>
      <c r="G576" s="336" t="s">
        <v>2768</v>
      </c>
      <c r="H576" s="341" t="s">
        <v>115</v>
      </c>
      <c r="I576" s="341" t="s">
        <v>116</v>
      </c>
      <c r="J576" s="345">
        <v>1</v>
      </c>
      <c r="K576" s="327">
        <v>46024</v>
      </c>
      <c r="L576" s="327">
        <v>46660</v>
      </c>
      <c r="M576" s="324">
        <f t="shared" si="24"/>
        <v>90.857142857142861</v>
      </c>
      <c r="N576" s="325">
        <v>0</v>
      </c>
      <c r="O576" s="341" t="s">
        <v>2242</v>
      </c>
      <c r="P576" s="325">
        <f t="shared" si="25"/>
        <v>0</v>
      </c>
      <c r="Q576" s="326" t="str" cm="1">
        <f t="array" aca="1" ref="Q576" ca="1">IF(ISNUMBER(P576),IF(P576=100%,"CUMPLIDA",IF(AND(ISNUMBER(L576),ISNUMBER(INDIRECT("FECHA_"&amp;$B576,1))), IF(L576&lt;=INDIRECT("FECHA_"&amp;$B576,1),"INCUMPLIDA","PROCESO"), "VERIFICAR FECHA")),"SIN VALOR AVANCE")</f>
        <v>PROCESO</v>
      </c>
    </row>
    <row r="577" spans="1:18" ht="135" customHeight="1" x14ac:dyDescent="0.2">
      <c r="A577" s="331" t="s">
        <v>19</v>
      </c>
      <c r="B577" s="332" t="s">
        <v>14</v>
      </c>
      <c r="C577" s="767"/>
      <c r="D577" s="767"/>
      <c r="E577" s="768"/>
      <c r="F577" s="769"/>
      <c r="G577" s="336" t="s">
        <v>2769</v>
      </c>
      <c r="H577" s="341" t="s">
        <v>118</v>
      </c>
      <c r="I577" s="341" t="s">
        <v>119</v>
      </c>
      <c r="J577" s="345">
        <v>2</v>
      </c>
      <c r="K577" s="327">
        <v>46024</v>
      </c>
      <c r="L577" s="327">
        <v>46660</v>
      </c>
      <c r="M577" s="324">
        <f t="shared" si="24"/>
        <v>90.857142857142861</v>
      </c>
      <c r="N577" s="325">
        <v>0</v>
      </c>
      <c r="O577" s="341" t="s">
        <v>2242</v>
      </c>
      <c r="P577" s="325">
        <f t="shared" si="25"/>
        <v>0</v>
      </c>
      <c r="Q577" s="326" t="str" cm="1">
        <f t="array" aca="1" ref="Q577" ca="1">IF(ISNUMBER(P577),IF(P577=100%,"CUMPLIDA",IF(AND(ISNUMBER(L577),ISNUMBER(INDIRECT("FECHA_"&amp;$B577,1))), IF(L577&lt;=INDIRECT("FECHA_"&amp;$B577,1),"INCUMPLIDA","PROCESO"), "VERIFICAR FECHA")),"SIN VALOR AVANCE")</f>
        <v>PROCESO</v>
      </c>
    </row>
    <row r="578" spans="1:18" ht="60" customHeight="1" x14ac:dyDescent="0.2">
      <c r="A578" s="331" t="s">
        <v>19</v>
      </c>
      <c r="B578" s="332" t="s">
        <v>14</v>
      </c>
      <c r="C578" s="767"/>
      <c r="D578" s="767"/>
      <c r="E578" s="768" t="s">
        <v>2788</v>
      </c>
      <c r="F578" s="769"/>
      <c r="G578" s="336" t="s">
        <v>2789</v>
      </c>
      <c r="H578" s="341" t="s">
        <v>2790</v>
      </c>
      <c r="I578" s="341" t="s">
        <v>2791</v>
      </c>
      <c r="J578" s="345">
        <v>3</v>
      </c>
      <c r="K578" s="338">
        <v>45689</v>
      </c>
      <c r="L578" s="338">
        <v>45777</v>
      </c>
      <c r="M578" s="324">
        <f t="shared" si="24"/>
        <v>12.571428571428571</v>
      </c>
      <c r="N578" s="325">
        <v>1</v>
      </c>
      <c r="O578" s="341" t="s">
        <v>2792</v>
      </c>
      <c r="P578" s="325">
        <f t="shared" si="25"/>
        <v>1</v>
      </c>
      <c r="Q578" s="326" t="str" cm="1">
        <f t="array" aca="1" ref="Q578" ca="1">IF(ISNUMBER(P578),IF(P578=100%,"CUMPLIDA",IF(AND(ISNUMBER(L578),ISNUMBER(INDIRECT("FECHA_"&amp;$B578,1))), IF(L578&lt;=INDIRECT("FECHA_"&amp;$B578,1),"INCUMPLIDA","PROCESO"), "VERIFICAR FECHA")),"SIN VALOR AVANCE")</f>
        <v>CUMPLIDA</v>
      </c>
    </row>
    <row r="579" spans="1:18" ht="60.75" customHeight="1" x14ac:dyDescent="0.2">
      <c r="A579" s="331" t="s">
        <v>19</v>
      </c>
      <c r="B579" s="332" t="s">
        <v>14</v>
      </c>
      <c r="C579" s="767"/>
      <c r="D579" s="767"/>
      <c r="E579" s="768"/>
      <c r="F579" s="769"/>
      <c r="G579" s="336" t="s">
        <v>2775</v>
      </c>
      <c r="H579" s="341" t="s">
        <v>2776</v>
      </c>
      <c r="I579" s="341" t="s">
        <v>2777</v>
      </c>
      <c r="J579" s="345">
        <v>1</v>
      </c>
      <c r="K579" s="338">
        <v>45689</v>
      </c>
      <c r="L579" s="339">
        <v>45838</v>
      </c>
      <c r="M579" s="324">
        <f t="shared" si="24"/>
        <v>21.285714285714285</v>
      </c>
      <c r="N579" s="325">
        <v>1</v>
      </c>
      <c r="O579" s="341" t="s">
        <v>2793</v>
      </c>
      <c r="P579" s="325">
        <f t="shared" si="25"/>
        <v>1</v>
      </c>
      <c r="Q579" s="326" t="str" cm="1">
        <f t="array" aca="1" ref="Q579" ca="1">IF(ISNUMBER(P579),IF(P579=100%,"CUMPLIDA",IF(AND(ISNUMBER(L579),ISNUMBER(INDIRECT("FECHA_"&amp;$B579,1))), IF(L579&lt;=INDIRECT("FECHA_"&amp;$B579,1),"INCUMPLIDA","PROCESO"), "VERIFICAR FECHA")),"SIN VALOR AVANCE")</f>
        <v>CUMPLIDA</v>
      </c>
    </row>
    <row r="580" spans="1:18" ht="43.5" customHeight="1" x14ac:dyDescent="0.2">
      <c r="A580" s="331" t="s">
        <v>19</v>
      </c>
      <c r="B580" s="332" t="s">
        <v>14</v>
      </c>
      <c r="C580" s="767"/>
      <c r="D580" s="767"/>
      <c r="E580" s="768"/>
      <c r="F580" s="769"/>
      <c r="G580" s="336" t="s">
        <v>2794</v>
      </c>
      <c r="H580" s="341" t="s">
        <v>2776</v>
      </c>
      <c r="I580" s="341" t="s">
        <v>2777</v>
      </c>
      <c r="J580" s="345">
        <v>36</v>
      </c>
      <c r="K580" s="339">
        <v>45662</v>
      </c>
      <c r="L580" s="339">
        <v>46142</v>
      </c>
      <c r="M580" s="324">
        <f t="shared" si="24"/>
        <v>68.571428571428569</v>
      </c>
      <c r="N580" s="325">
        <v>0.11</v>
      </c>
      <c r="O580" s="341" t="s">
        <v>2792</v>
      </c>
      <c r="P580" s="325">
        <f t="shared" si="25"/>
        <v>0.11</v>
      </c>
      <c r="Q580" s="326" t="str" cm="1">
        <f t="array" aca="1" ref="Q580" ca="1">IF(ISNUMBER(P580),IF(P580=100%,"CUMPLIDA",IF(AND(ISNUMBER(L580),ISNUMBER(INDIRECT("FECHA_"&amp;$B580,1))), IF(L580&lt;=INDIRECT("FECHA_"&amp;$B580,1),"INCUMPLIDA","PROCESO"), "VERIFICAR FECHA")),"SIN VALOR AVANCE")</f>
        <v>PROCESO</v>
      </c>
    </row>
    <row r="581" spans="1:18" ht="45.75" customHeight="1" x14ac:dyDescent="0.2">
      <c r="A581" s="331" t="s">
        <v>19</v>
      </c>
      <c r="B581" s="332" t="s">
        <v>14</v>
      </c>
      <c r="C581" s="767"/>
      <c r="D581" s="767"/>
      <c r="E581" s="768" t="s">
        <v>2795</v>
      </c>
      <c r="F581" s="769"/>
      <c r="G581" s="336" t="s">
        <v>2796</v>
      </c>
      <c r="H581" s="341" t="s">
        <v>2797</v>
      </c>
      <c r="I581" s="341" t="s">
        <v>2798</v>
      </c>
      <c r="J581" s="345">
        <v>1</v>
      </c>
      <c r="K581" s="338">
        <v>45689</v>
      </c>
      <c r="L581" s="338">
        <v>45777</v>
      </c>
      <c r="M581" s="324">
        <f t="shared" si="24"/>
        <v>12.571428571428571</v>
      </c>
      <c r="N581" s="325">
        <v>1</v>
      </c>
      <c r="O581" s="341" t="s">
        <v>2799</v>
      </c>
      <c r="P581" s="325">
        <f t="shared" si="25"/>
        <v>1</v>
      </c>
      <c r="Q581" s="326" t="str" cm="1">
        <f t="array" aca="1" ref="Q581" ca="1">IF(ISNUMBER(P581),IF(P581=100%,"CUMPLIDA",IF(AND(ISNUMBER(L581),ISNUMBER(INDIRECT("FECHA_"&amp;$B581,1))), IF(L581&lt;=INDIRECT("FECHA_"&amp;$B581,1),"INCUMPLIDA","PROCESO"), "VERIFICAR FECHA")),"SIN VALOR AVANCE")</f>
        <v>CUMPLIDA</v>
      </c>
    </row>
    <row r="582" spans="1:18" ht="105" customHeight="1" x14ac:dyDescent="0.2">
      <c r="A582" s="331" t="s">
        <v>19</v>
      </c>
      <c r="B582" s="332" t="s">
        <v>14</v>
      </c>
      <c r="C582" s="767"/>
      <c r="D582" s="767"/>
      <c r="E582" s="768"/>
      <c r="F582" s="769"/>
      <c r="G582" s="336" t="s">
        <v>2789</v>
      </c>
      <c r="H582" s="341" t="s">
        <v>2790</v>
      </c>
      <c r="I582" s="341" t="s">
        <v>2791</v>
      </c>
      <c r="J582" s="345">
        <v>3</v>
      </c>
      <c r="K582" s="338">
        <v>45689</v>
      </c>
      <c r="L582" s="338">
        <v>45777</v>
      </c>
      <c r="M582" s="324">
        <f t="shared" si="24"/>
        <v>12.571428571428571</v>
      </c>
      <c r="N582" s="325">
        <v>1</v>
      </c>
      <c r="O582" s="341" t="s">
        <v>2800</v>
      </c>
      <c r="P582" s="325">
        <f t="shared" si="25"/>
        <v>1</v>
      </c>
      <c r="Q582" s="326" t="str" cm="1">
        <f t="array" aca="1" ref="Q582" ca="1">IF(ISNUMBER(P582),IF(P582=100%,"CUMPLIDA",IF(AND(ISNUMBER(L582),ISNUMBER(INDIRECT("FECHA_"&amp;$B582,1))), IF(L582&lt;=INDIRECT("FECHA_"&amp;$B582,1),"INCUMPLIDA","PROCESO"), "VERIFICAR FECHA")),"SIN VALOR AVANCE")</f>
        <v>CUMPLIDA</v>
      </c>
    </row>
    <row r="583" spans="1:18" ht="105" customHeight="1" x14ac:dyDescent="0.2">
      <c r="A583" s="331" t="s">
        <v>19</v>
      </c>
      <c r="B583" s="332" t="s">
        <v>14</v>
      </c>
      <c r="C583" s="767"/>
      <c r="D583" s="767"/>
      <c r="E583" s="768"/>
      <c r="F583" s="769"/>
      <c r="G583" s="336" t="s">
        <v>2789</v>
      </c>
      <c r="H583" s="341" t="s">
        <v>2790</v>
      </c>
      <c r="I583" s="341" t="s">
        <v>2791</v>
      </c>
      <c r="J583" s="345">
        <v>3</v>
      </c>
      <c r="K583" s="338">
        <v>45689</v>
      </c>
      <c r="L583" s="338">
        <v>45777</v>
      </c>
      <c r="M583" s="324">
        <f t="shared" si="24"/>
        <v>12.571428571428571</v>
      </c>
      <c r="N583" s="325">
        <v>1</v>
      </c>
      <c r="O583" s="341" t="s">
        <v>2800</v>
      </c>
      <c r="P583" s="325">
        <f t="shared" si="25"/>
        <v>1</v>
      </c>
      <c r="Q583" s="326" t="str" cm="1">
        <f t="array" aca="1" ref="Q583" ca="1">IF(ISNUMBER(P583),IF(P583=100%,"CUMPLIDA",IF(AND(ISNUMBER(L583),ISNUMBER(INDIRECT("FECHA_"&amp;$B583,1))), IF(L583&lt;=INDIRECT("FECHA_"&amp;$B583,1),"INCUMPLIDA","PROCESO"), "VERIFICAR FECHA")),"SIN VALOR AVANCE")</f>
        <v>CUMPLIDA</v>
      </c>
    </row>
    <row r="584" spans="1:18" ht="45.75" customHeight="1" x14ac:dyDescent="0.2">
      <c r="A584" s="331" t="s">
        <v>19</v>
      </c>
      <c r="B584" s="332" t="s">
        <v>14</v>
      </c>
      <c r="C584" s="767"/>
      <c r="D584" s="767"/>
      <c r="E584" s="768" t="s">
        <v>2801</v>
      </c>
      <c r="F584" s="769"/>
      <c r="G584" s="336" t="s">
        <v>2802</v>
      </c>
      <c r="H584" s="341" t="s">
        <v>2797</v>
      </c>
      <c r="I584" s="341" t="s">
        <v>2798</v>
      </c>
      <c r="J584" s="345">
        <v>1</v>
      </c>
      <c r="K584" s="338">
        <v>45689</v>
      </c>
      <c r="L584" s="338">
        <v>45777</v>
      </c>
      <c r="M584" s="324">
        <f t="shared" si="24"/>
        <v>12.571428571428571</v>
      </c>
      <c r="N584" s="325">
        <v>1</v>
      </c>
      <c r="O584" s="341" t="s">
        <v>2799</v>
      </c>
      <c r="P584" s="325">
        <f t="shared" si="25"/>
        <v>1</v>
      </c>
      <c r="Q584" s="326" t="str" cm="1">
        <f t="array" aca="1" ref="Q584" ca="1">IF(ISNUMBER(P584),IF(P584=100%,"CUMPLIDA",IF(AND(ISNUMBER(L584),ISNUMBER(INDIRECT("FECHA_"&amp;$B584,1))), IF(L584&lt;=INDIRECT("FECHA_"&amp;$B584,1),"INCUMPLIDA","PROCESO"), "VERIFICAR FECHA")),"SIN VALOR AVANCE")</f>
        <v>CUMPLIDA</v>
      </c>
    </row>
    <row r="585" spans="1:18" ht="45.75" customHeight="1" x14ac:dyDescent="0.2">
      <c r="A585" s="331" t="s">
        <v>19</v>
      </c>
      <c r="B585" s="332" t="s">
        <v>14</v>
      </c>
      <c r="C585" s="767"/>
      <c r="D585" s="767"/>
      <c r="E585" s="768"/>
      <c r="F585" s="769"/>
      <c r="G585" s="336" t="s">
        <v>2803</v>
      </c>
      <c r="H585" s="341" t="s">
        <v>2804</v>
      </c>
      <c r="I585" s="341" t="s">
        <v>2805</v>
      </c>
      <c r="J585" s="345">
        <v>1</v>
      </c>
      <c r="K585" s="338">
        <v>45839</v>
      </c>
      <c r="L585" s="338">
        <v>46022</v>
      </c>
      <c r="M585" s="324">
        <f t="shared" si="24"/>
        <v>26.142857142857142</v>
      </c>
      <c r="N585" s="325">
        <v>0</v>
      </c>
      <c r="O585" s="341" t="s">
        <v>2806</v>
      </c>
      <c r="P585" s="325">
        <f t="shared" si="25"/>
        <v>0</v>
      </c>
      <c r="Q585" s="326" t="str" cm="1">
        <f t="array" aca="1" ref="Q585" ca="1">IF(ISNUMBER(P585),IF(P585=100%,"CUMPLIDA",IF(AND(ISNUMBER(L585),ISNUMBER(INDIRECT("FECHA_"&amp;$B585,1))), IF(L585&lt;=INDIRECT("FECHA_"&amp;$B585,1),"INCUMPLIDA","PROCESO"), "VERIFICAR FECHA")),"SIN VALOR AVANCE")</f>
        <v>PROCESO</v>
      </c>
    </row>
    <row r="586" spans="1:18" ht="104.25" customHeight="1" x14ac:dyDescent="0.2">
      <c r="A586" s="331" t="s">
        <v>19</v>
      </c>
      <c r="B586" s="332" t="s">
        <v>14</v>
      </c>
      <c r="C586" s="767"/>
      <c r="D586" s="767"/>
      <c r="E586" s="768"/>
      <c r="F586" s="769"/>
      <c r="G586" s="336" t="s">
        <v>2760</v>
      </c>
      <c r="H586" s="349" t="s">
        <v>2239</v>
      </c>
      <c r="I586" s="349" t="s">
        <v>1676</v>
      </c>
      <c r="J586" s="345">
        <v>1</v>
      </c>
      <c r="K586" s="339">
        <v>45231</v>
      </c>
      <c r="L586" s="339">
        <v>45504</v>
      </c>
      <c r="M586" s="324">
        <f t="shared" si="24"/>
        <v>39</v>
      </c>
      <c r="N586" s="325">
        <v>1</v>
      </c>
      <c r="O586" s="341" t="s">
        <v>2240</v>
      </c>
      <c r="P586" s="325">
        <f t="shared" si="25"/>
        <v>1</v>
      </c>
      <c r="Q586" s="326" t="str" cm="1">
        <f t="array" aca="1" ref="Q586" ca="1">IF(ISNUMBER(P586),IF(P586=100%,"CUMPLIDA",IF(AND(ISNUMBER(L586),ISNUMBER(INDIRECT("FECHA_"&amp;$B586,1))), IF(L586&lt;=INDIRECT("FECHA_"&amp;$B586,1),"INCUMPLIDA","PROCESO"), "VERIFICAR FECHA")),"SIN VALOR AVANCE")</f>
        <v>CUMPLIDA</v>
      </c>
    </row>
    <row r="587" spans="1:18" ht="90.75" x14ac:dyDescent="0.2">
      <c r="A587" s="331" t="s">
        <v>19</v>
      </c>
      <c r="B587" s="332" t="s">
        <v>14</v>
      </c>
      <c r="C587" s="767"/>
      <c r="D587" s="767"/>
      <c r="E587" s="768"/>
      <c r="F587" s="769"/>
      <c r="G587" s="320" t="s">
        <v>2761</v>
      </c>
      <c r="H587" s="331" t="s">
        <v>1679</v>
      </c>
      <c r="I587" s="331" t="s">
        <v>99</v>
      </c>
      <c r="J587" s="345">
        <v>1</v>
      </c>
      <c r="K587" s="327">
        <v>45323</v>
      </c>
      <c r="L587" s="327">
        <v>45747</v>
      </c>
      <c r="M587" s="324">
        <f t="shared" si="24"/>
        <v>60.571428571428569</v>
      </c>
      <c r="N587" s="325">
        <v>1</v>
      </c>
      <c r="O587" s="341" t="s">
        <v>2242</v>
      </c>
      <c r="P587" s="325">
        <f t="shared" si="25"/>
        <v>1</v>
      </c>
      <c r="Q587" s="326" t="str" cm="1">
        <f t="array" aca="1" ref="Q587" ca="1">IF(ISNUMBER(P587),IF(P587=100%,"CUMPLIDA",IF(AND(ISNUMBER(L587),ISNUMBER(INDIRECT("FECHA_"&amp;$B587,1))), IF(L587&lt;=INDIRECT("FECHA_"&amp;$B587,1),"INCUMPLIDA","PROCESO"), "VERIFICAR FECHA")),"SIN VALOR AVANCE")</f>
        <v>CUMPLIDA</v>
      </c>
      <c r="R587" s="646" t="s">
        <v>4847</v>
      </c>
    </row>
    <row r="588" spans="1:18" ht="30.75" customHeight="1" x14ac:dyDescent="0.2">
      <c r="A588" s="331" t="s">
        <v>19</v>
      </c>
      <c r="B588" s="332" t="s">
        <v>14</v>
      </c>
      <c r="C588" s="767"/>
      <c r="D588" s="767"/>
      <c r="E588" s="768"/>
      <c r="F588" s="769"/>
      <c r="G588" s="320" t="s">
        <v>2762</v>
      </c>
      <c r="H588" s="331" t="s">
        <v>101</v>
      </c>
      <c r="I588" s="331" t="s">
        <v>102</v>
      </c>
      <c r="J588" s="345">
        <v>1</v>
      </c>
      <c r="K588" s="327">
        <v>45323</v>
      </c>
      <c r="L588" s="327">
        <v>45747</v>
      </c>
      <c r="M588" s="324">
        <f t="shared" si="24"/>
        <v>60.571428571428569</v>
      </c>
      <c r="N588" s="325">
        <v>1</v>
      </c>
      <c r="O588" s="341" t="s">
        <v>2240</v>
      </c>
      <c r="P588" s="325">
        <f t="shared" si="25"/>
        <v>1</v>
      </c>
      <c r="Q588" s="326" t="str" cm="1">
        <f t="array" aca="1" ref="Q588" ca="1">IF(ISNUMBER(P588),IF(P588=100%,"CUMPLIDA",IF(AND(ISNUMBER(L588),ISNUMBER(INDIRECT("FECHA_"&amp;$B588,1))), IF(L588&lt;=INDIRECT("FECHA_"&amp;$B588,1),"INCUMPLIDA","PROCESO"), "VERIFICAR FECHA")),"SIN VALOR AVANCE")</f>
        <v>CUMPLIDA</v>
      </c>
    </row>
    <row r="589" spans="1:18" ht="45" x14ac:dyDescent="0.2">
      <c r="A589" s="331" t="s">
        <v>19</v>
      </c>
      <c r="B589" s="332" t="s">
        <v>14</v>
      </c>
      <c r="C589" s="767"/>
      <c r="D589" s="767"/>
      <c r="E589" s="768"/>
      <c r="F589" s="769"/>
      <c r="G589" s="320" t="s">
        <v>2763</v>
      </c>
      <c r="H589" s="331" t="s">
        <v>239</v>
      </c>
      <c r="I589" s="331" t="s">
        <v>240</v>
      </c>
      <c r="J589" s="345">
        <v>1</v>
      </c>
      <c r="K589" s="327">
        <v>45231</v>
      </c>
      <c r="L589" s="327">
        <v>45747</v>
      </c>
      <c r="M589" s="324">
        <f t="shared" si="24"/>
        <v>73.714285714285708</v>
      </c>
      <c r="N589" s="325">
        <v>1</v>
      </c>
      <c r="O589" s="341" t="s">
        <v>2240</v>
      </c>
      <c r="P589" s="325">
        <f t="shared" si="25"/>
        <v>1</v>
      </c>
      <c r="Q589" s="326" t="str" cm="1">
        <f t="array" aca="1" ref="Q589" ca="1">IF(ISNUMBER(P589),IF(P589=100%,"CUMPLIDA",IF(AND(ISNUMBER(L589),ISNUMBER(INDIRECT("FECHA_"&amp;$B589,1))), IF(L589&lt;=INDIRECT("FECHA_"&amp;$B589,1),"INCUMPLIDA","PROCESO"), "VERIFICAR FECHA")),"SIN VALOR AVANCE")</f>
        <v>CUMPLIDA</v>
      </c>
    </row>
    <row r="590" spans="1:18" ht="90.75" x14ac:dyDescent="0.2">
      <c r="A590" s="331" t="s">
        <v>19</v>
      </c>
      <c r="B590" s="332" t="s">
        <v>14</v>
      </c>
      <c r="C590" s="767"/>
      <c r="D590" s="767"/>
      <c r="E590" s="768"/>
      <c r="F590" s="769"/>
      <c r="G590" s="320" t="s">
        <v>2764</v>
      </c>
      <c r="H590" s="331" t="s">
        <v>104</v>
      </c>
      <c r="I590" s="331" t="s">
        <v>105</v>
      </c>
      <c r="J590" s="345">
        <v>1</v>
      </c>
      <c r="K590" s="327">
        <v>45323</v>
      </c>
      <c r="L590" s="327">
        <v>45747</v>
      </c>
      <c r="M590" s="324">
        <f t="shared" si="24"/>
        <v>60.571428571428569</v>
      </c>
      <c r="N590" s="325">
        <v>1</v>
      </c>
      <c r="O590" s="341" t="s">
        <v>2242</v>
      </c>
      <c r="P590" s="325">
        <f t="shared" si="25"/>
        <v>1</v>
      </c>
      <c r="Q590" s="326" t="str" cm="1">
        <f t="array" aca="1" ref="Q590" ca="1">IF(ISNUMBER(P590),IF(P590=100%,"CUMPLIDA",IF(AND(ISNUMBER(L590),ISNUMBER(INDIRECT("FECHA_"&amp;$B590,1))), IF(L590&lt;=INDIRECT("FECHA_"&amp;$B590,1),"INCUMPLIDA","PROCESO"), "VERIFICAR FECHA")),"SIN VALOR AVANCE")</f>
        <v>CUMPLIDA</v>
      </c>
      <c r="R590" s="646" t="s">
        <v>4847</v>
      </c>
    </row>
    <row r="591" spans="1:18" ht="45" x14ac:dyDescent="0.2">
      <c r="A591" s="331" t="s">
        <v>19</v>
      </c>
      <c r="B591" s="332" t="s">
        <v>14</v>
      </c>
      <c r="C591" s="767"/>
      <c r="D591" s="767"/>
      <c r="E591" s="768"/>
      <c r="F591" s="769"/>
      <c r="G591" s="320" t="s">
        <v>2765</v>
      </c>
      <c r="H591" s="331" t="s">
        <v>106</v>
      </c>
      <c r="I591" s="331" t="s">
        <v>107</v>
      </c>
      <c r="J591" s="345">
        <v>1</v>
      </c>
      <c r="K591" s="327">
        <v>45231</v>
      </c>
      <c r="L591" s="327">
        <v>45747</v>
      </c>
      <c r="M591" s="324">
        <f t="shared" si="24"/>
        <v>73.714285714285708</v>
      </c>
      <c r="N591" s="325">
        <v>1</v>
      </c>
      <c r="O591" s="341" t="s">
        <v>2240</v>
      </c>
      <c r="P591" s="325">
        <f t="shared" si="25"/>
        <v>1</v>
      </c>
      <c r="Q591" s="326" t="str" cm="1">
        <f t="array" aca="1" ref="Q591" ca="1">IF(ISNUMBER(P591),IF(P591=100%,"CUMPLIDA",IF(AND(ISNUMBER(L591),ISNUMBER(INDIRECT("FECHA_"&amp;$B591,1))), IF(L591&lt;=INDIRECT("FECHA_"&amp;$B591,1),"INCUMPLIDA","PROCESO"), "VERIFICAR FECHA")),"SIN VALOR AVANCE")</f>
        <v>CUMPLIDA</v>
      </c>
    </row>
    <row r="592" spans="1:18" ht="120.75" x14ac:dyDescent="0.2">
      <c r="A592" s="331" t="s">
        <v>19</v>
      </c>
      <c r="B592" s="332" t="s">
        <v>14</v>
      </c>
      <c r="C592" s="767"/>
      <c r="D592" s="767"/>
      <c r="E592" s="768"/>
      <c r="F592" s="769"/>
      <c r="G592" s="320" t="s">
        <v>2766</v>
      </c>
      <c r="H592" s="331" t="s">
        <v>108</v>
      </c>
      <c r="I592" s="331" t="s">
        <v>109</v>
      </c>
      <c r="J592" s="345">
        <v>1</v>
      </c>
      <c r="K592" s="327">
        <v>45231</v>
      </c>
      <c r="L592" s="327">
        <v>45808</v>
      </c>
      <c r="M592" s="324">
        <f t="shared" si="24"/>
        <v>82.428571428571431</v>
      </c>
      <c r="N592" s="325">
        <v>1</v>
      </c>
      <c r="O592" s="341" t="s">
        <v>2248</v>
      </c>
      <c r="P592" s="325">
        <f t="shared" si="25"/>
        <v>1</v>
      </c>
      <c r="Q592" s="326" t="str" cm="1">
        <f t="array" aca="1" ref="Q592" ca="1">IF(ISNUMBER(P592),IF(P592=100%,"CUMPLIDA",IF(AND(ISNUMBER(L592),ISNUMBER(INDIRECT("FECHA_"&amp;$B592,1))), IF(L592&lt;=INDIRECT("FECHA_"&amp;$B592,1),"INCUMPLIDA","PROCESO"), "VERIFICAR FECHA")),"SIN VALOR AVANCE")</f>
        <v>CUMPLIDA</v>
      </c>
    </row>
    <row r="593" spans="1:17" ht="30.75" x14ac:dyDescent="0.2">
      <c r="A593" s="331" t="s">
        <v>19</v>
      </c>
      <c r="B593" s="332" t="s">
        <v>14</v>
      </c>
      <c r="C593" s="767"/>
      <c r="D593" s="767"/>
      <c r="E593" s="768"/>
      <c r="F593" s="769"/>
      <c r="G593" s="320" t="s">
        <v>2767</v>
      </c>
      <c r="H593" s="331" t="s">
        <v>111</v>
      </c>
      <c r="I593" s="331" t="s">
        <v>112</v>
      </c>
      <c r="J593" s="345">
        <v>7</v>
      </c>
      <c r="K593" s="327">
        <v>46024</v>
      </c>
      <c r="L593" s="327">
        <v>46660</v>
      </c>
      <c r="M593" s="324">
        <f t="shared" si="24"/>
        <v>90.857142857142861</v>
      </c>
      <c r="N593" s="325">
        <v>0</v>
      </c>
      <c r="O593" s="341" t="s">
        <v>2240</v>
      </c>
      <c r="P593" s="325">
        <f t="shared" si="25"/>
        <v>0</v>
      </c>
      <c r="Q593" s="326" t="str" cm="1">
        <f t="array" aca="1" ref="Q593" ca="1">IF(ISNUMBER(P593),IF(P593=100%,"CUMPLIDA",IF(AND(ISNUMBER(L593),ISNUMBER(INDIRECT("FECHA_"&amp;$B593,1))), IF(L593&lt;=INDIRECT("FECHA_"&amp;$B593,1),"INCUMPLIDA","PROCESO"), "VERIFICAR FECHA")),"SIN VALOR AVANCE")</f>
        <v>PROCESO</v>
      </c>
    </row>
    <row r="594" spans="1:17" ht="90.75" x14ac:dyDescent="0.2">
      <c r="A594" s="331" t="s">
        <v>19</v>
      </c>
      <c r="B594" s="332" t="s">
        <v>14</v>
      </c>
      <c r="C594" s="767"/>
      <c r="D594" s="767"/>
      <c r="E594" s="768"/>
      <c r="F594" s="769"/>
      <c r="G594" s="320" t="s">
        <v>2768</v>
      </c>
      <c r="H594" s="331" t="s">
        <v>115</v>
      </c>
      <c r="I594" s="331" t="s">
        <v>116</v>
      </c>
      <c r="J594" s="345">
        <v>1</v>
      </c>
      <c r="K594" s="327">
        <v>46024</v>
      </c>
      <c r="L594" s="327">
        <v>46660</v>
      </c>
      <c r="M594" s="324">
        <f t="shared" si="24"/>
        <v>90.857142857142861</v>
      </c>
      <c r="N594" s="325">
        <v>0</v>
      </c>
      <c r="O594" s="341" t="s">
        <v>2242</v>
      </c>
      <c r="P594" s="325">
        <f t="shared" si="25"/>
        <v>0</v>
      </c>
      <c r="Q594" s="326" t="str" cm="1">
        <f t="array" aca="1" ref="Q594" ca="1">IF(ISNUMBER(P594),IF(P594=100%,"CUMPLIDA",IF(AND(ISNUMBER(L594),ISNUMBER(INDIRECT("FECHA_"&amp;$B594,1))), IF(L594&lt;=INDIRECT("FECHA_"&amp;$B594,1),"INCUMPLIDA","PROCESO"), "VERIFICAR FECHA")),"SIN VALOR AVANCE")</f>
        <v>PROCESO</v>
      </c>
    </row>
    <row r="595" spans="1:17" ht="135" customHeight="1" x14ac:dyDescent="0.2">
      <c r="A595" s="331" t="s">
        <v>19</v>
      </c>
      <c r="B595" s="332" t="s">
        <v>14</v>
      </c>
      <c r="C595" s="767"/>
      <c r="D595" s="767"/>
      <c r="E595" s="768"/>
      <c r="F595" s="769"/>
      <c r="G595" s="320" t="s">
        <v>2769</v>
      </c>
      <c r="H595" s="331" t="s">
        <v>118</v>
      </c>
      <c r="I595" s="331" t="s">
        <v>2807</v>
      </c>
      <c r="J595" s="345">
        <v>2</v>
      </c>
      <c r="K595" s="327">
        <v>46024</v>
      </c>
      <c r="L595" s="327">
        <v>46660</v>
      </c>
      <c r="M595" s="324">
        <f t="shared" si="24"/>
        <v>90.857142857142861</v>
      </c>
      <c r="N595" s="325">
        <v>0</v>
      </c>
      <c r="O595" s="341" t="s">
        <v>2248</v>
      </c>
      <c r="P595" s="325">
        <f t="shared" si="25"/>
        <v>0</v>
      </c>
      <c r="Q595" s="326" t="str" cm="1">
        <f t="array" aca="1" ref="Q595" ca="1">IF(ISNUMBER(P595),IF(P595=100%,"CUMPLIDA",IF(AND(ISNUMBER(L595),ISNUMBER(INDIRECT("FECHA_"&amp;$B595,1))), IF(L595&lt;=INDIRECT("FECHA_"&amp;$B595,1),"INCUMPLIDA","PROCESO"), "VERIFICAR FECHA")),"SIN VALOR AVANCE")</f>
        <v>PROCESO</v>
      </c>
    </row>
    <row r="596" spans="1:17" ht="210" customHeight="1" x14ac:dyDescent="0.2">
      <c r="A596" s="331" t="s">
        <v>19</v>
      </c>
      <c r="B596" s="332" t="s">
        <v>14</v>
      </c>
      <c r="C596" s="767"/>
      <c r="D596" s="767"/>
      <c r="E596" s="336" t="s">
        <v>2808</v>
      </c>
      <c r="F596" s="769"/>
      <c r="G596" s="336" t="s">
        <v>2809</v>
      </c>
      <c r="H596" s="341" t="s">
        <v>2810</v>
      </c>
      <c r="I596" s="341" t="s">
        <v>2811</v>
      </c>
      <c r="J596" s="345">
        <v>20</v>
      </c>
      <c r="K596" s="338">
        <v>45778</v>
      </c>
      <c r="L596" s="338">
        <v>46142</v>
      </c>
      <c r="M596" s="324">
        <f>(L596-K596)/7</f>
        <v>52</v>
      </c>
      <c r="N596" s="325">
        <v>0</v>
      </c>
      <c r="O596" s="341" t="s">
        <v>2812</v>
      </c>
      <c r="P596" s="325">
        <f t="shared" si="25"/>
        <v>0</v>
      </c>
      <c r="Q596" s="326" t="str" cm="1">
        <f t="array" aca="1" ref="Q596" ca="1">IF(ISNUMBER(P596),IF(P596=100%,"CUMPLIDA",IF(AND(ISNUMBER(L596),ISNUMBER(INDIRECT("FECHA_"&amp;$B596,1))), IF(L596&lt;=INDIRECT("FECHA_"&amp;$B596,1),"INCUMPLIDA","PROCESO"), "VERIFICAR FECHA")),"SIN VALOR AVANCE")</f>
        <v>PROCESO</v>
      </c>
    </row>
    <row r="597" spans="1:17" ht="58.5" customHeight="1" x14ac:dyDescent="0.2">
      <c r="A597" s="331" t="s">
        <v>17</v>
      </c>
      <c r="B597" s="332" t="s">
        <v>14</v>
      </c>
      <c r="C597" s="767" t="s">
        <v>2813</v>
      </c>
      <c r="D597" s="767" t="s">
        <v>2814</v>
      </c>
      <c r="E597" s="769" t="s">
        <v>2815</v>
      </c>
      <c r="F597" s="769" t="s">
        <v>2816</v>
      </c>
      <c r="G597" s="320" t="s">
        <v>2817</v>
      </c>
      <c r="H597" s="321" t="s">
        <v>1679</v>
      </c>
      <c r="I597" s="321" t="s">
        <v>99</v>
      </c>
      <c r="J597" s="350">
        <v>1</v>
      </c>
      <c r="K597" s="338">
        <v>45323</v>
      </c>
      <c r="L597" s="338">
        <v>45747</v>
      </c>
      <c r="M597" s="324">
        <f t="shared" ref="M597:M639" si="26">(L597-K597)/7</f>
        <v>60.571428571428569</v>
      </c>
      <c r="N597" s="325">
        <v>1</v>
      </c>
      <c r="O597" s="321" t="s">
        <v>2818</v>
      </c>
      <c r="P597" s="325">
        <f t="shared" si="25"/>
        <v>1</v>
      </c>
      <c r="Q597" s="326" t="str" cm="1">
        <f t="array" aca="1" ref="Q597" ca="1">IF(ISNUMBER(P597),IF(P597=100%,"CUMPLIDA",IF(AND(ISNUMBER(L597),ISNUMBER(INDIRECT("FECHA_"&amp;$B597,1))), IF(L597&lt;=INDIRECT("FECHA_"&amp;$B597,1),"INCUMPLIDA","PROCESO"), "VERIFICAR FECHA")),"SIN VALOR AVANCE")</f>
        <v>CUMPLIDA</v>
      </c>
    </row>
    <row r="598" spans="1:17" ht="90.75" customHeight="1" x14ac:dyDescent="0.2">
      <c r="A598" s="331" t="s">
        <v>17</v>
      </c>
      <c r="B598" s="332" t="s">
        <v>14</v>
      </c>
      <c r="C598" s="767"/>
      <c r="D598" s="767"/>
      <c r="E598" s="769"/>
      <c r="F598" s="769"/>
      <c r="G598" s="320" t="s">
        <v>2819</v>
      </c>
      <c r="H598" s="321" t="s">
        <v>101</v>
      </c>
      <c r="I598" s="321" t="s">
        <v>102</v>
      </c>
      <c r="J598" s="350">
        <v>1</v>
      </c>
      <c r="K598" s="338">
        <v>45323</v>
      </c>
      <c r="L598" s="338">
        <v>45747</v>
      </c>
      <c r="M598" s="324">
        <f t="shared" si="26"/>
        <v>60.571428571428569</v>
      </c>
      <c r="N598" s="325">
        <v>1</v>
      </c>
      <c r="O598" s="321" t="s">
        <v>2820</v>
      </c>
      <c r="P598" s="325">
        <f t="shared" si="25"/>
        <v>1</v>
      </c>
      <c r="Q598" s="326" t="str" cm="1">
        <f t="array" aca="1" ref="Q598" ca="1">IF(ISNUMBER(P598),IF(P598=100%,"CUMPLIDA",IF(AND(ISNUMBER(L598),ISNUMBER(INDIRECT("FECHA_"&amp;$B598,1))), IF(L598&lt;=INDIRECT("FECHA_"&amp;$B598,1),"INCUMPLIDA","PROCESO"), "VERIFICAR FECHA")),"SIN VALOR AVANCE")</f>
        <v>CUMPLIDA</v>
      </c>
    </row>
    <row r="599" spans="1:17" ht="90.75" customHeight="1" x14ac:dyDescent="0.2">
      <c r="A599" s="331" t="s">
        <v>17</v>
      </c>
      <c r="B599" s="332" t="s">
        <v>14</v>
      </c>
      <c r="C599" s="767"/>
      <c r="D599" s="767"/>
      <c r="E599" s="769"/>
      <c r="F599" s="769"/>
      <c r="G599" s="320" t="s">
        <v>2821</v>
      </c>
      <c r="H599" s="321" t="s">
        <v>239</v>
      </c>
      <c r="I599" s="321" t="s">
        <v>240</v>
      </c>
      <c r="J599" s="350">
        <v>1</v>
      </c>
      <c r="K599" s="338">
        <v>45231</v>
      </c>
      <c r="L599" s="338">
        <v>45747</v>
      </c>
      <c r="M599" s="324">
        <f t="shared" si="26"/>
        <v>73.714285714285708</v>
      </c>
      <c r="N599" s="325">
        <v>1</v>
      </c>
      <c r="O599" s="321" t="s">
        <v>2820</v>
      </c>
      <c r="P599" s="325">
        <f t="shared" si="25"/>
        <v>1</v>
      </c>
      <c r="Q599" s="326" t="str" cm="1">
        <f t="array" aca="1" ref="Q599" ca="1">IF(ISNUMBER(P599),IF(P599=100%,"CUMPLIDA",IF(AND(ISNUMBER(L599),ISNUMBER(INDIRECT("FECHA_"&amp;$B599,1))), IF(L599&lt;=INDIRECT("FECHA_"&amp;$B599,1),"INCUMPLIDA","PROCESO"), "VERIFICAR FECHA")),"SIN VALOR AVANCE")</f>
        <v>CUMPLIDA</v>
      </c>
    </row>
    <row r="600" spans="1:17" ht="60.75" x14ac:dyDescent="0.2">
      <c r="A600" s="331" t="s">
        <v>17</v>
      </c>
      <c r="B600" s="332" t="s">
        <v>14</v>
      </c>
      <c r="C600" s="767"/>
      <c r="D600" s="767"/>
      <c r="E600" s="769"/>
      <c r="F600" s="769"/>
      <c r="G600" s="320" t="s">
        <v>2822</v>
      </c>
      <c r="H600" s="321" t="s">
        <v>104</v>
      </c>
      <c r="I600" s="321" t="s">
        <v>105</v>
      </c>
      <c r="J600" s="350">
        <v>1</v>
      </c>
      <c r="K600" s="338">
        <v>45323</v>
      </c>
      <c r="L600" s="338">
        <v>45747</v>
      </c>
      <c r="M600" s="324">
        <f t="shared" si="26"/>
        <v>60.571428571428569</v>
      </c>
      <c r="N600" s="325">
        <v>1</v>
      </c>
      <c r="O600" s="321" t="s">
        <v>2818</v>
      </c>
      <c r="P600" s="325">
        <f t="shared" si="25"/>
        <v>1</v>
      </c>
      <c r="Q600" s="326" t="str" cm="1">
        <f t="array" aca="1" ref="Q600" ca="1">IF(ISNUMBER(P600),IF(P600=100%,"CUMPLIDA",IF(AND(ISNUMBER(L600),ISNUMBER(INDIRECT("FECHA_"&amp;$B600,1))), IF(L600&lt;=INDIRECT("FECHA_"&amp;$B600,1),"INCUMPLIDA","PROCESO"), "VERIFICAR FECHA")),"SIN VALOR AVANCE")</f>
        <v>CUMPLIDA</v>
      </c>
    </row>
    <row r="601" spans="1:17" ht="90.75" customHeight="1" x14ac:dyDescent="0.2">
      <c r="A601" s="331" t="s">
        <v>17</v>
      </c>
      <c r="B601" s="332" t="s">
        <v>14</v>
      </c>
      <c r="C601" s="767"/>
      <c r="D601" s="767"/>
      <c r="E601" s="769"/>
      <c r="F601" s="769"/>
      <c r="G601" s="320" t="s">
        <v>2823</v>
      </c>
      <c r="H601" s="321" t="s">
        <v>106</v>
      </c>
      <c r="I601" s="321" t="s">
        <v>107</v>
      </c>
      <c r="J601" s="350">
        <v>1</v>
      </c>
      <c r="K601" s="338">
        <v>45231</v>
      </c>
      <c r="L601" s="338">
        <v>45747</v>
      </c>
      <c r="M601" s="324">
        <f t="shared" si="26"/>
        <v>73.714285714285708</v>
      </c>
      <c r="N601" s="325">
        <v>1</v>
      </c>
      <c r="O601" s="321" t="s">
        <v>2820</v>
      </c>
      <c r="P601" s="325">
        <f t="shared" si="25"/>
        <v>1</v>
      </c>
      <c r="Q601" s="326" t="str" cm="1">
        <f t="array" aca="1" ref="Q601" ca="1">IF(ISNUMBER(P601),IF(P601=100%,"CUMPLIDA",IF(AND(ISNUMBER(L601),ISNUMBER(INDIRECT("FECHA_"&amp;$B601,1))), IF(L601&lt;=INDIRECT("FECHA_"&amp;$B601,1),"INCUMPLIDA","PROCESO"), "VERIFICAR FECHA")),"SIN VALOR AVANCE")</f>
        <v>CUMPLIDA</v>
      </c>
    </row>
    <row r="602" spans="1:17" ht="195.75" customHeight="1" x14ac:dyDescent="0.2">
      <c r="A602" s="331" t="s">
        <v>17</v>
      </c>
      <c r="B602" s="332" t="s">
        <v>14</v>
      </c>
      <c r="C602" s="767"/>
      <c r="D602" s="767"/>
      <c r="E602" s="769"/>
      <c r="F602" s="769"/>
      <c r="G602" s="320" t="s">
        <v>2824</v>
      </c>
      <c r="H602" s="321" t="s">
        <v>108</v>
      </c>
      <c r="I602" s="321" t="s">
        <v>109</v>
      </c>
      <c r="J602" s="350">
        <v>1</v>
      </c>
      <c r="K602" s="338">
        <v>45231</v>
      </c>
      <c r="L602" s="338">
        <v>45808</v>
      </c>
      <c r="M602" s="324">
        <f t="shared" si="26"/>
        <v>82.428571428571431</v>
      </c>
      <c r="N602" s="325">
        <v>1</v>
      </c>
      <c r="O602" s="321" t="s">
        <v>2825</v>
      </c>
      <c r="P602" s="325">
        <f t="shared" si="25"/>
        <v>1</v>
      </c>
      <c r="Q602" s="326" t="str" cm="1">
        <f t="array" aca="1" ref="Q602" ca="1">IF(ISNUMBER(P602),IF(P602=100%,"CUMPLIDA",IF(AND(ISNUMBER(L602),ISNUMBER(INDIRECT("FECHA_"&amp;$B602,1))), IF(L602&lt;=INDIRECT("FECHA_"&amp;$B602,1),"INCUMPLIDA","PROCESO"), "VERIFICAR FECHA")),"SIN VALOR AVANCE")</f>
        <v>CUMPLIDA</v>
      </c>
    </row>
    <row r="603" spans="1:17" ht="90.75" customHeight="1" x14ac:dyDescent="0.2">
      <c r="A603" s="331" t="s">
        <v>17</v>
      </c>
      <c r="B603" s="332" t="s">
        <v>14</v>
      </c>
      <c r="C603" s="767"/>
      <c r="D603" s="767"/>
      <c r="E603" s="769"/>
      <c r="F603" s="769"/>
      <c r="G603" s="320" t="s">
        <v>2826</v>
      </c>
      <c r="H603" s="321" t="s">
        <v>111</v>
      </c>
      <c r="I603" s="321" t="s">
        <v>112</v>
      </c>
      <c r="J603" s="350">
        <v>7</v>
      </c>
      <c r="K603" s="338">
        <v>45809</v>
      </c>
      <c r="L603" s="338">
        <v>46387</v>
      </c>
      <c r="M603" s="324">
        <f t="shared" si="26"/>
        <v>82.571428571428569</v>
      </c>
      <c r="N603" s="325">
        <v>0</v>
      </c>
      <c r="O603" s="321" t="s">
        <v>2820</v>
      </c>
      <c r="P603" s="325">
        <f t="shared" si="25"/>
        <v>0</v>
      </c>
      <c r="Q603" s="326" t="str" cm="1">
        <f t="array" aca="1" ref="Q603" ca="1">IF(ISNUMBER(P603),IF(P603=100%,"CUMPLIDA",IF(AND(ISNUMBER(L603),ISNUMBER(INDIRECT("FECHA_"&amp;$B603,1))), IF(L603&lt;=INDIRECT("FECHA_"&amp;$B603,1),"INCUMPLIDA","PROCESO"), "VERIFICAR FECHA")),"SIN VALOR AVANCE")</f>
        <v>PROCESO</v>
      </c>
    </row>
    <row r="604" spans="1:17" ht="60.75" x14ac:dyDescent="0.2">
      <c r="A604" s="331" t="s">
        <v>17</v>
      </c>
      <c r="B604" s="332" t="s">
        <v>14</v>
      </c>
      <c r="C604" s="767"/>
      <c r="D604" s="767"/>
      <c r="E604" s="769"/>
      <c r="F604" s="769"/>
      <c r="G604" s="320" t="s">
        <v>2827</v>
      </c>
      <c r="H604" s="321" t="s">
        <v>115</v>
      </c>
      <c r="I604" s="321" t="s">
        <v>116</v>
      </c>
      <c r="J604" s="350">
        <v>1</v>
      </c>
      <c r="K604" s="338">
        <v>45809</v>
      </c>
      <c r="L604" s="338">
        <v>46387</v>
      </c>
      <c r="M604" s="324">
        <f t="shared" si="26"/>
        <v>82.571428571428569</v>
      </c>
      <c r="N604" s="325">
        <v>0</v>
      </c>
      <c r="O604" s="321" t="s">
        <v>2818</v>
      </c>
      <c r="P604" s="325">
        <f t="shared" si="25"/>
        <v>0</v>
      </c>
      <c r="Q604" s="326" t="str" cm="1">
        <f t="array" aca="1" ref="Q604" ca="1">IF(ISNUMBER(P604),IF(P604=100%,"CUMPLIDA",IF(AND(ISNUMBER(L604),ISNUMBER(INDIRECT("FECHA_"&amp;$B604,1))), IF(L604&lt;=INDIRECT("FECHA_"&amp;$B604,1),"INCUMPLIDA","PROCESO"), "VERIFICAR FECHA")),"SIN VALOR AVANCE")</f>
        <v>PROCESO</v>
      </c>
    </row>
    <row r="605" spans="1:17" ht="195.75" customHeight="1" x14ac:dyDescent="0.2">
      <c r="A605" s="331" t="s">
        <v>17</v>
      </c>
      <c r="B605" s="332" t="s">
        <v>14</v>
      </c>
      <c r="C605" s="767"/>
      <c r="D605" s="767"/>
      <c r="E605" s="769"/>
      <c r="F605" s="769"/>
      <c r="G605" s="320" t="s">
        <v>2828</v>
      </c>
      <c r="H605" s="321" t="s">
        <v>118</v>
      </c>
      <c r="I605" s="321" t="s">
        <v>119</v>
      </c>
      <c r="J605" s="350">
        <v>2</v>
      </c>
      <c r="K605" s="338">
        <v>45809</v>
      </c>
      <c r="L605" s="338">
        <v>46387</v>
      </c>
      <c r="M605" s="324">
        <f t="shared" si="26"/>
        <v>82.571428571428569</v>
      </c>
      <c r="N605" s="325">
        <v>0</v>
      </c>
      <c r="O605" s="321" t="s">
        <v>2825</v>
      </c>
      <c r="P605" s="325">
        <f t="shared" si="25"/>
        <v>0</v>
      </c>
      <c r="Q605" s="326" t="str" cm="1">
        <f t="array" aca="1" ref="Q605" ca="1">IF(ISNUMBER(P605),IF(P605=100%,"CUMPLIDA",IF(AND(ISNUMBER(L605),ISNUMBER(INDIRECT("FECHA_"&amp;$B605,1))), IF(L605&lt;=INDIRECT("FECHA_"&amp;$B605,1),"INCUMPLIDA","PROCESO"), "VERIFICAR FECHA")),"SIN VALOR AVANCE")</f>
        <v>PROCESO</v>
      </c>
    </row>
    <row r="606" spans="1:17" ht="165.75" x14ac:dyDescent="0.2">
      <c r="A606" s="331" t="s">
        <v>17</v>
      </c>
      <c r="B606" s="332" t="s">
        <v>14</v>
      </c>
      <c r="C606" s="767"/>
      <c r="D606" s="767"/>
      <c r="E606" s="769"/>
      <c r="F606" s="769"/>
      <c r="G606" s="320" t="s">
        <v>2829</v>
      </c>
      <c r="H606" s="321" t="s">
        <v>2830</v>
      </c>
      <c r="I606" s="321" t="s">
        <v>2831</v>
      </c>
      <c r="J606" s="351">
        <v>1</v>
      </c>
      <c r="K606" s="338">
        <v>43831</v>
      </c>
      <c r="L606" s="338">
        <v>43876</v>
      </c>
      <c r="M606" s="324">
        <f t="shared" si="26"/>
        <v>6.4285714285714288</v>
      </c>
      <c r="N606" s="325">
        <v>1</v>
      </c>
      <c r="O606" s="321" t="s">
        <v>2832</v>
      </c>
      <c r="P606" s="325">
        <f t="shared" si="25"/>
        <v>1</v>
      </c>
      <c r="Q606" s="326" t="str" cm="1">
        <f t="array" aca="1" ref="Q606" ca="1">IF(ISNUMBER(P606),IF(P606=100%,"CUMPLIDA",IF(AND(ISNUMBER(L606),ISNUMBER(INDIRECT("FECHA_"&amp;$B606,1))), IF(L606&lt;=INDIRECT("FECHA_"&amp;$B606,1),"INCUMPLIDA","PROCESO"), "VERIFICAR FECHA")),"SIN VALOR AVANCE")</f>
        <v>CUMPLIDA</v>
      </c>
    </row>
    <row r="607" spans="1:17" ht="60.75" x14ac:dyDescent="0.2">
      <c r="A607" s="331" t="s">
        <v>17</v>
      </c>
      <c r="B607" s="332" t="s">
        <v>14</v>
      </c>
      <c r="C607" s="767"/>
      <c r="D607" s="767"/>
      <c r="E607" s="769"/>
      <c r="F607" s="769"/>
      <c r="G607" s="320" t="s">
        <v>2833</v>
      </c>
      <c r="H607" s="321" t="s">
        <v>2834</v>
      </c>
      <c r="I607" s="321" t="s">
        <v>2835</v>
      </c>
      <c r="J607" s="351">
        <v>1</v>
      </c>
      <c r="K607" s="338">
        <v>43877</v>
      </c>
      <c r="L607" s="338">
        <v>43905</v>
      </c>
      <c r="M607" s="324">
        <f t="shared" si="26"/>
        <v>4</v>
      </c>
      <c r="N607" s="325">
        <v>1</v>
      </c>
      <c r="O607" s="321" t="s">
        <v>2836</v>
      </c>
      <c r="P607" s="325">
        <f t="shared" si="25"/>
        <v>1</v>
      </c>
      <c r="Q607" s="326" t="str" cm="1">
        <f t="array" aca="1" ref="Q607" ca="1">IF(ISNUMBER(P607),IF(P607=100%,"CUMPLIDA",IF(AND(ISNUMBER(L607),ISNUMBER(INDIRECT("FECHA_"&amp;$B607,1))), IF(L607&lt;=INDIRECT("FECHA_"&amp;$B607,1),"INCUMPLIDA","PROCESO"), "VERIFICAR FECHA")),"SIN VALOR AVANCE")</f>
        <v>CUMPLIDA</v>
      </c>
    </row>
    <row r="608" spans="1:17" ht="165.75" x14ac:dyDescent="0.2">
      <c r="A608" s="331" t="s">
        <v>17</v>
      </c>
      <c r="B608" s="332" t="s">
        <v>14</v>
      </c>
      <c r="C608" s="767"/>
      <c r="D608" s="767"/>
      <c r="E608" s="769"/>
      <c r="F608" s="769"/>
      <c r="G608" s="320" t="s">
        <v>2837</v>
      </c>
      <c r="H608" s="321" t="s">
        <v>2838</v>
      </c>
      <c r="I608" s="321" t="s">
        <v>2839</v>
      </c>
      <c r="J608" s="351">
        <v>1</v>
      </c>
      <c r="K608" s="338">
        <v>43831</v>
      </c>
      <c r="L608" s="338">
        <v>44742</v>
      </c>
      <c r="M608" s="324">
        <f t="shared" si="26"/>
        <v>130.14285714285714</v>
      </c>
      <c r="N608" s="325">
        <v>1</v>
      </c>
      <c r="O608" s="321" t="s">
        <v>2840</v>
      </c>
      <c r="P608" s="325">
        <f t="shared" si="25"/>
        <v>1</v>
      </c>
      <c r="Q608" s="326" t="str" cm="1">
        <f t="array" aca="1" ref="Q608" ca="1">IF(ISNUMBER(P608),IF(P608=100%,"CUMPLIDA",IF(AND(ISNUMBER(L608),ISNUMBER(INDIRECT("FECHA_"&amp;$B608,1))), IF(L608&lt;=INDIRECT("FECHA_"&amp;$B608,1),"INCUMPLIDA","PROCESO"), "VERIFICAR FECHA")),"SIN VALOR AVANCE")</f>
        <v>CUMPLIDA</v>
      </c>
    </row>
    <row r="609" spans="1:17" ht="135.75" x14ac:dyDescent="0.2">
      <c r="A609" s="331" t="s">
        <v>17</v>
      </c>
      <c r="B609" s="332" t="s">
        <v>14</v>
      </c>
      <c r="C609" s="767"/>
      <c r="D609" s="767"/>
      <c r="E609" s="769"/>
      <c r="F609" s="769"/>
      <c r="G609" s="320" t="s">
        <v>2841</v>
      </c>
      <c r="H609" s="321" t="s">
        <v>2842</v>
      </c>
      <c r="I609" s="321" t="s">
        <v>2843</v>
      </c>
      <c r="J609" s="351">
        <v>1</v>
      </c>
      <c r="K609" s="338">
        <v>43831</v>
      </c>
      <c r="L609" s="338">
        <v>43889</v>
      </c>
      <c r="M609" s="324">
        <f t="shared" si="26"/>
        <v>8.2857142857142865</v>
      </c>
      <c r="N609" s="325">
        <v>1</v>
      </c>
      <c r="O609" s="321" t="s">
        <v>2844</v>
      </c>
      <c r="P609" s="325">
        <f t="shared" si="25"/>
        <v>1</v>
      </c>
      <c r="Q609" s="326" t="str" cm="1">
        <f t="array" aca="1" ref="Q609" ca="1">IF(ISNUMBER(P609),IF(P609=100%,"CUMPLIDA",IF(AND(ISNUMBER(L609),ISNUMBER(INDIRECT("FECHA_"&amp;$B609,1))), IF(L609&lt;=INDIRECT("FECHA_"&amp;$B609,1),"INCUMPLIDA","PROCESO"), "VERIFICAR FECHA")),"SIN VALOR AVANCE")</f>
        <v>CUMPLIDA</v>
      </c>
    </row>
    <row r="610" spans="1:17" ht="93.75" customHeight="1" x14ac:dyDescent="0.2">
      <c r="A610" s="331" t="s">
        <v>17</v>
      </c>
      <c r="B610" s="332" t="s">
        <v>14</v>
      </c>
      <c r="C610" s="767"/>
      <c r="D610" s="767"/>
      <c r="E610" s="769"/>
      <c r="F610" s="769"/>
      <c r="G610" s="320" t="s">
        <v>2845</v>
      </c>
      <c r="H610" s="321" t="s">
        <v>2846</v>
      </c>
      <c r="I610" s="321" t="s">
        <v>2847</v>
      </c>
      <c r="J610" s="351">
        <v>4</v>
      </c>
      <c r="K610" s="338">
        <v>43891</v>
      </c>
      <c r="L610" s="338">
        <v>44012</v>
      </c>
      <c r="M610" s="324">
        <f t="shared" si="26"/>
        <v>17.285714285714285</v>
      </c>
      <c r="N610" s="325">
        <v>1</v>
      </c>
      <c r="O610" s="321" t="s">
        <v>2848</v>
      </c>
      <c r="P610" s="325">
        <f t="shared" si="25"/>
        <v>1</v>
      </c>
      <c r="Q610" s="326" t="str" cm="1">
        <f t="array" aca="1" ref="Q610" ca="1">IF(ISNUMBER(P610),IF(P610=100%,"CUMPLIDA",IF(AND(ISNUMBER(L610),ISNUMBER(INDIRECT("FECHA_"&amp;$B610,1))), IF(L610&lt;=INDIRECT("FECHA_"&amp;$B610,1),"INCUMPLIDA","PROCESO"), "VERIFICAR FECHA")),"SIN VALOR AVANCE")</f>
        <v>CUMPLIDA</v>
      </c>
    </row>
    <row r="611" spans="1:17" ht="150.75" customHeight="1" x14ac:dyDescent="0.2">
      <c r="A611" s="331" t="s">
        <v>17</v>
      </c>
      <c r="B611" s="332" t="s">
        <v>14</v>
      </c>
      <c r="C611" s="767"/>
      <c r="D611" s="767"/>
      <c r="E611" s="769"/>
      <c r="F611" s="769"/>
      <c r="G611" s="320" t="s">
        <v>2849</v>
      </c>
      <c r="H611" s="321" t="s">
        <v>2850</v>
      </c>
      <c r="I611" s="321" t="s">
        <v>1844</v>
      </c>
      <c r="J611" s="351">
        <v>1</v>
      </c>
      <c r="K611" s="338">
        <v>43831</v>
      </c>
      <c r="L611" s="338">
        <v>43861</v>
      </c>
      <c r="M611" s="324">
        <f t="shared" si="26"/>
        <v>4.2857142857142856</v>
      </c>
      <c r="N611" s="325">
        <v>1</v>
      </c>
      <c r="O611" s="321" t="s">
        <v>2851</v>
      </c>
      <c r="P611" s="325">
        <f t="shared" si="25"/>
        <v>1</v>
      </c>
      <c r="Q611" s="326" t="str" cm="1">
        <f t="array" aca="1" ref="Q611" ca="1">IF(ISNUMBER(P611),IF(P611=100%,"CUMPLIDA",IF(AND(ISNUMBER(L611),ISNUMBER(INDIRECT("FECHA_"&amp;$B611,1))), IF(L611&lt;=INDIRECT("FECHA_"&amp;$B611,1),"INCUMPLIDA","PROCESO"), "VERIFICAR FECHA")),"SIN VALOR AVANCE")</f>
        <v>CUMPLIDA</v>
      </c>
    </row>
    <row r="612" spans="1:17" ht="165" x14ac:dyDescent="0.2">
      <c r="A612" s="331" t="s">
        <v>17</v>
      </c>
      <c r="B612" s="332" t="s">
        <v>14</v>
      </c>
      <c r="C612" s="767"/>
      <c r="D612" s="767"/>
      <c r="E612" s="769"/>
      <c r="F612" s="769"/>
      <c r="G612" s="320" t="s">
        <v>2852</v>
      </c>
      <c r="H612" s="321" t="s">
        <v>2853</v>
      </c>
      <c r="I612" s="321" t="s">
        <v>2854</v>
      </c>
      <c r="J612" s="351">
        <v>4</v>
      </c>
      <c r="K612" s="338">
        <v>43891</v>
      </c>
      <c r="L612" s="338">
        <v>44012</v>
      </c>
      <c r="M612" s="324">
        <f t="shared" si="26"/>
        <v>17.285714285714285</v>
      </c>
      <c r="N612" s="325">
        <v>1</v>
      </c>
      <c r="O612" s="321" t="s">
        <v>2848</v>
      </c>
      <c r="P612" s="325">
        <f t="shared" si="25"/>
        <v>1</v>
      </c>
      <c r="Q612" s="326" t="str" cm="1">
        <f t="array" aca="1" ref="Q612" ca="1">IF(ISNUMBER(P612),IF(P612=100%,"CUMPLIDA",IF(AND(ISNUMBER(L612),ISNUMBER(INDIRECT("FECHA_"&amp;$B612,1))), IF(L612&lt;=INDIRECT("FECHA_"&amp;$B612,1),"INCUMPLIDA","PROCESO"), "VERIFICAR FECHA")),"SIN VALOR AVANCE")</f>
        <v>CUMPLIDA</v>
      </c>
    </row>
    <row r="613" spans="1:17" ht="75" x14ac:dyDescent="0.2">
      <c r="A613" s="331" t="s">
        <v>17</v>
      </c>
      <c r="B613" s="332" t="s">
        <v>14</v>
      </c>
      <c r="C613" s="767"/>
      <c r="D613" s="767"/>
      <c r="E613" s="769"/>
      <c r="F613" s="769"/>
      <c r="G613" s="320" t="s">
        <v>2855</v>
      </c>
      <c r="H613" s="321" t="s">
        <v>2846</v>
      </c>
      <c r="I613" s="321" t="s">
        <v>2847</v>
      </c>
      <c r="J613" s="351">
        <v>4</v>
      </c>
      <c r="K613" s="338">
        <v>43891</v>
      </c>
      <c r="L613" s="338">
        <v>44012</v>
      </c>
      <c r="M613" s="324">
        <f t="shared" si="26"/>
        <v>17.285714285714285</v>
      </c>
      <c r="N613" s="325">
        <v>1</v>
      </c>
      <c r="O613" s="321" t="s">
        <v>2848</v>
      </c>
      <c r="P613" s="325">
        <f t="shared" si="25"/>
        <v>1</v>
      </c>
      <c r="Q613" s="326" t="str" cm="1">
        <f t="array" aca="1" ref="Q613" ca="1">IF(ISNUMBER(P613),IF(P613=100%,"CUMPLIDA",IF(AND(ISNUMBER(L613),ISNUMBER(INDIRECT("FECHA_"&amp;$B613,1))), IF(L613&lt;=INDIRECT("FECHA_"&amp;$B613,1),"INCUMPLIDA","PROCESO"), "VERIFICAR FECHA")),"SIN VALOR AVANCE")</f>
        <v>CUMPLIDA</v>
      </c>
    </row>
    <row r="614" spans="1:17" ht="93.75" customHeight="1" x14ac:dyDescent="0.2">
      <c r="A614" s="331" t="s">
        <v>17</v>
      </c>
      <c r="B614" s="332" t="s">
        <v>14</v>
      </c>
      <c r="C614" s="767"/>
      <c r="D614" s="767"/>
      <c r="E614" s="769"/>
      <c r="F614" s="769"/>
      <c r="G614" s="320" t="s">
        <v>2856</v>
      </c>
      <c r="H614" s="321" t="s">
        <v>2857</v>
      </c>
      <c r="I614" s="321" t="s">
        <v>2858</v>
      </c>
      <c r="J614" s="350">
        <v>1</v>
      </c>
      <c r="K614" s="338">
        <v>43831</v>
      </c>
      <c r="L614" s="338">
        <v>43860</v>
      </c>
      <c r="M614" s="324">
        <f t="shared" si="26"/>
        <v>4.1428571428571432</v>
      </c>
      <c r="N614" s="325">
        <v>1</v>
      </c>
      <c r="O614" s="330" t="s">
        <v>2859</v>
      </c>
      <c r="P614" s="325">
        <f t="shared" si="25"/>
        <v>1</v>
      </c>
      <c r="Q614" s="326" t="str" cm="1">
        <f t="array" aca="1" ref="Q614" ca="1">IF(ISNUMBER(P614),IF(P614=100%,"CUMPLIDA",IF(AND(ISNUMBER(L614),ISNUMBER(INDIRECT("FECHA_"&amp;$B614,1))), IF(L614&lt;=INDIRECT("FECHA_"&amp;$B614,1),"INCUMPLIDA","PROCESO"), "VERIFICAR FECHA")),"SIN VALOR AVANCE")</f>
        <v>CUMPLIDA</v>
      </c>
    </row>
    <row r="615" spans="1:17" ht="409.5" customHeight="1" x14ac:dyDescent="0.2">
      <c r="A615" s="331" t="s">
        <v>17</v>
      </c>
      <c r="B615" s="332" t="s">
        <v>14</v>
      </c>
      <c r="C615" s="767"/>
      <c r="D615" s="767"/>
      <c r="E615" s="769"/>
      <c r="F615" s="769"/>
      <c r="G615" s="320" t="s">
        <v>2860</v>
      </c>
      <c r="H615" s="321" t="s">
        <v>2861</v>
      </c>
      <c r="I615" s="321" t="s">
        <v>2862</v>
      </c>
      <c r="J615" s="350">
        <v>1</v>
      </c>
      <c r="K615" s="338">
        <v>43862</v>
      </c>
      <c r="L615" s="338">
        <v>43889</v>
      </c>
      <c r="M615" s="324">
        <f t="shared" si="26"/>
        <v>3.8571428571428572</v>
      </c>
      <c r="N615" s="325">
        <v>1</v>
      </c>
      <c r="O615" s="321" t="s">
        <v>2863</v>
      </c>
      <c r="P615" s="325">
        <f t="shared" si="25"/>
        <v>1</v>
      </c>
      <c r="Q615" s="326" t="str" cm="1">
        <f t="array" aca="1" ref="Q615" ca="1">IF(ISNUMBER(P615),IF(P615=100%,"CUMPLIDA",IF(AND(ISNUMBER(L615),ISNUMBER(INDIRECT("FECHA_"&amp;$B615,1))), IF(L615&lt;=INDIRECT("FECHA_"&amp;$B615,1),"INCUMPLIDA","PROCESO"), "VERIFICAR FECHA")),"SIN VALOR AVANCE")</f>
        <v>CUMPLIDA</v>
      </c>
    </row>
    <row r="616" spans="1:17" ht="195.75" x14ac:dyDescent="0.2">
      <c r="A616" s="331" t="s">
        <v>17</v>
      </c>
      <c r="B616" s="332" t="s">
        <v>14</v>
      </c>
      <c r="C616" s="767"/>
      <c r="D616" s="767"/>
      <c r="E616" s="769"/>
      <c r="F616" s="769"/>
      <c r="G616" s="320" t="s">
        <v>2864</v>
      </c>
      <c r="H616" s="321" t="s">
        <v>2865</v>
      </c>
      <c r="I616" s="321" t="s">
        <v>2866</v>
      </c>
      <c r="J616" s="350">
        <v>1</v>
      </c>
      <c r="K616" s="338">
        <v>43862</v>
      </c>
      <c r="L616" s="338">
        <v>43889</v>
      </c>
      <c r="M616" s="324">
        <f t="shared" si="26"/>
        <v>3.8571428571428572</v>
      </c>
      <c r="N616" s="325">
        <v>1</v>
      </c>
      <c r="O616" s="321" t="s">
        <v>2867</v>
      </c>
      <c r="P616" s="325">
        <f t="shared" si="25"/>
        <v>1</v>
      </c>
      <c r="Q616" s="326" t="str" cm="1">
        <f t="array" aca="1" ref="Q616" ca="1">IF(ISNUMBER(P616),IF(P616=100%,"CUMPLIDA",IF(AND(ISNUMBER(L616),ISNUMBER(INDIRECT("FECHA_"&amp;$B616,1))), IF(L616&lt;=INDIRECT("FECHA_"&amp;$B616,1),"INCUMPLIDA","PROCESO"), "VERIFICAR FECHA")),"SIN VALOR AVANCE")</f>
        <v>CUMPLIDA</v>
      </c>
    </row>
    <row r="617" spans="1:17" ht="210" x14ac:dyDescent="0.2">
      <c r="A617" s="331" t="s">
        <v>17</v>
      </c>
      <c r="B617" s="332" t="s">
        <v>14</v>
      </c>
      <c r="C617" s="767"/>
      <c r="D617" s="767"/>
      <c r="E617" s="769"/>
      <c r="F617" s="769"/>
      <c r="G617" s="320" t="s">
        <v>2868</v>
      </c>
      <c r="H617" s="321" t="s">
        <v>2869</v>
      </c>
      <c r="I617" s="321" t="s">
        <v>1844</v>
      </c>
      <c r="J617" s="350">
        <v>1</v>
      </c>
      <c r="K617" s="338">
        <v>43831</v>
      </c>
      <c r="L617" s="338">
        <v>43889</v>
      </c>
      <c r="M617" s="324">
        <f t="shared" si="26"/>
        <v>8.2857142857142865</v>
      </c>
      <c r="N617" s="325">
        <v>1</v>
      </c>
      <c r="O617" s="321" t="s">
        <v>2870</v>
      </c>
      <c r="P617" s="325">
        <f t="shared" si="25"/>
        <v>1</v>
      </c>
      <c r="Q617" s="326" t="str" cm="1">
        <f t="array" aca="1" ref="Q617" ca="1">IF(ISNUMBER(P617),IF(P617=100%,"CUMPLIDA",IF(AND(ISNUMBER(L617),ISNUMBER(INDIRECT("FECHA_"&amp;$B617,1))), IF(L617&lt;=INDIRECT("FECHA_"&amp;$B617,1),"INCUMPLIDA","PROCESO"), "VERIFICAR FECHA")),"SIN VALOR AVANCE")</f>
        <v>CUMPLIDA</v>
      </c>
    </row>
    <row r="618" spans="1:17" ht="150.75" x14ac:dyDescent="0.2">
      <c r="A618" s="331" t="s">
        <v>17</v>
      </c>
      <c r="B618" s="332" t="s">
        <v>14</v>
      </c>
      <c r="C618" s="767"/>
      <c r="D618" s="767"/>
      <c r="E618" s="769"/>
      <c r="F618" s="769"/>
      <c r="G618" s="320" t="s">
        <v>2871</v>
      </c>
      <c r="H618" s="321" t="s">
        <v>2872</v>
      </c>
      <c r="I618" s="321" t="s">
        <v>2873</v>
      </c>
      <c r="J618" s="350">
        <v>1</v>
      </c>
      <c r="K618" s="338">
        <v>43891</v>
      </c>
      <c r="L618" s="338">
        <v>44012</v>
      </c>
      <c r="M618" s="324">
        <f t="shared" si="26"/>
        <v>17.285714285714285</v>
      </c>
      <c r="N618" s="325">
        <v>1</v>
      </c>
      <c r="O618" s="321" t="s">
        <v>2870</v>
      </c>
      <c r="P618" s="325">
        <f t="shared" si="25"/>
        <v>1</v>
      </c>
      <c r="Q618" s="326" t="str" cm="1">
        <f t="array" aca="1" ref="Q618" ca="1">IF(ISNUMBER(P618),IF(P618=100%,"CUMPLIDA",IF(AND(ISNUMBER(L618),ISNUMBER(INDIRECT("FECHA_"&amp;$B618,1))), IF(L618&lt;=INDIRECT("FECHA_"&amp;$B618,1),"INCUMPLIDA","PROCESO"), "VERIFICAR FECHA")),"SIN VALOR AVANCE")</f>
        <v>CUMPLIDA</v>
      </c>
    </row>
    <row r="619" spans="1:17" ht="150.75" x14ac:dyDescent="0.2">
      <c r="A619" s="331" t="s">
        <v>17</v>
      </c>
      <c r="B619" s="332" t="s">
        <v>14</v>
      </c>
      <c r="C619" s="767"/>
      <c r="D619" s="767"/>
      <c r="E619" s="769"/>
      <c r="F619" s="769"/>
      <c r="G619" s="320" t="s">
        <v>2874</v>
      </c>
      <c r="H619" s="321" t="s">
        <v>2875</v>
      </c>
      <c r="I619" s="321" t="s">
        <v>2876</v>
      </c>
      <c r="J619" s="350">
        <v>1</v>
      </c>
      <c r="K619" s="338">
        <v>44013</v>
      </c>
      <c r="L619" s="338">
        <v>44073</v>
      </c>
      <c r="M619" s="324">
        <f t="shared" si="26"/>
        <v>8.5714285714285712</v>
      </c>
      <c r="N619" s="325">
        <v>1</v>
      </c>
      <c r="O619" s="321" t="s">
        <v>2870</v>
      </c>
      <c r="P619" s="325">
        <f t="shared" si="25"/>
        <v>1</v>
      </c>
      <c r="Q619" s="326" t="str" cm="1">
        <f t="array" aca="1" ref="Q619" ca="1">IF(ISNUMBER(P619),IF(P619=100%,"CUMPLIDA",IF(AND(ISNUMBER(L619),ISNUMBER(INDIRECT("FECHA_"&amp;$B619,1))), IF(L619&lt;=INDIRECT("FECHA_"&amp;$B619,1),"INCUMPLIDA","PROCESO"), "VERIFICAR FECHA")),"SIN VALOR AVANCE")</f>
        <v>CUMPLIDA</v>
      </c>
    </row>
    <row r="620" spans="1:17" ht="90" x14ac:dyDescent="0.2">
      <c r="A620" s="331" t="s">
        <v>17</v>
      </c>
      <c r="B620" s="332" t="s">
        <v>14</v>
      </c>
      <c r="C620" s="767"/>
      <c r="D620" s="767"/>
      <c r="E620" s="769"/>
      <c r="F620" s="769"/>
      <c r="G620" s="320" t="s">
        <v>2877</v>
      </c>
      <c r="H620" s="321" t="s">
        <v>2878</v>
      </c>
      <c r="I620" s="321" t="s">
        <v>2879</v>
      </c>
      <c r="J620" s="351">
        <v>1</v>
      </c>
      <c r="K620" s="338">
        <v>43831</v>
      </c>
      <c r="L620" s="338">
        <v>43889</v>
      </c>
      <c r="M620" s="324">
        <f t="shared" si="26"/>
        <v>8.2857142857142865</v>
      </c>
      <c r="N620" s="325">
        <v>1</v>
      </c>
      <c r="O620" s="321" t="s">
        <v>2848</v>
      </c>
      <c r="P620" s="325">
        <f t="shared" si="25"/>
        <v>1</v>
      </c>
      <c r="Q620" s="326" t="str" cm="1">
        <f t="array" aca="1" ref="Q620" ca="1">IF(ISNUMBER(P620),IF(P620=100%,"CUMPLIDA",IF(AND(ISNUMBER(L620),ISNUMBER(INDIRECT("FECHA_"&amp;$B620,1))), IF(L620&lt;=INDIRECT("FECHA_"&amp;$B620,1),"INCUMPLIDA","PROCESO"), "VERIFICAR FECHA")),"SIN VALOR AVANCE")</f>
        <v>CUMPLIDA</v>
      </c>
    </row>
    <row r="621" spans="1:17" ht="150.75" x14ac:dyDescent="0.2">
      <c r="A621" s="331" t="s">
        <v>17</v>
      </c>
      <c r="B621" s="332" t="s">
        <v>14</v>
      </c>
      <c r="C621" s="767"/>
      <c r="D621" s="767"/>
      <c r="E621" s="769"/>
      <c r="F621" s="769"/>
      <c r="G621" s="320" t="s">
        <v>2880</v>
      </c>
      <c r="H621" s="321" t="s">
        <v>2881</v>
      </c>
      <c r="I621" s="321" t="s">
        <v>2882</v>
      </c>
      <c r="J621" s="351">
        <v>1</v>
      </c>
      <c r="K621" s="338">
        <v>43891</v>
      </c>
      <c r="L621" s="338">
        <v>44012</v>
      </c>
      <c r="M621" s="324">
        <f t="shared" si="26"/>
        <v>17.285714285714285</v>
      </c>
      <c r="N621" s="325">
        <v>1</v>
      </c>
      <c r="O621" s="321" t="s">
        <v>2883</v>
      </c>
      <c r="P621" s="325">
        <f t="shared" si="25"/>
        <v>1</v>
      </c>
      <c r="Q621" s="326" t="str" cm="1">
        <f t="array" aca="1" ref="Q621" ca="1">IF(ISNUMBER(P621),IF(P621=100%,"CUMPLIDA",IF(AND(ISNUMBER(L621),ISNUMBER(INDIRECT("FECHA_"&amp;$B621,1))), IF(L621&lt;=INDIRECT("FECHA_"&amp;$B621,1),"INCUMPLIDA","PROCESO"), "VERIFICAR FECHA")),"SIN VALOR AVANCE")</f>
        <v>CUMPLIDA</v>
      </c>
    </row>
    <row r="622" spans="1:17" ht="409.5" customHeight="1" x14ac:dyDescent="0.2">
      <c r="A622" s="331" t="s">
        <v>17</v>
      </c>
      <c r="B622" s="332" t="s">
        <v>14</v>
      </c>
      <c r="C622" s="767" t="s">
        <v>2884</v>
      </c>
      <c r="D622" s="767" t="s">
        <v>1518</v>
      </c>
      <c r="E622" s="769" t="s">
        <v>2885</v>
      </c>
      <c r="F622" s="769" t="s">
        <v>2886</v>
      </c>
      <c r="G622" s="320" t="s">
        <v>2887</v>
      </c>
      <c r="H622" s="321" t="s">
        <v>2888</v>
      </c>
      <c r="I622" s="321" t="s">
        <v>168</v>
      </c>
      <c r="J622" s="350">
        <v>1</v>
      </c>
      <c r="K622" s="327">
        <v>43983</v>
      </c>
      <c r="L622" s="327">
        <v>44074</v>
      </c>
      <c r="M622" s="324">
        <f t="shared" si="26"/>
        <v>13</v>
      </c>
      <c r="N622" s="325">
        <v>1</v>
      </c>
      <c r="O622" s="321" t="s">
        <v>2889</v>
      </c>
      <c r="P622" s="325">
        <f t="shared" si="25"/>
        <v>1</v>
      </c>
      <c r="Q622" s="326" t="str" cm="1">
        <f t="array" aca="1" ref="Q622" ca="1">IF(ISNUMBER(P622),IF(P622=100%,"CUMPLIDA",IF(AND(ISNUMBER(L622),ISNUMBER(INDIRECT("FECHA_"&amp;$B622,1))), IF(L622&lt;=INDIRECT("FECHA_"&amp;$B622,1),"INCUMPLIDA","PROCESO"), "VERIFICAR FECHA")),"SIN VALOR AVANCE")</f>
        <v>CUMPLIDA</v>
      </c>
    </row>
    <row r="623" spans="1:17" ht="315.75" customHeight="1" x14ac:dyDescent="0.2">
      <c r="A623" s="331" t="s">
        <v>17</v>
      </c>
      <c r="B623" s="332" t="s">
        <v>14</v>
      </c>
      <c r="C623" s="767"/>
      <c r="D623" s="767"/>
      <c r="E623" s="769"/>
      <c r="F623" s="769"/>
      <c r="G623" s="320" t="s">
        <v>2890</v>
      </c>
      <c r="H623" s="321" t="s">
        <v>2891</v>
      </c>
      <c r="I623" s="321" t="s">
        <v>2892</v>
      </c>
      <c r="J623" s="350">
        <v>2</v>
      </c>
      <c r="K623" s="327">
        <v>44075</v>
      </c>
      <c r="L623" s="327">
        <v>44228</v>
      </c>
      <c r="M623" s="324">
        <f t="shared" si="26"/>
        <v>21.857142857142858</v>
      </c>
      <c r="N623" s="325">
        <v>1</v>
      </c>
      <c r="O623" s="321" t="s">
        <v>2893</v>
      </c>
      <c r="P623" s="325">
        <f t="shared" si="25"/>
        <v>1</v>
      </c>
      <c r="Q623" s="326" t="str" cm="1">
        <f t="array" aca="1" ref="Q623" ca="1">IF(ISNUMBER(P623),IF(P623=100%,"CUMPLIDA",IF(AND(ISNUMBER(L623),ISNUMBER(INDIRECT("FECHA_"&amp;$B623,1))), IF(L623&lt;=INDIRECT("FECHA_"&amp;$B623,1),"INCUMPLIDA","PROCESO"), "VERIFICAR FECHA")),"SIN VALOR AVANCE")</f>
        <v>CUMPLIDA</v>
      </c>
    </row>
    <row r="624" spans="1:17" ht="105.75" customHeight="1" x14ac:dyDescent="0.2">
      <c r="A624" s="331" t="s">
        <v>17</v>
      </c>
      <c r="B624" s="332" t="s">
        <v>14</v>
      </c>
      <c r="C624" s="767"/>
      <c r="D624" s="767"/>
      <c r="E624" s="769"/>
      <c r="F624" s="769"/>
      <c r="G624" s="320" t="s">
        <v>2894</v>
      </c>
      <c r="H624" s="321" t="s">
        <v>2895</v>
      </c>
      <c r="I624" s="321" t="s">
        <v>2896</v>
      </c>
      <c r="J624" s="350">
        <v>1</v>
      </c>
      <c r="K624" s="327">
        <v>44105</v>
      </c>
      <c r="L624" s="327">
        <v>44196</v>
      </c>
      <c r="M624" s="324">
        <f t="shared" si="26"/>
        <v>13</v>
      </c>
      <c r="N624" s="325">
        <v>1</v>
      </c>
      <c r="O624" s="321" t="s">
        <v>2889</v>
      </c>
      <c r="P624" s="325">
        <f t="shared" ref="P624:P639" si="27">IF(B624="ITRC",N624,N624/J624)</f>
        <v>1</v>
      </c>
      <c r="Q624" s="326" t="str" cm="1">
        <f t="array" aca="1" ref="Q624" ca="1">IF(ISNUMBER(P624),IF(P624=100%,"CUMPLIDA",IF(AND(ISNUMBER(L624),ISNUMBER(INDIRECT("FECHA_"&amp;$B624,1))), IF(L624&lt;=INDIRECT("FECHA_"&amp;$B624,1),"INCUMPLIDA","PROCESO"), "VERIFICAR FECHA")),"SIN VALOR AVANCE")</f>
        <v>CUMPLIDA</v>
      </c>
    </row>
    <row r="625" spans="1:17" ht="135.75" customHeight="1" x14ac:dyDescent="0.2">
      <c r="A625" s="331" t="s">
        <v>17</v>
      </c>
      <c r="B625" s="332" t="s">
        <v>14</v>
      </c>
      <c r="C625" s="767"/>
      <c r="D625" s="767"/>
      <c r="E625" s="769"/>
      <c r="F625" s="769"/>
      <c r="G625" s="320" t="s">
        <v>2897</v>
      </c>
      <c r="H625" s="321" t="s">
        <v>2898</v>
      </c>
      <c r="I625" s="328" t="s">
        <v>2899</v>
      </c>
      <c r="J625" s="350">
        <v>1</v>
      </c>
      <c r="K625" s="327">
        <v>44197</v>
      </c>
      <c r="L625" s="327">
        <v>44530</v>
      </c>
      <c r="M625" s="324">
        <f t="shared" si="26"/>
        <v>47.571428571428569</v>
      </c>
      <c r="N625" s="325">
        <v>1</v>
      </c>
      <c r="O625" s="321" t="s">
        <v>2900</v>
      </c>
      <c r="P625" s="325">
        <f t="shared" si="27"/>
        <v>1</v>
      </c>
      <c r="Q625" s="326" t="str" cm="1">
        <f t="array" aca="1" ref="Q625" ca="1">IF(ISNUMBER(P625),IF(P625=100%,"CUMPLIDA",IF(AND(ISNUMBER(L625),ISNUMBER(INDIRECT("FECHA_"&amp;$B625,1))), IF(L625&lt;=INDIRECT("FECHA_"&amp;$B625,1),"INCUMPLIDA","PROCESO"), "VERIFICAR FECHA")),"SIN VALOR AVANCE")</f>
        <v>CUMPLIDA</v>
      </c>
    </row>
    <row r="626" spans="1:17" ht="90.75" x14ac:dyDescent="0.2">
      <c r="A626" s="331" t="s">
        <v>17</v>
      </c>
      <c r="B626" s="332" t="s">
        <v>14</v>
      </c>
      <c r="C626" s="767"/>
      <c r="D626" s="767"/>
      <c r="E626" s="769"/>
      <c r="F626" s="769"/>
      <c r="G626" s="320" t="s">
        <v>2901</v>
      </c>
      <c r="H626" s="321" t="s">
        <v>2902</v>
      </c>
      <c r="I626" s="321" t="s">
        <v>2903</v>
      </c>
      <c r="J626" s="351">
        <v>1</v>
      </c>
      <c r="K626" s="327">
        <v>44013</v>
      </c>
      <c r="L626" s="327">
        <v>44195</v>
      </c>
      <c r="M626" s="324">
        <f t="shared" si="26"/>
        <v>26</v>
      </c>
      <c r="N626" s="325">
        <v>1</v>
      </c>
      <c r="O626" s="321" t="s">
        <v>2904</v>
      </c>
      <c r="P626" s="325">
        <f t="shared" si="27"/>
        <v>1</v>
      </c>
      <c r="Q626" s="326" t="str" cm="1">
        <f t="array" aca="1" ref="Q626" ca="1">IF(ISNUMBER(P626),IF(P626=100%,"CUMPLIDA",IF(AND(ISNUMBER(L626),ISNUMBER(INDIRECT("FECHA_"&amp;$B626,1))), IF(L626&lt;=INDIRECT("FECHA_"&amp;$B626,1),"INCUMPLIDA","PROCESO"), "VERIFICAR FECHA")),"SIN VALOR AVANCE")</f>
        <v>CUMPLIDA</v>
      </c>
    </row>
    <row r="627" spans="1:17" ht="60.75" customHeight="1" x14ac:dyDescent="0.2">
      <c r="A627" s="331" t="s">
        <v>17</v>
      </c>
      <c r="B627" s="332" t="s">
        <v>14</v>
      </c>
      <c r="C627" s="767"/>
      <c r="D627" s="767"/>
      <c r="E627" s="769"/>
      <c r="F627" s="769"/>
      <c r="G627" s="320" t="s">
        <v>2905</v>
      </c>
      <c r="H627" s="321" t="s">
        <v>1679</v>
      </c>
      <c r="I627" s="321" t="s">
        <v>99</v>
      </c>
      <c r="J627" s="350">
        <v>1</v>
      </c>
      <c r="K627" s="327">
        <v>45352</v>
      </c>
      <c r="L627" s="327">
        <v>45747</v>
      </c>
      <c r="M627" s="324">
        <f t="shared" si="26"/>
        <v>56.428571428571431</v>
      </c>
      <c r="N627" s="325">
        <v>1</v>
      </c>
      <c r="O627" s="321" t="s">
        <v>2906</v>
      </c>
      <c r="P627" s="325">
        <f t="shared" si="27"/>
        <v>1</v>
      </c>
      <c r="Q627" s="326" t="str" cm="1">
        <f t="array" aca="1" ref="Q627" ca="1">IF(ISNUMBER(P627),IF(P627=100%,"CUMPLIDA",IF(AND(ISNUMBER(L627),ISNUMBER(INDIRECT("FECHA_"&amp;$B627,1))), IF(L627&lt;=INDIRECT("FECHA_"&amp;$B627,1),"INCUMPLIDA","PROCESO"), "VERIFICAR FECHA")),"SIN VALOR AVANCE")</f>
        <v>CUMPLIDA</v>
      </c>
    </row>
    <row r="628" spans="1:17" ht="60.75" x14ac:dyDescent="0.2">
      <c r="A628" s="331" t="s">
        <v>17</v>
      </c>
      <c r="B628" s="332" t="s">
        <v>14</v>
      </c>
      <c r="C628" s="767"/>
      <c r="D628" s="767"/>
      <c r="E628" s="769"/>
      <c r="F628" s="769"/>
      <c r="G628" s="320" t="s">
        <v>2907</v>
      </c>
      <c r="H628" s="321" t="s">
        <v>101</v>
      </c>
      <c r="I628" s="321" t="s">
        <v>102</v>
      </c>
      <c r="J628" s="350">
        <v>1</v>
      </c>
      <c r="K628" s="327">
        <v>45352</v>
      </c>
      <c r="L628" s="327">
        <v>45747</v>
      </c>
      <c r="M628" s="324">
        <f t="shared" si="26"/>
        <v>56.428571428571431</v>
      </c>
      <c r="N628" s="325">
        <v>1</v>
      </c>
      <c r="O628" s="321" t="s">
        <v>2908</v>
      </c>
      <c r="P628" s="325">
        <f t="shared" si="27"/>
        <v>1</v>
      </c>
      <c r="Q628" s="326" t="str" cm="1">
        <f t="array" aca="1" ref="Q628" ca="1">IF(ISNUMBER(P628),IF(P628=100%,"CUMPLIDA",IF(AND(ISNUMBER(L628),ISNUMBER(INDIRECT("FECHA_"&amp;$B628,1))), IF(L628&lt;=INDIRECT("FECHA_"&amp;$B628,1),"INCUMPLIDA","PROCESO"), "VERIFICAR FECHA")),"SIN VALOR AVANCE")</f>
        <v>CUMPLIDA</v>
      </c>
    </row>
    <row r="629" spans="1:17" ht="60.75" customHeight="1" x14ac:dyDescent="0.2">
      <c r="A629" s="331" t="s">
        <v>17</v>
      </c>
      <c r="B629" s="332" t="s">
        <v>14</v>
      </c>
      <c r="C629" s="767"/>
      <c r="D629" s="767"/>
      <c r="E629" s="769"/>
      <c r="F629" s="769"/>
      <c r="G629" s="320" t="s">
        <v>2909</v>
      </c>
      <c r="H629" s="321" t="s">
        <v>104</v>
      </c>
      <c r="I629" s="321" t="s">
        <v>105</v>
      </c>
      <c r="J629" s="350">
        <v>1</v>
      </c>
      <c r="K629" s="327">
        <v>45352</v>
      </c>
      <c r="L629" s="327">
        <v>45747</v>
      </c>
      <c r="M629" s="324">
        <f t="shared" si="26"/>
        <v>56.428571428571431</v>
      </c>
      <c r="N629" s="325">
        <v>1</v>
      </c>
      <c r="O629" s="321" t="s">
        <v>2906</v>
      </c>
      <c r="P629" s="325">
        <f t="shared" si="27"/>
        <v>1</v>
      </c>
      <c r="Q629" s="326" t="str" cm="1">
        <f t="array" aca="1" ref="Q629" ca="1">IF(ISNUMBER(P629),IF(P629=100%,"CUMPLIDA",IF(AND(ISNUMBER(L629),ISNUMBER(INDIRECT("FECHA_"&amp;$B629,1))), IF(L629&lt;=INDIRECT("FECHA_"&amp;$B629,1),"INCUMPLIDA","PROCESO"), "VERIFICAR FECHA")),"SIN VALOR AVANCE")</f>
        <v>CUMPLIDA</v>
      </c>
    </row>
    <row r="630" spans="1:17" ht="60.75" x14ac:dyDescent="0.2">
      <c r="A630" s="331" t="s">
        <v>17</v>
      </c>
      <c r="B630" s="332" t="s">
        <v>14</v>
      </c>
      <c r="C630" s="767"/>
      <c r="D630" s="767"/>
      <c r="E630" s="769"/>
      <c r="F630" s="769"/>
      <c r="G630" s="320" t="s">
        <v>2910</v>
      </c>
      <c r="H630" s="321" t="s">
        <v>106</v>
      </c>
      <c r="I630" s="321" t="s">
        <v>107</v>
      </c>
      <c r="J630" s="350">
        <v>1</v>
      </c>
      <c r="K630" s="327">
        <v>45352</v>
      </c>
      <c r="L630" s="327">
        <v>45747</v>
      </c>
      <c r="M630" s="324">
        <f t="shared" si="26"/>
        <v>56.428571428571431</v>
      </c>
      <c r="N630" s="325">
        <v>1</v>
      </c>
      <c r="O630" s="321" t="s">
        <v>2908</v>
      </c>
      <c r="P630" s="325">
        <f t="shared" si="27"/>
        <v>1</v>
      </c>
      <c r="Q630" s="326" t="str" cm="1">
        <f t="array" aca="1" ref="Q630" ca="1">IF(ISNUMBER(P630),IF(P630=100%,"CUMPLIDA",IF(AND(ISNUMBER(L630),ISNUMBER(INDIRECT("FECHA_"&amp;$B630,1))), IF(L630&lt;=INDIRECT("FECHA_"&amp;$B630,1),"INCUMPLIDA","PROCESO"), "VERIFICAR FECHA")),"SIN VALOR AVANCE")</f>
        <v>CUMPLIDA</v>
      </c>
    </row>
    <row r="631" spans="1:17" ht="105.75" x14ac:dyDescent="0.2">
      <c r="A631" s="331" t="s">
        <v>17</v>
      </c>
      <c r="B631" s="332" t="s">
        <v>14</v>
      </c>
      <c r="C631" s="767"/>
      <c r="D631" s="767"/>
      <c r="E631" s="769"/>
      <c r="F631" s="769"/>
      <c r="G631" s="320" t="s">
        <v>2911</v>
      </c>
      <c r="H631" s="321" t="s">
        <v>108</v>
      </c>
      <c r="I631" s="321" t="s">
        <v>109</v>
      </c>
      <c r="J631" s="350">
        <v>1</v>
      </c>
      <c r="K631" s="327">
        <v>45352</v>
      </c>
      <c r="L631" s="327">
        <v>45747</v>
      </c>
      <c r="M631" s="324">
        <f t="shared" si="26"/>
        <v>56.428571428571431</v>
      </c>
      <c r="N631" s="325">
        <v>1</v>
      </c>
      <c r="O631" s="321" t="s">
        <v>2912</v>
      </c>
      <c r="P631" s="325">
        <f t="shared" si="27"/>
        <v>1</v>
      </c>
      <c r="Q631" s="326" t="str" cm="1">
        <f t="array" aca="1" ref="Q631" ca="1">IF(ISNUMBER(P631),IF(P631=100%,"CUMPLIDA",IF(AND(ISNUMBER(L631),ISNUMBER(INDIRECT("FECHA_"&amp;$B631,1))), IF(L631&lt;=INDIRECT("FECHA_"&amp;$B631,1),"INCUMPLIDA","PROCESO"), "VERIFICAR FECHA")),"SIN VALOR AVANCE")</f>
        <v>CUMPLIDA</v>
      </c>
    </row>
    <row r="632" spans="1:17" ht="60.75" customHeight="1" x14ac:dyDescent="0.2">
      <c r="A632" s="331" t="s">
        <v>17</v>
      </c>
      <c r="B632" s="332" t="s">
        <v>14</v>
      </c>
      <c r="C632" s="767"/>
      <c r="D632" s="767"/>
      <c r="E632" s="769"/>
      <c r="F632" s="769"/>
      <c r="G632" s="320" t="s">
        <v>2913</v>
      </c>
      <c r="H632" s="321" t="s">
        <v>111</v>
      </c>
      <c r="I632" s="321" t="s">
        <v>112</v>
      </c>
      <c r="J632" s="350">
        <v>3</v>
      </c>
      <c r="K632" s="327">
        <v>45748</v>
      </c>
      <c r="L632" s="327">
        <v>45930</v>
      </c>
      <c r="M632" s="324">
        <f t="shared" si="26"/>
        <v>26</v>
      </c>
      <c r="N632" s="325">
        <v>0.69499999999999995</v>
      </c>
      <c r="O632" s="321" t="s">
        <v>2908</v>
      </c>
      <c r="P632" s="325">
        <f t="shared" si="27"/>
        <v>0.69499999999999995</v>
      </c>
      <c r="Q632" s="326" t="str" cm="1">
        <f t="array" aca="1" ref="Q632" ca="1">IF(ISNUMBER(P632),IF(P632=100%,"CUMPLIDA",IF(AND(ISNUMBER(L632),ISNUMBER(INDIRECT("FECHA_"&amp;$B632,1))), IF(L632&lt;=INDIRECT("FECHA_"&amp;$B632,1),"INCUMPLIDA","PROCESO"), "VERIFICAR FECHA")),"SIN VALOR AVANCE")</f>
        <v>PROCESO</v>
      </c>
    </row>
    <row r="633" spans="1:17" ht="60.75" x14ac:dyDescent="0.2">
      <c r="A633" s="331" t="s">
        <v>17</v>
      </c>
      <c r="B633" s="332" t="s">
        <v>14</v>
      </c>
      <c r="C633" s="767"/>
      <c r="D633" s="767"/>
      <c r="E633" s="769"/>
      <c r="F633" s="769"/>
      <c r="G633" s="320" t="s">
        <v>114</v>
      </c>
      <c r="H633" s="321" t="s">
        <v>115</v>
      </c>
      <c r="I633" s="321" t="s">
        <v>116</v>
      </c>
      <c r="J633" s="350">
        <v>1</v>
      </c>
      <c r="K633" s="327">
        <v>45748</v>
      </c>
      <c r="L633" s="327">
        <v>45930</v>
      </c>
      <c r="M633" s="324">
        <f t="shared" si="26"/>
        <v>26</v>
      </c>
      <c r="N633" s="325">
        <v>0</v>
      </c>
      <c r="O633" s="321" t="s">
        <v>2906</v>
      </c>
      <c r="P633" s="325">
        <f t="shared" si="27"/>
        <v>0</v>
      </c>
      <c r="Q633" s="326" t="str" cm="1">
        <f t="array" aca="1" ref="Q633" ca="1">IF(ISNUMBER(P633),IF(P633=100%,"CUMPLIDA",IF(AND(ISNUMBER(L633),ISNUMBER(INDIRECT("FECHA_"&amp;$B633,1))), IF(L633&lt;=INDIRECT("FECHA_"&amp;$B633,1),"INCUMPLIDA","PROCESO"), "VERIFICAR FECHA")),"SIN VALOR AVANCE")</f>
        <v>PROCESO</v>
      </c>
    </row>
    <row r="634" spans="1:17" ht="135" customHeight="1" x14ac:dyDescent="0.2">
      <c r="A634" s="331" t="s">
        <v>17</v>
      </c>
      <c r="B634" s="332" t="s">
        <v>14</v>
      </c>
      <c r="C634" s="767"/>
      <c r="D634" s="767"/>
      <c r="E634" s="769"/>
      <c r="F634" s="769"/>
      <c r="G634" s="320" t="s">
        <v>117</v>
      </c>
      <c r="H634" s="321" t="s">
        <v>118</v>
      </c>
      <c r="I634" s="321" t="s">
        <v>119</v>
      </c>
      <c r="J634" s="350">
        <v>2</v>
      </c>
      <c r="K634" s="327">
        <v>45748</v>
      </c>
      <c r="L634" s="327">
        <v>45930</v>
      </c>
      <c r="M634" s="324">
        <f t="shared" si="26"/>
        <v>26</v>
      </c>
      <c r="N634" s="325">
        <v>0</v>
      </c>
      <c r="O634" s="321" t="s">
        <v>2912</v>
      </c>
      <c r="P634" s="325">
        <f t="shared" si="27"/>
        <v>0</v>
      </c>
      <c r="Q634" s="326" t="str" cm="1">
        <f t="array" aca="1" ref="Q634" ca="1">IF(ISNUMBER(P634),IF(P634=100%,"CUMPLIDA",IF(AND(ISNUMBER(L634),ISNUMBER(INDIRECT("FECHA_"&amp;$B634,1))), IF(L634&lt;=INDIRECT("FECHA_"&amp;$B634,1),"INCUMPLIDA","PROCESO"), "VERIFICAR FECHA")),"SIN VALOR AVANCE")</f>
        <v>PROCESO</v>
      </c>
    </row>
    <row r="635" spans="1:17" ht="150" x14ac:dyDescent="0.2">
      <c r="A635" s="331" t="s">
        <v>17</v>
      </c>
      <c r="B635" s="332" t="s">
        <v>14</v>
      </c>
      <c r="C635" s="767"/>
      <c r="D635" s="767"/>
      <c r="E635" s="769"/>
      <c r="F635" s="769"/>
      <c r="G635" s="320" t="s">
        <v>2914</v>
      </c>
      <c r="H635" s="321" t="s">
        <v>2915</v>
      </c>
      <c r="I635" s="321" t="s">
        <v>2916</v>
      </c>
      <c r="J635" s="350">
        <v>4</v>
      </c>
      <c r="K635" s="327">
        <v>45047</v>
      </c>
      <c r="L635" s="327">
        <v>45473</v>
      </c>
      <c r="M635" s="324">
        <f t="shared" si="26"/>
        <v>60.857142857142854</v>
      </c>
      <c r="N635" s="325">
        <v>1</v>
      </c>
      <c r="O635" s="321" t="s">
        <v>2917</v>
      </c>
      <c r="P635" s="325">
        <f t="shared" si="27"/>
        <v>1</v>
      </c>
      <c r="Q635" s="326" t="str" cm="1">
        <f t="array" aca="1" ref="Q635" ca="1">IF(ISNUMBER(P635),IF(P635=100%,"CUMPLIDA",IF(AND(ISNUMBER(L635),ISNUMBER(INDIRECT("FECHA_"&amp;$B635,1))), IF(L635&lt;=INDIRECT("FECHA_"&amp;$B635,1),"INCUMPLIDA","PROCESO"), "VERIFICAR FECHA")),"SIN VALOR AVANCE")</f>
        <v>CUMPLIDA</v>
      </c>
    </row>
    <row r="636" spans="1:17" ht="90" x14ac:dyDescent="0.2">
      <c r="A636" s="331" t="s">
        <v>17</v>
      </c>
      <c r="B636" s="332" t="s">
        <v>14</v>
      </c>
      <c r="C636" s="767"/>
      <c r="D636" s="767"/>
      <c r="E636" s="769"/>
      <c r="F636" s="769"/>
      <c r="G636" s="320" t="s">
        <v>2918</v>
      </c>
      <c r="H636" s="321" t="s">
        <v>2919</v>
      </c>
      <c r="I636" s="321" t="s">
        <v>2920</v>
      </c>
      <c r="J636" s="350">
        <v>2</v>
      </c>
      <c r="K636" s="327">
        <v>45047</v>
      </c>
      <c r="L636" s="327">
        <v>45473</v>
      </c>
      <c r="M636" s="324">
        <f t="shared" si="26"/>
        <v>60.857142857142854</v>
      </c>
      <c r="N636" s="325">
        <v>1</v>
      </c>
      <c r="O636" s="321" t="s">
        <v>2921</v>
      </c>
      <c r="P636" s="325">
        <f t="shared" si="27"/>
        <v>1</v>
      </c>
      <c r="Q636" s="326" t="str" cm="1">
        <f t="array" aca="1" ref="Q636" ca="1">IF(ISNUMBER(P636),IF(P636=100%,"CUMPLIDA",IF(AND(ISNUMBER(L636),ISNUMBER(INDIRECT("FECHA_"&amp;$B636,1))), IF(L636&lt;=INDIRECT("FECHA_"&amp;$B636,1),"INCUMPLIDA","PROCESO"), "VERIFICAR FECHA")),"SIN VALOR AVANCE")</f>
        <v>CUMPLIDA</v>
      </c>
    </row>
    <row r="637" spans="1:17" ht="60.75" x14ac:dyDescent="0.2">
      <c r="A637" s="331" t="s">
        <v>17</v>
      </c>
      <c r="B637" s="332" t="s">
        <v>14</v>
      </c>
      <c r="C637" s="767"/>
      <c r="D637" s="767"/>
      <c r="E637" s="769"/>
      <c r="F637" s="769"/>
      <c r="G637" s="320" t="s">
        <v>2922</v>
      </c>
      <c r="H637" s="321" t="s">
        <v>2923</v>
      </c>
      <c r="I637" s="321" t="s">
        <v>255</v>
      </c>
      <c r="J637" s="350">
        <v>1</v>
      </c>
      <c r="K637" s="327">
        <v>43831</v>
      </c>
      <c r="L637" s="327">
        <v>44043</v>
      </c>
      <c r="M637" s="324">
        <f t="shared" si="26"/>
        <v>30.285714285714285</v>
      </c>
      <c r="N637" s="325">
        <v>1</v>
      </c>
      <c r="O637" s="321" t="s">
        <v>2924</v>
      </c>
      <c r="P637" s="325">
        <f t="shared" si="27"/>
        <v>1</v>
      </c>
      <c r="Q637" s="326" t="str" cm="1">
        <f t="array" aca="1" ref="Q637" ca="1">IF(ISNUMBER(P637),IF(P637=100%,"CUMPLIDA",IF(AND(ISNUMBER(L637),ISNUMBER(INDIRECT("FECHA_"&amp;$B637,1))), IF(L637&lt;=INDIRECT("FECHA_"&amp;$B637,1),"INCUMPLIDA","PROCESO"), "VERIFICAR FECHA")),"SIN VALOR AVANCE")</f>
        <v>CUMPLIDA</v>
      </c>
    </row>
    <row r="638" spans="1:17" ht="60.75" x14ac:dyDescent="0.2">
      <c r="A638" s="331" t="s">
        <v>17</v>
      </c>
      <c r="B638" s="332" t="s">
        <v>14</v>
      </c>
      <c r="C638" s="767"/>
      <c r="D638" s="767"/>
      <c r="E638" s="769"/>
      <c r="F638" s="769"/>
      <c r="G638" s="320" t="s">
        <v>2925</v>
      </c>
      <c r="H638" s="321" t="s">
        <v>2926</v>
      </c>
      <c r="I638" s="321" t="s">
        <v>2839</v>
      </c>
      <c r="J638" s="352">
        <v>1</v>
      </c>
      <c r="K638" s="327">
        <v>43831</v>
      </c>
      <c r="L638" s="327">
        <v>44742</v>
      </c>
      <c r="M638" s="324">
        <f t="shared" si="26"/>
        <v>130.14285714285714</v>
      </c>
      <c r="N638" s="325">
        <v>1</v>
      </c>
      <c r="O638" s="321" t="s">
        <v>2927</v>
      </c>
      <c r="P638" s="325">
        <f t="shared" si="27"/>
        <v>1</v>
      </c>
      <c r="Q638" s="326" t="str" cm="1">
        <f t="array" aca="1" ref="Q638" ca="1">IF(ISNUMBER(P638),IF(P638=100%,"CUMPLIDA",IF(AND(ISNUMBER(L638),ISNUMBER(INDIRECT("FECHA_"&amp;$B638,1))), IF(L638&lt;=INDIRECT("FECHA_"&amp;$B638,1),"INCUMPLIDA","PROCESO"), "VERIFICAR FECHA")),"SIN VALOR AVANCE")</f>
        <v>CUMPLIDA</v>
      </c>
    </row>
    <row r="639" spans="1:17" ht="150.75" x14ac:dyDescent="0.2">
      <c r="A639" s="331" t="s">
        <v>17</v>
      </c>
      <c r="B639" s="332" t="s">
        <v>14</v>
      </c>
      <c r="C639" s="767"/>
      <c r="D639" s="767"/>
      <c r="E639" s="769"/>
      <c r="F639" s="769"/>
      <c r="G639" s="320" t="s">
        <v>2928</v>
      </c>
      <c r="H639" s="321" t="s">
        <v>2929</v>
      </c>
      <c r="I639" s="321" t="s">
        <v>2930</v>
      </c>
      <c r="J639" s="352">
        <v>1</v>
      </c>
      <c r="K639" s="327">
        <v>43936</v>
      </c>
      <c r="L639" s="327">
        <v>44043</v>
      </c>
      <c r="M639" s="324">
        <f t="shared" si="26"/>
        <v>15.285714285714286</v>
      </c>
      <c r="N639" s="325">
        <v>1</v>
      </c>
      <c r="O639" s="321" t="s">
        <v>2931</v>
      </c>
      <c r="P639" s="325">
        <f t="shared" si="27"/>
        <v>1</v>
      </c>
      <c r="Q639" s="326" t="str" cm="1">
        <f t="array" aca="1" ref="Q639" ca="1">IF(ISNUMBER(P639),IF(P639=100%,"CUMPLIDA",IF(AND(ISNUMBER(L639),ISNUMBER(INDIRECT("FECHA_"&amp;$B639,1))), IF(L639&lt;=INDIRECT("FECHA_"&amp;$B639,1),"INCUMPLIDA","PROCESO"), "VERIFICAR FECHA")),"SIN VALOR AVANCE")</f>
        <v>CUMPLIDA</v>
      </c>
    </row>
    <row r="640" spans="1:17" ht="195" x14ac:dyDescent="0.2">
      <c r="A640" s="331" t="s">
        <v>17</v>
      </c>
      <c r="B640" s="332" t="s">
        <v>14</v>
      </c>
      <c r="C640" s="767"/>
      <c r="D640" s="767"/>
      <c r="E640" s="769"/>
      <c r="F640" s="769"/>
      <c r="G640" s="320" t="s">
        <v>2932</v>
      </c>
      <c r="H640" s="353" t="s">
        <v>2933</v>
      </c>
      <c r="I640" s="353" t="s">
        <v>2934</v>
      </c>
      <c r="J640" s="350">
        <v>1</v>
      </c>
      <c r="K640" s="354">
        <v>43936</v>
      </c>
      <c r="L640" s="354">
        <v>43982</v>
      </c>
      <c r="M640" s="324">
        <f>(L640-K640)/7</f>
        <v>6.5714285714285712</v>
      </c>
      <c r="N640" s="325">
        <v>1</v>
      </c>
      <c r="O640" s="321" t="s">
        <v>2935</v>
      </c>
      <c r="P640" s="325">
        <f>IF(B640="ITRC",N640,N640/J640)</f>
        <v>1</v>
      </c>
      <c r="Q640" s="326" t="str" cm="1">
        <f t="array" aca="1" ref="Q640" ca="1">IF(ISNUMBER(P640),IF(P640=100%,"CUMPLIDA",IF(AND(ISNUMBER(L640),ISNUMBER(INDIRECT("FECHA_"&amp;$B640,1))), IF(L640&lt;=INDIRECT("FECHA_"&amp;$B640,1),"INCUMPLIDA","PROCESO"), "VERIFICAR FECHA")),"SIN VALOR AVANCE")</f>
        <v>CUMPLIDA</v>
      </c>
    </row>
    <row r="641" spans="1:17" ht="150.75" customHeight="1" x14ac:dyDescent="0.2">
      <c r="A641" s="331" t="s">
        <v>17</v>
      </c>
      <c r="B641" s="332" t="s">
        <v>14</v>
      </c>
      <c r="C641" s="767" t="s">
        <v>2936</v>
      </c>
      <c r="D641" s="767" t="s">
        <v>1518</v>
      </c>
      <c r="E641" s="769" t="s">
        <v>2937</v>
      </c>
      <c r="F641" s="769" t="s">
        <v>2938</v>
      </c>
      <c r="G641" s="320" t="s">
        <v>2939</v>
      </c>
      <c r="H641" s="321" t="s">
        <v>2940</v>
      </c>
      <c r="I641" s="321" t="s">
        <v>2941</v>
      </c>
      <c r="J641" s="322">
        <v>40</v>
      </c>
      <c r="K641" s="323">
        <v>44256</v>
      </c>
      <c r="L641" s="323">
        <v>44834</v>
      </c>
      <c r="M641" s="324">
        <f t="shared" ref="M641:M681" si="28">(L641-K641)/7</f>
        <v>82.571428571428569</v>
      </c>
      <c r="N641" s="325">
        <v>1</v>
      </c>
      <c r="O641" s="321" t="s">
        <v>2942</v>
      </c>
      <c r="P641" s="325">
        <f t="shared" ref="P641:P690" si="29">IF(B641="ITRC",N641,N641/J641)</f>
        <v>1</v>
      </c>
      <c r="Q641" s="326" t="str" cm="1">
        <f t="array" aca="1" ref="Q641" ca="1">IF(ISNUMBER(P641),IF(P641=100%,"CUMPLIDA",IF(AND(ISNUMBER(L641),ISNUMBER(INDIRECT("FECHA_"&amp;$B641,1))), IF(L641&lt;=INDIRECT("FECHA_"&amp;$B641,1),"INCUMPLIDA","PROCESO"), "VERIFICAR FECHA")),"SIN VALOR AVANCE")</f>
        <v>CUMPLIDA</v>
      </c>
    </row>
    <row r="642" spans="1:17" ht="135.75" x14ac:dyDescent="0.2">
      <c r="A642" s="331" t="s">
        <v>17</v>
      </c>
      <c r="B642" s="332" t="s">
        <v>14</v>
      </c>
      <c r="C642" s="767"/>
      <c r="D642" s="767"/>
      <c r="E642" s="769"/>
      <c r="F642" s="769"/>
      <c r="G642" s="320" t="s">
        <v>2943</v>
      </c>
      <c r="H642" s="321" t="s">
        <v>2944</v>
      </c>
      <c r="I642" s="321" t="s">
        <v>2945</v>
      </c>
      <c r="J642" s="322">
        <v>1</v>
      </c>
      <c r="K642" s="323">
        <v>44075</v>
      </c>
      <c r="L642" s="323">
        <v>44926</v>
      </c>
      <c r="M642" s="324">
        <f t="shared" si="28"/>
        <v>121.57142857142857</v>
      </c>
      <c r="N642" s="325">
        <v>1</v>
      </c>
      <c r="O642" s="321" t="s">
        <v>2946</v>
      </c>
      <c r="P642" s="325">
        <f t="shared" si="29"/>
        <v>1</v>
      </c>
      <c r="Q642" s="326" t="str" cm="1">
        <f t="array" aca="1" ref="Q642" ca="1">IF(ISNUMBER(P642),IF(P642=100%,"CUMPLIDA",IF(AND(ISNUMBER(L642),ISNUMBER(INDIRECT("FECHA_"&amp;$B642,1))), IF(L642&lt;=INDIRECT("FECHA_"&amp;$B642,1),"INCUMPLIDA","PROCESO"), "VERIFICAR FECHA")),"SIN VALOR AVANCE")</f>
        <v>CUMPLIDA</v>
      </c>
    </row>
    <row r="643" spans="1:17" ht="135.75" x14ac:dyDescent="0.2">
      <c r="A643" s="331" t="s">
        <v>17</v>
      </c>
      <c r="B643" s="332" t="s">
        <v>14</v>
      </c>
      <c r="C643" s="767"/>
      <c r="D643" s="767"/>
      <c r="E643" s="769"/>
      <c r="F643" s="769"/>
      <c r="G643" s="320" t="s">
        <v>2947</v>
      </c>
      <c r="H643" s="321" t="s">
        <v>2948</v>
      </c>
      <c r="I643" s="321" t="s">
        <v>2949</v>
      </c>
      <c r="J643" s="322">
        <v>1</v>
      </c>
      <c r="K643" s="323">
        <v>44136</v>
      </c>
      <c r="L643" s="323">
        <v>44286</v>
      </c>
      <c r="M643" s="324">
        <f t="shared" si="28"/>
        <v>21.428571428571427</v>
      </c>
      <c r="N643" s="325">
        <v>1</v>
      </c>
      <c r="O643" s="321" t="s">
        <v>2950</v>
      </c>
      <c r="P643" s="325">
        <f t="shared" si="29"/>
        <v>1</v>
      </c>
      <c r="Q643" s="326" t="str" cm="1">
        <f t="array" aca="1" ref="Q643" ca="1">IF(ISNUMBER(P643),IF(P643=100%,"CUMPLIDA",IF(AND(ISNUMBER(L643),ISNUMBER(INDIRECT("FECHA_"&amp;$B643,1))), IF(L643&lt;=INDIRECT("FECHA_"&amp;$B643,1),"INCUMPLIDA","PROCESO"), "VERIFICAR FECHA")),"SIN VALOR AVANCE")</f>
        <v>CUMPLIDA</v>
      </c>
    </row>
    <row r="644" spans="1:17" ht="165" customHeight="1" x14ac:dyDescent="0.2">
      <c r="A644" s="331" t="s">
        <v>17</v>
      </c>
      <c r="B644" s="332" t="s">
        <v>14</v>
      </c>
      <c r="C644" s="767"/>
      <c r="D644" s="767"/>
      <c r="E644" s="769"/>
      <c r="F644" s="769"/>
      <c r="G644" s="320" t="s">
        <v>2951</v>
      </c>
      <c r="H644" s="321" t="s">
        <v>2952</v>
      </c>
      <c r="I644" s="321" t="s">
        <v>2953</v>
      </c>
      <c r="J644" s="322">
        <v>1</v>
      </c>
      <c r="K644" s="323">
        <v>44044</v>
      </c>
      <c r="L644" s="323">
        <v>44196</v>
      </c>
      <c r="M644" s="324">
        <f t="shared" si="28"/>
        <v>21.714285714285715</v>
      </c>
      <c r="N644" s="325">
        <v>1</v>
      </c>
      <c r="O644" s="321" t="s">
        <v>2946</v>
      </c>
      <c r="P644" s="325">
        <f t="shared" si="29"/>
        <v>1</v>
      </c>
      <c r="Q644" s="326" t="str" cm="1">
        <f t="array" aca="1" ref="Q644" ca="1">IF(ISNUMBER(P644),IF(P644=100%,"CUMPLIDA",IF(AND(ISNUMBER(L644),ISNUMBER(INDIRECT("FECHA_"&amp;$B644,1))), IF(L644&lt;=INDIRECT("FECHA_"&amp;$B644,1),"INCUMPLIDA","PROCESO"), "VERIFICAR FECHA")),"SIN VALOR AVANCE")</f>
        <v>CUMPLIDA</v>
      </c>
    </row>
    <row r="645" spans="1:17" ht="135.75" x14ac:dyDescent="0.2">
      <c r="A645" s="331" t="s">
        <v>17</v>
      </c>
      <c r="B645" s="332" t="s">
        <v>14</v>
      </c>
      <c r="C645" s="767"/>
      <c r="D645" s="767"/>
      <c r="E645" s="769"/>
      <c r="F645" s="769"/>
      <c r="G645" s="320" t="s">
        <v>2954</v>
      </c>
      <c r="H645" s="321" t="s">
        <v>2955</v>
      </c>
      <c r="I645" s="321" t="s">
        <v>2956</v>
      </c>
      <c r="J645" s="322">
        <v>2</v>
      </c>
      <c r="K645" s="323">
        <v>44197</v>
      </c>
      <c r="L645" s="323">
        <v>44926</v>
      </c>
      <c r="M645" s="324">
        <f t="shared" si="28"/>
        <v>104.14285714285714</v>
      </c>
      <c r="N645" s="325">
        <v>1</v>
      </c>
      <c r="O645" s="321" t="s">
        <v>2946</v>
      </c>
      <c r="P645" s="325">
        <f t="shared" si="29"/>
        <v>1</v>
      </c>
      <c r="Q645" s="326" t="str" cm="1">
        <f t="array" aca="1" ref="Q645" ca="1">IF(ISNUMBER(P645),IF(P645=100%,"CUMPLIDA",IF(AND(ISNUMBER(L645),ISNUMBER(INDIRECT("FECHA_"&amp;$B645,1))), IF(L645&lt;=INDIRECT("FECHA_"&amp;$B645,1),"INCUMPLIDA","PROCESO"), "VERIFICAR FECHA")),"SIN VALOR AVANCE")</f>
        <v>CUMPLIDA</v>
      </c>
    </row>
    <row r="646" spans="1:17" ht="165.75" customHeight="1" x14ac:dyDescent="0.2">
      <c r="A646" s="331" t="s">
        <v>17</v>
      </c>
      <c r="B646" s="332" t="s">
        <v>14</v>
      </c>
      <c r="C646" s="767"/>
      <c r="D646" s="767"/>
      <c r="E646" s="769"/>
      <c r="F646" s="769"/>
      <c r="G646" s="769" t="s">
        <v>2957</v>
      </c>
      <c r="H646" s="321" t="s">
        <v>2958</v>
      </c>
      <c r="I646" s="321" t="s">
        <v>2959</v>
      </c>
      <c r="J646" s="322">
        <v>1</v>
      </c>
      <c r="K646" s="323">
        <v>44378</v>
      </c>
      <c r="L646" s="323">
        <v>44408</v>
      </c>
      <c r="M646" s="324">
        <f t="shared" si="28"/>
        <v>4.2857142857142856</v>
      </c>
      <c r="N646" s="325">
        <v>1</v>
      </c>
      <c r="O646" s="321" t="s">
        <v>2946</v>
      </c>
      <c r="P646" s="325">
        <f t="shared" si="29"/>
        <v>1</v>
      </c>
      <c r="Q646" s="326" t="str" cm="1">
        <f t="array" aca="1" ref="Q646" ca="1">IF(ISNUMBER(P646),IF(P646=100%,"CUMPLIDA",IF(AND(ISNUMBER(L646),ISNUMBER(INDIRECT("FECHA_"&amp;$B646,1))), IF(L646&lt;=INDIRECT("FECHA_"&amp;$B646,1),"INCUMPLIDA","PROCESO"), "VERIFICAR FECHA")),"SIN VALOR AVANCE")</f>
        <v>CUMPLIDA</v>
      </c>
    </row>
    <row r="647" spans="1:17" ht="135.75" customHeight="1" x14ac:dyDescent="0.2">
      <c r="A647" s="331" t="s">
        <v>17</v>
      </c>
      <c r="B647" s="332" t="s">
        <v>14</v>
      </c>
      <c r="C647" s="767"/>
      <c r="D647" s="767"/>
      <c r="E647" s="769" t="s">
        <v>2960</v>
      </c>
      <c r="F647" s="769"/>
      <c r="G647" s="769"/>
      <c r="H647" s="321" t="s">
        <v>2958</v>
      </c>
      <c r="I647" s="321" t="s">
        <v>2961</v>
      </c>
      <c r="J647" s="322">
        <v>1</v>
      </c>
      <c r="K647" s="323">
        <v>44409</v>
      </c>
      <c r="L647" s="323">
        <v>44561</v>
      </c>
      <c r="M647" s="324">
        <f t="shared" si="28"/>
        <v>21.714285714285715</v>
      </c>
      <c r="N647" s="325">
        <v>1</v>
      </c>
      <c r="O647" s="321" t="s">
        <v>2946</v>
      </c>
      <c r="P647" s="325">
        <f t="shared" si="29"/>
        <v>1</v>
      </c>
      <c r="Q647" s="326" t="str" cm="1">
        <f t="array" aca="1" ref="Q647" ca="1">IF(ISNUMBER(P647),IF(P647=100%,"CUMPLIDA",IF(AND(ISNUMBER(L647),ISNUMBER(INDIRECT("FECHA_"&amp;$B647,1))), IF(L647&lt;=INDIRECT("FECHA_"&amp;$B647,1),"INCUMPLIDA","PROCESO"), "VERIFICAR FECHA")),"SIN VALOR AVANCE")</f>
        <v>CUMPLIDA</v>
      </c>
    </row>
    <row r="648" spans="1:17" ht="135.75" x14ac:dyDescent="0.2">
      <c r="A648" s="331" t="s">
        <v>17</v>
      </c>
      <c r="B648" s="332" t="s">
        <v>14</v>
      </c>
      <c r="C648" s="767"/>
      <c r="D648" s="767"/>
      <c r="E648" s="769"/>
      <c r="F648" s="769"/>
      <c r="G648" s="769"/>
      <c r="H648" s="321" t="s">
        <v>2958</v>
      </c>
      <c r="I648" s="321" t="s">
        <v>2962</v>
      </c>
      <c r="J648" s="322">
        <v>1</v>
      </c>
      <c r="K648" s="323">
        <v>44743</v>
      </c>
      <c r="L648" s="323">
        <v>44773</v>
      </c>
      <c r="M648" s="324">
        <f t="shared" si="28"/>
        <v>4.2857142857142856</v>
      </c>
      <c r="N648" s="325">
        <v>1</v>
      </c>
      <c r="O648" s="321" t="s">
        <v>2946</v>
      </c>
      <c r="P648" s="325">
        <f t="shared" si="29"/>
        <v>1</v>
      </c>
      <c r="Q648" s="326" t="str" cm="1">
        <f t="array" aca="1" ref="Q648" ca="1">IF(ISNUMBER(P648),IF(P648=100%,"CUMPLIDA",IF(AND(ISNUMBER(L648),ISNUMBER(INDIRECT("FECHA_"&amp;$B648,1))), IF(L648&lt;=INDIRECT("FECHA_"&amp;$B648,1),"INCUMPLIDA","PROCESO"), "VERIFICAR FECHA")),"SIN VALOR AVANCE")</f>
        <v>CUMPLIDA</v>
      </c>
    </row>
    <row r="649" spans="1:17" ht="135.75" x14ac:dyDescent="0.2">
      <c r="A649" s="331" t="s">
        <v>17</v>
      </c>
      <c r="B649" s="332" t="s">
        <v>14</v>
      </c>
      <c r="C649" s="767"/>
      <c r="D649" s="767"/>
      <c r="E649" s="769"/>
      <c r="F649" s="769"/>
      <c r="G649" s="769"/>
      <c r="H649" s="321" t="s">
        <v>2958</v>
      </c>
      <c r="I649" s="321" t="s">
        <v>2961</v>
      </c>
      <c r="J649" s="322">
        <v>1</v>
      </c>
      <c r="K649" s="323">
        <v>44774</v>
      </c>
      <c r="L649" s="323">
        <v>44926</v>
      </c>
      <c r="M649" s="324">
        <f t="shared" si="28"/>
        <v>21.714285714285715</v>
      </c>
      <c r="N649" s="325">
        <v>1</v>
      </c>
      <c r="O649" s="321" t="s">
        <v>2946</v>
      </c>
      <c r="P649" s="325">
        <f t="shared" si="29"/>
        <v>1</v>
      </c>
      <c r="Q649" s="326" t="str" cm="1">
        <f t="array" aca="1" ref="Q649" ca="1">IF(ISNUMBER(P649),IF(P649=100%,"CUMPLIDA",IF(AND(ISNUMBER(L649),ISNUMBER(INDIRECT("FECHA_"&amp;$B649,1))), IF(L649&lt;=INDIRECT("FECHA_"&amp;$B649,1),"INCUMPLIDA","PROCESO"), "VERIFICAR FECHA")),"SIN VALOR AVANCE")</f>
        <v>CUMPLIDA</v>
      </c>
    </row>
    <row r="650" spans="1:17" ht="135.75" x14ac:dyDescent="0.2">
      <c r="A650" s="331" t="s">
        <v>17</v>
      </c>
      <c r="B650" s="332" t="s">
        <v>14</v>
      </c>
      <c r="C650" s="767"/>
      <c r="D650" s="767"/>
      <c r="E650" s="769"/>
      <c r="F650" s="769"/>
      <c r="G650" s="320" t="s">
        <v>2963</v>
      </c>
      <c r="H650" s="321" t="s">
        <v>2964</v>
      </c>
      <c r="I650" s="321" t="s">
        <v>2965</v>
      </c>
      <c r="J650" s="322">
        <v>1</v>
      </c>
      <c r="K650" s="323">
        <v>43800</v>
      </c>
      <c r="L650" s="323">
        <v>44316</v>
      </c>
      <c r="M650" s="324">
        <f t="shared" si="28"/>
        <v>73.714285714285708</v>
      </c>
      <c r="N650" s="325">
        <v>1</v>
      </c>
      <c r="O650" s="321" t="s">
        <v>2950</v>
      </c>
      <c r="P650" s="325">
        <f t="shared" si="29"/>
        <v>1</v>
      </c>
      <c r="Q650" s="326" t="str" cm="1">
        <f t="array" aca="1" ref="Q650" ca="1">IF(ISNUMBER(P650),IF(P650=100%,"CUMPLIDA",IF(AND(ISNUMBER(L650),ISNUMBER(INDIRECT("FECHA_"&amp;$B650,1))), IF(L650&lt;=INDIRECT("FECHA_"&amp;$B650,1),"INCUMPLIDA","PROCESO"), "VERIFICAR FECHA")),"SIN VALOR AVANCE")</f>
        <v>CUMPLIDA</v>
      </c>
    </row>
    <row r="651" spans="1:17" ht="90.75" x14ac:dyDescent="0.2">
      <c r="A651" s="331" t="s">
        <v>17</v>
      </c>
      <c r="B651" s="332" t="s">
        <v>14</v>
      </c>
      <c r="C651" s="767"/>
      <c r="D651" s="767"/>
      <c r="E651" s="769"/>
      <c r="F651" s="769"/>
      <c r="G651" s="769" t="s">
        <v>2966</v>
      </c>
      <c r="H651" s="321" t="s">
        <v>2967</v>
      </c>
      <c r="I651" s="321" t="s">
        <v>2968</v>
      </c>
      <c r="J651" s="322">
        <v>4</v>
      </c>
      <c r="K651" s="323">
        <v>44197</v>
      </c>
      <c r="L651" s="323">
        <v>44926</v>
      </c>
      <c r="M651" s="324">
        <f t="shared" si="28"/>
        <v>104.14285714285714</v>
      </c>
      <c r="N651" s="325">
        <v>1</v>
      </c>
      <c r="O651" s="321" t="s">
        <v>2969</v>
      </c>
      <c r="P651" s="325">
        <f t="shared" si="29"/>
        <v>1</v>
      </c>
      <c r="Q651" s="326" t="str" cm="1">
        <f t="array" aca="1" ref="Q651" ca="1">IF(ISNUMBER(P651),IF(P651=100%,"CUMPLIDA",IF(AND(ISNUMBER(L651),ISNUMBER(INDIRECT("FECHA_"&amp;$B651,1))), IF(L651&lt;=INDIRECT("FECHA_"&amp;$B651,1),"INCUMPLIDA","PROCESO"), "VERIFICAR FECHA")),"SIN VALOR AVANCE")</f>
        <v>CUMPLIDA</v>
      </c>
    </row>
    <row r="652" spans="1:17" ht="150.75" x14ac:dyDescent="0.2">
      <c r="A652" s="331" t="s">
        <v>17</v>
      </c>
      <c r="B652" s="332" t="s">
        <v>14</v>
      </c>
      <c r="C652" s="767"/>
      <c r="D652" s="767"/>
      <c r="E652" s="769"/>
      <c r="F652" s="769"/>
      <c r="G652" s="769"/>
      <c r="H652" s="321" t="s">
        <v>2967</v>
      </c>
      <c r="I652" s="321" t="s">
        <v>2968</v>
      </c>
      <c r="J652" s="322">
        <v>2</v>
      </c>
      <c r="K652" s="323">
        <v>44197</v>
      </c>
      <c r="L652" s="323">
        <v>44561</v>
      </c>
      <c r="M652" s="324">
        <f t="shared" si="28"/>
        <v>52</v>
      </c>
      <c r="N652" s="325">
        <v>1</v>
      </c>
      <c r="O652" s="321" t="s">
        <v>2970</v>
      </c>
      <c r="P652" s="325">
        <f t="shared" si="29"/>
        <v>1</v>
      </c>
      <c r="Q652" s="326" t="str" cm="1">
        <f t="array" aca="1" ref="Q652" ca="1">IF(ISNUMBER(P652),IF(P652=100%,"CUMPLIDA",IF(AND(ISNUMBER(L652),ISNUMBER(INDIRECT("FECHA_"&amp;$B652,1))), IF(L652&lt;=INDIRECT("FECHA_"&amp;$B652,1),"INCUMPLIDA","PROCESO"), "VERIFICAR FECHA")),"SIN VALOR AVANCE")</f>
        <v>CUMPLIDA</v>
      </c>
    </row>
    <row r="653" spans="1:17" ht="135.75" customHeight="1" x14ac:dyDescent="0.2">
      <c r="A653" s="331" t="s">
        <v>17</v>
      </c>
      <c r="B653" s="332" t="s">
        <v>14</v>
      </c>
      <c r="C653" s="767"/>
      <c r="D653" s="767"/>
      <c r="E653" s="769" t="s">
        <v>2971</v>
      </c>
      <c r="F653" s="769"/>
      <c r="G653" s="769"/>
      <c r="H653" s="321" t="s">
        <v>2967</v>
      </c>
      <c r="I653" s="321" t="s">
        <v>2968</v>
      </c>
      <c r="J653" s="322">
        <v>2</v>
      </c>
      <c r="K653" s="323">
        <v>44197</v>
      </c>
      <c r="L653" s="323">
        <v>44561</v>
      </c>
      <c r="M653" s="324">
        <f t="shared" si="28"/>
        <v>52</v>
      </c>
      <c r="N653" s="325">
        <v>1</v>
      </c>
      <c r="O653" s="321" t="s">
        <v>2972</v>
      </c>
      <c r="P653" s="325">
        <f t="shared" si="29"/>
        <v>1</v>
      </c>
      <c r="Q653" s="326" t="str" cm="1">
        <f t="array" aca="1" ref="Q653" ca="1">IF(ISNUMBER(P653),IF(P653=100%,"CUMPLIDA",IF(AND(ISNUMBER(L653),ISNUMBER(INDIRECT("FECHA_"&amp;$B653,1))), IF(L653&lt;=INDIRECT("FECHA_"&amp;$B653,1),"INCUMPLIDA","PROCESO"), "VERIFICAR FECHA")),"SIN VALOR AVANCE")</f>
        <v>CUMPLIDA</v>
      </c>
    </row>
    <row r="654" spans="1:17" ht="135.75" x14ac:dyDescent="0.2">
      <c r="A654" s="331" t="s">
        <v>17</v>
      </c>
      <c r="B654" s="332" t="s">
        <v>14</v>
      </c>
      <c r="C654" s="767"/>
      <c r="D654" s="767"/>
      <c r="E654" s="769"/>
      <c r="F654" s="769"/>
      <c r="G654" s="769"/>
      <c r="H654" s="321" t="s">
        <v>2967</v>
      </c>
      <c r="I654" s="321" t="s">
        <v>2968</v>
      </c>
      <c r="J654" s="322">
        <v>2</v>
      </c>
      <c r="K654" s="323">
        <v>44197</v>
      </c>
      <c r="L654" s="323">
        <v>44561</v>
      </c>
      <c r="M654" s="324">
        <f t="shared" si="28"/>
        <v>52</v>
      </c>
      <c r="N654" s="325">
        <v>1</v>
      </c>
      <c r="O654" s="321" t="s">
        <v>2973</v>
      </c>
      <c r="P654" s="325">
        <f t="shared" si="29"/>
        <v>1</v>
      </c>
      <c r="Q654" s="326" t="str" cm="1">
        <f t="array" aca="1" ref="Q654" ca="1">IF(ISNUMBER(P654),IF(P654=100%,"CUMPLIDA",IF(AND(ISNUMBER(L654),ISNUMBER(INDIRECT("FECHA_"&amp;$B654,1))), IF(L654&lt;=INDIRECT("FECHA_"&amp;$B654,1),"INCUMPLIDA","PROCESO"), "VERIFICAR FECHA")),"SIN VALOR AVANCE")</f>
        <v>CUMPLIDA</v>
      </c>
    </row>
    <row r="655" spans="1:17" ht="135.75" x14ac:dyDescent="0.2">
      <c r="A655" s="331" t="s">
        <v>17</v>
      </c>
      <c r="B655" s="332" t="s">
        <v>14</v>
      </c>
      <c r="C655" s="767"/>
      <c r="D655" s="767"/>
      <c r="E655" s="769"/>
      <c r="F655" s="769"/>
      <c r="G655" s="320" t="s">
        <v>2974</v>
      </c>
      <c r="H655" s="321" t="s">
        <v>2975</v>
      </c>
      <c r="I655" s="321" t="s">
        <v>2965</v>
      </c>
      <c r="J655" s="322">
        <v>1</v>
      </c>
      <c r="K655" s="323">
        <v>43800</v>
      </c>
      <c r="L655" s="323">
        <v>44316</v>
      </c>
      <c r="M655" s="324">
        <f t="shared" si="28"/>
        <v>73.714285714285708</v>
      </c>
      <c r="N655" s="325">
        <v>1</v>
      </c>
      <c r="O655" s="321" t="s">
        <v>2950</v>
      </c>
      <c r="P655" s="325">
        <f t="shared" si="29"/>
        <v>1</v>
      </c>
      <c r="Q655" s="326" t="str" cm="1">
        <f t="array" aca="1" ref="Q655" ca="1">IF(ISNUMBER(P655),IF(P655=100%,"CUMPLIDA",IF(AND(ISNUMBER(L655),ISNUMBER(INDIRECT("FECHA_"&amp;$B655,1))), IF(L655&lt;=INDIRECT("FECHA_"&amp;$B655,1),"INCUMPLIDA","PROCESO"), "VERIFICAR FECHA")),"SIN VALOR AVANCE")</f>
        <v>CUMPLIDA</v>
      </c>
    </row>
    <row r="656" spans="1:17" ht="135.75" x14ac:dyDescent="0.2">
      <c r="A656" s="331" t="s">
        <v>17</v>
      </c>
      <c r="B656" s="332" t="s">
        <v>14</v>
      </c>
      <c r="C656" s="767"/>
      <c r="D656" s="767"/>
      <c r="E656" s="769"/>
      <c r="F656" s="769"/>
      <c r="G656" s="320" t="s">
        <v>2976</v>
      </c>
      <c r="H656" s="321" t="s">
        <v>2977</v>
      </c>
      <c r="I656" s="321" t="s">
        <v>2965</v>
      </c>
      <c r="J656" s="322">
        <v>1</v>
      </c>
      <c r="K656" s="323">
        <v>43800</v>
      </c>
      <c r="L656" s="323">
        <v>44377</v>
      </c>
      <c r="M656" s="324">
        <f t="shared" si="28"/>
        <v>82.428571428571431</v>
      </c>
      <c r="N656" s="325">
        <v>1</v>
      </c>
      <c r="O656" s="321" t="s">
        <v>2950</v>
      </c>
      <c r="P656" s="325">
        <f t="shared" si="29"/>
        <v>1</v>
      </c>
      <c r="Q656" s="326" t="str" cm="1">
        <f t="array" aca="1" ref="Q656" ca="1">IF(ISNUMBER(P656),IF(P656=100%,"CUMPLIDA",IF(AND(ISNUMBER(L656),ISNUMBER(INDIRECT("FECHA_"&amp;$B656,1))), IF(L656&lt;=INDIRECT("FECHA_"&amp;$B656,1),"INCUMPLIDA","PROCESO"), "VERIFICAR FECHA")),"SIN VALOR AVANCE")</f>
        <v>CUMPLIDA</v>
      </c>
    </row>
    <row r="657" spans="1:18" ht="135.75" x14ac:dyDescent="0.2">
      <c r="A657" s="331" t="s">
        <v>17</v>
      </c>
      <c r="B657" s="332" t="s">
        <v>14</v>
      </c>
      <c r="C657" s="767"/>
      <c r="D657" s="767"/>
      <c r="E657" s="769"/>
      <c r="F657" s="769"/>
      <c r="G657" s="769" t="s">
        <v>2978</v>
      </c>
      <c r="H657" s="321" t="s">
        <v>2979</v>
      </c>
      <c r="I657" s="321" t="s">
        <v>2965</v>
      </c>
      <c r="J657" s="322">
        <v>1</v>
      </c>
      <c r="K657" s="323">
        <v>43800</v>
      </c>
      <c r="L657" s="323">
        <v>44377</v>
      </c>
      <c r="M657" s="324">
        <f t="shared" si="28"/>
        <v>82.428571428571431</v>
      </c>
      <c r="N657" s="325">
        <v>1</v>
      </c>
      <c r="O657" s="321" t="s">
        <v>2950</v>
      </c>
      <c r="P657" s="325">
        <f t="shared" si="29"/>
        <v>1</v>
      </c>
      <c r="Q657" s="326" t="str" cm="1">
        <f t="array" aca="1" ref="Q657" ca="1">IF(ISNUMBER(P657),IF(P657=100%,"CUMPLIDA",IF(AND(ISNUMBER(L657),ISNUMBER(INDIRECT("FECHA_"&amp;$B657,1))), IF(L657&lt;=INDIRECT("FECHA_"&amp;$B657,1),"INCUMPLIDA","PROCESO"), "VERIFICAR FECHA")),"SIN VALOR AVANCE")</f>
        <v>CUMPLIDA</v>
      </c>
    </row>
    <row r="658" spans="1:18" ht="135.75" x14ac:dyDescent="0.2">
      <c r="A658" s="331" t="s">
        <v>17</v>
      </c>
      <c r="B658" s="332" t="s">
        <v>14</v>
      </c>
      <c r="C658" s="767"/>
      <c r="D658" s="767"/>
      <c r="E658" s="769"/>
      <c r="F658" s="769"/>
      <c r="G658" s="769"/>
      <c r="H658" s="321" t="s">
        <v>2980</v>
      </c>
      <c r="I658" s="321" t="s">
        <v>2965</v>
      </c>
      <c r="J658" s="322">
        <v>1</v>
      </c>
      <c r="K658" s="323">
        <v>43800</v>
      </c>
      <c r="L658" s="323">
        <v>44377</v>
      </c>
      <c r="M658" s="324">
        <f t="shared" si="28"/>
        <v>82.428571428571431</v>
      </c>
      <c r="N658" s="325">
        <v>1</v>
      </c>
      <c r="O658" s="321" t="s">
        <v>2950</v>
      </c>
      <c r="P658" s="325">
        <f t="shared" si="29"/>
        <v>1</v>
      </c>
      <c r="Q658" s="326" t="str" cm="1">
        <f t="array" aca="1" ref="Q658" ca="1">IF(ISNUMBER(P658),IF(P658=100%,"CUMPLIDA",IF(AND(ISNUMBER(L658),ISNUMBER(INDIRECT("FECHA_"&amp;$B658,1))), IF(L658&lt;=INDIRECT("FECHA_"&amp;$B658,1),"INCUMPLIDA","PROCESO"), "VERIFICAR FECHA")),"SIN VALOR AVANCE")</f>
        <v>CUMPLIDA</v>
      </c>
    </row>
    <row r="659" spans="1:18" ht="135.75" x14ac:dyDescent="0.2">
      <c r="A659" s="331" t="s">
        <v>17</v>
      </c>
      <c r="B659" s="332" t="s">
        <v>14</v>
      </c>
      <c r="C659" s="767"/>
      <c r="D659" s="767"/>
      <c r="E659" s="769"/>
      <c r="F659" s="769"/>
      <c r="G659" s="320" t="s">
        <v>2981</v>
      </c>
      <c r="H659" s="321" t="s">
        <v>2982</v>
      </c>
      <c r="I659" s="321" t="s">
        <v>2965</v>
      </c>
      <c r="J659" s="322">
        <v>1</v>
      </c>
      <c r="K659" s="323">
        <v>43800</v>
      </c>
      <c r="L659" s="323">
        <v>44377</v>
      </c>
      <c r="M659" s="324">
        <f t="shared" si="28"/>
        <v>82.428571428571431</v>
      </c>
      <c r="N659" s="325">
        <v>1</v>
      </c>
      <c r="O659" s="321" t="s">
        <v>2950</v>
      </c>
      <c r="P659" s="325">
        <f t="shared" si="29"/>
        <v>1</v>
      </c>
      <c r="Q659" s="326" t="str" cm="1">
        <f t="array" aca="1" ref="Q659" ca="1">IF(ISNUMBER(P659),IF(P659=100%,"CUMPLIDA",IF(AND(ISNUMBER(L659),ISNUMBER(INDIRECT("FECHA_"&amp;$B659,1))), IF(L659&lt;=INDIRECT("FECHA_"&amp;$B659,1),"INCUMPLIDA","PROCESO"), "VERIFICAR FECHA")),"SIN VALOR AVANCE")</f>
        <v>CUMPLIDA</v>
      </c>
    </row>
    <row r="660" spans="1:18" ht="150.75" customHeight="1" x14ac:dyDescent="0.2">
      <c r="A660" s="331" t="s">
        <v>17</v>
      </c>
      <c r="B660" s="332" t="s">
        <v>14</v>
      </c>
      <c r="C660" s="767" t="s">
        <v>2983</v>
      </c>
      <c r="D660" s="767" t="s">
        <v>2984</v>
      </c>
      <c r="E660" s="769" t="s">
        <v>2985</v>
      </c>
      <c r="F660" s="769" t="s">
        <v>2986</v>
      </c>
      <c r="G660" s="320" t="s">
        <v>2238</v>
      </c>
      <c r="H660" s="321" t="s">
        <v>2987</v>
      </c>
      <c r="I660" s="321" t="s">
        <v>92</v>
      </c>
      <c r="J660" s="322">
        <v>1</v>
      </c>
      <c r="K660" s="323">
        <v>45231</v>
      </c>
      <c r="L660" s="323">
        <v>45504</v>
      </c>
      <c r="M660" s="324">
        <f t="shared" si="28"/>
        <v>39</v>
      </c>
      <c r="N660" s="325">
        <v>1</v>
      </c>
      <c r="O660" s="321" t="s">
        <v>2988</v>
      </c>
      <c r="P660" s="325">
        <f t="shared" si="29"/>
        <v>1</v>
      </c>
      <c r="Q660" s="326" t="str" cm="1">
        <f t="array" aca="1" ref="Q660" ca="1">IF(ISNUMBER(P660),IF(P660=100%,"CUMPLIDA",IF(AND(ISNUMBER(L660),ISNUMBER(INDIRECT("FECHA_"&amp;$B660,1))), IF(L660&lt;=INDIRECT("FECHA_"&amp;$B660,1),"INCUMPLIDA","PROCESO"), "VERIFICAR FECHA")),"SIN VALOR AVANCE")</f>
        <v>CUMPLIDA</v>
      </c>
    </row>
    <row r="661" spans="1:18" ht="105.75" x14ac:dyDescent="0.2">
      <c r="A661" s="331" t="s">
        <v>17</v>
      </c>
      <c r="B661" s="332" t="s">
        <v>14</v>
      </c>
      <c r="C661" s="767"/>
      <c r="D661" s="767"/>
      <c r="E661" s="769"/>
      <c r="F661" s="769"/>
      <c r="G661" s="320" t="s">
        <v>2241</v>
      </c>
      <c r="H661" s="321" t="s">
        <v>99</v>
      </c>
      <c r="I661" s="321" t="s">
        <v>99</v>
      </c>
      <c r="J661" s="322">
        <v>1</v>
      </c>
      <c r="K661" s="327">
        <v>45352</v>
      </c>
      <c r="L661" s="327">
        <v>45747</v>
      </c>
      <c r="M661" s="324">
        <f t="shared" si="28"/>
        <v>56.428571428571431</v>
      </c>
      <c r="N661" s="325">
        <v>1</v>
      </c>
      <c r="O661" s="321" t="s">
        <v>210</v>
      </c>
      <c r="P661" s="325">
        <f t="shared" si="29"/>
        <v>1</v>
      </c>
      <c r="Q661" s="326" t="str" cm="1">
        <f t="array" aca="1" ref="Q661" ca="1">IF(ISNUMBER(P661),IF(P661=100%,"CUMPLIDA",IF(AND(ISNUMBER(L661),ISNUMBER(INDIRECT("FECHA_"&amp;$B661,1))), IF(L661&lt;=INDIRECT("FECHA_"&amp;$B661,1),"INCUMPLIDA","PROCESO"), "VERIFICAR FECHA")),"SIN VALOR AVANCE")</f>
        <v>CUMPLIDA</v>
      </c>
    </row>
    <row r="662" spans="1:18" ht="60.75" x14ac:dyDescent="0.2">
      <c r="A662" s="331" t="s">
        <v>17</v>
      </c>
      <c r="B662" s="332" t="s">
        <v>14</v>
      </c>
      <c r="C662" s="767"/>
      <c r="D662" s="767"/>
      <c r="E662" s="769"/>
      <c r="F662" s="769"/>
      <c r="G662" s="320" t="s">
        <v>2243</v>
      </c>
      <c r="H662" s="321" t="s">
        <v>102</v>
      </c>
      <c r="I662" s="321" t="s">
        <v>102</v>
      </c>
      <c r="J662" s="322">
        <v>1</v>
      </c>
      <c r="K662" s="327">
        <v>45352</v>
      </c>
      <c r="L662" s="327">
        <v>45747</v>
      </c>
      <c r="M662" s="324">
        <f t="shared" si="28"/>
        <v>56.428571428571431</v>
      </c>
      <c r="N662" s="325">
        <v>1</v>
      </c>
      <c r="O662" s="321" t="s">
        <v>2989</v>
      </c>
      <c r="P662" s="325">
        <f t="shared" si="29"/>
        <v>1</v>
      </c>
      <c r="Q662" s="326" t="str" cm="1">
        <f t="array" aca="1" ref="Q662" ca="1">IF(ISNUMBER(P662),IF(P662=100%,"CUMPLIDA",IF(AND(ISNUMBER(L662),ISNUMBER(INDIRECT("FECHA_"&amp;$B662,1))), IF(L662&lt;=INDIRECT("FECHA_"&amp;$B662,1),"INCUMPLIDA","PROCESO"), "VERIFICAR FECHA")),"SIN VALOR AVANCE")</f>
        <v>CUMPLIDA</v>
      </c>
    </row>
    <row r="663" spans="1:18" ht="105.75" x14ac:dyDescent="0.2">
      <c r="A663" s="331" t="s">
        <v>17</v>
      </c>
      <c r="B663" s="332" t="s">
        <v>14</v>
      </c>
      <c r="C663" s="767"/>
      <c r="D663" s="767"/>
      <c r="E663" s="769"/>
      <c r="F663" s="769"/>
      <c r="G663" s="320" t="s">
        <v>2822</v>
      </c>
      <c r="H663" s="321" t="s">
        <v>105</v>
      </c>
      <c r="I663" s="321" t="s">
        <v>105</v>
      </c>
      <c r="J663" s="322">
        <v>1</v>
      </c>
      <c r="K663" s="327">
        <v>45352</v>
      </c>
      <c r="L663" s="327">
        <v>45747</v>
      </c>
      <c r="M663" s="324">
        <f t="shared" si="28"/>
        <v>56.428571428571431</v>
      </c>
      <c r="N663" s="325">
        <v>1</v>
      </c>
      <c r="O663" s="321" t="s">
        <v>210</v>
      </c>
      <c r="P663" s="325">
        <f t="shared" si="29"/>
        <v>1</v>
      </c>
      <c r="Q663" s="326" t="str" cm="1">
        <f t="array" aca="1" ref="Q663" ca="1">IF(ISNUMBER(P663),IF(P663=100%,"CUMPLIDA",IF(AND(ISNUMBER(L663),ISNUMBER(INDIRECT("FECHA_"&amp;$B663,1))), IF(L663&lt;=INDIRECT("FECHA_"&amp;$B663,1),"INCUMPLIDA","PROCESO"), "VERIFICAR FECHA")),"SIN VALOR AVANCE")</f>
        <v>CUMPLIDA</v>
      </c>
    </row>
    <row r="664" spans="1:18" ht="60.75" x14ac:dyDescent="0.2">
      <c r="A664" s="331" t="s">
        <v>17</v>
      </c>
      <c r="B664" s="332" t="s">
        <v>14</v>
      </c>
      <c r="C664" s="767"/>
      <c r="D664" s="767"/>
      <c r="E664" s="769"/>
      <c r="F664" s="769"/>
      <c r="G664" s="320" t="s">
        <v>2823</v>
      </c>
      <c r="H664" s="321" t="s">
        <v>107</v>
      </c>
      <c r="I664" s="321" t="s">
        <v>107</v>
      </c>
      <c r="J664" s="322">
        <v>1</v>
      </c>
      <c r="K664" s="327">
        <v>45352</v>
      </c>
      <c r="L664" s="327">
        <v>45747</v>
      </c>
      <c r="M664" s="324">
        <f t="shared" si="28"/>
        <v>56.428571428571431</v>
      </c>
      <c r="N664" s="325">
        <v>1</v>
      </c>
      <c r="O664" s="321" t="s">
        <v>2989</v>
      </c>
      <c r="P664" s="325">
        <f t="shared" si="29"/>
        <v>1</v>
      </c>
      <c r="Q664" s="326" t="str" cm="1">
        <f t="array" aca="1" ref="Q664" ca="1">IF(ISNUMBER(P664),IF(P664=100%,"CUMPLIDA",IF(AND(ISNUMBER(L664),ISNUMBER(INDIRECT("FECHA_"&amp;$B664,1))), IF(L664&lt;=INDIRECT("FECHA_"&amp;$B664,1),"INCUMPLIDA","PROCESO"), "VERIFICAR FECHA")),"SIN VALOR AVANCE")</f>
        <v>CUMPLIDA</v>
      </c>
    </row>
    <row r="665" spans="1:18" ht="60.75" x14ac:dyDescent="0.2">
      <c r="A665" s="331" t="s">
        <v>17</v>
      </c>
      <c r="B665" s="332" t="s">
        <v>14</v>
      </c>
      <c r="C665" s="767"/>
      <c r="D665" s="767"/>
      <c r="E665" s="769"/>
      <c r="F665" s="769"/>
      <c r="G665" s="320" t="s">
        <v>2824</v>
      </c>
      <c r="H665" s="321" t="s">
        <v>109</v>
      </c>
      <c r="I665" s="321" t="s">
        <v>109</v>
      </c>
      <c r="J665" s="322">
        <v>1</v>
      </c>
      <c r="K665" s="327">
        <v>45352</v>
      </c>
      <c r="L665" s="327">
        <v>45747</v>
      </c>
      <c r="M665" s="324">
        <f t="shared" si="28"/>
        <v>56.428571428571431</v>
      </c>
      <c r="N665" s="325">
        <v>1</v>
      </c>
      <c r="O665" s="321" t="s">
        <v>2989</v>
      </c>
      <c r="P665" s="325">
        <f t="shared" si="29"/>
        <v>1</v>
      </c>
      <c r="Q665" s="326" t="str" cm="1">
        <f t="array" aca="1" ref="Q665" ca="1">IF(ISNUMBER(P665),IF(P665=100%,"CUMPLIDA",IF(AND(ISNUMBER(L665),ISNUMBER(INDIRECT("FECHA_"&amp;$B665,1))), IF(L665&lt;=INDIRECT("FECHA_"&amp;$B665,1),"INCUMPLIDA","PROCESO"), "VERIFICAR FECHA")),"SIN VALOR AVANCE")</f>
        <v>CUMPLIDA</v>
      </c>
      <c r="R665" s="643" t="s">
        <v>4848</v>
      </c>
    </row>
    <row r="666" spans="1:18" ht="105.75" x14ac:dyDescent="0.2">
      <c r="A666" s="331" t="s">
        <v>17</v>
      </c>
      <c r="B666" s="332" t="s">
        <v>14</v>
      </c>
      <c r="C666" s="767"/>
      <c r="D666" s="767"/>
      <c r="E666" s="769"/>
      <c r="F666" s="769"/>
      <c r="G666" s="320" t="s">
        <v>2826</v>
      </c>
      <c r="H666" s="321" t="s">
        <v>112</v>
      </c>
      <c r="I666" s="321" t="s">
        <v>112</v>
      </c>
      <c r="J666" s="322">
        <v>2</v>
      </c>
      <c r="K666" s="327">
        <v>45748</v>
      </c>
      <c r="L666" s="327">
        <v>45930</v>
      </c>
      <c r="M666" s="324">
        <f t="shared" si="28"/>
        <v>26</v>
      </c>
      <c r="N666" s="325">
        <v>0.69499999999999995</v>
      </c>
      <c r="O666" s="321" t="s">
        <v>210</v>
      </c>
      <c r="P666" s="325">
        <f t="shared" si="29"/>
        <v>0.69499999999999995</v>
      </c>
      <c r="Q666" s="326" t="str" cm="1">
        <f t="array" aca="1" ref="Q666" ca="1">IF(ISNUMBER(P666),IF(P666=100%,"CUMPLIDA",IF(AND(ISNUMBER(L666),ISNUMBER(INDIRECT("FECHA_"&amp;$B666,1))), IF(L666&lt;=INDIRECT("FECHA_"&amp;$B666,1),"INCUMPLIDA","PROCESO"), "VERIFICAR FECHA")),"SIN VALOR AVANCE")</f>
        <v>PROCESO</v>
      </c>
    </row>
    <row r="667" spans="1:18" ht="105.75" x14ac:dyDescent="0.2">
      <c r="A667" s="331" t="s">
        <v>17</v>
      </c>
      <c r="B667" s="332" t="s">
        <v>14</v>
      </c>
      <c r="C667" s="767"/>
      <c r="D667" s="767"/>
      <c r="E667" s="769"/>
      <c r="F667" s="769"/>
      <c r="G667" s="320" t="s">
        <v>2827</v>
      </c>
      <c r="H667" s="321" t="s">
        <v>116</v>
      </c>
      <c r="I667" s="321" t="s">
        <v>116</v>
      </c>
      <c r="J667" s="322">
        <v>1</v>
      </c>
      <c r="K667" s="327">
        <v>45748</v>
      </c>
      <c r="L667" s="327">
        <v>45930</v>
      </c>
      <c r="M667" s="324">
        <f t="shared" si="28"/>
        <v>26</v>
      </c>
      <c r="N667" s="325">
        <v>0</v>
      </c>
      <c r="O667" s="321" t="s">
        <v>210</v>
      </c>
      <c r="P667" s="325">
        <f t="shared" si="29"/>
        <v>0</v>
      </c>
      <c r="Q667" s="326" t="str" cm="1">
        <f t="array" aca="1" ref="Q667" ca="1">IF(ISNUMBER(P667),IF(P667=100%,"CUMPLIDA",IF(AND(ISNUMBER(L667),ISNUMBER(INDIRECT("FECHA_"&amp;$B667,1))), IF(L667&lt;=INDIRECT("FECHA_"&amp;$B667,1),"INCUMPLIDA","PROCESO"), "VERIFICAR FECHA")),"SIN VALOR AVANCE")</f>
        <v>PROCESO</v>
      </c>
    </row>
    <row r="668" spans="1:18" ht="150.75" x14ac:dyDescent="0.2">
      <c r="A668" s="331" t="s">
        <v>17</v>
      </c>
      <c r="B668" s="332" t="s">
        <v>14</v>
      </c>
      <c r="C668" s="767"/>
      <c r="D668" s="767"/>
      <c r="E668" s="769"/>
      <c r="F668" s="769"/>
      <c r="G668" s="320" t="s">
        <v>2828</v>
      </c>
      <c r="H668" s="321" t="s">
        <v>119</v>
      </c>
      <c r="I668" s="321" t="s">
        <v>119</v>
      </c>
      <c r="J668" s="322">
        <v>2</v>
      </c>
      <c r="K668" s="327">
        <v>45748</v>
      </c>
      <c r="L668" s="327">
        <v>45930</v>
      </c>
      <c r="M668" s="324">
        <f t="shared" si="28"/>
        <v>26</v>
      </c>
      <c r="N668" s="325">
        <v>0</v>
      </c>
      <c r="O668" s="321" t="s">
        <v>2988</v>
      </c>
      <c r="P668" s="325">
        <f t="shared" si="29"/>
        <v>0</v>
      </c>
      <c r="Q668" s="326" t="str" cm="1">
        <f t="array" aca="1" ref="Q668" ca="1">IF(ISNUMBER(P668),IF(P668=100%,"CUMPLIDA",IF(AND(ISNUMBER(L668),ISNUMBER(INDIRECT("FECHA_"&amp;$B668,1))), IF(L668&lt;=INDIRECT("FECHA_"&amp;$B668,1),"INCUMPLIDA","PROCESO"), "VERIFICAR FECHA")),"SIN VALOR AVANCE")</f>
        <v>PROCESO</v>
      </c>
    </row>
    <row r="669" spans="1:18" ht="75.75" x14ac:dyDescent="0.2">
      <c r="A669" s="331" t="s">
        <v>17</v>
      </c>
      <c r="B669" s="332" t="s">
        <v>14</v>
      </c>
      <c r="C669" s="767"/>
      <c r="D669" s="767"/>
      <c r="E669" s="769"/>
      <c r="F669" s="769"/>
      <c r="G669" s="320" t="s">
        <v>2990</v>
      </c>
      <c r="H669" s="321" t="s">
        <v>2991</v>
      </c>
      <c r="I669" s="321" t="s">
        <v>2992</v>
      </c>
      <c r="J669" s="322">
        <v>1</v>
      </c>
      <c r="K669" s="323">
        <v>45048</v>
      </c>
      <c r="L669" s="323">
        <v>45291</v>
      </c>
      <c r="M669" s="324">
        <f t="shared" si="28"/>
        <v>34.714285714285715</v>
      </c>
      <c r="N669" s="325">
        <v>1</v>
      </c>
      <c r="O669" s="321" t="s">
        <v>2993</v>
      </c>
      <c r="P669" s="325">
        <f t="shared" si="29"/>
        <v>1</v>
      </c>
      <c r="Q669" s="326" t="str" cm="1">
        <f t="array" aca="1" ref="Q669" ca="1">IF(ISNUMBER(P669),IF(P669=100%,"CUMPLIDA",IF(AND(ISNUMBER(L669),ISNUMBER(INDIRECT("FECHA_"&amp;$B669,1))), IF(L669&lt;=INDIRECT("FECHA_"&amp;$B669,1),"INCUMPLIDA","PROCESO"), "VERIFICAR FECHA")),"SIN VALOR AVANCE")</f>
        <v>CUMPLIDA</v>
      </c>
    </row>
    <row r="670" spans="1:18" ht="165" x14ac:dyDescent="0.2">
      <c r="A670" s="331" t="s">
        <v>17</v>
      </c>
      <c r="B670" s="332" t="s">
        <v>14</v>
      </c>
      <c r="C670" s="767"/>
      <c r="D670" s="767"/>
      <c r="E670" s="769"/>
      <c r="F670" s="769"/>
      <c r="G670" s="320" t="s">
        <v>2994</v>
      </c>
      <c r="H670" s="321" t="s">
        <v>2995</v>
      </c>
      <c r="I670" s="321" t="s">
        <v>2996</v>
      </c>
      <c r="J670" s="322">
        <v>4</v>
      </c>
      <c r="K670" s="323">
        <v>45078</v>
      </c>
      <c r="L670" s="323">
        <v>45473</v>
      </c>
      <c r="M670" s="324">
        <f t="shared" si="28"/>
        <v>56.428571428571431</v>
      </c>
      <c r="N670" s="325">
        <v>1</v>
      </c>
      <c r="O670" s="321" t="s">
        <v>2997</v>
      </c>
      <c r="P670" s="325">
        <f t="shared" si="29"/>
        <v>1</v>
      </c>
      <c r="Q670" s="326" t="str" cm="1">
        <f t="array" aca="1" ref="Q670" ca="1">IF(ISNUMBER(P670),IF(P670=100%,"CUMPLIDA",IF(AND(ISNUMBER(L670),ISNUMBER(INDIRECT("FECHA_"&amp;$B670,1))), IF(L670&lt;=INDIRECT("FECHA_"&amp;$B670,1),"INCUMPLIDA","PROCESO"), "VERIFICAR FECHA")),"SIN VALOR AVANCE")</f>
        <v>CUMPLIDA</v>
      </c>
    </row>
    <row r="671" spans="1:18" ht="120.75" x14ac:dyDescent="0.2">
      <c r="A671" s="331" t="s">
        <v>17</v>
      </c>
      <c r="B671" s="332" t="s">
        <v>14</v>
      </c>
      <c r="C671" s="767"/>
      <c r="D671" s="767"/>
      <c r="E671" s="769"/>
      <c r="F671" s="769"/>
      <c r="G671" s="320" t="s">
        <v>2998</v>
      </c>
      <c r="H671" s="321" t="s">
        <v>2999</v>
      </c>
      <c r="I671" s="321" t="s">
        <v>2996</v>
      </c>
      <c r="J671" s="322">
        <v>4</v>
      </c>
      <c r="K671" s="323">
        <v>45078</v>
      </c>
      <c r="L671" s="323">
        <v>45473</v>
      </c>
      <c r="M671" s="324">
        <f t="shared" si="28"/>
        <v>56.428571428571431</v>
      </c>
      <c r="N671" s="325">
        <v>1</v>
      </c>
      <c r="O671" s="321" t="s">
        <v>3000</v>
      </c>
      <c r="P671" s="325">
        <f t="shared" si="29"/>
        <v>1</v>
      </c>
      <c r="Q671" s="326" t="str" cm="1">
        <f t="array" aca="1" ref="Q671" ca="1">IF(ISNUMBER(P671),IF(P671=100%,"CUMPLIDA",IF(AND(ISNUMBER(L671),ISNUMBER(INDIRECT("FECHA_"&amp;$B671,1))), IF(L671&lt;=INDIRECT("FECHA_"&amp;$B671,1),"INCUMPLIDA","PROCESO"), "VERIFICAR FECHA")),"SIN VALOR AVANCE")</f>
        <v>CUMPLIDA</v>
      </c>
    </row>
    <row r="672" spans="1:18" ht="120" x14ac:dyDescent="0.2">
      <c r="A672" s="331" t="s">
        <v>17</v>
      </c>
      <c r="B672" s="332" t="s">
        <v>14</v>
      </c>
      <c r="C672" s="767"/>
      <c r="D672" s="767"/>
      <c r="E672" s="769"/>
      <c r="F672" s="769"/>
      <c r="G672" s="320" t="s">
        <v>3001</v>
      </c>
      <c r="H672" s="321" t="s">
        <v>3002</v>
      </c>
      <c r="I672" s="321" t="s">
        <v>3003</v>
      </c>
      <c r="J672" s="322">
        <v>1</v>
      </c>
      <c r="K672" s="323">
        <v>45048</v>
      </c>
      <c r="L672" s="323">
        <v>45291</v>
      </c>
      <c r="M672" s="324">
        <f t="shared" si="28"/>
        <v>34.714285714285715</v>
      </c>
      <c r="N672" s="325">
        <v>1</v>
      </c>
      <c r="O672" s="321" t="s">
        <v>3004</v>
      </c>
      <c r="P672" s="325">
        <f t="shared" si="29"/>
        <v>1</v>
      </c>
      <c r="Q672" s="326" t="str" cm="1">
        <f t="array" aca="1" ref="Q672" ca="1">IF(ISNUMBER(P672),IF(P672=100%,"CUMPLIDA",IF(AND(ISNUMBER(L672),ISNUMBER(INDIRECT("FECHA_"&amp;$B672,1))), IF(L672&lt;=INDIRECT("FECHA_"&amp;$B672,1),"INCUMPLIDA","PROCESO"), "VERIFICAR FECHA")),"SIN VALOR AVANCE")</f>
        <v>CUMPLIDA</v>
      </c>
    </row>
    <row r="673" spans="1:17" ht="165" x14ac:dyDescent="0.2">
      <c r="A673" s="331" t="s">
        <v>17</v>
      </c>
      <c r="B673" s="332" t="s">
        <v>14</v>
      </c>
      <c r="C673" s="767"/>
      <c r="D673" s="767"/>
      <c r="E673" s="769"/>
      <c r="F673" s="769"/>
      <c r="G673" s="320" t="s">
        <v>3005</v>
      </c>
      <c r="H673" s="321" t="s">
        <v>3006</v>
      </c>
      <c r="I673" s="321" t="s">
        <v>3007</v>
      </c>
      <c r="J673" s="322">
        <v>1</v>
      </c>
      <c r="K673" s="323">
        <v>45047</v>
      </c>
      <c r="L673" s="323">
        <v>45504</v>
      </c>
      <c r="M673" s="324">
        <f t="shared" si="28"/>
        <v>65.285714285714292</v>
      </c>
      <c r="N673" s="325">
        <v>1</v>
      </c>
      <c r="O673" s="321" t="s">
        <v>3008</v>
      </c>
      <c r="P673" s="325">
        <f t="shared" si="29"/>
        <v>1</v>
      </c>
      <c r="Q673" s="326" t="str" cm="1">
        <f t="array" aca="1" ref="Q673" ca="1">IF(ISNUMBER(P673),IF(P673=100%,"CUMPLIDA",IF(AND(ISNUMBER(L673),ISNUMBER(INDIRECT("FECHA_"&amp;$B673,1))), IF(L673&lt;=INDIRECT("FECHA_"&amp;$B673,1),"INCUMPLIDA","PROCESO"), "VERIFICAR FECHA")),"SIN VALOR AVANCE")</f>
        <v>CUMPLIDA</v>
      </c>
    </row>
    <row r="674" spans="1:17" ht="120" customHeight="1" x14ac:dyDescent="0.2">
      <c r="A674" s="331" t="s">
        <v>17</v>
      </c>
      <c r="B674" s="332" t="s">
        <v>14</v>
      </c>
      <c r="C674" s="767"/>
      <c r="D674" s="767"/>
      <c r="E674" s="769"/>
      <c r="F674" s="769"/>
      <c r="G674" s="320" t="s">
        <v>3009</v>
      </c>
      <c r="H674" s="321" t="s">
        <v>3010</v>
      </c>
      <c r="I674" s="321" t="s">
        <v>3011</v>
      </c>
      <c r="J674" s="322">
        <v>2</v>
      </c>
      <c r="K674" s="323">
        <v>45047</v>
      </c>
      <c r="L674" s="323">
        <v>45473</v>
      </c>
      <c r="M674" s="324">
        <f t="shared" si="28"/>
        <v>60.857142857142854</v>
      </c>
      <c r="N674" s="325">
        <v>1</v>
      </c>
      <c r="O674" s="321" t="s">
        <v>3012</v>
      </c>
      <c r="P674" s="325">
        <f t="shared" si="29"/>
        <v>1</v>
      </c>
      <c r="Q674" s="326" t="str" cm="1">
        <f t="array" aca="1" ref="Q674" ca="1">IF(ISNUMBER(P674),IF(P674=100%,"CUMPLIDA",IF(AND(ISNUMBER(L674),ISNUMBER(INDIRECT("FECHA_"&amp;$B674,1))), IF(L674&lt;=INDIRECT("FECHA_"&amp;$B674,1),"INCUMPLIDA","PROCESO"), "VERIFICAR FECHA")),"SIN VALOR AVANCE")</f>
        <v>CUMPLIDA</v>
      </c>
    </row>
    <row r="675" spans="1:17" ht="60" x14ac:dyDescent="0.2">
      <c r="A675" s="331" t="s">
        <v>17</v>
      </c>
      <c r="B675" s="332" t="s">
        <v>14</v>
      </c>
      <c r="C675" s="767"/>
      <c r="D675" s="767"/>
      <c r="E675" s="769"/>
      <c r="F675" s="769"/>
      <c r="G675" s="320" t="s">
        <v>3013</v>
      </c>
      <c r="H675" s="321" t="s">
        <v>3014</v>
      </c>
      <c r="I675" s="321" t="s">
        <v>3015</v>
      </c>
      <c r="J675" s="322">
        <v>1</v>
      </c>
      <c r="K675" s="323">
        <v>44879</v>
      </c>
      <c r="L675" s="323">
        <v>45458</v>
      </c>
      <c r="M675" s="324">
        <f t="shared" si="28"/>
        <v>82.714285714285708</v>
      </c>
      <c r="N675" s="325">
        <v>1</v>
      </c>
      <c r="O675" s="321" t="s">
        <v>3016</v>
      </c>
      <c r="P675" s="325">
        <f t="shared" si="29"/>
        <v>1</v>
      </c>
      <c r="Q675" s="326" t="str" cm="1">
        <f t="array" aca="1" ref="Q675" ca="1">IF(ISNUMBER(P675),IF(P675=100%,"CUMPLIDA",IF(AND(ISNUMBER(L675),ISNUMBER(INDIRECT("FECHA_"&amp;$B675,1))), IF(L675&lt;=INDIRECT("FECHA_"&amp;$B675,1),"INCUMPLIDA","PROCESO"), "VERIFICAR FECHA")),"SIN VALOR AVANCE")</f>
        <v>CUMPLIDA</v>
      </c>
    </row>
    <row r="676" spans="1:17" ht="60" x14ac:dyDescent="0.2">
      <c r="A676" s="331" t="s">
        <v>17</v>
      </c>
      <c r="B676" s="332" t="s">
        <v>14</v>
      </c>
      <c r="C676" s="767"/>
      <c r="D676" s="767"/>
      <c r="E676" s="769"/>
      <c r="F676" s="769"/>
      <c r="G676" s="320" t="s">
        <v>3017</v>
      </c>
      <c r="H676" s="321" t="s">
        <v>3018</v>
      </c>
      <c r="I676" s="321" t="s">
        <v>3019</v>
      </c>
      <c r="J676" s="322">
        <v>3</v>
      </c>
      <c r="K676" s="323">
        <v>45323</v>
      </c>
      <c r="L676" s="323">
        <v>47087</v>
      </c>
      <c r="M676" s="324">
        <f t="shared" si="28"/>
        <v>252</v>
      </c>
      <c r="N676" s="325">
        <v>0.2</v>
      </c>
      <c r="O676" s="321" t="s">
        <v>3016</v>
      </c>
      <c r="P676" s="325">
        <f t="shared" si="29"/>
        <v>0.2</v>
      </c>
      <c r="Q676" s="326" t="str" cm="1">
        <f t="array" aca="1" ref="Q676" ca="1">IF(ISNUMBER(P676),IF(P676=100%,"CUMPLIDA",IF(AND(ISNUMBER(L676),ISNUMBER(INDIRECT("FECHA_"&amp;$B676,1))), IF(L676&lt;=INDIRECT("FECHA_"&amp;$B676,1),"INCUMPLIDA","PROCESO"), "VERIFICAR FECHA")),"SIN VALOR AVANCE")</f>
        <v>PROCESO</v>
      </c>
    </row>
    <row r="677" spans="1:17" ht="72" customHeight="1" x14ac:dyDescent="0.2">
      <c r="A677" s="331" t="s">
        <v>17</v>
      </c>
      <c r="B677" s="332" t="s">
        <v>14</v>
      </c>
      <c r="C677" s="767"/>
      <c r="D677" s="767"/>
      <c r="E677" s="769"/>
      <c r="F677" s="769"/>
      <c r="G677" s="320" t="s">
        <v>3020</v>
      </c>
      <c r="H677" s="321" t="s">
        <v>3021</v>
      </c>
      <c r="I677" s="321" t="s">
        <v>3022</v>
      </c>
      <c r="J677" s="322">
        <v>1</v>
      </c>
      <c r="K677" s="323">
        <v>44972</v>
      </c>
      <c r="L677" s="323">
        <v>45747</v>
      </c>
      <c r="M677" s="324">
        <f t="shared" si="28"/>
        <v>110.71428571428571</v>
      </c>
      <c r="N677" s="325">
        <v>0</v>
      </c>
      <c r="O677" s="321" t="s">
        <v>3016</v>
      </c>
      <c r="P677" s="325">
        <f t="shared" si="29"/>
        <v>0</v>
      </c>
      <c r="Q677" s="326" t="str" cm="1">
        <f t="array" aca="1" ref="Q677" ca="1">IF(ISNUMBER(P677),IF(P677=100%,"CUMPLIDA",IF(AND(ISNUMBER(L677),ISNUMBER(INDIRECT("FECHA_"&amp;$B677,1))), IF(L677&lt;=INDIRECT("FECHA_"&amp;$B677,1),"INCUMPLIDA","PROCESO"), "VERIFICAR FECHA")),"SIN VALOR AVANCE")</f>
        <v>INCUMPLIDA</v>
      </c>
    </row>
    <row r="678" spans="1:17" ht="180" x14ac:dyDescent="0.2">
      <c r="A678" s="331" t="s">
        <v>17</v>
      </c>
      <c r="B678" s="332" t="s">
        <v>14</v>
      </c>
      <c r="C678" s="767"/>
      <c r="D678" s="767"/>
      <c r="E678" s="769"/>
      <c r="F678" s="769"/>
      <c r="G678" s="320" t="s">
        <v>3023</v>
      </c>
      <c r="H678" s="321" t="s">
        <v>3024</v>
      </c>
      <c r="I678" s="321" t="s">
        <v>3022</v>
      </c>
      <c r="J678" s="322" t="s">
        <v>3025</v>
      </c>
      <c r="K678" s="323">
        <v>44835</v>
      </c>
      <c r="L678" s="323">
        <v>46022</v>
      </c>
      <c r="M678" s="324">
        <f t="shared" si="28"/>
        <v>169.57142857142858</v>
      </c>
      <c r="N678" s="325">
        <v>0.6</v>
      </c>
      <c r="O678" s="321" t="s">
        <v>3026</v>
      </c>
      <c r="P678" s="325">
        <f t="shared" si="29"/>
        <v>0.6</v>
      </c>
      <c r="Q678" s="326" t="str" cm="1">
        <f t="array" aca="1" ref="Q678" ca="1">IF(ISNUMBER(P678),IF(P678=100%,"CUMPLIDA",IF(AND(ISNUMBER(L678),ISNUMBER(INDIRECT("FECHA_"&amp;$B678,1))), IF(L678&lt;=INDIRECT("FECHA_"&amp;$B678,1),"INCUMPLIDA","PROCESO"), "VERIFICAR FECHA")),"SIN VALOR AVANCE")</f>
        <v>PROCESO</v>
      </c>
    </row>
    <row r="679" spans="1:17" ht="75" x14ac:dyDescent="0.2">
      <c r="A679" s="331" t="s">
        <v>17</v>
      </c>
      <c r="B679" s="332" t="s">
        <v>14</v>
      </c>
      <c r="C679" s="767"/>
      <c r="D679" s="767"/>
      <c r="E679" s="769"/>
      <c r="F679" s="769"/>
      <c r="G679" s="320" t="s">
        <v>3027</v>
      </c>
      <c r="H679" s="321" t="s">
        <v>3028</v>
      </c>
      <c r="I679" s="321" t="s">
        <v>3029</v>
      </c>
      <c r="J679" s="322">
        <v>1</v>
      </c>
      <c r="K679" s="323">
        <v>44927</v>
      </c>
      <c r="L679" s="323">
        <v>45291</v>
      </c>
      <c r="M679" s="324">
        <f t="shared" si="28"/>
        <v>52</v>
      </c>
      <c r="N679" s="325">
        <v>1</v>
      </c>
      <c r="O679" s="321" t="s">
        <v>3026</v>
      </c>
      <c r="P679" s="325">
        <f t="shared" si="29"/>
        <v>1</v>
      </c>
      <c r="Q679" s="326" t="str" cm="1">
        <f t="array" aca="1" ref="Q679" ca="1">IF(ISNUMBER(P679),IF(P679=100%,"CUMPLIDA",IF(AND(ISNUMBER(L679),ISNUMBER(INDIRECT("FECHA_"&amp;$B679,1))), IF(L679&lt;=INDIRECT("FECHA_"&amp;$B679,1),"INCUMPLIDA","PROCESO"), "VERIFICAR FECHA")),"SIN VALOR AVANCE")</f>
        <v>CUMPLIDA</v>
      </c>
    </row>
    <row r="680" spans="1:17" ht="105.75" x14ac:dyDescent="0.2">
      <c r="A680" s="331" t="s">
        <v>17</v>
      </c>
      <c r="B680" s="332" t="s">
        <v>14</v>
      </c>
      <c r="C680" s="767"/>
      <c r="D680" s="767"/>
      <c r="E680" s="769"/>
      <c r="F680" s="769"/>
      <c r="G680" s="320" t="s">
        <v>3030</v>
      </c>
      <c r="H680" s="321" t="s">
        <v>99</v>
      </c>
      <c r="I680" s="321" t="s">
        <v>99</v>
      </c>
      <c r="J680" s="322">
        <v>1</v>
      </c>
      <c r="K680" s="327">
        <v>45352</v>
      </c>
      <c r="L680" s="327">
        <v>45747</v>
      </c>
      <c r="M680" s="324">
        <f t="shared" si="28"/>
        <v>56.428571428571431</v>
      </c>
      <c r="N680" s="325">
        <v>1</v>
      </c>
      <c r="O680" s="321" t="s">
        <v>210</v>
      </c>
      <c r="P680" s="325">
        <f t="shared" si="29"/>
        <v>1</v>
      </c>
      <c r="Q680" s="326" t="str" cm="1">
        <f t="array" aca="1" ref="Q680" ca="1">IF(ISNUMBER(P680),IF(P680=100%,"CUMPLIDA",IF(AND(ISNUMBER(L680),ISNUMBER(INDIRECT("FECHA_"&amp;$B680,1))), IF(L680&lt;=INDIRECT("FECHA_"&amp;$B680,1),"INCUMPLIDA","PROCESO"), "VERIFICAR FECHA")),"SIN VALOR AVANCE")</f>
        <v>CUMPLIDA</v>
      </c>
    </row>
    <row r="681" spans="1:17" ht="60.75" x14ac:dyDescent="0.2">
      <c r="A681" s="331" t="s">
        <v>17</v>
      </c>
      <c r="B681" s="332" t="s">
        <v>14</v>
      </c>
      <c r="C681" s="767"/>
      <c r="D681" s="767"/>
      <c r="E681" s="769"/>
      <c r="F681" s="769"/>
      <c r="G681" s="320" t="s">
        <v>3031</v>
      </c>
      <c r="H681" s="321" t="s">
        <v>102</v>
      </c>
      <c r="I681" s="321" t="s">
        <v>102</v>
      </c>
      <c r="J681" s="322">
        <v>1</v>
      </c>
      <c r="K681" s="323">
        <v>45323</v>
      </c>
      <c r="L681" s="323">
        <v>45747</v>
      </c>
      <c r="M681" s="324">
        <f t="shared" si="28"/>
        <v>60.571428571428569</v>
      </c>
      <c r="N681" s="325">
        <v>1</v>
      </c>
      <c r="O681" s="321" t="s">
        <v>2989</v>
      </c>
      <c r="P681" s="325">
        <f t="shared" si="29"/>
        <v>1</v>
      </c>
      <c r="Q681" s="326" t="str" cm="1">
        <f t="array" aca="1" ref="Q681" ca="1">IF(ISNUMBER(P681),IF(P681=100%,"CUMPLIDA",IF(AND(ISNUMBER(L681),ISNUMBER(INDIRECT("FECHA_"&amp;$B681,1))), IF(L681&lt;=INDIRECT("FECHA_"&amp;$B681,1),"INCUMPLIDA","PROCESO"), "VERIFICAR FECHA")),"SIN VALOR AVANCE")</f>
        <v>CUMPLIDA</v>
      </c>
    </row>
    <row r="682" spans="1:17" ht="60.75" x14ac:dyDescent="0.2">
      <c r="A682" s="331" t="s">
        <v>17</v>
      </c>
      <c r="B682" s="332" t="s">
        <v>14</v>
      </c>
      <c r="C682" s="767"/>
      <c r="D682" s="767"/>
      <c r="E682" s="769"/>
      <c r="F682" s="769"/>
      <c r="G682" s="320" t="s">
        <v>3032</v>
      </c>
      <c r="H682" s="321" t="s">
        <v>240</v>
      </c>
      <c r="I682" s="321" t="s">
        <v>240</v>
      </c>
      <c r="J682" s="322">
        <v>1</v>
      </c>
      <c r="K682" s="323">
        <v>45231</v>
      </c>
      <c r="L682" s="323">
        <v>45747</v>
      </c>
      <c r="M682" s="324">
        <f>(L682-K682)/7</f>
        <v>73.714285714285708</v>
      </c>
      <c r="N682" s="325">
        <v>1</v>
      </c>
      <c r="O682" s="321" t="s">
        <v>2989</v>
      </c>
      <c r="P682" s="325">
        <f t="shared" si="29"/>
        <v>1</v>
      </c>
      <c r="Q682" s="326" t="str" cm="1">
        <f t="array" aca="1" ref="Q682" ca="1">IF(ISNUMBER(P682),IF(P682=100%,"CUMPLIDA",IF(AND(ISNUMBER(L682),ISNUMBER(INDIRECT("FECHA_"&amp;#REF!,1))), IF(L682&lt;=INDIRECT("FECHA_"&amp;#REF!,1),"INCUMPLIDA","PROCESO"), "VERIFICAR FECHA")),"SIN VALOR AVANCE")</f>
        <v>CUMPLIDA</v>
      </c>
    </row>
    <row r="683" spans="1:17" ht="105.75" x14ac:dyDescent="0.2">
      <c r="A683" s="331" t="s">
        <v>17</v>
      </c>
      <c r="B683" s="332" t="s">
        <v>14</v>
      </c>
      <c r="C683" s="767"/>
      <c r="D683" s="767"/>
      <c r="E683" s="769"/>
      <c r="F683" s="769"/>
      <c r="G683" s="320" t="s">
        <v>3033</v>
      </c>
      <c r="H683" s="321" t="s">
        <v>105</v>
      </c>
      <c r="I683" s="321" t="s">
        <v>105</v>
      </c>
      <c r="J683" s="322">
        <v>1</v>
      </c>
      <c r="K683" s="327">
        <v>45352</v>
      </c>
      <c r="L683" s="327">
        <v>45747</v>
      </c>
      <c r="M683" s="324">
        <f>(L683-K683)/7</f>
        <v>56.428571428571431</v>
      </c>
      <c r="N683" s="325">
        <v>1</v>
      </c>
      <c r="O683" s="321" t="s">
        <v>210</v>
      </c>
      <c r="P683" s="325">
        <f t="shared" si="29"/>
        <v>1</v>
      </c>
      <c r="Q683" s="326" t="str" cm="1">
        <f t="array" aca="1" ref="Q683" ca="1">IF(ISNUMBER(P683),IF(P683=100%,"CUMPLIDA",IF(AND(ISNUMBER(L683),ISNUMBER(INDIRECT("FECHA_"&amp;#REF!,1))), IF(L683&lt;=INDIRECT("FECHA_"&amp;#REF!,1),"INCUMPLIDA","PROCESO"), "VERIFICAR FECHA")),"SIN VALOR AVANCE")</f>
        <v>CUMPLIDA</v>
      </c>
    </row>
    <row r="684" spans="1:17" ht="60.75" x14ac:dyDescent="0.2">
      <c r="A684" s="331" t="s">
        <v>17</v>
      </c>
      <c r="B684" s="332" t="s">
        <v>14</v>
      </c>
      <c r="C684" s="767"/>
      <c r="D684" s="767"/>
      <c r="E684" s="769"/>
      <c r="F684" s="769"/>
      <c r="G684" s="320" t="s">
        <v>3034</v>
      </c>
      <c r="H684" s="321" t="s">
        <v>107</v>
      </c>
      <c r="I684" s="321" t="s">
        <v>107</v>
      </c>
      <c r="J684" s="322">
        <v>1</v>
      </c>
      <c r="K684" s="323">
        <v>45231</v>
      </c>
      <c r="L684" s="323">
        <v>45747</v>
      </c>
      <c r="M684" s="324">
        <f>(L684-K684)/7</f>
        <v>73.714285714285708</v>
      </c>
      <c r="N684" s="325">
        <v>1</v>
      </c>
      <c r="O684" s="321" t="s">
        <v>2989</v>
      </c>
      <c r="P684" s="325">
        <f t="shared" si="29"/>
        <v>1</v>
      </c>
      <c r="Q684" s="326" t="str" cm="1">
        <f t="array" aca="1" ref="Q684" ca="1">IF(ISNUMBER(P684),IF(P684=100%,"CUMPLIDA",IF(AND(ISNUMBER(L684),ISNUMBER(INDIRECT("FECHA_"&amp;#REF!,1))), IF(L684&lt;=INDIRECT("FECHA_"&amp;#REF!,1),"INCUMPLIDA","PROCESO"), "VERIFICAR FECHA")),"SIN VALOR AVANCE")</f>
        <v>CUMPLIDA</v>
      </c>
    </row>
    <row r="685" spans="1:17" ht="180.75" customHeight="1" x14ac:dyDescent="0.2">
      <c r="A685" s="331" t="s">
        <v>17</v>
      </c>
      <c r="B685" s="332" t="s">
        <v>14</v>
      </c>
      <c r="C685" s="767"/>
      <c r="D685" s="767"/>
      <c r="E685" s="769"/>
      <c r="F685" s="769"/>
      <c r="G685" s="320" t="s">
        <v>3035</v>
      </c>
      <c r="H685" s="321" t="s">
        <v>109</v>
      </c>
      <c r="I685" s="321" t="s">
        <v>109</v>
      </c>
      <c r="J685" s="322">
        <v>1</v>
      </c>
      <c r="K685" s="323">
        <v>45231</v>
      </c>
      <c r="L685" s="323">
        <v>45808</v>
      </c>
      <c r="M685" s="324">
        <f t="shared" ref="M685" si="30">(L685-K685)/7</f>
        <v>82.428571428571431</v>
      </c>
      <c r="N685" s="325">
        <v>1</v>
      </c>
      <c r="O685" s="321" t="s">
        <v>2988</v>
      </c>
      <c r="P685" s="325">
        <f t="shared" si="29"/>
        <v>1</v>
      </c>
      <c r="Q685" s="326" t="str" cm="1">
        <f t="array" aca="1" ref="Q685" ca="1">IF(ISNUMBER(P685),IF(P685=100%,"CUMPLIDA",IF(AND(ISNUMBER(L685),ISNUMBER(INDIRECT("FECHA_"&amp;$B685,1))), IF(L685&lt;=INDIRECT("FECHA_"&amp;$B685,1),"INCUMPLIDA","PROCESO"), "VERIFICAR FECHA")),"SIN VALOR AVANCE")</f>
        <v>CUMPLIDA</v>
      </c>
    </row>
    <row r="686" spans="1:17" ht="60.75" x14ac:dyDescent="0.2">
      <c r="A686" s="331" t="s">
        <v>17</v>
      </c>
      <c r="B686" s="332" t="s">
        <v>14</v>
      </c>
      <c r="C686" s="767"/>
      <c r="D686" s="767"/>
      <c r="E686" s="769"/>
      <c r="F686" s="769"/>
      <c r="G686" s="320" t="s">
        <v>3036</v>
      </c>
      <c r="H686" s="321" t="s">
        <v>112</v>
      </c>
      <c r="I686" s="321" t="s">
        <v>112</v>
      </c>
      <c r="J686" s="322">
        <v>3</v>
      </c>
      <c r="K686" s="323">
        <v>46204</v>
      </c>
      <c r="L686" s="323">
        <v>46477</v>
      </c>
      <c r="M686" s="324">
        <f>(L686-K686)/7</f>
        <v>39</v>
      </c>
      <c r="N686" s="325">
        <v>0</v>
      </c>
      <c r="O686" s="321" t="s">
        <v>2989</v>
      </c>
      <c r="P686" s="325">
        <f t="shared" si="29"/>
        <v>0</v>
      </c>
      <c r="Q686" s="326" t="str" cm="1">
        <f t="array" aca="1" ref="Q686" ca="1">IF(ISNUMBER(P686),IF(P686=100%,"CUMPLIDA",IF(AND(ISNUMBER(L686),ISNUMBER(INDIRECT("FECHA_"&amp;$B686,1))), IF(L686&lt;=INDIRECT("FECHA_"&amp;$B686,1),"INCUMPLIDA","PROCESO"), "VERIFICAR FECHA")),"SIN VALOR AVANCE")</f>
        <v>PROCESO</v>
      </c>
    </row>
    <row r="687" spans="1:17" ht="105.75" customHeight="1" x14ac:dyDescent="0.2">
      <c r="A687" s="331" t="s">
        <v>17</v>
      </c>
      <c r="B687" s="332" t="s">
        <v>14</v>
      </c>
      <c r="C687" s="767"/>
      <c r="D687" s="767"/>
      <c r="E687" s="769"/>
      <c r="F687" s="769"/>
      <c r="G687" s="320" t="s">
        <v>3037</v>
      </c>
      <c r="H687" s="321" t="s">
        <v>116</v>
      </c>
      <c r="I687" s="321" t="s">
        <v>116</v>
      </c>
      <c r="J687" s="322">
        <v>1</v>
      </c>
      <c r="K687" s="323">
        <v>46204</v>
      </c>
      <c r="L687" s="323">
        <v>46477</v>
      </c>
      <c r="M687" s="324">
        <f>(L687-K687)/7</f>
        <v>39</v>
      </c>
      <c r="N687" s="325">
        <v>0</v>
      </c>
      <c r="O687" s="321" t="s">
        <v>210</v>
      </c>
      <c r="P687" s="325">
        <f t="shared" si="29"/>
        <v>0</v>
      </c>
      <c r="Q687" s="326" t="str" cm="1">
        <f t="array" aca="1" ref="Q687" ca="1">IF(ISNUMBER(P687),IF(P687=100%,"CUMPLIDA",IF(AND(ISNUMBER(L687),ISNUMBER(INDIRECT("FECHA_"&amp;$B687,1))), IF(L687&lt;=INDIRECT("FECHA_"&amp;$B687,1),"INCUMPLIDA","PROCESO"), "VERIFICAR FECHA")),"SIN VALOR AVANCE")</f>
        <v>PROCESO</v>
      </c>
    </row>
    <row r="688" spans="1:17" ht="105.75" customHeight="1" x14ac:dyDescent="0.2">
      <c r="A688" s="331" t="s">
        <v>17</v>
      </c>
      <c r="B688" s="332" t="s">
        <v>14</v>
      </c>
      <c r="C688" s="767"/>
      <c r="D688" s="767"/>
      <c r="E688" s="769"/>
      <c r="F688" s="769"/>
      <c r="G688" s="320" t="s">
        <v>3038</v>
      </c>
      <c r="H688" s="321" t="s">
        <v>119</v>
      </c>
      <c r="I688" s="321" t="s">
        <v>119</v>
      </c>
      <c r="J688" s="322">
        <v>2</v>
      </c>
      <c r="K688" s="327">
        <v>45748</v>
      </c>
      <c r="L688" s="327">
        <v>45930</v>
      </c>
      <c r="M688" s="324">
        <f t="shared" ref="M688" si="31">(L688-K688)/7</f>
        <v>26</v>
      </c>
      <c r="N688" s="325">
        <v>0</v>
      </c>
      <c r="O688" s="321" t="s">
        <v>2988</v>
      </c>
      <c r="P688" s="325">
        <f t="shared" si="29"/>
        <v>0</v>
      </c>
      <c r="Q688" s="326" t="str" cm="1">
        <f t="array" aca="1" ref="Q688" ca="1">IF(ISNUMBER(P688),IF(P688=100%,"CUMPLIDA",IF(AND(ISNUMBER(L688),ISNUMBER(INDIRECT("FECHA_"&amp;$B688,1))), IF(L688&lt;=INDIRECT("FECHA_"&amp;$B688,1),"INCUMPLIDA","PROCESO"), "VERIFICAR FECHA")),"SIN VALOR AVANCE")</f>
        <v>PROCESO</v>
      </c>
    </row>
    <row r="689" spans="1:17" ht="90" customHeight="1" x14ac:dyDescent="0.2">
      <c r="A689" s="331" t="s">
        <v>17</v>
      </c>
      <c r="B689" s="332" t="s">
        <v>14</v>
      </c>
      <c r="C689" s="767"/>
      <c r="D689" s="767"/>
      <c r="E689" s="769"/>
      <c r="F689" s="769"/>
      <c r="G689" s="320" t="s">
        <v>3039</v>
      </c>
      <c r="H689" s="321" t="s">
        <v>3040</v>
      </c>
      <c r="I689" s="321" t="s">
        <v>3007</v>
      </c>
      <c r="J689" s="322">
        <v>1</v>
      </c>
      <c r="K689" s="323">
        <v>45047</v>
      </c>
      <c r="L689" s="323">
        <v>45138</v>
      </c>
      <c r="M689" s="324">
        <f>(L689-K689)/7</f>
        <v>13</v>
      </c>
      <c r="N689" s="325">
        <v>1</v>
      </c>
      <c r="O689" s="321" t="s">
        <v>3008</v>
      </c>
      <c r="P689" s="325">
        <f t="shared" si="29"/>
        <v>1</v>
      </c>
      <c r="Q689" s="326" t="str" cm="1">
        <f t="array" aca="1" ref="Q689" ca="1">IF(ISNUMBER(P689),IF(P689=100%,"CUMPLIDA",IF(AND(ISNUMBER(L689),ISNUMBER(INDIRECT("FECHA_"&amp;$B689,1))), IF(L689&lt;=INDIRECT("FECHA_"&amp;$B689,1),"INCUMPLIDA","PROCESO"), "VERIFICAR FECHA")),"SIN VALOR AVANCE")</f>
        <v>CUMPLIDA</v>
      </c>
    </row>
    <row r="690" spans="1:17" ht="105.75" customHeight="1" x14ac:dyDescent="0.2">
      <c r="A690" s="331" t="s">
        <v>17</v>
      </c>
      <c r="B690" s="332" t="s">
        <v>14</v>
      </c>
      <c r="C690" s="767"/>
      <c r="D690" s="767"/>
      <c r="E690" s="769"/>
      <c r="F690" s="769"/>
      <c r="G690" s="320" t="s">
        <v>3041</v>
      </c>
      <c r="H690" s="321" t="s">
        <v>3042</v>
      </c>
      <c r="I690" s="321" t="s">
        <v>3011</v>
      </c>
      <c r="J690" s="322">
        <v>2</v>
      </c>
      <c r="K690" s="323">
        <v>45047</v>
      </c>
      <c r="L690" s="323">
        <v>45473</v>
      </c>
      <c r="M690" s="324">
        <f>(L690-K690)/7</f>
        <v>60.857142857142854</v>
      </c>
      <c r="N690" s="325">
        <v>1</v>
      </c>
      <c r="O690" s="321" t="s">
        <v>3012</v>
      </c>
      <c r="P690" s="325">
        <f t="shared" si="29"/>
        <v>1</v>
      </c>
      <c r="Q690" s="326" t="str" cm="1">
        <f t="array" aca="1" ref="Q690" ca="1">IF(ISNUMBER(P690),IF(P690=100%,"CUMPLIDA",IF(AND(ISNUMBER(L690),ISNUMBER(INDIRECT("FECHA_"&amp;$B690,1))), IF(L690&lt;=INDIRECT("FECHA_"&amp;$B690,1),"INCUMPLIDA","PROCESO"), "VERIFICAR FECHA")),"SIN VALOR AVANCE")</f>
        <v>CUMPLIDA</v>
      </c>
    </row>
    <row r="691" spans="1:17" ht="45.75" x14ac:dyDescent="0.2">
      <c r="A691" s="331" t="s">
        <v>17</v>
      </c>
      <c r="B691" s="332" t="s">
        <v>14</v>
      </c>
      <c r="C691" s="767"/>
      <c r="D691" s="767"/>
      <c r="E691" s="769"/>
      <c r="F691" s="769"/>
      <c r="G691" s="320" t="s">
        <v>3043</v>
      </c>
      <c r="H691" s="321" t="s">
        <v>112</v>
      </c>
      <c r="I691" s="321" t="s">
        <v>112</v>
      </c>
      <c r="J691" s="322">
        <v>9</v>
      </c>
      <c r="K691" s="323">
        <v>45809</v>
      </c>
      <c r="L691" s="323">
        <v>46660</v>
      </c>
      <c r="M691" s="324">
        <f>(L691-K691)/7</f>
        <v>121.57142857142857</v>
      </c>
      <c r="N691" s="325">
        <v>0</v>
      </c>
      <c r="O691" s="321" t="s">
        <v>3044</v>
      </c>
      <c r="P691" s="325">
        <f>IF(B692="ITRC",N691,N691/J691)</f>
        <v>0</v>
      </c>
      <c r="Q691" s="326" t="str" cm="1">
        <f t="array" aca="1" ref="Q691" ca="1">IF(ISNUMBER(P691),IF(P691=100%,"CUMPLIDA",IF(AND(ISNUMBER(L691),ISNUMBER(INDIRECT("FECHA_"&amp;$B692,1))), IF(L691&lt;=INDIRECT("FECHA_"&amp;$B692,1),"INCUMPLIDA","PROCESO"), "VERIFICAR FECHA")),"SIN VALOR AVANCE")</f>
        <v>PROCESO</v>
      </c>
    </row>
    <row r="692" spans="1:17" ht="105.75" x14ac:dyDescent="0.2">
      <c r="A692" s="331" t="s">
        <v>17</v>
      </c>
      <c r="B692" s="332" t="s">
        <v>14</v>
      </c>
      <c r="C692" s="767"/>
      <c r="D692" s="767"/>
      <c r="E692" s="769"/>
      <c r="F692" s="769"/>
      <c r="G692" s="320" t="s">
        <v>3045</v>
      </c>
      <c r="H692" s="321" t="s">
        <v>116</v>
      </c>
      <c r="I692" s="321" t="s">
        <v>116</v>
      </c>
      <c r="J692" s="322">
        <v>1</v>
      </c>
      <c r="K692" s="323">
        <v>45809</v>
      </c>
      <c r="L692" s="323">
        <v>46660</v>
      </c>
      <c r="M692" s="324">
        <f>(L692-K692)/7</f>
        <v>121.57142857142857</v>
      </c>
      <c r="N692" s="325">
        <v>0</v>
      </c>
      <c r="O692" s="321" t="s">
        <v>210</v>
      </c>
      <c r="P692" s="325">
        <f>IF(B693="ITRC",N692,N692/J692)</f>
        <v>0</v>
      </c>
      <c r="Q692" s="326" t="str" cm="1">
        <f t="array" aca="1" ref="Q692" ca="1">IF(ISNUMBER(P692),IF(P692=100%,"CUMPLIDA",IF(AND(ISNUMBER(L692),ISNUMBER(INDIRECT("FECHA_"&amp;$B693,1))), IF(L692&lt;=INDIRECT("FECHA_"&amp;$B693,1),"INCUMPLIDA","PROCESO"), "VERIFICAR FECHA")),"SIN VALOR AVANCE")</f>
        <v>PROCESO</v>
      </c>
    </row>
    <row r="693" spans="1:17" ht="150.75" x14ac:dyDescent="0.2">
      <c r="A693" s="331" t="s">
        <v>17</v>
      </c>
      <c r="B693" s="332" t="s">
        <v>14</v>
      </c>
      <c r="C693" s="767"/>
      <c r="D693" s="767"/>
      <c r="E693" s="769"/>
      <c r="F693" s="769"/>
      <c r="G693" s="320" t="s">
        <v>3046</v>
      </c>
      <c r="H693" s="321" t="s">
        <v>119</v>
      </c>
      <c r="I693" s="321" t="s">
        <v>119</v>
      </c>
      <c r="J693" s="322">
        <v>2</v>
      </c>
      <c r="K693" s="323">
        <v>46204</v>
      </c>
      <c r="L693" s="323">
        <v>46477</v>
      </c>
      <c r="M693" s="324">
        <f>(L693-K693)/7</f>
        <v>39</v>
      </c>
      <c r="N693" s="325">
        <v>0</v>
      </c>
      <c r="O693" s="321" t="s">
        <v>2988</v>
      </c>
      <c r="P693" s="325">
        <f t="shared" ref="P693:P711" si="32">IF(B693="ITRC",N693,N693/J693)</f>
        <v>0</v>
      </c>
      <c r="Q693" s="326" t="str" cm="1">
        <f t="array" aca="1" ref="Q693" ca="1">IF(ISNUMBER(P693),IF(P693=100%,"CUMPLIDA",IF(AND(ISNUMBER(L693),ISNUMBER(INDIRECT("FECHA_"&amp;$B693,1))), IF(L693&lt;=INDIRECT("FECHA_"&amp;$B693,1),"INCUMPLIDA","PROCESO"), "VERIFICAR FECHA")),"SIN VALOR AVANCE")</f>
        <v>PROCESO</v>
      </c>
    </row>
    <row r="694" spans="1:17" ht="195" customHeight="1" x14ac:dyDescent="0.2">
      <c r="A694" s="331" t="s">
        <v>17</v>
      </c>
      <c r="B694" s="332" t="s">
        <v>14</v>
      </c>
      <c r="C694" s="767"/>
      <c r="D694" s="767"/>
      <c r="E694" s="769"/>
      <c r="F694" s="769"/>
      <c r="G694" s="320" t="s">
        <v>3047</v>
      </c>
      <c r="H694" s="321" t="s">
        <v>3048</v>
      </c>
      <c r="I694" s="321" t="s">
        <v>3049</v>
      </c>
      <c r="J694" s="325">
        <v>1</v>
      </c>
      <c r="K694" s="327">
        <v>44958</v>
      </c>
      <c r="L694" s="327">
        <v>45352</v>
      </c>
      <c r="M694" s="324">
        <f t="shared" ref="M694:M757" si="33">(L694-K694)/7</f>
        <v>56.285714285714285</v>
      </c>
      <c r="N694" s="325">
        <v>1</v>
      </c>
      <c r="O694" s="321" t="s">
        <v>3050</v>
      </c>
      <c r="P694" s="325">
        <f t="shared" si="32"/>
        <v>1</v>
      </c>
      <c r="Q694" s="326" t="str" cm="1">
        <f t="array" aca="1" ref="Q694" ca="1">IF(ISNUMBER(P694),IF(P694=100%,"CUMPLIDA",IF(AND(ISNUMBER(L694),ISNUMBER(INDIRECT("FECHA_"&amp;$B694,1))), IF(L694&lt;=INDIRECT("FECHA_"&amp;$B694,1),"INCUMPLIDA","PROCESO"), "VERIFICAR FECHA")),"SIN VALOR AVANCE")</f>
        <v>CUMPLIDA</v>
      </c>
    </row>
    <row r="695" spans="1:17" ht="120" x14ac:dyDescent="0.2">
      <c r="A695" s="331" t="s">
        <v>17</v>
      </c>
      <c r="B695" s="332" t="s">
        <v>14</v>
      </c>
      <c r="C695" s="767"/>
      <c r="D695" s="767"/>
      <c r="E695" s="769"/>
      <c r="F695" s="769"/>
      <c r="G695" s="320" t="s">
        <v>3051</v>
      </c>
      <c r="H695" s="321" t="s">
        <v>3052</v>
      </c>
      <c r="I695" s="321" t="s">
        <v>3053</v>
      </c>
      <c r="J695" s="325">
        <v>1</v>
      </c>
      <c r="K695" s="327">
        <v>44986</v>
      </c>
      <c r="L695" s="327">
        <v>45077</v>
      </c>
      <c r="M695" s="324">
        <f t="shared" si="33"/>
        <v>13</v>
      </c>
      <c r="N695" s="325">
        <v>1</v>
      </c>
      <c r="O695" s="321" t="s">
        <v>3050</v>
      </c>
      <c r="P695" s="325">
        <f t="shared" si="32"/>
        <v>1</v>
      </c>
      <c r="Q695" s="326" t="str" cm="1">
        <f t="array" aca="1" ref="Q695" ca="1">IF(ISNUMBER(P695),IF(P695=100%,"CUMPLIDA",IF(AND(ISNUMBER(L695),ISNUMBER(INDIRECT("FECHA_"&amp;$B695,1))), IF(L695&lt;=INDIRECT("FECHA_"&amp;$B695,1),"INCUMPLIDA","PROCESO"), "VERIFICAR FECHA")),"SIN VALOR AVANCE")</f>
        <v>CUMPLIDA</v>
      </c>
    </row>
    <row r="696" spans="1:17" ht="60.75" x14ac:dyDescent="0.2">
      <c r="A696" s="331" t="s">
        <v>17</v>
      </c>
      <c r="B696" s="332" t="s">
        <v>14</v>
      </c>
      <c r="C696" s="767"/>
      <c r="D696" s="767"/>
      <c r="E696" s="769"/>
      <c r="F696" s="769"/>
      <c r="G696" s="320" t="s">
        <v>3054</v>
      </c>
      <c r="H696" s="321" t="s">
        <v>3055</v>
      </c>
      <c r="I696" s="321" t="s">
        <v>3056</v>
      </c>
      <c r="J696" s="325">
        <v>1</v>
      </c>
      <c r="K696" s="327">
        <v>44986</v>
      </c>
      <c r="L696" s="327">
        <v>45352</v>
      </c>
      <c r="M696" s="324">
        <f t="shared" si="33"/>
        <v>52.285714285714285</v>
      </c>
      <c r="N696" s="325">
        <v>1</v>
      </c>
      <c r="O696" s="321" t="s">
        <v>3057</v>
      </c>
      <c r="P696" s="325">
        <f t="shared" si="32"/>
        <v>1</v>
      </c>
      <c r="Q696" s="326" t="str" cm="1">
        <f t="array" aca="1" ref="Q696" ca="1">IF(ISNUMBER(P696),IF(P696=100%,"CUMPLIDA",IF(AND(ISNUMBER(L696),ISNUMBER(INDIRECT("FECHA_"&amp;$B696,1))), IF(L696&lt;=INDIRECT("FECHA_"&amp;$B696,1),"INCUMPLIDA","PROCESO"), "VERIFICAR FECHA")),"SIN VALOR AVANCE")</f>
        <v>CUMPLIDA</v>
      </c>
    </row>
    <row r="697" spans="1:17" ht="116.25" customHeight="1" x14ac:dyDescent="0.2">
      <c r="A697" s="331" t="s">
        <v>17</v>
      </c>
      <c r="B697" s="332" t="s">
        <v>14</v>
      </c>
      <c r="C697" s="767"/>
      <c r="D697" s="767"/>
      <c r="E697" s="769"/>
      <c r="F697" s="769"/>
      <c r="G697" s="320" t="s">
        <v>3058</v>
      </c>
      <c r="H697" s="321" t="s">
        <v>3059</v>
      </c>
      <c r="I697" s="321" t="s">
        <v>3060</v>
      </c>
      <c r="J697" s="325">
        <v>1</v>
      </c>
      <c r="K697" s="327">
        <v>45047</v>
      </c>
      <c r="L697" s="327">
        <v>45352</v>
      </c>
      <c r="M697" s="324">
        <f t="shared" si="33"/>
        <v>43.571428571428569</v>
      </c>
      <c r="N697" s="325">
        <v>1</v>
      </c>
      <c r="O697" s="321" t="s">
        <v>3061</v>
      </c>
      <c r="P697" s="325">
        <f t="shared" si="32"/>
        <v>1</v>
      </c>
      <c r="Q697" s="326" t="str" cm="1">
        <f t="array" aca="1" ref="Q697" ca="1">IF(ISNUMBER(P697),IF(P697=100%,"CUMPLIDA",IF(AND(ISNUMBER(L697),ISNUMBER(INDIRECT("FECHA_"&amp;$B697,1))), IF(L697&lt;=INDIRECT("FECHA_"&amp;$B697,1),"INCUMPLIDA","PROCESO"), "VERIFICAR FECHA")),"SIN VALOR AVANCE")</f>
        <v>CUMPLIDA</v>
      </c>
    </row>
    <row r="698" spans="1:17" ht="120" x14ac:dyDescent="0.2">
      <c r="A698" s="331" t="s">
        <v>17</v>
      </c>
      <c r="B698" s="332" t="s">
        <v>14</v>
      </c>
      <c r="C698" s="767"/>
      <c r="D698" s="767"/>
      <c r="E698" s="769"/>
      <c r="F698" s="769"/>
      <c r="G698" s="320" t="s">
        <v>3062</v>
      </c>
      <c r="H698" s="321" t="s">
        <v>3063</v>
      </c>
      <c r="I698" s="321" t="s">
        <v>3064</v>
      </c>
      <c r="J698" s="325">
        <v>1</v>
      </c>
      <c r="K698" s="327">
        <v>45078</v>
      </c>
      <c r="L698" s="327">
        <v>45291</v>
      </c>
      <c r="M698" s="324">
        <f t="shared" si="33"/>
        <v>30.428571428571427</v>
      </c>
      <c r="N698" s="325">
        <v>1</v>
      </c>
      <c r="O698" s="321" t="s">
        <v>3057</v>
      </c>
      <c r="P698" s="325">
        <f t="shared" si="32"/>
        <v>1</v>
      </c>
      <c r="Q698" s="326" t="str" cm="1">
        <f t="array" aca="1" ref="Q698" ca="1">IF(ISNUMBER(P698),IF(P698=100%,"CUMPLIDA",IF(AND(ISNUMBER(L698),ISNUMBER(INDIRECT("FECHA_"&amp;$B698,1))), IF(L698&lt;=INDIRECT("FECHA_"&amp;$B698,1),"INCUMPLIDA","PROCESO"), "VERIFICAR FECHA")),"SIN VALOR AVANCE")</f>
        <v>CUMPLIDA</v>
      </c>
    </row>
    <row r="699" spans="1:17" ht="165" customHeight="1" x14ac:dyDescent="0.2">
      <c r="A699" s="331" t="s">
        <v>17</v>
      </c>
      <c r="B699" s="332" t="s">
        <v>14</v>
      </c>
      <c r="C699" s="767"/>
      <c r="D699" s="767"/>
      <c r="E699" s="769"/>
      <c r="F699" s="769"/>
      <c r="G699" s="320" t="s">
        <v>3065</v>
      </c>
      <c r="H699" s="321" t="s">
        <v>3066</v>
      </c>
      <c r="I699" s="321" t="s">
        <v>3067</v>
      </c>
      <c r="J699" s="325">
        <v>1</v>
      </c>
      <c r="K699" s="327">
        <v>45078</v>
      </c>
      <c r="L699" s="327">
        <v>45352</v>
      </c>
      <c r="M699" s="324">
        <f t="shared" si="33"/>
        <v>39.142857142857146</v>
      </c>
      <c r="N699" s="325">
        <v>1</v>
      </c>
      <c r="O699" s="321" t="s">
        <v>3050</v>
      </c>
      <c r="P699" s="325">
        <f t="shared" si="32"/>
        <v>1</v>
      </c>
      <c r="Q699" s="326" t="str" cm="1">
        <f t="array" aca="1" ref="Q699" ca="1">IF(ISNUMBER(P699),IF(P699=100%,"CUMPLIDA",IF(AND(ISNUMBER(L699),ISNUMBER(INDIRECT("FECHA_"&amp;$B699,1))), IF(L699&lt;=INDIRECT("FECHA_"&amp;$B699,1),"INCUMPLIDA","PROCESO"), "VERIFICAR FECHA")),"SIN VALOR AVANCE")</f>
        <v>CUMPLIDA</v>
      </c>
    </row>
    <row r="700" spans="1:17" ht="135" customHeight="1" x14ac:dyDescent="0.2">
      <c r="A700" s="331" t="s">
        <v>17</v>
      </c>
      <c r="B700" s="332" t="s">
        <v>14</v>
      </c>
      <c r="C700" s="767" t="s">
        <v>3068</v>
      </c>
      <c r="D700" s="767" t="s">
        <v>3069</v>
      </c>
      <c r="E700" s="320" t="s">
        <v>3070</v>
      </c>
      <c r="F700" s="769" t="s">
        <v>3071</v>
      </c>
      <c r="G700" s="320" t="s">
        <v>3072</v>
      </c>
      <c r="H700" s="321" t="s">
        <v>3073</v>
      </c>
      <c r="I700" s="321" t="s">
        <v>3074</v>
      </c>
      <c r="J700" s="322">
        <v>1</v>
      </c>
      <c r="K700" s="327">
        <v>44805</v>
      </c>
      <c r="L700" s="327">
        <v>44864</v>
      </c>
      <c r="M700" s="324">
        <f t="shared" si="33"/>
        <v>8.4285714285714288</v>
      </c>
      <c r="N700" s="325">
        <v>1</v>
      </c>
      <c r="O700" s="321" t="s">
        <v>3075</v>
      </c>
      <c r="P700" s="325">
        <f t="shared" si="32"/>
        <v>1</v>
      </c>
      <c r="Q700" s="326" t="str" cm="1">
        <f t="array" aca="1" ref="Q700" ca="1">IF(ISNUMBER(P700),IF(P700=100%,"CUMPLIDA",IF(AND(ISNUMBER(L700),ISNUMBER(INDIRECT("FECHA_"&amp;$B700,1))), IF(L700&lt;=INDIRECT("FECHA_"&amp;$B700,1),"INCUMPLIDA","PROCESO"), "VERIFICAR FECHA")),"SIN VALOR AVANCE")</f>
        <v>CUMPLIDA</v>
      </c>
    </row>
    <row r="701" spans="1:17" ht="105" customHeight="1" x14ac:dyDescent="0.2">
      <c r="A701" s="331" t="s">
        <v>17</v>
      </c>
      <c r="B701" s="332" t="s">
        <v>14</v>
      </c>
      <c r="C701" s="767"/>
      <c r="D701" s="767"/>
      <c r="E701" s="320" t="s">
        <v>3076</v>
      </c>
      <c r="F701" s="769"/>
      <c r="G701" s="320" t="s">
        <v>3077</v>
      </c>
      <c r="H701" s="321" t="s">
        <v>3078</v>
      </c>
      <c r="I701" s="321" t="s">
        <v>3079</v>
      </c>
      <c r="J701" s="322">
        <v>2</v>
      </c>
      <c r="K701" s="327">
        <v>44805</v>
      </c>
      <c r="L701" s="327">
        <v>44925</v>
      </c>
      <c r="M701" s="324">
        <f t="shared" si="33"/>
        <v>17.142857142857142</v>
      </c>
      <c r="N701" s="325">
        <v>1</v>
      </c>
      <c r="O701" s="321" t="s">
        <v>3075</v>
      </c>
      <c r="P701" s="325">
        <f t="shared" si="32"/>
        <v>1</v>
      </c>
      <c r="Q701" s="326" t="str" cm="1">
        <f t="array" aca="1" ref="Q701" ca="1">IF(ISNUMBER(P701),IF(P701=100%,"CUMPLIDA",IF(AND(ISNUMBER(L701),ISNUMBER(INDIRECT("FECHA_"&amp;$B701,1))), IF(L701&lt;=INDIRECT("FECHA_"&amp;$B701,1),"INCUMPLIDA","PROCESO"), "VERIFICAR FECHA")),"SIN VALOR AVANCE")</f>
        <v>CUMPLIDA</v>
      </c>
    </row>
    <row r="702" spans="1:17" ht="150" customHeight="1" x14ac:dyDescent="0.2">
      <c r="A702" s="331" t="s">
        <v>17</v>
      </c>
      <c r="B702" s="332" t="s">
        <v>14</v>
      </c>
      <c r="C702" s="767"/>
      <c r="D702" s="767"/>
      <c r="E702" s="320" t="s">
        <v>3080</v>
      </c>
      <c r="F702" s="769"/>
      <c r="G702" s="320" t="s">
        <v>3081</v>
      </c>
      <c r="H702" s="321" t="s">
        <v>98</v>
      </c>
      <c r="I702" s="321" t="s">
        <v>99</v>
      </c>
      <c r="J702" s="322">
        <v>1</v>
      </c>
      <c r="K702" s="327">
        <v>45352</v>
      </c>
      <c r="L702" s="327">
        <v>45747</v>
      </c>
      <c r="M702" s="324">
        <f t="shared" si="33"/>
        <v>56.428571428571431</v>
      </c>
      <c r="N702" s="325">
        <v>1</v>
      </c>
      <c r="O702" s="321" t="s">
        <v>2921</v>
      </c>
      <c r="P702" s="325">
        <f t="shared" si="32"/>
        <v>1</v>
      </c>
      <c r="Q702" s="326" t="str" cm="1">
        <f t="array" aca="1" ref="Q702" ca="1">IF(ISNUMBER(P702),IF(P702=100%,"CUMPLIDA",IF(AND(ISNUMBER(L702),ISNUMBER(INDIRECT("FECHA_"&amp;$B702,1))), IF(L702&lt;=INDIRECT("FECHA_"&amp;$B702,1),"INCUMPLIDA","PROCESO"), "VERIFICAR FECHA")),"SIN VALOR AVANCE")</f>
        <v>CUMPLIDA</v>
      </c>
    </row>
    <row r="703" spans="1:17" ht="240" customHeight="1" x14ac:dyDescent="0.2">
      <c r="A703" s="331" t="s">
        <v>17</v>
      </c>
      <c r="B703" s="332" t="s">
        <v>14</v>
      </c>
      <c r="C703" s="767"/>
      <c r="D703" s="767"/>
      <c r="E703" s="320" t="s">
        <v>3082</v>
      </c>
      <c r="F703" s="769"/>
      <c r="G703" s="320" t="s">
        <v>3083</v>
      </c>
      <c r="H703" s="321" t="s">
        <v>101</v>
      </c>
      <c r="I703" s="321" t="s">
        <v>102</v>
      </c>
      <c r="J703" s="322">
        <v>1</v>
      </c>
      <c r="K703" s="327">
        <v>45352</v>
      </c>
      <c r="L703" s="327">
        <v>45747</v>
      </c>
      <c r="M703" s="324">
        <f t="shared" si="33"/>
        <v>56.428571428571431</v>
      </c>
      <c r="N703" s="325">
        <v>1</v>
      </c>
      <c r="O703" s="321" t="s">
        <v>3084</v>
      </c>
      <c r="P703" s="325">
        <f t="shared" si="32"/>
        <v>1</v>
      </c>
      <c r="Q703" s="326" t="str" cm="1">
        <f t="array" aca="1" ref="Q703" ca="1">IF(ISNUMBER(P703),IF(P703=100%,"CUMPLIDA",IF(AND(ISNUMBER(L703),ISNUMBER(INDIRECT("FECHA_"&amp;$B703,1))), IF(L703&lt;=INDIRECT("FECHA_"&amp;$B703,1),"INCUMPLIDA","PROCESO"), "VERIFICAR FECHA")),"SIN VALOR AVANCE")</f>
        <v>CUMPLIDA</v>
      </c>
    </row>
    <row r="704" spans="1:17" ht="45.75" customHeight="1" x14ac:dyDescent="0.2">
      <c r="A704" s="331" t="s">
        <v>17</v>
      </c>
      <c r="B704" s="332" t="s">
        <v>14</v>
      </c>
      <c r="C704" s="767"/>
      <c r="D704" s="767"/>
      <c r="E704" s="769" t="s">
        <v>3085</v>
      </c>
      <c r="F704" s="769"/>
      <c r="G704" s="320" t="s">
        <v>2245</v>
      </c>
      <c r="H704" s="321" t="s">
        <v>104</v>
      </c>
      <c r="I704" s="321" t="s">
        <v>105</v>
      </c>
      <c r="J704" s="322">
        <v>1</v>
      </c>
      <c r="K704" s="327">
        <v>45352</v>
      </c>
      <c r="L704" s="327">
        <v>45747</v>
      </c>
      <c r="M704" s="324">
        <f t="shared" si="33"/>
        <v>56.428571428571431</v>
      </c>
      <c r="N704" s="325">
        <v>1</v>
      </c>
      <c r="O704" s="321" t="s">
        <v>2921</v>
      </c>
      <c r="P704" s="325">
        <f t="shared" si="32"/>
        <v>1</v>
      </c>
      <c r="Q704" s="326" t="str" cm="1">
        <f t="array" aca="1" ref="Q704" ca="1">IF(ISNUMBER(P704),IF(P704=100%,"CUMPLIDA",IF(AND(ISNUMBER(L704),ISNUMBER(INDIRECT("FECHA_"&amp;$B704,1))), IF(L704&lt;=INDIRECT("FECHA_"&amp;$B704,1),"INCUMPLIDA","PROCESO"), "VERIFICAR FECHA")),"SIN VALOR AVANCE")</f>
        <v>CUMPLIDA</v>
      </c>
    </row>
    <row r="705" spans="1:17" ht="45.75" x14ac:dyDescent="0.2">
      <c r="A705" s="331" t="s">
        <v>17</v>
      </c>
      <c r="B705" s="332" t="s">
        <v>14</v>
      </c>
      <c r="C705" s="767"/>
      <c r="D705" s="767"/>
      <c r="E705" s="769"/>
      <c r="F705" s="769"/>
      <c r="G705" s="320" t="s">
        <v>2246</v>
      </c>
      <c r="H705" s="321" t="s">
        <v>106</v>
      </c>
      <c r="I705" s="321" t="s">
        <v>107</v>
      </c>
      <c r="J705" s="322">
        <v>1</v>
      </c>
      <c r="K705" s="327">
        <v>45352</v>
      </c>
      <c r="L705" s="327">
        <v>45747</v>
      </c>
      <c r="M705" s="324">
        <f t="shared" si="33"/>
        <v>56.428571428571431</v>
      </c>
      <c r="N705" s="325">
        <v>1</v>
      </c>
      <c r="O705" s="321" t="s">
        <v>3084</v>
      </c>
      <c r="P705" s="325">
        <f t="shared" si="32"/>
        <v>1</v>
      </c>
      <c r="Q705" s="326" t="str" cm="1">
        <f t="array" aca="1" ref="Q705" ca="1">IF(ISNUMBER(P705),IF(P705=100%,"CUMPLIDA",IF(AND(ISNUMBER(L705),ISNUMBER(INDIRECT("FECHA_"&amp;$B705,1))), IF(L705&lt;=INDIRECT("FECHA_"&amp;$B705,1),"INCUMPLIDA","PROCESO"), "VERIFICAR FECHA")),"SIN VALOR AVANCE")</f>
        <v>CUMPLIDA</v>
      </c>
    </row>
    <row r="706" spans="1:17" ht="105.75" x14ac:dyDescent="0.2">
      <c r="A706" s="331" t="s">
        <v>17</v>
      </c>
      <c r="B706" s="332" t="s">
        <v>14</v>
      </c>
      <c r="C706" s="767"/>
      <c r="D706" s="767"/>
      <c r="E706" s="769"/>
      <c r="F706" s="769"/>
      <c r="G706" s="320" t="s">
        <v>2247</v>
      </c>
      <c r="H706" s="321" t="s">
        <v>108</v>
      </c>
      <c r="I706" s="321" t="s">
        <v>109</v>
      </c>
      <c r="J706" s="322">
        <v>1</v>
      </c>
      <c r="K706" s="327">
        <v>45352</v>
      </c>
      <c r="L706" s="327">
        <v>45747</v>
      </c>
      <c r="M706" s="324">
        <f t="shared" si="33"/>
        <v>56.428571428571431</v>
      </c>
      <c r="N706" s="325">
        <v>1</v>
      </c>
      <c r="O706" s="321" t="s">
        <v>3086</v>
      </c>
      <c r="P706" s="325">
        <f t="shared" si="32"/>
        <v>1</v>
      </c>
      <c r="Q706" s="326" t="str" cm="1">
        <f t="array" aca="1" ref="Q706" ca="1">IF(ISNUMBER(P706),IF(P706=100%,"CUMPLIDA",IF(AND(ISNUMBER(L706),ISNUMBER(INDIRECT("FECHA_"&amp;$B706,1))), IF(L706&lt;=INDIRECT("FECHA_"&amp;$B706,1),"INCUMPLIDA","PROCESO"), "VERIFICAR FECHA")),"SIN VALOR AVANCE")</f>
        <v>CUMPLIDA</v>
      </c>
    </row>
    <row r="707" spans="1:17" ht="45.75" customHeight="1" x14ac:dyDescent="0.2">
      <c r="A707" s="331" t="s">
        <v>17</v>
      </c>
      <c r="B707" s="332" t="s">
        <v>14</v>
      </c>
      <c r="C707" s="767"/>
      <c r="D707" s="767"/>
      <c r="E707" s="769" t="s">
        <v>3087</v>
      </c>
      <c r="F707" s="769"/>
      <c r="G707" s="320" t="s">
        <v>2249</v>
      </c>
      <c r="H707" s="321" t="s">
        <v>111</v>
      </c>
      <c r="I707" s="321" t="s">
        <v>112</v>
      </c>
      <c r="J707" s="322">
        <v>2</v>
      </c>
      <c r="K707" s="327">
        <v>45748</v>
      </c>
      <c r="L707" s="327">
        <v>45930</v>
      </c>
      <c r="M707" s="324">
        <f t="shared" si="33"/>
        <v>26</v>
      </c>
      <c r="N707" s="325">
        <v>0.69499999999999995</v>
      </c>
      <c r="O707" s="321" t="s">
        <v>3084</v>
      </c>
      <c r="P707" s="325">
        <f t="shared" si="32"/>
        <v>0.69499999999999995</v>
      </c>
      <c r="Q707" s="326" t="str" cm="1">
        <f t="array" aca="1" ref="Q707" ca="1">IF(ISNUMBER(P707),IF(P707=100%,"CUMPLIDA",IF(AND(ISNUMBER(L707),ISNUMBER(INDIRECT("FECHA_"&amp;$B707,1))), IF(L707&lt;=INDIRECT("FECHA_"&amp;$B707,1),"INCUMPLIDA","PROCESO"), "VERIFICAR FECHA")),"SIN VALOR AVANCE")</f>
        <v>PROCESO</v>
      </c>
    </row>
    <row r="708" spans="1:17" ht="60" x14ac:dyDescent="0.2">
      <c r="A708" s="331" t="s">
        <v>17</v>
      </c>
      <c r="B708" s="332" t="s">
        <v>14</v>
      </c>
      <c r="C708" s="767"/>
      <c r="D708" s="767"/>
      <c r="E708" s="769"/>
      <c r="F708" s="769"/>
      <c r="G708" s="320" t="s">
        <v>2250</v>
      </c>
      <c r="H708" s="321" t="s">
        <v>115</v>
      </c>
      <c r="I708" s="321" t="s">
        <v>116</v>
      </c>
      <c r="J708" s="322">
        <v>1</v>
      </c>
      <c r="K708" s="327">
        <v>45748</v>
      </c>
      <c r="L708" s="327">
        <v>45930</v>
      </c>
      <c r="M708" s="324">
        <f t="shared" si="33"/>
        <v>26</v>
      </c>
      <c r="N708" s="325">
        <v>0</v>
      </c>
      <c r="O708" s="321" t="s">
        <v>2921</v>
      </c>
      <c r="P708" s="325">
        <f t="shared" si="32"/>
        <v>0</v>
      </c>
      <c r="Q708" s="326" t="str" cm="1">
        <f t="array" aca="1" ref="Q708" ca="1">IF(ISNUMBER(P708),IF(P708=100%,"CUMPLIDA",IF(AND(ISNUMBER(L708),ISNUMBER(INDIRECT("FECHA_"&amp;$B708,1))), IF(L708&lt;=INDIRECT("FECHA_"&amp;$B708,1),"INCUMPLIDA","PROCESO"), "VERIFICAR FECHA")),"SIN VALOR AVANCE")</f>
        <v>PROCESO</v>
      </c>
    </row>
    <row r="709" spans="1:17" ht="135" customHeight="1" x14ac:dyDescent="0.2">
      <c r="A709" s="331" t="s">
        <v>17</v>
      </c>
      <c r="B709" s="332" t="s">
        <v>14</v>
      </c>
      <c r="C709" s="767"/>
      <c r="D709" s="767"/>
      <c r="E709" s="769"/>
      <c r="F709" s="769"/>
      <c r="G709" s="320" t="s">
        <v>2251</v>
      </c>
      <c r="H709" s="321" t="s">
        <v>118</v>
      </c>
      <c r="I709" s="321" t="s">
        <v>119</v>
      </c>
      <c r="J709" s="322">
        <v>2</v>
      </c>
      <c r="K709" s="327">
        <v>45748</v>
      </c>
      <c r="L709" s="327">
        <v>45930</v>
      </c>
      <c r="M709" s="324">
        <f t="shared" si="33"/>
        <v>26</v>
      </c>
      <c r="N709" s="325">
        <v>0</v>
      </c>
      <c r="O709" s="321" t="s">
        <v>3086</v>
      </c>
      <c r="P709" s="325">
        <f t="shared" si="32"/>
        <v>0</v>
      </c>
      <c r="Q709" s="326" t="str" cm="1">
        <f t="array" aca="1" ref="Q709" ca="1">IF(ISNUMBER(P709),IF(P709=100%,"CUMPLIDA",IF(AND(ISNUMBER(L709),ISNUMBER(INDIRECT("FECHA_"&amp;$B709,1))), IF(L709&lt;=INDIRECT("FECHA_"&amp;$B709,1),"INCUMPLIDA","PROCESO"), "VERIFICAR FECHA")),"SIN VALOR AVANCE")</f>
        <v>PROCESO</v>
      </c>
    </row>
    <row r="710" spans="1:17" ht="45.75" customHeight="1" x14ac:dyDescent="0.2">
      <c r="A710" s="331" t="s">
        <v>17</v>
      </c>
      <c r="B710" s="332" t="s">
        <v>14</v>
      </c>
      <c r="C710" s="767"/>
      <c r="D710" s="767"/>
      <c r="E710" s="769" t="s">
        <v>3088</v>
      </c>
      <c r="F710" s="769"/>
      <c r="G710" s="320" t="s">
        <v>3089</v>
      </c>
      <c r="H710" s="321" t="s">
        <v>1679</v>
      </c>
      <c r="I710" s="321" t="s">
        <v>99</v>
      </c>
      <c r="J710" s="322">
        <v>1</v>
      </c>
      <c r="K710" s="327">
        <v>45352</v>
      </c>
      <c r="L710" s="327">
        <v>45747</v>
      </c>
      <c r="M710" s="324">
        <f t="shared" si="33"/>
        <v>56.428571428571431</v>
      </c>
      <c r="N710" s="325">
        <v>1</v>
      </c>
      <c r="O710" s="321" t="s">
        <v>2921</v>
      </c>
      <c r="P710" s="325">
        <f t="shared" si="32"/>
        <v>1</v>
      </c>
      <c r="Q710" s="326" t="str" cm="1">
        <f t="array" aca="1" ref="Q710" ca="1">IF(ISNUMBER(P710),IF(P710=100%,"CUMPLIDA",IF(AND(ISNUMBER(L710),ISNUMBER(INDIRECT("FECHA_"&amp;$B710,1))), IF(L710&lt;=INDIRECT("FECHA_"&amp;$B710,1),"INCUMPLIDA","PROCESO"), "VERIFICAR FECHA")),"SIN VALOR AVANCE")</f>
        <v>CUMPLIDA</v>
      </c>
    </row>
    <row r="711" spans="1:17" ht="45.75" x14ac:dyDescent="0.2">
      <c r="A711" s="331" t="s">
        <v>17</v>
      </c>
      <c r="B711" s="332" t="s">
        <v>14</v>
      </c>
      <c r="C711" s="767"/>
      <c r="D711" s="767"/>
      <c r="E711" s="769"/>
      <c r="F711" s="769"/>
      <c r="G711" s="320" t="s">
        <v>3090</v>
      </c>
      <c r="H711" s="321" t="s">
        <v>101</v>
      </c>
      <c r="I711" s="321" t="s">
        <v>102</v>
      </c>
      <c r="J711" s="322">
        <v>1</v>
      </c>
      <c r="K711" s="327">
        <v>45352</v>
      </c>
      <c r="L711" s="327">
        <v>45747</v>
      </c>
      <c r="M711" s="324">
        <f t="shared" si="33"/>
        <v>56.428571428571431</v>
      </c>
      <c r="N711" s="325">
        <v>1</v>
      </c>
      <c r="O711" s="321" t="s">
        <v>3084</v>
      </c>
      <c r="P711" s="325">
        <f t="shared" si="32"/>
        <v>1</v>
      </c>
      <c r="Q711" s="326" t="str" cm="1">
        <f t="array" aca="1" ref="Q711" ca="1">IF(ISNUMBER(P711),IF(P711=100%,"CUMPLIDA",IF(AND(ISNUMBER(L711),ISNUMBER(INDIRECT("FECHA_"&amp;$B711,1))), IF(L711&lt;=INDIRECT("FECHA_"&amp;$B711,1),"INCUMPLIDA","PROCESO"), "VERIFICAR FECHA")),"SIN VALOR AVANCE")</f>
        <v>CUMPLIDA</v>
      </c>
    </row>
    <row r="712" spans="1:17" ht="45.75" customHeight="1" x14ac:dyDescent="0.2">
      <c r="A712" s="331" t="s">
        <v>17</v>
      </c>
      <c r="B712" s="332" t="s">
        <v>14</v>
      </c>
      <c r="C712" s="767"/>
      <c r="D712" s="767"/>
      <c r="E712" s="769" t="s">
        <v>3091</v>
      </c>
      <c r="F712" s="769"/>
      <c r="G712" s="320" t="s">
        <v>3092</v>
      </c>
      <c r="H712" s="321" t="s">
        <v>104</v>
      </c>
      <c r="I712" s="321" t="s">
        <v>105</v>
      </c>
      <c r="J712" s="322">
        <v>1</v>
      </c>
      <c r="K712" s="327">
        <v>45352</v>
      </c>
      <c r="L712" s="327">
        <v>45747</v>
      </c>
      <c r="M712" s="324">
        <f t="shared" si="33"/>
        <v>56.428571428571431</v>
      </c>
      <c r="N712" s="325">
        <v>1</v>
      </c>
      <c r="O712" s="321" t="s">
        <v>2921</v>
      </c>
      <c r="P712" s="325">
        <v>1</v>
      </c>
      <c r="Q712" s="326" t="str" cm="1">
        <f t="array" aca="1" ref="Q712" ca="1">IF(ISNUMBER(P712),IF(P712=100%,"CUMPLIDA",IF(AND(ISNUMBER(L712),ISNUMBER(INDIRECT("FECHA_"&amp;$B712,1))), IF(L712&lt;=INDIRECT("FECHA_"&amp;$B712,1),"INCUMPLIDA","PROCESO"), "VERIFICAR FECHA")),"SIN VALOR AVANCE")</f>
        <v>CUMPLIDA</v>
      </c>
    </row>
    <row r="713" spans="1:17" ht="45.75" x14ac:dyDescent="0.2">
      <c r="A713" s="331" t="s">
        <v>17</v>
      </c>
      <c r="B713" s="332" t="s">
        <v>14</v>
      </c>
      <c r="C713" s="767"/>
      <c r="D713" s="767"/>
      <c r="E713" s="769"/>
      <c r="F713" s="769"/>
      <c r="G713" s="320" t="s">
        <v>3093</v>
      </c>
      <c r="H713" s="321" t="s">
        <v>106</v>
      </c>
      <c r="I713" s="321" t="s">
        <v>107</v>
      </c>
      <c r="J713" s="322">
        <v>1</v>
      </c>
      <c r="K713" s="327">
        <v>45352</v>
      </c>
      <c r="L713" s="327">
        <v>45747</v>
      </c>
      <c r="M713" s="324">
        <f t="shared" si="33"/>
        <v>56.428571428571431</v>
      </c>
      <c r="N713" s="325">
        <v>1</v>
      </c>
      <c r="O713" s="321" t="s">
        <v>3084</v>
      </c>
      <c r="P713" s="325">
        <v>1</v>
      </c>
      <c r="Q713" s="326" t="str" cm="1">
        <f t="array" aca="1" ref="Q713" ca="1">IF(ISNUMBER(P713),IF(P713=100%,"CUMPLIDA",IF(AND(ISNUMBER(L713),ISNUMBER(INDIRECT("FECHA_"&amp;$B713,1))), IF(L713&lt;=INDIRECT("FECHA_"&amp;$B713,1),"INCUMPLIDA","PROCESO"), "VERIFICAR FECHA")),"SIN VALOR AVANCE")</f>
        <v>CUMPLIDA</v>
      </c>
    </row>
    <row r="714" spans="1:17" ht="105.75" x14ac:dyDescent="0.2">
      <c r="A714" s="331" t="s">
        <v>17</v>
      </c>
      <c r="B714" s="332" t="s">
        <v>14</v>
      </c>
      <c r="C714" s="767"/>
      <c r="D714" s="767"/>
      <c r="E714" s="769"/>
      <c r="F714" s="769"/>
      <c r="G714" s="320" t="s">
        <v>3094</v>
      </c>
      <c r="H714" s="321" t="s">
        <v>108</v>
      </c>
      <c r="I714" s="321" t="s">
        <v>109</v>
      </c>
      <c r="J714" s="322">
        <v>1</v>
      </c>
      <c r="K714" s="327">
        <v>45352</v>
      </c>
      <c r="L714" s="327">
        <v>45747</v>
      </c>
      <c r="M714" s="324">
        <f t="shared" si="33"/>
        <v>56.428571428571431</v>
      </c>
      <c r="N714" s="325">
        <v>1</v>
      </c>
      <c r="O714" s="321" t="s">
        <v>3086</v>
      </c>
      <c r="P714" s="325">
        <v>1</v>
      </c>
      <c r="Q714" s="326" t="str" cm="1">
        <f t="array" aca="1" ref="Q714" ca="1">IF(ISNUMBER(P714),IF(P714=100%,"CUMPLIDA",IF(AND(ISNUMBER(L714),ISNUMBER(INDIRECT("FECHA_"&amp;$B714,1))), IF(L714&lt;=INDIRECT("FECHA_"&amp;$B714,1),"INCUMPLIDA","PROCESO"), "VERIFICAR FECHA")),"SIN VALOR AVANCE")</f>
        <v>CUMPLIDA</v>
      </c>
    </row>
    <row r="715" spans="1:17" ht="45.75" x14ac:dyDescent="0.2">
      <c r="A715" s="331" t="s">
        <v>17</v>
      </c>
      <c r="B715" s="332" t="s">
        <v>14</v>
      </c>
      <c r="C715" s="767"/>
      <c r="D715" s="767"/>
      <c r="E715" s="769"/>
      <c r="F715" s="769"/>
      <c r="G715" s="320" t="s">
        <v>3095</v>
      </c>
      <c r="H715" s="321" t="s">
        <v>111</v>
      </c>
      <c r="I715" s="321" t="s">
        <v>112</v>
      </c>
      <c r="J715" s="322">
        <v>2</v>
      </c>
      <c r="K715" s="327">
        <v>45748</v>
      </c>
      <c r="L715" s="327">
        <v>45930</v>
      </c>
      <c r="M715" s="324">
        <f t="shared" si="33"/>
        <v>26</v>
      </c>
      <c r="N715" s="325">
        <v>0.69499999999999995</v>
      </c>
      <c r="O715" s="321" t="s">
        <v>3084</v>
      </c>
      <c r="P715" s="325">
        <f t="shared" ref="P715:P762" si="34">IF(B715="ITRC",N715,N715/J715)</f>
        <v>0.69499999999999995</v>
      </c>
      <c r="Q715" s="326" t="str" cm="1">
        <f t="array" aca="1" ref="Q715" ca="1">IF(ISNUMBER(P715),IF(P715=100%,"CUMPLIDA",IF(AND(ISNUMBER(L715),ISNUMBER(INDIRECT("FECHA_"&amp;$B715,1))), IF(L715&lt;=INDIRECT("FECHA_"&amp;$B715,1),"INCUMPLIDA","PROCESO"), "VERIFICAR FECHA")),"SIN VALOR AVANCE")</f>
        <v>PROCESO</v>
      </c>
    </row>
    <row r="716" spans="1:17" ht="60" x14ac:dyDescent="0.2">
      <c r="A716" s="331" t="s">
        <v>17</v>
      </c>
      <c r="B716" s="332" t="s">
        <v>14</v>
      </c>
      <c r="C716" s="767"/>
      <c r="D716" s="767"/>
      <c r="E716" s="769"/>
      <c r="F716" s="769"/>
      <c r="G716" s="320" t="s">
        <v>3096</v>
      </c>
      <c r="H716" s="321" t="s">
        <v>115</v>
      </c>
      <c r="I716" s="321" t="s">
        <v>116</v>
      </c>
      <c r="J716" s="322">
        <v>1</v>
      </c>
      <c r="K716" s="327">
        <v>45748</v>
      </c>
      <c r="L716" s="327">
        <v>45930</v>
      </c>
      <c r="M716" s="324">
        <f t="shared" si="33"/>
        <v>26</v>
      </c>
      <c r="N716" s="325">
        <v>0</v>
      </c>
      <c r="O716" s="321" t="s">
        <v>2921</v>
      </c>
      <c r="P716" s="325">
        <f t="shared" si="34"/>
        <v>0</v>
      </c>
      <c r="Q716" s="326" t="str" cm="1">
        <f t="array" aca="1" ref="Q716" ca="1">IF(ISNUMBER(P716),IF(P716=100%,"CUMPLIDA",IF(AND(ISNUMBER(L716),ISNUMBER(INDIRECT("FECHA_"&amp;$B716,1))), IF(L716&lt;=INDIRECT("FECHA_"&amp;$B716,1),"INCUMPLIDA","PROCESO"), "VERIFICAR FECHA")),"SIN VALOR AVANCE")</f>
        <v>PROCESO</v>
      </c>
    </row>
    <row r="717" spans="1:17" ht="135" customHeight="1" x14ac:dyDescent="0.2">
      <c r="A717" s="331" t="s">
        <v>17</v>
      </c>
      <c r="B717" s="332" t="s">
        <v>14</v>
      </c>
      <c r="C717" s="767"/>
      <c r="D717" s="767"/>
      <c r="E717" s="769"/>
      <c r="F717" s="769"/>
      <c r="G717" s="320" t="s">
        <v>3097</v>
      </c>
      <c r="H717" s="321" t="s">
        <v>118</v>
      </c>
      <c r="I717" s="321" t="s">
        <v>119</v>
      </c>
      <c r="J717" s="322">
        <v>2</v>
      </c>
      <c r="K717" s="327">
        <v>45748</v>
      </c>
      <c r="L717" s="327">
        <v>45930</v>
      </c>
      <c r="M717" s="324">
        <f t="shared" si="33"/>
        <v>26</v>
      </c>
      <c r="N717" s="325">
        <v>0</v>
      </c>
      <c r="O717" s="321" t="s">
        <v>3086</v>
      </c>
      <c r="P717" s="325">
        <f t="shared" si="34"/>
        <v>0</v>
      </c>
      <c r="Q717" s="326" t="str" cm="1">
        <f t="array" aca="1" ref="Q717" ca="1">IF(ISNUMBER(P717),IF(P717=100%,"CUMPLIDA",IF(AND(ISNUMBER(L717),ISNUMBER(INDIRECT("FECHA_"&amp;$B717,1))), IF(L717&lt;=INDIRECT("FECHA_"&amp;$B717,1),"INCUMPLIDA","PROCESO"), "VERIFICAR FECHA")),"SIN VALOR AVANCE")</f>
        <v>PROCESO</v>
      </c>
    </row>
    <row r="718" spans="1:17" ht="45.75" x14ac:dyDescent="0.2">
      <c r="A718" s="331" t="s">
        <v>17</v>
      </c>
      <c r="B718" s="332" t="s">
        <v>14</v>
      </c>
      <c r="C718" s="767"/>
      <c r="D718" s="767"/>
      <c r="E718" s="769"/>
      <c r="F718" s="769"/>
      <c r="G718" s="320" t="s">
        <v>3098</v>
      </c>
      <c r="H718" s="321" t="s">
        <v>1679</v>
      </c>
      <c r="I718" s="321" t="s">
        <v>99</v>
      </c>
      <c r="J718" s="322">
        <v>1</v>
      </c>
      <c r="K718" s="327">
        <v>45352</v>
      </c>
      <c r="L718" s="327">
        <v>45747</v>
      </c>
      <c r="M718" s="324">
        <f t="shared" si="33"/>
        <v>56.428571428571431</v>
      </c>
      <c r="N718" s="325">
        <v>1</v>
      </c>
      <c r="O718" s="321" t="s">
        <v>2921</v>
      </c>
      <c r="P718" s="325">
        <f t="shared" si="34"/>
        <v>1</v>
      </c>
      <c r="Q718" s="326" t="str" cm="1">
        <f t="array" aca="1" ref="Q718" ca="1">IF(ISNUMBER(P718),IF(P718=100%,"CUMPLIDA",IF(AND(ISNUMBER(L718),ISNUMBER(INDIRECT("FECHA_"&amp;$B718,1))), IF(L718&lt;=INDIRECT("FECHA_"&amp;$B718,1),"INCUMPLIDA","PROCESO"), "VERIFICAR FECHA")),"SIN VALOR AVANCE")</f>
        <v>CUMPLIDA</v>
      </c>
    </row>
    <row r="719" spans="1:17" ht="45.75" x14ac:dyDescent="0.2">
      <c r="A719" s="331" t="s">
        <v>17</v>
      </c>
      <c r="B719" s="332" t="s">
        <v>14</v>
      </c>
      <c r="C719" s="767"/>
      <c r="D719" s="767"/>
      <c r="E719" s="769"/>
      <c r="F719" s="769"/>
      <c r="G719" s="320" t="s">
        <v>3099</v>
      </c>
      <c r="H719" s="321" t="s">
        <v>101</v>
      </c>
      <c r="I719" s="321" t="s">
        <v>102</v>
      </c>
      <c r="J719" s="322">
        <v>1</v>
      </c>
      <c r="K719" s="327">
        <v>45352</v>
      </c>
      <c r="L719" s="327">
        <v>45747</v>
      </c>
      <c r="M719" s="324">
        <f t="shared" si="33"/>
        <v>56.428571428571431</v>
      </c>
      <c r="N719" s="325">
        <v>1</v>
      </c>
      <c r="O719" s="321" t="s">
        <v>3084</v>
      </c>
      <c r="P719" s="325">
        <f t="shared" si="34"/>
        <v>1</v>
      </c>
      <c r="Q719" s="326" t="str" cm="1">
        <f t="array" aca="1" ref="Q719" ca="1">IF(ISNUMBER(P719),IF(P719=100%,"CUMPLIDA",IF(AND(ISNUMBER(L719),ISNUMBER(INDIRECT("FECHA_"&amp;$B719,1))), IF(L719&lt;=INDIRECT("FECHA_"&amp;$B719,1),"INCUMPLIDA","PROCESO"), "VERIFICAR FECHA")),"SIN VALOR AVANCE")</f>
        <v>CUMPLIDA</v>
      </c>
    </row>
    <row r="720" spans="1:17" ht="45.75" x14ac:dyDescent="0.2">
      <c r="A720" s="331" t="s">
        <v>17</v>
      </c>
      <c r="B720" s="332" t="s">
        <v>14</v>
      </c>
      <c r="C720" s="767"/>
      <c r="D720" s="767"/>
      <c r="E720" s="769"/>
      <c r="F720" s="769"/>
      <c r="G720" s="320" t="s">
        <v>3100</v>
      </c>
      <c r="H720" s="321" t="s">
        <v>104</v>
      </c>
      <c r="I720" s="321" t="s">
        <v>105</v>
      </c>
      <c r="J720" s="322">
        <v>1</v>
      </c>
      <c r="K720" s="327">
        <v>45352</v>
      </c>
      <c r="L720" s="327">
        <v>45747</v>
      </c>
      <c r="M720" s="324">
        <f t="shared" si="33"/>
        <v>56.428571428571431</v>
      </c>
      <c r="N720" s="325">
        <v>1</v>
      </c>
      <c r="O720" s="321" t="s">
        <v>2921</v>
      </c>
      <c r="P720" s="325">
        <f t="shared" si="34"/>
        <v>1</v>
      </c>
      <c r="Q720" s="326" t="str" cm="1">
        <f t="array" aca="1" ref="Q720" ca="1">IF(ISNUMBER(P720),IF(P720=100%,"CUMPLIDA",IF(AND(ISNUMBER(L720),ISNUMBER(INDIRECT("FECHA_"&amp;$B720,1))), IF(L720&lt;=INDIRECT("FECHA_"&amp;$B720,1),"INCUMPLIDA","PROCESO"), "VERIFICAR FECHA")),"SIN VALOR AVANCE")</f>
        <v>CUMPLIDA</v>
      </c>
    </row>
    <row r="721" spans="1:17" ht="45.75" x14ac:dyDescent="0.2">
      <c r="A721" s="331" t="s">
        <v>17</v>
      </c>
      <c r="B721" s="332" t="s">
        <v>14</v>
      </c>
      <c r="C721" s="767"/>
      <c r="D721" s="767"/>
      <c r="E721" s="769"/>
      <c r="F721" s="769"/>
      <c r="G721" s="320" t="s">
        <v>1606</v>
      </c>
      <c r="H721" s="321" t="s">
        <v>106</v>
      </c>
      <c r="I721" s="321" t="s">
        <v>107</v>
      </c>
      <c r="J721" s="322">
        <v>1</v>
      </c>
      <c r="K721" s="327">
        <v>45352</v>
      </c>
      <c r="L721" s="327">
        <v>45747</v>
      </c>
      <c r="M721" s="324">
        <f t="shared" si="33"/>
        <v>56.428571428571431</v>
      </c>
      <c r="N721" s="325">
        <v>1</v>
      </c>
      <c r="O721" s="321" t="s">
        <v>3084</v>
      </c>
      <c r="P721" s="325">
        <f t="shared" si="34"/>
        <v>1</v>
      </c>
      <c r="Q721" s="326" t="str" cm="1">
        <f t="array" aca="1" ref="Q721" ca="1">IF(ISNUMBER(P721),IF(P721=100%,"CUMPLIDA",IF(AND(ISNUMBER(L721),ISNUMBER(INDIRECT("FECHA_"&amp;$B721,1))), IF(L721&lt;=INDIRECT("FECHA_"&amp;$B721,1),"INCUMPLIDA","PROCESO"), "VERIFICAR FECHA")),"SIN VALOR AVANCE")</f>
        <v>CUMPLIDA</v>
      </c>
    </row>
    <row r="722" spans="1:17" ht="105.75" x14ac:dyDescent="0.2">
      <c r="A722" s="331" t="s">
        <v>17</v>
      </c>
      <c r="B722" s="332" t="s">
        <v>14</v>
      </c>
      <c r="C722" s="767"/>
      <c r="D722" s="767"/>
      <c r="E722" s="769"/>
      <c r="F722" s="769"/>
      <c r="G722" s="320" t="s">
        <v>3101</v>
      </c>
      <c r="H722" s="321" t="s">
        <v>108</v>
      </c>
      <c r="I722" s="321" t="s">
        <v>109</v>
      </c>
      <c r="J722" s="322">
        <v>1</v>
      </c>
      <c r="K722" s="327">
        <v>45352</v>
      </c>
      <c r="L722" s="327">
        <v>45747</v>
      </c>
      <c r="M722" s="324">
        <f t="shared" si="33"/>
        <v>56.428571428571431</v>
      </c>
      <c r="N722" s="325">
        <v>1</v>
      </c>
      <c r="O722" s="321" t="s">
        <v>3086</v>
      </c>
      <c r="P722" s="325">
        <f t="shared" si="34"/>
        <v>1</v>
      </c>
      <c r="Q722" s="326" t="str" cm="1">
        <f t="array" aca="1" ref="Q722" ca="1">IF(ISNUMBER(P722),IF(P722=100%,"CUMPLIDA",IF(AND(ISNUMBER(L722),ISNUMBER(INDIRECT("FECHA_"&amp;$B722,1))), IF(L722&lt;=INDIRECT("FECHA_"&amp;$B722,1),"INCUMPLIDA","PROCESO"), "VERIFICAR FECHA")),"SIN VALOR AVANCE")</f>
        <v>CUMPLIDA</v>
      </c>
    </row>
    <row r="723" spans="1:17" ht="45.75" x14ac:dyDescent="0.2">
      <c r="A723" s="331" t="s">
        <v>17</v>
      </c>
      <c r="B723" s="332" t="s">
        <v>14</v>
      </c>
      <c r="C723" s="767"/>
      <c r="D723" s="767"/>
      <c r="E723" s="769"/>
      <c r="F723" s="769"/>
      <c r="G723" s="320" t="s">
        <v>3102</v>
      </c>
      <c r="H723" s="321" t="s">
        <v>111</v>
      </c>
      <c r="I723" s="321" t="s">
        <v>112</v>
      </c>
      <c r="J723" s="322">
        <v>2</v>
      </c>
      <c r="K723" s="327">
        <v>45748</v>
      </c>
      <c r="L723" s="327">
        <v>45930</v>
      </c>
      <c r="M723" s="324">
        <f t="shared" si="33"/>
        <v>26</v>
      </c>
      <c r="N723" s="325">
        <v>0.69499999999999995</v>
      </c>
      <c r="O723" s="321" t="s">
        <v>3084</v>
      </c>
      <c r="P723" s="325">
        <f t="shared" si="34"/>
        <v>0.69499999999999995</v>
      </c>
      <c r="Q723" s="326" t="str" cm="1">
        <f t="array" aca="1" ref="Q723" ca="1">IF(ISNUMBER(P723),IF(P723=100%,"CUMPLIDA",IF(AND(ISNUMBER(L723),ISNUMBER(INDIRECT("FECHA_"&amp;$B723,1))), IF(L723&lt;=INDIRECT("FECHA_"&amp;$B723,1),"INCUMPLIDA","PROCESO"), "VERIFICAR FECHA")),"SIN VALOR AVANCE")</f>
        <v>PROCESO</v>
      </c>
    </row>
    <row r="724" spans="1:17" ht="60" x14ac:dyDescent="0.2">
      <c r="A724" s="331" t="s">
        <v>17</v>
      </c>
      <c r="B724" s="332" t="s">
        <v>14</v>
      </c>
      <c r="C724" s="767"/>
      <c r="D724" s="767"/>
      <c r="E724" s="769"/>
      <c r="F724" s="769"/>
      <c r="G724" s="320" t="s">
        <v>3103</v>
      </c>
      <c r="H724" s="321" t="s">
        <v>115</v>
      </c>
      <c r="I724" s="321" t="s">
        <v>116</v>
      </c>
      <c r="J724" s="322">
        <v>1</v>
      </c>
      <c r="K724" s="327">
        <v>45748</v>
      </c>
      <c r="L724" s="327">
        <v>45930</v>
      </c>
      <c r="M724" s="324">
        <f t="shared" si="33"/>
        <v>26</v>
      </c>
      <c r="N724" s="325">
        <v>0</v>
      </c>
      <c r="O724" s="321" t="s">
        <v>2921</v>
      </c>
      <c r="P724" s="325">
        <f t="shared" si="34"/>
        <v>0</v>
      </c>
      <c r="Q724" s="326" t="str" cm="1">
        <f t="array" aca="1" ref="Q724" ca="1">IF(ISNUMBER(P724),IF(P724=100%,"CUMPLIDA",IF(AND(ISNUMBER(L724),ISNUMBER(INDIRECT("FECHA_"&amp;$B724,1))), IF(L724&lt;=INDIRECT("FECHA_"&amp;$B724,1),"INCUMPLIDA","PROCESO"), "VERIFICAR FECHA")),"SIN VALOR AVANCE")</f>
        <v>PROCESO</v>
      </c>
    </row>
    <row r="725" spans="1:17" ht="135" customHeight="1" x14ac:dyDescent="0.2">
      <c r="A725" s="331" t="s">
        <v>17</v>
      </c>
      <c r="B725" s="332" t="s">
        <v>14</v>
      </c>
      <c r="C725" s="767"/>
      <c r="D725" s="767"/>
      <c r="E725" s="769"/>
      <c r="F725" s="769"/>
      <c r="G725" s="320" t="s">
        <v>3104</v>
      </c>
      <c r="H725" s="321" t="s">
        <v>118</v>
      </c>
      <c r="I725" s="321" t="s">
        <v>119</v>
      </c>
      <c r="J725" s="322">
        <v>2</v>
      </c>
      <c r="K725" s="327">
        <v>45748</v>
      </c>
      <c r="L725" s="327">
        <v>45930</v>
      </c>
      <c r="M725" s="324">
        <f t="shared" si="33"/>
        <v>26</v>
      </c>
      <c r="N725" s="325">
        <v>0</v>
      </c>
      <c r="O725" s="321" t="s">
        <v>3086</v>
      </c>
      <c r="P725" s="325">
        <f t="shared" si="34"/>
        <v>0</v>
      </c>
      <c r="Q725" s="326" t="str" cm="1">
        <f t="array" aca="1" ref="Q725" ca="1">IF(ISNUMBER(P725),IF(P725=100%,"CUMPLIDA",IF(AND(ISNUMBER(L725),ISNUMBER(INDIRECT("FECHA_"&amp;$B725,1))), IF(L725&lt;=INDIRECT("FECHA_"&amp;$B725,1),"INCUMPLIDA","PROCESO"), "VERIFICAR FECHA")),"SIN VALOR AVANCE")</f>
        <v>PROCESO</v>
      </c>
    </row>
    <row r="726" spans="1:17" ht="90" x14ac:dyDescent="0.2">
      <c r="A726" s="331" t="s">
        <v>17</v>
      </c>
      <c r="B726" s="332" t="s">
        <v>14</v>
      </c>
      <c r="C726" s="767"/>
      <c r="D726" s="767"/>
      <c r="E726" s="769"/>
      <c r="F726" s="769"/>
      <c r="G726" s="320" t="s">
        <v>3105</v>
      </c>
      <c r="H726" s="321" t="s">
        <v>3106</v>
      </c>
      <c r="I726" s="321" t="s">
        <v>3107</v>
      </c>
      <c r="J726" s="322">
        <v>1</v>
      </c>
      <c r="K726" s="327">
        <v>44805</v>
      </c>
      <c r="L726" s="327">
        <v>44864</v>
      </c>
      <c r="M726" s="324">
        <f t="shared" si="33"/>
        <v>8.4285714285714288</v>
      </c>
      <c r="N726" s="325">
        <v>1</v>
      </c>
      <c r="O726" s="321" t="s">
        <v>3108</v>
      </c>
      <c r="P726" s="325">
        <f t="shared" si="34"/>
        <v>1</v>
      </c>
      <c r="Q726" s="326" t="str" cm="1">
        <f t="array" aca="1" ref="Q726" ca="1">IF(ISNUMBER(P726),IF(P726=100%,"CUMPLIDA",IF(AND(ISNUMBER(L726),ISNUMBER(INDIRECT("FECHA_"&amp;$B726,1))), IF(L726&lt;=INDIRECT("FECHA_"&amp;$B726,1),"INCUMPLIDA","PROCESO"), "VERIFICAR FECHA")),"SIN VALOR AVANCE")</f>
        <v>CUMPLIDA</v>
      </c>
    </row>
    <row r="727" spans="1:17" ht="45.75" x14ac:dyDescent="0.2">
      <c r="A727" s="331" t="s">
        <v>17</v>
      </c>
      <c r="B727" s="332" t="s">
        <v>14</v>
      </c>
      <c r="C727" s="767"/>
      <c r="D727" s="767"/>
      <c r="E727" s="769"/>
      <c r="F727" s="769"/>
      <c r="G727" s="320" t="s">
        <v>3109</v>
      </c>
      <c r="H727" s="321" t="s">
        <v>1679</v>
      </c>
      <c r="I727" s="321" t="s">
        <v>99</v>
      </c>
      <c r="J727" s="322">
        <v>1</v>
      </c>
      <c r="K727" s="327">
        <v>45352</v>
      </c>
      <c r="L727" s="327">
        <v>45747</v>
      </c>
      <c r="M727" s="324">
        <f t="shared" si="33"/>
        <v>56.428571428571431</v>
      </c>
      <c r="N727" s="325">
        <v>1</v>
      </c>
      <c r="O727" s="321" t="s">
        <v>2921</v>
      </c>
      <c r="P727" s="325">
        <f t="shared" si="34"/>
        <v>1</v>
      </c>
      <c r="Q727" s="326" t="str" cm="1">
        <f t="array" aca="1" ref="Q727" ca="1">IF(ISNUMBER(P727),IF(P727=100%,"CUMPLIDA",IF(AND(ISNUMBER(L727),ISNUMBER(INDIRECT("FECHA_"&amp;$B727,1))), IF(L727&lt;=INDIRECT("FECHA_"&amp;$B727,1),"INCUMPLIDA","PROCESO"), "VERIFICAR FECHA")),"SIN VALOR AVANCE")</f>
        <v>CUMPLIDA</v>
      </c>
    </row>
    <row r="728" spans="1:17" ht="45.75" x14ac:dyDescent="0.2">
      <c r="A728" s="331" t="s">
        <v>17</v>
      </c>
      <c r="B728" s="332" t="s">
        <v>14</v>
      </c>
      <c r="C728" s="767"/>
      <c r="D728" s="767"/>
      <c r="E728" s="769"/>
      <c r="F728" s="769"/>
      <c r="G728" s="320" t="s">
        <v>3110</v>
      </c>
      <c r="H728" s="321" t="s">
        <v>101</v>
      </c>
      <c r="I728" s="321" t="s">
        <v>102</v>
      </c>
      <c r="J728" s="322">
        <v>1</v>
      </c>
      <c r="K728" s="327">
        <v>45352</v>
      </c>
      <c r="L728" s="327">
        <v>45747</v>
      </c>
      <c r="M728" s="324">
        <f t="shared" si="33"/>
        <v>56.428571428571431</v>
      </c>
      <c r="N728" s="325">
        <v>1</v>
      </c>
      <c r="O728" s="321" t="s">
        <v>3084</v>
      </c>
      <c r="P728" s="325">
        <f t="shared" si="34"/>
        <v>1</v>
      </c>
      <c r="Q728" s="326" t="str" cm="1">
        <f t="array" aca="1" ref="Q728" ca="1">IF(ISNUMBER(P728),IF(P728=100%,"CUMPLIDA",IF(AND(ISNUMBER(L728),ISNUMBER(INDIRECT("FECHA_"&amp;$B728,1))), IF(L728&lt;=INDIRECT("FECHA_"&amp;$B728,1),"INCUMPLIDA","PROCESO"), "VERIFICAR FECHA")),"SIN VALOR AVANCE")</f>
        <v>CUMPLIDA</v>
      </c>
    </row>
    <row r="729" spans="1:17" ht="45.75" x14ac:dyDescent="0.2">
      <c r="A729" s="331" t="s">
        <v>17</v>
      </c>
      <c r="B729" s="332" t="s">
        <v>14</v>
      </c>
      <c r="C729" s="767"/>
      <c r="D729" s="767"/>
      <c r="E729" s="769"/>
      <c r="F729" s="769"/>
      <c r="G729" s="320" t="s">
        <v>3111</v>
      </c>
      <c r="H729" s="321" t="s">
        <v>104</v>
      </c>
      <c r="I729" s="321" t="s">
        <v>105</v>
      </c>
      <c r="J729" s="322">
        <v>1</v>
      </c>
      <c r="K729" s="327">
        <v>45352</v>
      </c>
      <c r="L729" s="327">
        <v>45747</v>
      </c>
      <c r="M729" s="324">
        <f t="shared" si="33"/>
        <v>56.428571428571431</v>
      </c>
      <c r="N729" s="325">
        <v>1</v>
      </c>
      <c r="O729" s="321" t="s">
        <v>2921</v>
      </c>
      <c r="P729" s="325">
        <f t="shared" si="34"/>
        <v>1</v>
      </c>
      <c r="Q729" s="326" t="str" cm="1">
        <f t="array" aca="1" ref="Q729" ca="1">IF(ISNUMBER(P729),IF(P729=100%,"CUMPLIDA",IF(AND(ISNUMBER(L729),ISNUMBER(INDIRECT("FECHA_"&amp;$B729,1))), IF(L729&lt;=INDIRECT("FECHA_"&amp;$B729,1),"INCUMPLIDA","PROCESO"), "VERIFICAR FECHA")),"SIN VALOR AVANCE")</f>
        <v>CUMPLIDA</v>
      </c>
    </row>
    <row r="730" spans="1:17" ht="45.75" x14ac:dyDescent="0.2">
      <c r="A730" s="331" t="s">
        <v>17</v>
      </c>
      <c r="B730" s="332" t="s">
        <v>14</v>
      </c>
      <c r="C730" s="767"/>
      <c r="D730" s="767"/>
      <c r="E730" s="769"/>
      <c r="F730" s="769"/>
      <c r="G730" s="320" t="s">
        <v>3112</v>
      </c>
      <c r="H730" s="321" t="s">
        <v>106</v>
      </c>
      <c r="I730" s="321" t="s">
        <v>107</v>
      </c>
      <c r="J730" s="322">
        <v>1</v>
      </c>
      <c r="K730" s="327">
        <v>45352</v>
      </c>
      <c r="L730" s="327">
        <v>45747</v>
      </c>
      <c r="M730" s="324">
        <f t="shared" si="33"/>
        <v>56.428571428571431</v>
      </c>
      <c r="N730" s="325">
        <v>1</v>
      </c>
      <c r="O730" s="321" t="s">
        <v>3084</v>
      </c>
      <c r="P730" s="325">
        <f t="shared" si="34"/>
        <v>1</v>
      </c>
      <c r="Q730" s="326" t="str" cm="1">
        <f t="array" aca="1" ref="Q730" ca="1">IF(ISNUMBER(P730),IF(P730=100%,"CUMPLIDA",IF(AND(ISNUMBER(L730),ISNUMBER(INDIRECT("FECHA_"&amp;$B730,1))), IF(L730&lt;=INDIRECT("FECHA_"&amp;$B730,1),"INCUMPLIDA","PROCESO"), "VERIFICAR FECHA")),"SIN VALOR AVANCE")</f>
        <v>CUMPLIDA</v>
      </c>
    </row>
    <row r="731" spans="1:17" ht="105.75" x14ac:dyDescent="0.2">
      <c r="A731" s="331" t="s">
        <v>17</v>
      </c>
      <c r="B731" s="332" t="s">
        <v>14</v>
      </c>
      <c r="C731" s="767"/>
      <c r="D731" s="767"/>
      <c r="E731" s="769"/>
      <c r="F731" s="769"/>
      <c r="G731" s="320" t="s">
        <v>3113</v>
      </c>
      <c r="H731" s="321" t="s">
        <v>108</v>
      </c>
      <c r="I731" s="321" t="s">
        <v>109</v>
      </c>
      <c r="J731" s="322">
        <v>1</v>
      </c>
      <c r="K731" s="327">
        <v>45352</v>
      </c>
      <c r="L731" s="327">
        <v>45747</v>
      </c>
      <c r="M731" s="324">
        <f t="shared" si="33"/>
        <v>56.428571428571431</v>
      </c>
      <c r="N731" s="325">
        <v>1</v>
      </c>
      <c r="O731" s="321" t="s">
        <v>3086</v>
      </c>
      <c r="P731" s="325">
        <f t="shared" si="34"/>
        <v>1</v>
      </c>
      <c r="Q731" s="326" t="str" cm="1">
        <f t="array" aca="1" ref="Q731" ca="1">IF(ISNUMBER(P731),IF(P731=100%,"CUMPLIDA",IF(AND(ISNUMBER(L731),ISNUMBER(INDIRECT("FECHA_"&amp;$B731,1))), IF(L731&lt;=INDIRECT("FECHA_"&amp;$B731,1),"INCUMPLIDA","PROCESO"), "VERIFICAR FECHA")),"SIN VALOR AVANCE")</f>
        <v>CUMPLIDA</v>
      </c>
    </row>
    <row r="732" spans="1:17" ht="45.75" x14ac:dyDescent="0.2">
      <c r="A732" s="331" t="s">
        <v>17</v>
      </c>
      <c r="B732" s="332" t="s">
        <v>14</v>
      </c>
      <c r="C732" s="767"/>
      <c r="D732" s="767"/>
      <c r="E732" s="769"/>
      <c r="F732" s="769"/>
      <c r="G732" s="320" t="s">
        <v>3114</v>
      </c>
      <c r="H732" s="321" t="s">
        <v>111</v>
      </c>
      <c r="I732" s="321" t="s">
        <v>112</v>
      </c>
      <c r="J732" s="322">
        <v>2</v>
      </c>
      <c r="K732" s="327">
        <v>45748</v>
      </c>
      <c r="L732" s="327">
        <v>45930</v>
      </c>
      <c r="M732" s="324">
        <f t="shared" si="33"/>
        <v>26</v>
      </c>
      <c r="N732" s="325">
        <v>0.69499999999999995</v>
      </c>
      <c r="O732" s="321" t="s">
        <v>3084</v>
      </c>
      <c r="P732" s="325">
        <f t="shared" si="34"/>
        <v>0.69499999999999995</v>
      </c>
      <c r="Q732" s="326" t="str" cm="1">
        <f t="array" aca="1" ref="Q732" ca="1">IF(ISNUMBER(P732),IF(P732=100%,"CUMPLIDA",IF(AND(ISNUMBER(L732),ISNUMBER(INDIRECT("FECHA_"&amp;$B732,1))), IF(L732&lt;=INDIRECT("FECHA_"&amp;$B732,1),"INCUMPLIDA","PROCESO"), "VERIFICAR FECHA")),"SIN VALOR AVANCE")</f>
        <v>PROCESO</v>
      </c>
    </row>
    <row r="733" spans="1:17" ht="60" x14ac:dyDescent="0.2">
      <c r="A733" s="331" t="s">
        <v>17</v>
      </c>
      <c r="B733" s="332" t="s">
        <v>14</v>
      </c>
      <c r="C733" s="767"/>
      <c r="D733" s="767"/>
      <c r="E733" s="769"/>
      <c r="F733" s="769"/>
      <c r="G733" s="320" t="s">
        <v>3115</v>
      </c>
      <c r="H733" s="321" t="s">
        <v>115</v>
      </c>
      <c r="I733" s="321" t="s">
        <v>116</v>
      </c>
      <c r="J733" s="322">
        <v>1</v>
      </c>
      <c r="K733" s="327">
        <v>45748</v>
      </c>
      <c r="L733" s="327">
        <v>45930</v>
      </c>
      <c r="M733" s="324">
        <f t="shared" si="33"/>
        <v>26</v>
      </c>
      <c r="N733" s="325">
        <v>0</v>
      </c>
      <c r="O733" s="321" t="s">
        <v>2921</v>
      </c>
      <c r="P733" s="325">
        <f t="shared" si="34"/>
        <v>0</v>
      </c>
      <c r="Q733" s="326" t="str" cm="1">
        <f t="array" aca="1" ref="Q733" ca="1">IF(ISNUMBER(P733),IF(P733=100%,"CUMPLIDA",IF(AND(ISNUMBER(L733),ISNUMBER(INDIRECT("FECHA_"&amp;$B733,1))), IF(L733&lt;=INDIRECT("FECHA_"&amp;$B733,1),"INCUMPLIDA","PROCESO"), "VERIFICAR FECHA")),"SIN VALOR AVANCE")</f>
        <v>PROCESO</v>
      </c>
    </row>
    <row r="734" spans="1:17" ht="135" customHeight="1" x14ac:dyDescent="0.2">
      <c r="A734" s="331" t="s">
        <v>17</v>
      </c>
      <c r="B734" s="332" t="s">
        <v>14</v>
      </c>
      <c r="C734" s="767"/>
      <c r="D734" s="767"/>
      <c r="E734" s="769"/>
      <c r="F734" s="769"/>
      <c r="G734" s="320" t="s">
        <v>3116</v>
      </c>
      <c r="H734" s="321" t="s">
        <v>118</v>
      </c>
      <c r="I734" s="321" t="s">
        <v>119</v>
      </c>
      <c r="J734" s="322">
        <v>2</v>
      </c>
      <c r="K734" s="327">
        <v>45748</v>
      </c>
      <c r="L734" s="327">
        <v>45930</v>
      </c>
      <c r="M734" s="324">
        <f t="shared" si="33"/>
        <v>26</v>
      </c>
      <c r="N734" s="325">
        <v>0</v>
      </c>
      <c r="O734" s="321" t="s">
        <v>3086</v>
      </c>
      <c r="P734" s="325">
        <f t="shared" si="34"/>
        <v>0</v>
      </c>
      <c r="Q734" s="326" t="str" cm="1">
        <f t="array" aca="1" ref="Q734" ca="1">IF(ISNUMBER(P734),IF(P734=100%,"CUMPLIDA",IF(AND(ISNUMBER(L734),ISNUMBER(INDIRECT("FECHA_"&amp;$B734,1))), IF(L734&lt;=INDIRECT("FECHA_"&amp;$B734,1),"INCUMPLIDA","PROCESO"), "VERIFICAR FECHA")),"SIN VALOR AVANCE")</f>
        <v>PROCESO</v>
      </c>
    </row>
    <row r="735" spans="1:17" ht="375" customHeight="1" x14ac:dyDescent="0.2">
      <c r="A735" s="331" t="s">
        <v>17</v>
      </c>
      <c r="B735" s="332" t="s">
        <v>14</v>
      </c>
      <c r="C735" s="767" t="s">
        <v>3117</v>
      </c>
      <c r="D735" s="767" t="s">
        <v>1737</v>
      </c>
      <c r="E735" s="320" t="s">
        <v>3118</v>
      </c>
      <c r="F735" s="769" t="s">
        <v>3119</v>
      </c>
      <c r="G735" s="334" t="s">
        <v>3120</v>
      </c>
      <c r="H735" s="335" t="s">
        <v>3121</v>
      </c>
      <c r="I735" s="335" t="s">
        <v>3122</v>
      </c>
      <c r="J735" s="333">
        <v>1</v>
      </c>
      <c r="K735" s="323">
        <v>44825</v>
      </c>
      <c r="L735" s="323">
        <v>45107</v>
      </c>
      <c r="M735" s="324">
        <f t="shared" si="33"/>
        <v>40.285714285714285</v>
      </c>
      <c r="N735" s="325">
        <v>1</v>
      </c>
      <c r="O735" s="321" t="s">
        <v>3123</v>
      </c>
      <c r="P735" s="325">
        <f t="shared" si="34"/>
        <v>1</v>
      </c>
      <c r="Q735" s="326" t="str" cm="1">
        <f t="array" aca="1" ref="Q735" ca="1">IF(ISNUMBER(P735),IF(P735=100%,"CUMPLIDA",IF(AND(ISNUMBER(L735),ISNUMBER(INDIRECT("FECHA_"&amp;$B735,1))), IF(L735&lt;=INDIRECT("FECHA_"&amp;$B735,1),"INCUMPLIDA","PROCESO"), "VERIFICAR FECHA")),"SIN VALOR AVANCE")</f>
        <v>CUMPLIDA</v>
      </c>
    </row>
    <row r="736" spans="1:17" ht="315" customHeight="1" x14ac:dyDescent="0.2">
      <c r="A736" s="331" t="s">
        <v>17</v>
      </c>
      <c r="B736" s="332" t="s">
        <v>14</v>
      </c>
      <c r="C736" s="767"/>
      <c r="D736" s="767"/>
      <c r="E736" s="320" t="s">
        <v>3124</v>
      </c>
      <c r="F736" s="769"/>
      <c r="G736" s="334" t="s">
        <v>3125</v>
      </c>
      <c r="H736" s="335" t="s">
        <v>3121</v>
      </c>
      <c r="I736" s="335" t="s">
        <v>3122</v>
      </c>
      <c r="J736" s="333">
        <v>1</v>
      </c>
      <c r="K736" s="323">
        <v>44825</v>
      </c>
      <c r="L736" s="323">
        <v>45107</v>
      </c>
      <c r="M736" s="324">
        <f t="shared" si="33"/>
        <v>40.285714285714285</v>
      </c>
      <c r="N736" s="325">
        <v>1</v>
      </c>
      <c r="O736" s="321" t="s">
        <v>3123</v>
      </c>
      <c r="P736" s="325">
        <f t="shared" si="34"/>
        <v>1</v>
      </c>
      <c r="Q736" s="326" t="str" cm="1">
        <f t="array" aca="1" ref="Q736" ca="1">IF(ISNUMBER(P736),IF(P736=100%,"CUMPLIDA",IF(AND(ISNUMBER(L736),ISNUMBER(INDIRECT("FECHA_"&amp;$B736,1))), IF(L736&lt;=INDIRECT("FECHA_"&amp;$B736,1),"INCUMPLIDA","PROCESO"), "VERIFICAR FECHA")),"SIN VALOR AVANCE")</f>
        <v>CUMPLIDA</v>
      </c>
    </row>
    <row r="737" spans="1:17" ht="90" customHeight="1" x14ac:dyDescent="0.2">
      <c r="A737" s="331" t="s">
        <v>17</v>
      </c>
      <c r="B737" s="332" t="s">
        <v>14</v>
      </c>
      <c r="C737" s="767"/>
      <c r="D737" s="767"/>
      <c r="E737" s="770" t="s">
        <v>3126</v>
      </c>
      <c r="F737" s="769"/>
      <c r="G737" s="334" t="s">
        <v>3127</v>
      </c>
      <c r="H737" s="321" t="s">
        <v>3128</v>
      </c>
      <c r="I737" s="335" t="s">
        <v>3129</v>
      </c>
      <c r="J737" s="325">
        <v>1</v>
      </c>
      <c r="K737" s="323">
        <v>44958</v>
      </c>
      <c r="L737" s="323">
        <v>45291</v>
      </c>
      <c r="M737" s="324">
        <f t="shared" si="33"/>
        <v>47.571428571428569</v>
      </c>
      <c r="N737" s="325">
        <v>1</v>
      </c>
      <c r="O737" s="321" t="s">
        <v>3130</v>
      </c>
      <c r="P737" s="325">
        <f t="shared" si="34"/>
        <v>1</v>
      </c>
      <c r="Q737" s="326" t="str" cm="1">
        <f t="array" aca="1" ref="Q737" ca="1">IF(ISNUMBER(P737),IF(P737=100%,"CUMPLIDA",IF(AND(ISNUMBER(L737),ISNUMBER(INDIRECT("FECHA_"&amp;$B737,1))), IF(L737&lt;=INDIRECT("FECHA_"&amp;$B737,1),"INCUMPLIDA","PROCESO"), "VERIFICAR FECHA")),"SIN VALOR AVANCE")</f>
        <v>CUMPLIDA</v>
      </c>
    </row>
    <row r="738" spans="1:17" ht="225" x14ac:dyDescent="0.2">
      <c r="A738" s="331" t="s">
        <v>17</v>
      </c>
      <c r="B738" s="332" t="s">
        <v>14</v>
      </c>
      <c r="C738" s="767"/>
      <c r="D738" s="767"/>
      <c r="E738" s="770"/>
      <c r="F738" s="769"/>
      <c r="G738" s="334" t="s">
        <v>3131</v>
      </c>
      <c r="H738" s="335" t="s">
        <v>3132</v>
      </c>
      <c r="I738" s="335" t="s">
        <v>3129</v>
      </c>
      <c r="J738" s="325">
        <v>1</v>
      </c>
      <c r="K738" s="323">
        <v>44941</v>
      </c>
      <c r="L738" s="323">
        <v>45092</v>
      </c>
      <c r="M738" s="324">
        <f t="shared" si="33"/>
        <v>21.571428571428573</v>
      </c>
      <c r="N738" s="325">
        <v>1</v>
      </c>
      <c r="O738" s="321" t="s">
        <v>3130</v>
      </c>
      <c r="P738" s="325">
        <f t="shared" si="34"/>
        <v>1</v>
      </c>
      <c r="Q738" s="326" t="str" cm="1">
        <f t="array" aca="1" ref="Q738" ca="1">IF(ISNUMBER(P738),IF(P738=100%,"CUMPLIDA",IF(AND(ISNUMBER(L738),ISNUMBER(INDIRECT("FECHA_"&amp;$B738,1))), IF(L738&lt;=INDIRECT("FECHA_"&amp;$B738,1),"INCUMPLIDA","PROCESO"), "VERIFICAR FECHA")),"SIN VALOR AVANCE")</f>
        <v>CUMPLIDA</v>
      </c>
    </row>
    <row r="739" spans="1:17" ht="135" customHeight="1" x14ac:dyDescent="0.2">
      <c r="A739" s="331" t="s">
        <v>17</v>
      </c>
      <c r="B739" s="332" t="s">
        <v>14</v>
      </c>
      <c r="C739" s="767" t="s">
        <v>3133</v>
      </c>
      <c r="D739" s="767" t="s">
        <v>1737</v>
      </c>
      <c r="E739" s="769" t="s">
        <v>3134</v>
      </c>
      <c r="F739" s="769" t="s">
        <v>3135</v>
      </c>
      <c r="G739" s="320" t="s">
        <v>3136</v>
      </c>
      <c r="H739" s="321" t="s">
        <v>3137</v>
      </c>
      <c r="I739" s="321" t="s">
        <v>3138</v>
      </c>
      <c r="J739" s="333">
        <v>2</v>
      </c>
      <c r="K739" s="323">
        <v>45047</v>
      </c>
      <c r="L739" s="323">
        <v>45322</v>
      </c>
      <c r="M739" s="324">
        <f t="shared" si="33"/>
        <v>39.285714285714285</v>
      </c>
      <c r="N739" s="325">
        <v>1</v>
      </c>
      <c r="O739" s="321" t="s">
        <v>3139</v>
      </c>
      <c r="P739" s="325">
        <f t="shared" si="34"/>
        <v>1</v>
      </c>
      <c r="Q739" s="326" t="str" cm="1">
        <f t="array" aca="1" ref="Q739" ca="1">IF(ISNUMBER(P739),IF(P739=100%,"CUMPLIDA",IF(AND(ISNUMBER(L739),ISNUMBER(INDIRECT("FECHA_"&amp;$B739,1))), IF(L739&lt;=INDIRECT("FECHA_"&amp;$B739,1),"INCUMPLIDA","PROCESO"), "VERIFICAR FECHA")),"SIN VALOR AVANCE")</f>
        <v>CUMPLIDA</v>
      </c>
    </row>
    <row r="740" spans="1:17" ht="315" x14ac:dyDescent="0.2">
      <c r="A740" s="331" t="s">
        <v>17</v>
      </c>
      <c r="B740" s="332" t="s">
        <v>14</v>
      </c>
      <c r="C740" s="767"/>
      <c r="D740" s="767"/>
      <c r="E740" s="769"/>
      <c r="F740" s="769"/>
      <c r="G740" s="320" t="s">
        <v>3140</v>
      </c>
      <c r="H740" s="321" t="s">
        <v>3141</v>
      </c>
      <c r="I740" s="321" t="s">
        <v>3142</v>
      </c>
      <c r="J740" s="333">
        <v>4</v>
      </c>
      <c r="K740" s="323">
        <v>45047</v>
      </c>
      <c r="L740" s="323">
        <v>45322</v>
      </c>
      <c r="M740" s="324">
        <f t="shared" si="33"/>
        <v>39.285714285714285</v>
      </c>
      <c r="N740" s="325">
        <v>1</v>
      </c>
      <c r="O740" s="321" t="s">
        <v>3143</v>
      </c>
      <c r="P740" s="325">
        <f t="shared" si="34"/>
        <v>1</v>
      </c>
      <c r="Q740" s="326" t="str" cm="1">
        <f t="array" aca="1" ref="Q740" ca="1">IF(ISNUMBER(P740),IF(P740=100%,"CUMPLIDA",IF(AND(ISNUMBER(L740),ISNUMBER(INDIRECT("FECHA_"&amp;$B740,1))), IF(L740&lt;=INDIRECT("FECHA_"&amp;$B740,1),"INCUMPLIDA","PROCESO"), "VERIFICAR FECHA")),"SIN VALOR AVANCE")</f>
        <v>CUMPLIDA</v>
      </c>
    </row>
    <row r="741" spans="1:17" ht="180" customHeight="1" x14ac:dyDescent="0.2">
      <c r="A741" s="331" t="s">
        <v>17</v>
      </c>
      <c r="B741" s="332" t="s">
        <v>14</v>
      </c>
      <c r="C741" s="767"/>
      <c r="D741" s="767"/>
      <c r="E741" s="769"/>
      <c r="F741" s="769"/>
      <c r="G741" s="320" t="s">
        <v>3144</v>
      </c>
      <c r="H741" s="321" t="s">
        <v>3145</v>
      </c>
      <c r="I741" s="321" t="s">
        <v>3146</v>
      </c>
      <c r="J741" s="333">
        <v>1</v>
      </c>
      <c r="K741" s="323">
        <v>45169</v>
      </c>
      <c r="L741" s="323">
        <v>45291</v>
      </c>
      <c r="M741" s="324">
        <f t="shared" si="33"/>
        <v>17.428571428571427</v>
      </c>
      <c r="N741" s="325">
        <v>1</v>
      </c>
      <c r="O741" s="321" t="s">
        <v>3147</v>
      </c>
      <c r="P741" s="325">
        <f t="shared" si="34"/>
        <v>1</v>
      </c>
      <c r="Q741" s="326" t="str" cm="1">
        <f t="array" aca="1" ref="Q741" ca="1">IF(ISNUMBER(P741),IF(P741=100%,"CUMPLIDA",IF(AND(ISNUMBER(L741),ISNUMBER(INDIRECT("FECHA_"&amp;$B741,1))), IF(L741&lt;=INDIRECT("FECHA_"&amp;$B741,1),"INCUMPLIDA","PROCESO"), "VERIFICAR FECHA")),"SIN VALOR AVANCE")</f>
        <v>CUMPLIDA</v>
      </c>
    </row>
    <row r="742" spans="1:17" ht="135" customHeight="1" x14ac:dyDescent="0.2">
      <c r="A742" s="331" t="s">
        <v>17</v>
      </c>
      <c r="B742" s="332" t="s">
        <v>14</v>
      </c>
      <c r="C742" s="767"/>
      <c r="D742" s="767"/>
      <c r="E742" s="769" t="s">
        <v>3148</v>
      </c>
      <c r="F742" s="769"/>
      <c r="G742" s="320" t="s">
        <v>3136</v>
      </c>
      <c r="H742" s="321" t="s">
        <v>3137</v>
      </c>
      <c r="I742" s="321" t="s">
        <v>3138</v>
      </c>
      <c r="J742" s="333">
        <v>2</v>
      </c>
      <c r="K742" s="323">
        <v>45047</v>
      </c>
      <c r="L742" s="323">
        <v>45322</v>
      </c>
      <c r="M742" s="324">
        <f t="shared" si="33"/>
        <v>39.285714285714285</v>
      </c>
      <c r="N742" s="325">
        <v>1</v>
      </c>
      <c r="O742" s="321" t="s">
        <v>3149</v>
      </c>
      <c r="P742" s="325">
        <f t="shared" si="34"/>
        <v>1</v>
      </c>
      <c r="Q742" s="326" t="str" cm="1">
        <f t="array" aca="1" ref="Q742" ca="1">IF(ISNUMBER(P742),IF(P742=100%,"CUMPLIDA",IF(AND(ISNUMBER(L742),ISNUMBER(INDIRECT("FECHA_"&amp;$B742,1))), IF(L742&lt;=INDIRECT("FECHA_"&amp;$B742,1),"INCUMPLIDA","PROCESO"), "VERIFICAR FECHA")),"SIN VALOR AVANCE")</f>
        <v>CUMPLIDA</v>
      </c>
    </row>
    <row r="743" spans="1:17" ht="315" x14ac:dyDescent="0.2">
      <c r="A743" s="331" t="s">
        <v>17</v>
      </c>
      <c r="B743" s="332" t="s">
        <v>14</v>
      </c>
      <c r="C743" s="767"/>
      <c r="D743" s="767"/>
      <c r="E743" s="769"/>
      <c r="F743" s="769"/>
      <c r="G743" s="320" t="s">
        <v>3150</v>
      </c>
      <c r="H743" s="321" t="s">
        <v>3141</v>
      </c>
      <c r="I743" s="321" t="s">
        <v>3142</v>
      </c>
      <c r="J743" s="333">
        <v>4</v>
      </c>
      <c r="K743" s="323">
        <v>45047</v>
      </c>
      <c r="L743" s="323">
        <v>45322</v>
      </c>
      <c r="M743" s="324">
        <f t="shared" si="33"/>
        <v>39.285714285714285</v>
      </c>
      <c r="N743" s="325">
        <v>1</v>
      </c>
      <c r="O743" s="321" t="s">
        <v>3149</v>
      </c>
      <c r="P743" s="325">
        <f t="shared" si="34"/>
        <v>1</v>
      </c>
      <c r="Q743" s="326" t="str" cm="1">
        <f t="array" aca="1" ref="Q743" ca="1">IF(ISNUMBER(P743),IF(P743=100%,"CUMPLIDA",IF(AND(ISNUMBER(L743),ISNUMBER(INDIRECT("FECHA_"&amp;$B743,1))), IF(L743&lt;=INDIRECT("FECHA_"&amp;$B743,1),"INCUMPLIDA","PROCESO"), "VERIFICAR FECHA")),"SIN VALOR AVANCE")</f>
        <v>CUMPLIDA</v>
      </c>
    </row>
    <row r="744" spans="1:17" ht="180" customHeight="1" x14ac:dyDescent="0.2">
      <c r="A744" s="331" t="s">
        <v>17</v>
      </c>
      <c r="B744" s="332" t="s">
        <v>14</v>
      </c>
      <c r="C744" s="767"/>
      <c r="D744" s="767"/>
      <c r="E744" s="769"/>
      <c r="F744" s="769"/>
      <c r="G744" s="320" t="s">
        <v>3144</v>
      </c>
      <c r="H744" s="321" t="s">
        <v>3145</v>
      </c>
      <c r="I744" s="321" t="s">
        <v>3151</v>
      </c>
      <c r="J744" s="333">
        <v>1</v>
      </c>
      <c r="K744" s="323">
        <v>45169</v>
      </c>
      <c r="L744" s="323">
        <v>45322</v>
      </c>
      <c r="M744" s="324">
        <f t="shared" si="33"/>
        <v>21.857142857142858</v>
      </c>
      <c r="N744" s="325">
        <v>1</v>
      </c>
      <c r="O744" s="321" t="s">
        <v>3149</v>
      </c>
      <c r="P744" s="325">
        <f t="shared" si="34"/>
        <v>1</v>
      </c>
      <c r="Q744" s="326" t="str" cm="1">
        <f t="array" aca="1" ref="Q744" ca="1">IF(ISNUMBER(P744),IF(P744=100%,"CUMPLIDA",IF(AND(ISNUMBER(L744),ISNUMBER(INDIRECT("FECHA_"&amp;$B744,1))), IF(L744&lt;=INDIRECT("FECHA_"&amp;$B744,1),"INCUMPLIDA","PROCESO"), "VERIFICAR FECHA")),"SIN VALOR AVANCE")</f>
        <v>CUMPLIDA</v>
      </c>
    </row>
    <row r="745" spans="1:17" ht="360" customHeight="1" x14ac:dyDescent="0.2">
      <c r="A745" s="331" t="s">
        <v>17</v>
      </c>
      <c r="B745" s="332" t="s">
        <v>14</v>
      </c>
      <c r="C745" s="767"/>
      <c r="D745" s="767"/>
      <c r="E745" s="769" t="s">
        <v>3152</v>
      </c>
      <c r="F745" s="769"/>
      <c r="G745" s="320" t="s">
        <v>3136</v>
      </c>
      <c r="H745" s="321" t="s">
        <v>3153</v>
      </c>
      <c r="I745" s="321" t="s">
        <v>3138</v>
      </c>
      <c r="J745" s="333">
        <v>2</v>
      </c>
      <c r="K745" s="323">
        <v>45047</v>
      </c>
      <c r="L745" s="323">
        <v>45322</v>
      </c>
      <c r="M745" s="324">
        <f t="shared" si="33"/>
        <v>39.285714285714285</v>
      </c>
      <c r="N745" s="325">
        <v>1</v>
      </c>
      <c r="O745" s="321" t="s">
        <v>3149</v>
      </c>
      <c r="P745" s="325">
        <f t="shared" si="34"/>
        <v>1</v>
      </c>
      <c r="Q745" s="326" t="str" cm="1">
        <f t="array" aca="1" ref="Q745" ca="1">IF(ISNUMBER(P745),IF(P745=100%,"CUMPLIDA",IF(AND(ISNUMBER(L745),ISNUMBER(INDIRECT("FECHA_"&amp;$B745,1))), IF(L745&lt;=INDIRECT("FECHA_"&amp;$B745,1),"INCUMPLIDA","PROCESO"), "VERIFICAR FECHA")),"SIN VALOR AVANCE")</f>
        <v>CUMPLIDA</v>
      </c>
    </row>
    <row r="746" spans="1:17" ht="195" x14ac:dyDescent="0.2">
      <c r="A746" s="331" t="s">
        <v>17</v>
      </c>
      <c r="B746" s="332" t="s">
        <v>14</v>
      </c>
      <c r="C746" s="767"/>
      <c r="D746" s="767"/>
      <c r="E746" s="769"/>
      <c r="F746" s="769"/>
      <c r="G746" s="320" t="s">
        <v>3154</v>
      </c>
      <c r="H746" s="321" t="s">
        <v>3145</v>
      </c>
      <c r="I746" s="321" t="s">
        <v>3155</v>
      </c>
      <c r="J746" s="333">
        <v>1</v>
      </c>
      <c r="K746" s="323">
        <v>45169</v>
      </c>
      <c r="L746" s="323">
        <v>45322</v>
      </c>
      <c r="M746" s="324">
        <f t="shared" si="33"/>
        <v>21.857142857142858</v>
      </c>
      <c r="N746" s="325">
        <v>1</v>
      </c>
      <c r="O746" s="321" t="s">
        <v>3149</v>
      </c>
      <c r="P746" s="325">
        <f t="shared" si="34"/>
        <v>1</v>
      </c>
      <c r="Q746" s="326" t="str" cm="1">
        <f t="array" aca="1" ref="Q746" ca="1">IF(ISNUMBER(P746),IF(P746=100%,"CUMPLIDA",IF(AND(ISNUMBER(L746),ISNUMBER(INDIRECT("FECHA_"&amp;$B746,1))), IF(L746&lt;=INDIRECT("FECHA_"&amp;$B746,1),"INCUMPLIDA","PROCESO"), "VERIFICAR FECHA")),"SIN VALOR AVANCE")</f>
        <v>CUMPLIDA</v>
      </c>
    </row>
    <row r="747" spans="1:17" ht="180" customHeight="1" x14ac:dyDescent="0.2">
      <c r="A747" s="331" t="s">
        <v>17</v>
      </c>
      <c r="B747" s="332" t="s">
        <v>14</v>
      </c>
      <c r="C747" s="767"/>
      <c r="D747" s="767"/>
      <c r="E747" s="320" t="s">
        <v>3156</v>
      </c>
      <c r="F747" s="769"/>
      <c r="G747" s="320" t="s">
        <v>3157</v>
      </c>
      <c r="H747" s="321" t="s">
        <v>3158</v>
      </c>
      <c r="I747" s="341" t="s">
        <v>3159</v>
      </c>
      <c r="J747" s="333">
        <v>1</v>
      </c>
      <c r="K747" s="323">
        <v>45169</v>
      </c>
      <c r="L747" s="323">
        <v>45322</v>
      </c>
      <c r="M747" s="324">
        <f t="shared" si="33"/>
        <v>21.857142857142858</v>
      </c>
      <c r="N747" s="325">
        <v>1</v>
      </c>
      <c r="O747" s="321" t="s">
        <v>3149</v>
      </c>
      <c r="P747" s="325">
        <f t="shared" si="34"/>
        <v>1</v>
      </c>
      <c r="Q747" s="326" t="str" cm="1">
        <f t="array" aca="1" ref="Q747" ca="1">IF(ISNUMBER(P747),IF(P747=100%,"CUMPLIDA",IF(AND(ISNUMBER(L747),ISNUMBER(INDIRECT("FECHA_"&amp;$B747,1))), IF(L747&lt;=INDIRECT("FECHA_"&amp;$B747,1),"INCUMPLIDA","PROCESO"), "VERIFICAR FECHA")),"SIN VALOR AVANCE")</f>
        <v>CUMPLIDA</v>
      </c>
    </row>
    <row r="748" spans="1:17" ht="165.75" customHeight="1" x14ac:dyDescent="0.2">
      <c r="A748" s="331" t="s">
        <v>17</v>
      </c>
      <c r="B748" s="332" t="s">
        <v>14</v>
      </c>
      <c r="C748" s="767"/>
      <c r="D748" s="767"/>
      <c r="E748" s="769" t="s">
        <v>3160</v>
      </c>
      <c r="F748" s="769"/>
      <c r="G748" s="320" t="s">
        <v>3161</v>
      </c>
      <c r="H748" s="321" t="s">
        <v>3162</v>
      </c>
      <c r="I748" s="341" t="s">
        <v>3163</v>
      </c>
      <c r="J748" s="333">
        <v>1</v>
      </c>
      <c r="K748" s="323">
        <v>45047</v>
      </c>
      <c r="L748" s="323">
        <v>45169</v>
      </c>
      <c r="M748" s="324">
        <f t="shared" si="33"/>
        <v>17.428571428571427</v>
      </c>
      <c r="N748" s="325">
        <v>1</v>
      </c>
      <c r="O748" s="321" t="s">
        <v>3164</v>
      </c>
      <c r="P748" s="325">
        <f t="shared" si="34"/>
        <v>1</v>
      </c>
      <c r="Q748" s="326" t="str" cm="1">
        <f t="array" aca="1" ref="Q748" ca="1">IF(ISNUMBER(P748),IF(P748=100%,"CUMPLIDA",IF(AND(ISNUMBER(L748),ISNUMBER(INDIRECT("FECHA_"&amp;$B748,1))), IF(L748&lt;=INDIRECT("FECHA_"&amp;$B748,1),"INCUMPLIDA","PROCESO"), "VERIFICAR FECHA")),"SIN VALOR AVANCE")</f>
        <v>CUMPLIDA</v>
      </c>
    </row>
    <row r="749" spans="1:17" ht="180" customHeight="1" x14ac:dyDescent="0.2">
      <c r="A749" s="331" t="s">
        <v>17</v>
      </c>
      <c r="B749" s="332" t="s">
        <v>14</v>
      </c>
      <c r="C749" s="767"/>
      <c r="D749" s="767"/>
      <c r="E749" s="769"/>
      <c r="F749" s="769"/>
      <c r="G749" s="320" t="s">
        <v>3165</v>
      </c>
      <c r="H749" s="321" t="s">
        <v>3166</v>
      </c>
      <c r="I749" s="341" t="s">
        <v>3167</v>
      </c>
      <c r="J749" s="333">
        <v>1</v>
      </c>
      <c r="K749" s="323">
        <v>45169</v>
      </c>
      <c r="L749" s="323">
        <v>45565</v>
      </c>
      <c r="M749" s="324">
        <f t="shared" si="33"/>
        <v>56.571428571428569</v>
      </c>
      <c r="N749" s="325">
        <v>1</v>
      </c>
      <c r="O749" s="321" t="s">
        <v>3149</v>
      </c>
      <c r="P749" s="325">
        <f t="shared" si="34"/>
        <v>1</v>
      </c>
      <c r="Q749" s="326" t="str" cm="1">
        <f t="array" aca="1" ref="Q749" ca="1">IF(ISNUMBER(P749),IF(P749=100%,"CUMPLIDA",IF(AND(ISNUMBER(L749),ISNUMBER(INDIRECT("FECHA_"&amp;$B749,1))), IF(L749&lt;=INDIRECT("FECHA_"&amp;$B749,1),"INCUMPLIDA","PROCESO"), "VERIFICAR FECHA")),"SIN VALOR AVANCE")</f>
        <v>CUMPLIDA</v>
      </c>
    </row>
    <row r="750" spans="1:17" ht="165.75" customHeight="1" x14ac:dyDescent="0.2">
      <c r="A750" s="331" t="s">
        <v>17</v>
      </c>
      <c r="B750" s="332" t="s">
        <v>14</v>
      </c>
      <c r="C750" s="767"/>
      <c r="D750" s="767"/>
      <c r="E750" s="769" t="s">
        <v>3168</v>
      </c>
      <c r="F750" s="769"/>
      <c r="G750" s="320" t="s">
        <v>3169</v>
      </c>
      <c r="H750" s="321" t="s">
        <v>3170</v>
      </c>
      <c r="I750" s="341" t="s">
        <v>3171</v>
      </c>
      <c r="J750" s="333">
        <v>1</v>
      </c>
      <c r="K750" s="323">
        <v>45047</v>
      </c>
      <c r="L750" s="323">
        <v>45107</v>
      </c>
      <c r="M750" s="324">
        <f t="shared" si="33"/>
        <v>8.5714285714285712</v>
      </c>
      <c r="N750" s="325">
        <v>1</v>
      </c>
      <c r="O750" s="321" t="s">
        <v>3164</v>
      </c>
      <c r="P750" s="325">
        <f t="shared" si="34"/>
        <v>1</v>
      </c>
      <c r="Q750" s="326" t="str" cm="1">
        <f t="array" aca="1" ref="Q750" ca="1">IF(ISNUMBER(P750),IF(P750=100%,"CUMPLIDA",IF(AND(ISNUMBER(L750),ISNUMBER(INDIRECT("FECHA_"&amp;$B750,1))), IF(L750&lt;=INDIRECT("FECHA_"&amp;$B750,1),"INCUMPLIDA","PROCESO"), "VERIFICAR FECHA")),"SIN VALOR AVANCE")</f>
        <v>CUMPLIDA</v>
      </c>
    </row>
    <row r="751" spans="1:17" ht="135" x14ac:dyDescent="0.2">
      <c r="A751" s="331" t="s">
        <v>17</v>
      </c>
      <c r="B751" s="332" t="s">
        <v>14</v>
      </c>
      <c r="C751" s="767"/>
      <c r="D751" s="767"/>
      <c r="E751" s="769"/>
      <c r="F751" s="769"/>
      <c r="G751" s="320" t="s">
        <v>3172</v>
      </c>
      <c r="H751" s="321" t="s">
        <v>3173</v>
      </c>
      <c r="I751" s="341" t="s">
        <v>3174</v>
      </c>
      <c r="J751" s="333">
        <v>2</v>
      </c>
      <c r="K751" s="323">
        <v>45017</v>
      </c>
      <c r="L751" s="338">
        <v>45473</v>
      </c>
      <c r="M751" s="324">
        <f t="shared" si="33"/>
        <v>65.142857142857139</v>
      </c>
      <c r="N751" s="325">
        <v>1</v>
      </c>
      <c r="O751" s="321" t="s">
        <v>2921</v>
      </c>
      <c r="P751" s="325">
        <f t="shared" si="34"/>
        <v>1</v>
      </c>
      <c r="Q751" s="326" t="str" cm="1">
        <f t="array" aca="1" ref="Q751" ca="1">IF(ISNUMBER(P751),IF(P751=100%,"CUMPLIDA",IF(AND(ISNUMBER(L751),ISNUMBER(INDIRECT("FECHA_"&amp;$B751,1))), IF(L751&lt;=INDIRECT("FECHA_"&amp;$B751,1),"INCUMPLIDA","PROCESO"), "VERIFICAR FECHA")),"SIN VALOR AVANCE")</f>
        <v>CUMPLIDA</v>
      </c>
    </row>
    <row r="752" spans="1:17" ht="90" customHeight="1" x14ac:dyDescent="0.2">
      <c r="A752" s="331" t="s">
        <v>17</v>
      </c>
      <c r="B752" s="332" t="s">
        <v>14</v>
      </c>
      <c r="C752" s="767"/>
      <c r="D752" s="767"/>
      <c r="E752" s="769"/>
      <c r="F752" s="769"/>
      <c r="G752" s="320" t="s">
        <v>3175</v>
      </c>
      <c r="H752" s="321" t="s">
        <v>3176</v>
      </c>
      <c r="I752" s="341" t="s">
        <v>3177</v>
      </c>
      <c r="J752" s="333">
        <v>2</v>
      </c>
      <c r="K752" s="323">
        <v>45199</v>
      </c>
      <c r="L752" s="327">
        <v>45565</v>
      </c>
      <c r="M752" s="324">
        <f t="shared" si="33"/>
        <v>52.285714285714285</v>
      </c>
      <c r="N752" s="325">
        <v>1</v>
      </c>
      <c r="O752" s="321" t="s">
        <v>3149</v>
      </c>
      <c r="P752" s="325">
        <f t="shared" si="34"/>
        <v>1</v>
      </c>
      <c r="Q752" s="326" t="str" cm="1">
        <f t="array" aca="1" ref="Q752" ca="1">IF(ISNUMBER(P752),IF(P752=100%,"CUMPLIDA",IF(AND(ISNUMBER(L752),ISNUMBER(INDIRECT("FECHA_"&amp;$B752,1))), IF(L752&lt;=INDIRECT("FECHA_"&amp;$B752,1),"INCUMPLIDA","PROCESO"), "VERIFICAR FECHA")),"SIN VALOR AVANCE")</f>
        <v>CUMPLIDA</v>
      </c>
    </row>
    <row r="753" spans="1:17" ht="165.75" customHeight="1" x14ac:dyDescent="0.2">
      <c r="A753" s="331" t="s">
        <v>17</v>
      </c>
      <c r="B753" s="332" t="s">
        <v>14</v>
      </c>
      <c r="C753" s="767"/>
      <c r="D753" s="767"/>
      <c r="E753" s="769" t="s">
        <v>3178</v>
      </c>
      <c r="F753" s="769"/>
      <c r="G753" s="320" t="s">
        <v>3179</v>
      </c>
      <c r="H753" s="321" t="s">
        <v>3180</v>
      </c>
      <c r="I753" s="341" t="s">
        <v>3181</v>
      </c>
      <c r="J753" s="333">
        <v>1</v>
      </c>
      <c r="K753" s="323">
        <v>45047</v>
      </c>
      <c r="L753" s="323">
        <v>45169</v>
      </c>
      <c r="M753" s="324">
        <f t="shared" si="33"/>
        <v>17.428571428571427</v>
      </c>
      <c r="N753" s="325">
        <v>1</v>
      </c>
      <c r="O753" s="321" t="s">
        <v>3164</v>
      </c>
      <c r="P753" s="325">
        <f t="shared" si="34"/>
        <v>1</v>
      </c>
      <c r="Q753" s="326" t="str" cm="1">
        <f t="array" aca="1" ref="Q753" ca="1">IF(ISNUMBER(P753),IF(P753=100%,"CUMPLIDA",IF(AND(ISNUMBER(L753),ISNUMBER(INDIRECT("FECHA_"&amp;$B753,1))), IF(L753&lt;=INDIRECT("FECHA_"&amp;$B753,1),"INCUMPLIDA","PROCESO"), "VERIFICAR FECHA")),"SIN VALOR AVANCE")</f>
        <v>CUMPLIDA</v>
      </c>
    </row>
    <row r="754" spans="1:17" ht="90" customHeight="1" x14ac:dyDescent="0.2">
      <c r="A754" s="331" t="s">
        <v>17</v>
      </c>
      <c r="B754" s="332" t="s">
        <v>14</v>
      </c>
      <c r="C754" s="767"/>
      <c r="D754" s="767"/>
      <c r="E754" s="769"/>
      <c r="F754" s="769"/>
      <c r="G754" s="320" t="s">
        <v>3175</v>
      </c>
      <c r="H754" s="321" t="s">
        <v>3176</v>
      </c>
      <c r="I754" s="341" t="s">
        <v>3177</v>
      </c>
      <c r="J754" s="333">
        <v>2</v>
      </c>
      <c r="K754" s="323">
        <v>45199</v>
      </c>
      <c r="L754" s="323">
        <v>45565</v>
      </c>
      <c r="M754" s="324">
        <f t="shared" si="33"/>
        <v>52.285714285714285</v>
      </c>
      <c r="N754" s="325">
        <v>1</v>
      </c>
      <c r="O754" s="321" t="s">
        <v>3149</v>
      </c>
      <c r="P754" s="325">
        <f t="shared" si="34"/>
        <v>1</v>
      </c>
      <c r="Q754" s="326" t="str" cm="1">
        <f t="array" aca="1" ref="Q754" ca="1">IF(ISNUMBER(P754),IF(P754=100%,"CUMPLIDA",IF(AND(ISNUMBER(L754),ISNUMBER(INDIRECT("FECHA_"&amp;$B754,1))), IF(L754&lt;=INDIRECT("FECHA_"&amp;$B754,1),"INCUMPLIDA","PROCESO"), "VERIFICAR FECHA")),"SIN VALOR AVANCE")</f>
        <v>CUMPLIDA</v>
      </c>
    </row>
    <row r="755" spans="1:17" ht="180" x14ac:dyDescent="0.2">
      <c r="A755" s="331" t="s">
        <v>17</v>
      </c>
      <c r="B755" s="332" t="s">
        <v>14</v>
      </c>
      <c r="C755" s="767"/>
      <c r="D755" s="767"/>
      <c r="E755" s="769"/>
      <c r="F755" s="769"/>
      <c r="G755" s="320" t="s">
        <v>3182</v>
      </c>
      <c r="H755" s="321" t="s">
        <v>3183</v>
      </c>
      <c r="I755" s="341" t="s">
        <v>3184</v>
      </c>
      <c r="J755" s="333">
        <v>1</v>
      </c>
      <c r="K755" s="323">
        <v>45199</v>
      </c>
      <c r="L755" s="323">
        <v>45351</v>
      </c>
      <c r="M755" s="324">
        <f t="shared" si="33"/>
        <v>21.714285714285715</v>
      </c>
      <c r="N755" s="325">
        <v>1</v>
      </c>
      <c r="O755" s="321" t="s">
        <v>3149</v>
      </c>
      <c r="P755" s="325">
        <f t="shared" si="34"/>
        <v>1</v>
      </c>
      <c r="Q755" s="326" t="str" cm="1">
        <f t="array" aca="1" ref="Q755" ca="1">IF(ISNUMBER(P755),IF(P755=100%,"CUMPLIDA",IF(AND(ISNUMBER(L755),ISNUMBER(INDIRECT("FECHA_"&amp;$B755,1))), IF(L755&lt;=INDIRECT("FECHA_"&amp;$B755,1),"INCUMPLIDA","PROCESO"), "VERIFICAR FECHA")),"SIN VALOR AVANCE")</f>
        <v>CUMPLIDA</v>
      </c>
    </row>
    <row r="756" spans="1:17" ht="180" customHeight="1" x14ac:dyDescent="0.2">
      <c r="A756" s="331" t="s">
        <v>17</v>
      </c>
      <c r="B756" s="332" t="s">
        <v>14</v>
      </c>
      <c r="C756" s="767"/>
      <c r="D756" s="767"/>
      <c r="E756" s="769" t="s">
        <v>3185</v>
      </c>
      <c r="F756" s="769"/>
      <c r="G756" s="320" t="s">
        <v>3186</v>
      </c>
      <c r="H756" s="321" t="s">
        <v>3187</v>
      </c>
      <c r="I756" s="341" t="s">
        <v>3188</v>
      </c>
      <c r="J756" s="333">
        <v>1</v>
      </c>
      <c r="K756" s="323">
        <v>45047</v>
      </c>
      <c r="L756" s="323">
        <v>45199</v>
      </c>
      <c r="M756" s="324">
        <f t="shared" si="33"/>
        <v>21.714285714285715</v>
      </c>
      <c r="N756" s="325">
        <v>1</v>
      </c>
      <c r="O756" s="321" t="s">
        <v>3149</v>
      </c>
      <c r="P756" s="325">
        <f t="shared" si="34"/>
        <v>1</v>
      </c>
      <c r="Q756" s="326" t="str" cm="1">
        <f t="array" aca="1" ref="Q756" ca="1">IF(ISNUMBER(P756),IF(P756=100%,"CUMPLIDA",IF(AND(ISNUMBER(L756),ISNUMBER(INDIRECT("FECHA_"&amp;$B756,1))), IF(L756&lt;=INDIRECT("FECHA_"&amp;$B756,1),"INCUMPLIDA","PROCESO"), "VERIFICAR FECHA")),"SIN VALOR AVANCE")</f>
        <v>CUMPLIDA</v>
      </c>
    </row>
    <row r="757" spans="1:17" ht="90" x14ac:dyDescent="0.2">
      <c r="A757" s="331" t="s">
        <v>17</v>
      </c>
      <c r="B757" s="332" t="s">
        <v>14</v>
      </c>
      <c r="C757" s="767"/>
      <c r="D757" s="767"/>
      <c r="E757" s="769"/>
      <c r="F757" s="769"/>
      <c r="G757" s="320" t="s">
        <v>3189</v>
      </c>
      <c r="H757" s="321" t="s">
        <v>3190</v>
      </c>
      <c r="I757" s="341" t="s">
        <v>3191</v>
      </c>
      <c r="J757" s="333">
        <v>1</v>
      </c>
      <c r="K757" s="323">
        <v>45200</v>
      </c>
      <c r="L757" s="323">
        <v>45808</v>
      </c>
      <c r="M757" s="324">
        <f t="shared" si="33"/>
        <v>86.857142857142861</v>
      </c>
      <c r="N757" s="325">
        <v>1</v>
      </c>
      <c r="O757" s="321" t="s">
        <v>2921</v>
      </c>
      <c r="P757" s="325">
        <f t="shared" si="34"/>
        <v>1</v>
      </c>
      <c r="Q757" s="326" t="str" cm="1">
        <f t="array" aca="1" ref="Q757" ca="1">IF(ISNUMBER(P757),IF(P757=100%,"CUMPLIDA",IF(AND(ISNUMBER(L757),ISNUMBER(INDIRECT("FECHA_"&amp;$B757,1))), IF(L757&lt;=INDIRECT("FECHA_"&amp;$B757,1),"INCUMPLIDA","PROCESO"), "VERIFICAR FECHA")),"SIN VALOR AVANCE")</f>
        <v>CUMPLIDA</v>
      </c>
    </row>
    <row r="758" spans="1:17" ht="105" customHeight="1" x14ac:dyDescent="0.2">
      <c r="A758" s="331" t="s">
        <v>17</v>
      </c>
      <c r="B758" s="332" t="s">
        <v>14</v>
      </c>
      <c r="C758" s="767"/>
      <c r="D758" s="767"/>
      <c r="E758" s="769"/>
      <c r="F758" s="769"/>
      <c r="G758" s="320" t="s">
        <v>3192</v>
      </c>
      <c r="H758" s="321" t="s">
        <v>3193</v>
      </c>
      <c r="I758" s="341" t="s">
        <v>3194</v>
      </c>
      <c r="J758" s="333">
        <v>1</v>
      </c>
      <c r="K758" s="323">
        <v>45295</v>
      </c>
      <c r="L758" s="323">
        <v>45991</v>
      </c>
      <c r="M758" s="324">
        <f>(L758-K758)/7</f>
        <v>99.428571428571431</v>
      </c>
      <c r="N758" s="325">
        <v>0.32400000000000001</v>
      </c>
      <c r="O758" s="321" t="s">
        <v>3195</v>
      </c>
      <c r="P758" s="325">
        <f t="shared" si="34"/>
        <v>0.32400000000000001</v>
      </c>
      <c r="Q758" s="326" t="str" cm="1">
        <f t="array" aca="1" ref="Q758" ca="1">IF(ISNUMBER(P758),IF(P758=100%,"CUMPLIDA",IF(AND(ISNUMBER(L758),ISNUMBER(INDIRECT("FECHA_"&amp;$B758,1))), IF(L758&lt;=INDIRECT("FECHA_"&amp;$B758,1),"INCUMPLIDA","PROCESO"), "VERIFICAR FECHA")),"SIN VALOR AVANCE")</f>
        <v>PROCESO</v>
      </c>
    </row>
    <row r="759" spans="1:17" ht="60.75" customHeight="1" x14ac:dyDescent="0.2">
      <c r="A759" s="331" t="s">
        <v>17</v>
      </c>
      <c r="B759" s="332" t="s">
        <v>14</v>
      </c>
      <c r="C759" s="767" t="s">
        <v>3196</v>
      </c>
      <c r="D759" s="767" t="s">
        <v>1737</v>
      </c>
      <c r="E759" s="769" t="s">
        <v>3197</v>
      </c>
      <c r="F759" s="769" t="s">
        <v>3198</v>
      </c>
      <c r="G759" s="320" t="s">
        <v>3199</v>
      </c>
      <c r="H759" s="321" t="s">
        <v>3200</v>
      </c>
      <c r="I759" s="321" t="s">
        <v>3201</v>
      </c>
      <c r="J759" s="333">
        <v>1</v>
      </c>
      <c r="K759" s="323">
        <v>45108</v>
      </c>
      <c r="L759" s="323">
        <v>45199</v>
      </c>
      <c r="M759" s="324">
        <f t="shared" ref="M759:M823" si="35">(L759-K759)/7</f>
        <v>13</v>
      </c>
      <c r="N759" s="325">
        <v>1</v>
      </c>
      <c r="O759" s="321" t="s">
        <v>3202</v>
      </c>
      <c r="P759" s="325">
        <f t="shared" si="34"/>
        <v>1</v>
      </c>
      <c r="Q759" s="326" t="str" cm="1">
        <f t="array" aca="1" ref="Q759" ca="1">IF(ISNUMBER(P759),IF(P759=100%,"CUMPLIDA",IF(AND(ISNUMBER(L759),ISNUMBER(INDIRECT("FECHA_"&amp;$B759,1))), IF(L759&lt;=INDIRECT("FECHA_"&amp;$B759,1),"INCUMPLIDA","PROCESO"), "VERIFICAR FECHA")),"SIN VALOR AVANCE")</f>
        <v>CUMPLIDA</v>
      </c>
    </row>
    <row r="760" spans="1:17" ht="90" x14ac:dyDescent="0.2">
      <c r="A760" s="331" t="s">
        <v>17</v>
      </c>
      <c r="B760" s="332" t="s">
        <v>14</v>
      </c>
      <c r="C760" s="767"/>
      <c r="D760" s="767"/>
      <c r="E760" s="769"/>
      <c r="F760" s="769"/>
      <c r="G760" s="320" t="s">
        <v>3203</v>
      </c>
      <c r="H760" s="321" t="s">
        <v>3204</v>
      </c>
      <c r="I760" s="321" t="s">
        <v>3205</v>
      </c>
      <c r="J760" s="333">
        <v>2</v>
      </c>
      <c r="K760" s="323">
        <v>45200</v>
      </c>
      <c r="L760" s="323">
        <v>45473</v>
      </c>
      <c r="M760" s="324">
        <f t="shared" si="35"/>
        <v>39</v>
      </c>
      <c r="N760" s="325">
        <v>1</v>
      </c>
      <c r="O760" s="321" t="s">
        <v>3206</v>
      </c>
      <c r="P760" s="325">
        <f t="shared" si="34"/>
        <v>1</v>
      </c>
      <c r="Q760" s="326" t="str" cm="1">
        <f t="array" aca="1" ref="Q760" ca="1">IF(ISNUMBER(P760),IF(P760=100%,"CUMPLIDA",IF(AND(ISNUMBER(L760),ISNUMBER(INDIRECT("FECHA_"&amp;$B760,1))), IF(L760&lt;=INDIRECT("FECHA_"&amp;$B760,1),"INCUMPLIDA","PROCESO"), "VERIFICAR FECHA")),"SIN VALOR AVANCE")</f>
        <v>CUMPLIDA</v>
      </c>
    </row>
    <row r="761" spans="1:17" ht="60" customHeight="1" x14ac:dyDescent="0.2">
      <c r="A761" s="331" t="s">
        <v>17</v>
      </c>
      <c r="B761" s="332" t="s">
        <v>14</v>
      </c>
      <c r="C761" s="767"/>
      <c r="D761" s="767"/>
      <c r="E761" s="769"/>
      <c r="F761" s="769"/>
      <c r="G761" s="320" t="s">
        <v>3207</v>
      </c>
      <c r="H761" s="321" t="s">
        <v>3208</v>
      </c>
      <c r="I761" s="321" t="s">
        <v>3209</v>
      </c>
      <c r="J761" s="352">
        <v>1</v>
      </c>
      <c r="K761" s="323">
        <v>45292</v>
      </c>
      <c r="L761" s="323">
        <v>45657</v>
      </c>
      <c r="M761" s="324">
        <f t="shared" si="35"/>
        <v>52.142857142857146</v>
      </c>
      <c r="N761" s="325">
        <v>1</v>
      </c>
      <c r="O761" s="321" t="s">
        <v>3210</v>
      </c>
      <c r="P761" s="325">
        <f t="shared" si="34"/>
        <v>1</v>
      </c>
      <c r="Q761" s="326" t="str" cm="1">
        <f t="array" aca="1" ref="Q761" ca="1">IF(ISNUMBER(P761),IF(P761=100%,"CUMPLIDA",IF(AND(ISNUMBER(L761),ISNUMBER(INDIRECT("FECHA_"&amp;$B761,1))), IF(L761&lt;=INDIRECT("FECHA_"&amp;$B761,1),"INCUMPLIDA","PROCESO"), "VERIFICAR FECHA")),"SIN VALOR AVANCE")</f>
        <v>CUMPLIDA</v>
      </c>
    </row>
    <row r="762" spans="1:17" ht="150" customHeight="1" x14ac:dyDescent="0.2">
      <c r="A762" s="331" t="s">
        <v>17</v>
      </c>
      <c r="B762" s="332" t="s">
        <v>14</v>
      </c>
      <c r="C762" s="767"/>
      <c r="D762" s="767"/>
      <c r="E762" s="769" t="s">
        <v>3211</v>
      </c>
      <c r="F762" s="769"/>
      <c r="G762" s="320" t="s">
        <v>3212</v>
      </c>
      <c r="H762" s="321" t="s">
        <v>3213</v>
      </c>
      <c r="I762" s="321" t="s">
        <v>3214</v>
      </c>
      <c r="J762" s="333">
        <v>3</v>
      </c>
      <c r="K762" s="323">
        <v>45078</v>
      </c>
      <c r="L762" s="323">
        <v>45627</v>
      </c>
      <c r="M762" s="324">
        <f t="shared" si="35"/>
        <v>78.428571428571431</v>
      </c>
      <c r="N762" s="325">
        <v>1</v>
      </c>
      <c r="O762" s="321" t="s">
        <v>3215</v>
      </c>
      <c r="P762" s="325">
        <f t="shared" si="34"/>
        <v>1</v>
      </c>
      <c r="Q762" s="326" t="str" cm="1">
        <f t="array" aca="1" ref="Q762" ca="1">IF(ISNUMBER(P762),IF(P762=100%,"CUMPLIDA",IF(AND(ISNUMBER(L762),ISNUMBER(INDIRECT("FECHA_"&amp;$B762,1))), IF(L762&lt;=INDIRECT("FECHA_"&amp;$B762,1),"INCUMPLIDA","PROCESO"), "VERIFICAR FECHA")),"SIN VALOR AVANCE")</f>
        <v>CUMPLIDA</v>
      </c>
    </row>
    <row r="763" spans="1:17" ht="115.5" customHeight="1" x14ac:dyDescent="0.2">
      <c r="A763" s="331" t="s">
        <v>17</v>
      </c>
      <c r="B763" s="332" t="s">
        <v>14</v>
      </c>
      <c r="C763" s="767"/>
      <c r="D763" s="767"/>
      <c r="E763" s="769"/>
      <c r="F763" s="769"/>
      <c r="G763" s="320" t="s">
        <v>3216</v>
      </c>
      <c r="H763" s="321" t="s">
        <v>3213</v>
      </c>
      <c r="I763" s="321" t="s">
        <v>3217</v>
      </c>
      <c r="J763" s="333">
        <v>3</v>
      </c>
      <c r="K763" s="323">
        <v>45597</v>
      </c>
      <c r="L763" s="323">
        <v>45961</v>
      </c>
      <c r="M763" s="324">
        <f t="shared" si="35"/>
        <v>52</v>
      </c>
      <c r="N763" s="325">
        <v>0.32</v>
      </c>
      <c r="O763" s="321" t="s">
        <v>3218</v>
      </c>
      <c r="P763" s="325">
        <v>0.1</v>
      </c>
      <c r="Q763" s="326" t="str" cm="1">
        <f t="array" aca="1" ref="Q763" ca="1">IF(ISNUMBER(P763),IF(P763=100%,"CUMPLIDA",IF(AND(ISNUMBER(L763),ISNUMBER(INDIRECT("FECHA_"&amp;$B763,1))), IF(L763&lt;=INDIRECT("FECHA_"&amp;$B763,1),"INCUMPLIDA","PROCESO"), "VERIFICAR FECHA")),"SIN VALOR AVANCE")</f>
        <v>PROCESO</v>
      </c>
    </row>
    <row r="764" spans="1:17" ht="150" customHeight="1" x14ac:dyDescent="0.2">
      <c r="A764" s="331" t="s">
        <v>17</v>
      </c>
      <c r="B764" s="332" t="s">
        <v>14</v>
      </c>
      <c r="C764" s="767"/>
      <c r="D764" s="767"/>
      <c r="E764" s="769"/>
      <c r="F764" s="769"/>
      <c r="G764" s="320" t="s">
        <v>3219</v>
      </c>
      <c r="H764" s="321" t="s">
        <v>3220</v>
      </c>
      <c r="I764" s="321" t="s">
        <v>3221</v>
      </c>
      <c r="J764" s="333">
        <v>1</v>
      </c>
      <c r="K764" s="323">
        <v>45078</v>
      </c>
      <c r="L764" s="323">
        <v>45199</v>
      </c>
      <c r="M764" s="324">
        <f t="shared" si="35"/>
        <v>17.285714285714285</v>
      </c>
      <c r="N764" s="325">
        <v>1</v>
      </c>
      <c r="O764" s="321" t="s">
        <v>3202</v>
      </c>
      <c r="P764" s="325">
        <f t="shared" ref="P764:P781" si="36">IF(B764="ITRC",N764,N764/J764)</f>
        <v>1</v>
      </c>
      <c r="Q764" s="326" t="str" cm="1">
        <f t="array" aca="1" ref="Q764" ca="1">IF(ISNUMBER(P764),IF(P764=100%,"CUMPLIDA",IF(AND(ISNUMBER(L764),ISNUMBER(INDIRECT("FECHA_"&amp;$B764,1))), IF(L764&lt;=INDIRECT("FECHA_"&amp;$B764,1),"INCUMPLIDA","PROCESO"), "VERIFICAR FECHA")),"SIN VALOR AVANCE")</f>
        <v>CUMPLIDA</v>
      </c>
    </row>
    <row r="765" spans="1:17" ht="150" x14ac:dyDescent="0.2">
      <c r="A765" s="331" t="s">
        <v>17</v>
      </c>
      <c r="B765" s="332" t="s">
        <v>14</v>
      </c>
      <c r="C765" s="767"/>
      <c r="D765" s="767"/>
      <c r="E765" s="769"/>
      <c r="F765" s="769"/>
      <c r="G765" s="320" t="s">
        <v>3222</v>
      </c>
      <c r="H765" s="321" t="s">
        <v>3223</v>
      </c>
      <c r="I765" s="321" t="s">
        <v>3224</v>
      </c>
      <c r="J765" s="333">
        <v>1</v>
      </c>
      <c r="K765" s="323">
        <v>45170</v>
      </c>
      <c r="L765" s="323">
        <v>45473</v>
      </c>
      <c r="M765" s="324">
        <f t="shared" si="35"/>
        <v>43.285714285714285</v>
      </c>
      <c r="N765" s="325">
        <v>1</v>
      </c>
      <c r="O765" s="321" t="s">
        <v>3225</v>
      </c>
      <c r="P765" s="325">
        <f t="shared" si="36"/>
        <v>1</v>
      </c>
      <c r="Q765" s="326" t="str" cm="1">
        <f t="array" aca="1" ref="Q765" ca="1">IF(ISNUMBER(P765),IF(P765=100%,"CUMPLIDA",IF(AND(ISNUMBER(L765),ISNUMBER(INDIRECT("FECHA_"&amp;$B765,1))), IF(L765&lt;=INDIRECT("FECHA_"&amp;$B765,1),"INCUMPLIDA","PROCESO"), "VERIFICAR FECHA")),"SIN VALOR AVANCE")</f>
        <v>CUMPLIDA</v>
      </c>
    </row>
    <row r="766" spans="1:17" ht="150" customHeight="1" x14ac:dyDescent="0.2">
      <c r="A766" s="331" t="s">
        <v>17</v>
      </c>
      <c r="B766" s="332" t="s">
        <v>14</v>
      </c>
      <c r="C766" s="767"/>
      <c r="D766" s="767"/>
      <c r="E766" s="769"/>
      <c r="F766" s="769"/>
      <c r="G766" s="320" t="s">
        <v>3226</v>
      </c>
      <c r="H766" s="321" t="s">
        <v>3227</v>
      </c>
      <c r="I766" s="321" t="s">
        <v>3228</v>
      </c>
      <c r="J766" s="333">
        <v>5</v>
      </c>
      <c r="K766" s="323">
        <v>45231</v>
      </c>
      <c r="L766" s="323">
        <v>45626</v>
      </c>
      <c r="M766" s="324">
        <f t="shared" si="35"/>
        <v>56.428571428571431</v>
      </c>
      <c r="N766" s="325">
        <v>1</v>
      </c>
      <c r="O766" s="321" t="s">
        <v>3202</v>
      </c>
      <c r="P766" s="325">
        <f t="shared" si="36"/>
        <v>1</v>
      </c>
      <c r="Q766" s="326" t="str" cm="1">
        <f t="array" aca="1" ref="Q766" ca="1">IF(ISNUMBER(P766),IF(P766=100%,"CUMPLIDA",IF(AND(ISNUMBER(L766),ISNUMBER(INDIRECT("FECHA_"&amp;$B766,1))), IF(L766&lt;=INDIRECT("FECHA_"&amp;$B766,1),"INCUMPLIDA","PROCESO"), "VERIFICAR FECHA")),"SIN VALOR AVANCE")</f>
        <v>CUMPLIDA</v>
      </c>
    </row>
    <row r="767" spans="1:17" ht="90" customHeight="1" x14ac:dyDescent="0.2">
      <c r="A767" s="331" t="s">
        <v>17</v>
      </c>
      <c r="B767" s="332" t="s">
        <v>14</v>
      </c>
      <c r="C767" s="767"/>
      <c r="D767" s="767"/>
      <c r="E767" s="769" t="s">
        <v>3229</v>
      </c>
      <c r="F767" s="769"/>
      <c r="G767" s="320" t="s">
        <v>3230</v>
      </c>
      <c r="H767" s="321" t="s">
        <v>3231</v>
      </c>
      <c r="I767" s="321" t="s">
        <v>3232</v>
      </c>
      <c r="J767" s="333">
        <v>4</v>
      </c>
      <c r="K767" s="323">
        <v>45474</v>
      </c>
      <c r="L767" s="323">
        <v>45473</v>
      </c>
      <c r="M767" s="324">
        <f t="shared" si="35"/>
        <v>-0.14285714285714285</v>
      </c>
      <c r="N767" s="325">
        <v>1</v>
      </c>
      <c r="O767" s="321" t="s">
        <v>3233</v>
      </c>
      <c r="P767" s="325">
        <f t="shared" si="36"/>
        <v>1</v>
      </c>
      <c r="Q767" s="326" t="str" cm="1">
        <f t="array" aca="1" ref="Q767" ca="1">IF(ISNUMBER(P767),IF(P767=100%,"CUMPLIDA",IF(AND(ISNUMBER(L767),ISNUMBER(INDIRECT("FECHA_"&amp;$B767,1))), IF(L767&lt;=INDIRECT("FECHA_"&amp;$B767,1),"INCUMPLIDA","PROCESO"), "VERIFICAR FECHA")),"SIN VALOR AVANCE")</f>
        <v>CUMPLIDA</v>
      </c>
    </row>
    <row r="768" spans="1:17" ht="75.75" x14ac:dyDescent="0.2">
      <c r="A768" s="331" t="s">
        <v>17</v>
      </c>
      <c r="B768" s="332" t="s">
        <v>14</v>
      </c>
      <c r="C768" s="767"/>
      <c r="D768" s="767"/>
      <c r="E768" s="769"/>
      <c r="F768" s="769"/>
      <c r="G768" s="320" t="s">
        <v>3234</v>
      </c>
      <c r="H768" s="321" t="s">
        <v>2987</v>
      </c>
      <c r="I768" s="321" t="s">
        <v>92</v>
      </c>
      <c r="J768" s="333">
        <v>1</v>
      </c>
      <c r="K768" s="323">
        <v>45231</v>
      </c>
      <c r="L768" s="323">
        <v>45504</v>
      </c>
      <c r="M768" s="324">
        <f t="shared" si="35"/>
        <v>39</v>
      </c>
      <c r="N768" s="325">
        <v>1</v>
      </c>
      <c r="O768" s="321" t="s">
        <v>3235</v>
      </c>
      <c r="P768" s="325">
        <f t="shared" si="36"/>
        <v>1</v>
      </c>
      <c r="Q768" s="326" t="str" cm="1">
        <f t="array" aca="1" ref="Q768" ca="1">IF(ISNUMBER(P768),IF(P768=100%,"CUMPLIDA",IF(AND(ISNUMBER(L768),ISNUMBER(INDIRECT("FECHA_"&amp;$B768,1))), IF(L768&lt;=INDIRECT("FECHA_"&amp;$B768,1),"INCUMPLIDA","PROCESO"), "VERIFICAR FECHA")),"SIN VALOR AVANCE")</f>
        <v>CUMPLIDA</v>
      </c>
    </row>
    <row r="769" spans="1:18" ht="45" x14ac:dyDescent="0.2">
      <c r="A769" s="331" t="s">
        <v>17</v>
      </c>
      <c r="B769" s="332" t="s">
        <v>14</v>
      </c>
      <c r="C769" s="767"/>
      <c r="D769" s="767"/>
      <c r="E769" s="769"/>
      <c r="F769" s="769"/>
      <c r="G769" s="320" t="s">
        <v>3236</v>
      </c>
      <c r="H769" s="321" t="s">
        <v>1679</v>
      </c>
      <c r="I769" s="321" t="s">
        <v>99</v>
      </c>
      <c r="J769" s="333">
        <v>1</v>
      </c>
      <c r="K769" s="327">
        <v>45323</v>
      </c>
      <c r="L769" s="327">
        <v>45747</v>
      </c>
      <c r="M769" s="324">
        <f t="shared" si="35"/>
        <v>60.571428571428569</v>
      </c>
      <c r="N769" s="325">
        <v>1</v>
      </c>
      <c r="O769" s="321" t="s">
        <v>3237</v>
      </c>
      <c r="P769" s="325">
        <f t="shared" si="36"/>
        <v>1</v>
      </c>
      <c r="Q769" s="326" t="str" cm="1">
        <f t="array" aca="1" ref="Q769" ca="1">IF(ISNUMBER(P769),IF(P769=100%,"CUMPLIDA",IF(AND(ISNUMBER(L769),ISNUMBER(INDIRECT("FECHA_"&amp;$B769,1))), IF(L769&lt;=INDIRECT("FECHA_"&amp;$B769,1),"INCUMPLIDA","PROCESO"), "VERIFICAR FECHA")),"SIN VALOR AVANCE")</f>
        <v>CUMPLIDA</v>
      </c>
      <c r="R769" s="646" t="s">
        <v>4847</v>
      </c>
    </row>
    <row r="770" spans="1:18" ht="30.75" customHeight="1" x14ac:dyDescent="0.2">
      <c r="A770" s="331" t="s">
        <v>17</v>
      </c>
      <c r="B770" s="332" t="s">
        <v>14</v>
      </c>
      <c r="C770" s="767"/>
      <c r="D770" s="767"/>
      <c r="E770" s="769"/>
      <c r="F770" s="769"/>
      <c r="G770" s="320" t="s">
        <v>3238</v>
      </c>
      <c r="H770" s="321" t="s">
        <v>101</v>
      </c>
      <c r="I770" s="321" t="s">
        <v>102</v>
      </c>
      <c r="J770" s="333">
        <v>1</v>
      </c>
      <c r="K770" s="327">
        <v>45323</v>
      </c>
      <c r="L770" s="327">
        <v>45747</v>
      </c>
      <c r="M770" s="324">
        <f t="shared" si="35"/>
        <v>60.571428571428569</v>
      </c>
      <c r="N770" s="325">
        <v>1</v>
      </c>
      <c r="O770" s="321" t="s">
        <v>3239</v>
      </c>
      <c r="P770" s="325">
        <f t="shared" si="36"/>
        <v>1</v>
      </c>
      <c r="Q770" s="326" t="str" cm="1">
        <f t="array" aca="1" ref="Q770" ca="1">IF(ISNUMBER(P770),IF(P770=100%,"CUMPLIDA",IF(AND(ISNUMBER(L770),ISNUMBER(INDIRECT("FECHA_"&amp;$B770,1))), IF(L770&lt;=INDIRECT("FECHA_"&amp;$B770,1),"INCUMPLIDA","PROCESO"), "VERIFICAR FECHA")),"SIN VALOR AVANCE")</f>
        <v>CUMPLIDA</v>
      </c>
    </row>
    <row r="771" spans="1:18" ht="45" x14ac:dyDescent="0.2">
      <c r="A771" s="331" t="s">
        <v>17</v>
      </c>
      <c r="B771" s="332" t="s">
        <v>14</v>
      </c>
      <c r="C771" s="767"/>
      <c r="D771" s="767"/>
      <c r="E771" s="769"/>
      <c r="F771" s="769"/>
      <c r="G771" s="320" t="s">
        <v>3240</v>
      </c>
      <c r="H771" s="321" t="s">
        <v>239</v>
      </c>
      <c r="I771" s="321" t="s">
        <v>240</v>
      </c>
      <c r="J771" s="333">
        <v>1</v>
      </c>
      <c r="K771" s="327">
        <v>45231</v>
      </c>
      <c r="L771" s="327">
        <v>45747</v>
      </c>
      <c r="M771" s="324">
        <f t="shared" si="35"/>
        <v>73.714285714285708</v>
      </c>
      <c r="N771" s="325">
        <v>1</v>
      </c>
      <c r="O771" s="321" t="s">
        <v>3239</v>
      </c>
      <c r="P771" s="325">
        <f t="shared" si="36"/>
        <v>1</v>
      </c>
      <c r="Q771" s="326" t="str" cm="1">
        <f t="array" aca="1" ref="Q771" ca="1">IF(ISNUMBER(P771),IF(P771=100%,"CUMPLIDA",IF(AND(ISNUMBER(L771),ISNUMBER(INDIRECT("FECHA_"&amp;$B771,1))), IF(L771&lt;=INDIRECT("FECHA_"&amp;$B771,1),"INCUMPLIDA","PROCESO"), "VERIFICAR FECHA")),"SIN VALOR AVANCE")</f>
        <v>CUMPLIDA</v>
      </c>
    </row>
    <row r="772" spans="1:18" ht="45" x14ac:dyDescent="0.2">
      <c r="A772" s="331" t="s">
        <v>17</v>
      </c>
      <c r="B772" s="332" t="s">
        <v>14</v>
      </c>
      <c r="C772" s="767"/>
      <c r="D772" s="767"/>
      <c r="E772" s="769"/>
      <c r="F772" s="769"/>
      <c r="G772" s="320" t="s">
        <v>3092</v>
      </c>
      <c r="H772" s="321" t="s">
        <v>104</v>
      </c>
      <c r="I772" s="321" t="s">
        <v>105</v>
      </c>
      <c r="J772" s="333">
        <v>1</v>
      </c>
      <c r="K772" s="327">
        <v>45323</v>
      </c>
      <c r="L772" s="327">
        <v>45747</v>
      </c>
      <c r="M772" s="324">
        <f t="shared" si="35"/>
        <v>60.571428571428569</v>
      </c>
      <c r="N772" s="325">
        <v>1</v>
      </c>
      <c r="O772" s="321" t="s">
        <v>3237</v>
      </c>
      <c r="P772" s="325">
        <f t="shared" si="36"/>
        <v>1</v>
      </c>
      <c r="Q772" s="326" t="str" cm="1">
        <f t="array" aca="1" ref="Q772" ca="1">IF(ISNUMBER(P772),IF(P772=100%,"CUMPLIDA",IF(AND(ISNUMBER(L772),ISNUMBER(INDIRECT("FECHA_"&amp;$B772,1))), IF(L772&lt;=INDIRECT("FECHA_"&amp;$B772,1),"INCUMPLIDA","PROCESO"), "VERIFICAR FECHA")),"SIN VALOR AVANCE")</f>
        <v>CUMPLIDA</v>
      </c>
    </row>
    <row r="773" spans="1:18" ht="45" x14ac:dyDescent="0.2">
      <c r="A773" s="331" t="s">
        <v>17</v>
      </c>
      <c r="B773" s="332" t="s">
        <v>14</v>
      </c>
      <c r="C773" s="767"/>
      <c r="D773" s="767"/>
      <c r="E773" s="769"/>
      <c r="F773" s="769"/>
      <c r="G773" s="320" t="s">
        <v>3093</v>
      </c>
      <c r="H773" s="321" t="s">
        <v>106</v>
      </c>
      <c r="I773" s="321" t="s">
        <v>107</v>
      </c>
      <c r="J773" s="333">
        <v>1</v>
      </c>
      <c r="K773" s="327">
        <v>45231</v>
      </c>
      <c r="L773" s="327">
        <v>45747</v>
      </c>
      <c r="M773" s="324">
        <f t="shared" si="35"/>
        <v>73.714285714285708</v>
      </c>
      <c r="N773" s="325">
        <v>1</v>
      </c>
      <c r="O773" s="321" t="s">
        <v>3241</v>
      </c>
      <c r="P773" s="325">
        <f t="shared" si="36"/>
        <v>1</v>
      </c>
      <c r="Q773" s="326" t="str" cm="1">
        <f t="array" aca="1" ref="Q773" ca="1">IF(ISNUMBER(P773),IF(P773=100%,"CUMPLIDA",IF(AND(ISNUMBER(L773),ISNUMBER(INDIRECT("FECHA_"&amp;$B773,1))), IF(L773&lt;=INDIRECT("FECHA_"&amp;$B773,1),"INCUMPLIDA","PROCESO"), "VERIFICAR FECHA")),"SIN VALOR AVANCE")</f>
        <v>CUMPLIDA</v>
      </c>
    </row>
    <row r="774" spans="1:18" ht="60.75" x14ac:dyDescent="0.2">
      <c r="A774" s="331" t="s">
        <v>17</v>
      </c>
      <c r="B774" s="332" t="s">
        <v>14</v>
      </c>
      <c r="C774" s="767"/>
      <c r="D774" s="767"/>
      <c r="E774" s="769"/>
      <c r="F774" s="769"/>
      <c r="G774" s="320" t="s">
        <v>3094</v>
      </c>
      <c r="H774" s="321" t="s">
        <v>108</v>
      </c>
      <c r="I774" s="321" t="s">
        <v>109</v>
      </c>
      <c r="J774" s="333">
        <v>1</v>
      </c>
      <c r="K774" s="327">
        <v>45231</v>
      </c>
      <c r="L774" s="327">
        <v>45808</v>
      </c>
      <c r="M774" s="324">
        <f t="shared" si="35"/>
        <v>82.428571428571431</v>
      </c>
      <c r="N774" s="325">
        <v>1</v>
      </c>
      <c r="O774" s="321" t="s">
        <v>3242</v>
      </c>
      <c r="P774" s="325">
        <f t="shared" si="36"/>
        <v>1</v>
      </c>
      <c r="Q774" s="326" t="str" cm="1">
        <f t="array" aca="1" ref="Q774" ca="1">IF(ISNUMBER(P774),IF(P774=100%,"CUMPLIDA",IF(AND(ISNUMBER(L774),ISNUMBER(INDIRECT("FECHA_"&amp;$B774,1))), IF(L774&lt;=INDIRECT("FECHA_"&amp;$B774,1),"INCUMPLIDA","PROCESO"), "VERIFICAR FECHA")),"SIN VALOR AVANCE")</f>
        <v>CUMPLIDA</v>
      </c>
    </row>
    <row r="775" spans="1:18" ht="30" x14ac:dyDescent="0.2">
      <c r="A775" s="331" t="s">
        <v>17</v>
      </c>
      <c r="B775" s="332" t="s">
        <v>14</v>
      </c>
      <c r="C775" s="767"/>
      <c r="D775" s="767"/>
      <c r="E775" s="769"/>
      <c r="F775" s="769"/>
      <c r="G775" s="320" t="s">
        <v>3095</v>
      </c>
      <c r="H775" s="321" t="s">
        <v>111</v>
      </c>
      <c r="I775" s="321" t="s">
        <v>112</v>
      </c>
      <c r="J775" s="333">
        <v>2</v>
      </c>
      <c r="K775" s="327">
        <v>45839</v>
      </c>
      <c r="L775" s="327">
        <v>46022</v>
      </c>
      <c r="M775" s="324">
        <f t="shared" si="35"/>
        <v>26.142857142857142</v>
      </c>
      <c r="N775" s="325">
        <v>0</v>
      </c>
      <c r="O775" s="321" t="s">
        <v>3243</v>
      </c>
      <c r="P775" s="325">
        <f t="shared" si="36"/>
        <v>0</v>
      </c>
      <c r="Q775" s="326" t="str" cm="1">
        <f t="array" aca="1" ref="Q775" ca="1">IF(ISNUMBER(P775),IF(P775=100%,"CUMPLIDA",IF(AND(ISNUMBER(L775),ISNUMBER(INDIRECT("FECHA_"&amp;$B775,1))), IF(L775&lt;=INDIRECT("FECHA_"&amp;$B775,1),"INCUMPLIDA","PROCESO"), "VERIFICAR FECHA")),"SIN VALOR AVANCE")</f>
        <v>PROCESO</v>
      </c>
    </row>
    <row r="776" spans="1:18" ht="60" x14ac:dyDescent="0.2">
      <c r="A776" s="331" t="s">
        <v>17</v>
      </c>
      <c r="B776" s="332" t="s">
        <v>14</v>
      </c>
      <c r="C776" s="767"/>
      <c r="D776" s="767"/>
      <c r="E776" s="769"/>
      <c r="F776" s="769"/>
      <c r="G776" s="320" t="s">
        <v>3096</v>
      </c>
      <c r="H776" s="321" t="s">
        <v>115</v>
      </c>
      <c r="I776" s="321" t="s">
        <v>116</v>
      </c>
      <c r="J776" s="333">
        <v>1</v>
      </c>
      <c r="K776" s="327">
        <v>45839</v>
      </c>
      <c r="L776" s="327">
        <v>46022</v>
      </c>
      <c r="M776" s="324">
        <f t="shared" si="35"/>
        <v>26.142857142857142</v>
      </c>
      <c r="N776" s="325">
        <v>0</v>
      </c>
      <c r="O776" s="321" t="s">
        <v>3237</v>
      </c>
      <c r="P776" s="325">
        <f t="shared" si="36"/>
        <v>0</v>
      </c>
      <c r="Q776" s="326" t="str" cm="1">
        <f t="array" aca="1" ref="Q776" ca="1">IF(ISNUMBER(P776),IF(P776=100%,"CUMPLIDA",IF(AND(ISNUMBER(L776),ISNUMBER(INDIRECT("FECHA_"&amp;$B776,1))), IF(L776&lt;=INDIRECT("FECHA_"&amp;$B776,1),"INCUMPLIDA","PROCESO"), "VERIFICAR FECHA")),"SIN VALOR AVANCE")</f>
        <v>PROCESO</v>
      </c>
    </row>
    <row r="777" spans="1:18" ht="135" customHeight="1" x14ac:dyDescent="0.2">
      <c r="A777" s="331" t="s">
        <v>17</v>
      </c>
      <c r="B777" s="332" t="s">
        <v>14</v>
      </c>
      <c r="C777" s="767"/>
      <c r="D777" s="767"/>
      <c r="E777" s="769"/>
      <c r="F777" s="769"/>
      <c r="G777" s="320" t="s">
        <v>3097</v>
      </c>
      <c r="H777" s="321" t="s">
        <v>118</v>
      </c>
      <c r="I777" s="321" t="s">
        <v>119</v>
      </c>
      <c r="J777" s="333">
        <v>2</v>
      </c>
      <c r="K777" s="327">
        <v>45839</v>
      </c>
      <c r="L777" s="327">
        <v>46022</v>
      </c>
      <c r="M777" s="324">
        <f t="shared" si="35"/>
        <v>26.142857142857142</v>
      </c>
      <c r="N777" s="325">
        <v>0</v>
      </c>
      <c r="O777" s="321" t="s">
        <v>3242</v>
      </c>
      <c r="P777" s="325">
        <f t="shared" si="36"/>
        <v>0</v>
      </c>
      <c r="Q777" s="326" t="str" cm="1">
        <f t="array" aca="1" ref="Q777" ca="1">IF(ISNUMBER(P777),IF(P777=100%,"CUMPLIDA",IF(AND(ISNUMBER(L777),ISNUMBER(INDIRECT("FECHA_"&amp;$B777,1))), IF(L777&lt;=INDIRECT("FECHA_"&amp;$B777,1),"INCUMPLIDA","PROCESO"), "VERIFICAR FECHA")),"SIN VALOR AVANCE")</f>
        <v>PROCESO</v>
      </c>
    </row>
    <row r="778" spans="1:18" ht="75.75" x14ac:dyDescent="0.2">
      <c r="A778" s="331" t="s">
        <v>17</v>
      </c>
      <c r="B778" s="332" t="s">
        <v>14</v>
      </c>
      <c r="C778" s="767"/>
      <c r="D778" s="767"/>
      <c r="E778" s="769"/>
      <c r="F778" s="769"/>
      <c r="G778" s="320" t="s">
        <v>3234</v>
      </c>
      <c r="H778" s="321" t="s">
        <v>2987</v>
      </c>
      <c r="I778" s="321" t="s">
        <v>92</v>
      </c>
      <c r="J778" s="333">
        <v>1</v>
      </c>
      <c r="K778" s="323">
        <v>45231</v>
      </c>
      <c r="L778" s="323">
        <v>45504</v>
      </c>
      <c r="M778" s="324">
        <f t="shared" si="35"/>
        <v>39</v>
      </c>
      <c r="N778" s="325">
        <v>1</v>
      </c>
      <c r="O778" s="321" t="s">
        <v>3235</v>
      </c>
      <c r="P778" s="325">
        <f t="shared" si="36"/>
        <v>1</v>
      </c>
      <c r="Q778" s="326" t="str" cm="1">
        <f t="array" aca="1" ref="Q778" ca="1">IF(ISNUMBER(P778),IF(P778=100%,"CUMPLIDA",IF(AND(ISNUMBER(L778),ISNUMBER(INDIRECT("FECHA_"&amp;$B778,1))), IF(L778&lt;=INDIRECT("FECHA_"&amp;$B778,1),"INCUMPLIDA","PROCESO"), "VERIFICAR FECHA")),"SIN VALOR AVANCE")</f>
        <v>CUMPLIDA</v>
      </c>
    </row>
    <row r="779" spans="1:18" ht="45" x14ac:dyDescent="0.2">
      <c r="A779" s="331" t="s">
        <v>17</v>
      </c>
      <c r="B779" s="332" t="s">
        <v>14</v>
      </c>
      <c r="C779" s="767"/>
      <c r="D779" s="767"/>
      <c r="E779" s="769"/>
      <c r="F779" s="769"/>
      <c r="G779" s="320" t="s">
        <v>3236</v>
      </c>
      <c r="H779" s="321" t="s">
        <v>1679</v>
      </c>
      <c r="I779" s="321" t="s">
        <v>99</v>
      </c>
      <c r="J779" s="333">
        <v>1</v>
      </c>
      <c r="K779" s="327">
        <v>45323</v>
      </c>
      <c r="L779" s="327">
        <v>45747</v>
      </c>
      <c r="M779" s="324">
        <f t="shared" si="35"/>
        <v>60.571428571428569</v>
      </c>
      <c r="N779" s="325">
        <v>1</v>
      </c>
      <c r="O779" s="321" t="s">
        <v>3237</v>
      </c>
      <c r="P779" s="325">
        <f t="shared" si="36"/>
        <v>1</v>
      </c>
      <c r="Q779" s="326" t="str" cm="1">
        <f t="array" aca="1" ref="Q779" ca="1">IF(ISNUMBER(P779),IF(P779=100%,"CUMPLIDA",IF(AND(ISNUMBER(L779),ISNUMBER(INDIRECT("FECHA_"&amp;$B779,1))), IF(L779&lt;=INDIRECT("FECHA_"&amp;$B779,1),"INCUMPLIDA","PROCESO"), "VERIFICAR FECHA")),"SIN VALOR AVANCE")</f>
        <v>CUMPLIDA</v>
      </c>
    </row>
    <row r="780" spans="1:18" ht="30.75" customHeight="1" x14ac:dyDescent="0.2">
      <c r="A780" s="331" t="s">
        <v>17</v>
      </c>
      <c r="B780" s="332" t="s">
        <v>14</v>
      </c>
      <c r="C780" s="767"/>
      <c r="D780" s="767"/>
      <c r="E780" s="769"/>
      <c r="F780" s="769"/>
      <c r="G780" s="320" t="s">
        <v>3238</v>
      </c>
      <c r="H780" s="321" t="s">
        <v>101</v>
      </c>
      <c r="I780" s="321" t="s">
        <v>102</v>
      </c>
      <c r="J780" s="333">
        <v>1</v>
      </c>
      <c r="K780" s="327">
        <v>45323</v>
      </c>
      <c r="L780" s="327">
        <v>45747</v>
      </c>
      <c r="M780" s="324">
        <f t="shared" si="35"/>
        <v>60.571428571428569</v>
      </c>
      <c r="N780" s="325">
        <v>1</v>
      </c>
      <c r="O780" s="321" t="s">
        <v>3239</v>
      </c>
      <c r="P780" s="325">
        <f t="shared" si="36"/>
        <v>1</v>
      </c>
      <c r="Q780" s="326" t="str" cm="1">
        <f t="array" aca="1" ref="Q780" ca="1">IF(ISNUMBER(P780),IF(P780=100%,"CUMPLIDA",IF(AND(ISNUMBER(L780),ISNUMBER(INDIRECT("FECHA_"&amp;$B780,1))), IF(L780&lt;=INDIRECT("FECHA_"&amp;$B780,1),"INCUMPLIDA","PROCESO"), "VERIFICAR FECHA")),"SIN VALOR AVANCE")</f>
        <v>CUMPLIDA</v>
      </c>
    </row>
    <row r="781" spans="1:18" ht="45" x14ac:dyDescent="0.2">
      <c r="A781" s="331" t="s">
        <v>17</v>
      </c>
      <c r="B781" s="332" t="s">
        <v>14</v>
      </c>
      <c r="C781" s="767"/>
      <c r="D781" s="767"/>
      <c r="E781" s="769"/>
      <c r="F781" s="769"/>
      <c r="G781" s="320" t="s">
        <v>3240</v>
      </c>
      <c r="H781" s="321" t="s">
        <v>239</v>
      </c>
      <c r="I781" s="321" t="s">
        <v>240</v>
      </c>
      <c r="J781" s="333">
        <v>1</v>
      </c>
      <c r="K781" s="327">
        <v>45231</v>
      </c>
      <c r="L781" s="327">
        <v>45747</v>
      </c>
      <c r="M781" s="324">
        <f t="shared" si="35"/>
        <v>73.714285714285708</v>
      </c>
      <c r="N781" s="325">
        <v>1</v>
      </c>
      <c r="O781" s="321" t="s">
        <v>3239</v>
      </c>
      <c r="P781" s="325">
        <f t="shared" si="36"/>
        <v>1</v>
      </c>
      <c r="Q781" s="326" t="str" cm="1">
        <f t="array" aca="1" ref="Q781" ca="1">IF(ISNUMBER(P781),IF(P781=100%,"CUMPLIDA",IF(AND(ISNUMBER(L781),ISNUMBER(INDIRECT("FECHA_"&amp;$B781,1))), IF(L781&lt;=INDIRECT("FECHA_"&amp;$B781,1),"INCUMPLIDA","PROCESO"), "VERIFICAR FECHA")),"SIN VALOR AVANCE")</f>
        <v>CUMPLIDA</v>
      </c>
    </row>
    <row r="782" spans="1:18" ht="45" x14ac:dyDescent="0.2">
      <c r="A782" s="331" t="s">
        <v>17</v>
      </c>
      <c r="B782" s="332" t="s">
        <v>14</v>
      </c>
      <c r="C782" s="767"/>
      <c r="D782" s="767"/>
      <c r="E782" s="769"/>
      <c r="F782" s="769"/>
      <c r="G782" s="320" t="s">
        <v>3092</v>
      </c>
      <c r="H782" s="321" t="s">
        <v>104</v>
      </c>
      <c r="I782" s="321" t="s">
        <v>105</v>
      </c>
      <c r="J782" s="333">
        <v>1</v>
      </c>
      <c r="K782" s="327">
        <v>45323</v>
      </c>
      <c r="L782" s="327">
        <v>45747</v>
      </c>
      <c r="M782" s="324">
        <f t="shared" si="35"/>
        <v>60.571428571428569</v>
      </c>
      <c r="N782" s="325">
        <v>1</v>
      </c>
      <c r="O782" s="321" t="s">
        <v>3244</v>
      </c>
      <c r="P782" s="325">
        <v>1</v>
      </c>
      <c r="Q782" s="326" t="str" cm="1">
        <f t="array" aca="1" ref="Q782" ca="1">IF(ISNUMBER(P782),IF(P782=100%,"CUMPLIDA",IF(AND(ISNUMBER(L782),ISNUMBER(INDIRECT("FECHA_"&amp;$B782,1))), IF(L782&lt;=INDIRECT("FECHA_"&amp;$B782,1),"INCUMPLIDA","PROCESO"), "VERIFICAR FECHA")),"SIN VALOR AVANCE")</f>
        <v>CUMPLIDA</v>
      </c>
    </row>
    <row r="783" spans="1:18" ht="45" x14ac:dyDescent="0.2">
      <c r="A783" s="331" t="s">
        <v>17</v>
      </c>
      <c r="B783" s="332" t="s">
        <v>14</v>
      </c>
      <c r="C783" s="767"/>
      <c r="D783" s="767"/>
      <c r="E783" s="769"/>
      <c r="F783" s="769"/>
      <c r="G783" s="320" t="s">
        <v>3093</v>
      </c>
      <c r="H783" s="321" t="s">
        <v>106</v>
      </c>
      <c r="I783" s="321" t="s">
        <v>107</v>
      </c>
      <c r="J783" s="333">
        <v>1</v>
      </c>
      <c r="K783" s="327">
        <v>45231</v>
      </c>
      <c r="L783" s="327">
        <v>45747</v>
      </c>
      <c r="M783" s="324">
        <f t="shared" si="35"/>
        <v>73.714285714285708</v>
      </c>
      <c r="N783" s="325">
        <v>1</v>
      </c>
      <c r="O783" s="321" t="s">
        <v>3239</v>
      </c>
      <c r="P783" s="325">
        <v>1</v>
      </c>
      <c r="Q783" s="326" t="str" cm="1">
        <f t="array" aca="1" ref="Q783" ca="1">IF(ISNUMBER(P783),IF(P783=100%,"CUMPLIDA",IF(AND(ISNUMBER(L783),ISNUMBER(INDIRECT("FECHA_"&amp;$B783,1))), IF(L783&lt;=INDIRECT("FECHA_"&amp;$B783,1),"INCUMPLIDA","PROCESO"), "VERIFICAR FECHA")),"SIN VALOR AVANCE")</f>
        <v>CUMPLIDA</v>
      </c>
    </row>
    <row r="784" spans="1:18" ht="60.75" x14ac:dyDescent="0.2">
      <c r="A784" s="331" t="s">
        <v>17</v>
      </c>
      <c r="B784" s="332" t="s">
        <v>14</v>
      </c>
      <c r="C784" s="767"/>
      <c r="D784" s="767"/>
      <c r="E784" s="769"/>
      <c r="F784" s="769"/>
      <c r="G784" s="320" t="s">
        <v>3094</v>
      </c>
      <c r="H784" s="321" t="s">
        <v>108</v>
      </c>
      <c r="I784" s="321" t="s">
        <v>109</v>
      </c>
      <c r="J784" s="333">
        <v>1</v>
      </c>
      <c r="K784" s="327">
        <v>45231</v>
      </c>
      <c r="L784" s="327">
        <v>45808</v>
      </c>
      <c r="M784" s="324">
        <f t="shared" si="35"/>
        <v>82.428571428571431</v>
      </c>
      <c r="N784" s="325">
        <v>1</v>
      </c>
      <c r="O784" s="321" t="s">
        <v>3245</v>
      </c>
      <c r="P784" s="325">
        <f t="shared" ref="P784:P802" si="37">IF(B784="ITRC",N784,N784/J784)</f>
        <v>1</v>
      </c>
      <c r="Q784" s="326" t="str" cm="1">
        <f t="array" aca="1" ref="Q784" ca="1">IF(ISNUMBER(P784),IF(P784=100%,"CUMPLIDA",IF(AND(ISNUMBER(L784),ISNUMBER(INDIRECT("FECHA_"&amp;$B784,1))), IF(L784&lt;=INDIRECT("FECHA_"&amp;$B784,1),"INCUMPLIDA","PROCESO"), "VERIFICAR FECHA")),"SIN VALOR AVANCE")</f>
        <v>CUMPLIDA</v>
      </c>
    </row>
    <row r="785" spans="1:17" ht="30.75" x14ac:dyDescent="0.2">
      <c r="A785" s="331" t="s">
        <v>17</v>
      </c>
      <c r="B785" s="332" t="s">
        <v>14</v>
      </c>
      <c r="C785" s="767"/>
      <c r="D785" s="767"/>
      <c r="E785" s="769"/>
      <c r="F785" s="769"/>
      <c r="G785" s="320" t="s">
        <v>3095</v>
      </c>
      <c r="H785" s="321" t="s">
        <v>111</v>
      </c>
      <c r="I785" s="321" t="s">
        <v>112</v>
      </c>
      <c r="J785" s="333">
        <v>2</v>
      </c>
      <c r="K785" s="327">
        <v>45839</v>
      </c>
      <c r="L785" s="327">
        <v>46022</v>
      </c>
      <c r="M785" s="324">
        <f t="shared" si="35"/>
        <v>26.142857142857142</v>
      </c>
      <c r="N785" s="325">
        <v>0</v>
      </c>
      <c r="O785" s="321" t="s">
        <v>3239</v>
      </c>
      <c r="P785" s="325">
        <f t="shared" si="37"/>
        <v>0</v>
      </c>
      <c r="Q785" s="326" t="str" cm="1">
        <f t="array" aca="1" ref="Q785" ca="1">IF(ISNUMBER(P785),IF(P785=100%,"CUMPLIDA",IF(AND(ISNUMBER(L785),ISNUMBER(INDIRECT("FECHA_"&amp;$B785,1))), IF(L785&lt;=INDIRECT("FECHA_"&amp;$B785,1),"INCUMPLIDA","PROCESO"), "VERIFICAR FECHA")),"SIN VALOR AVANCE")</f>
        <v>PROCESO</v>
      </c>
    </row>
    <row r="786" spans="1:17" ht="60" x14ac:dyDescent="0.2">
      <c r="A786" s="331" t="s">
        <v>17</v>
      </c>
      <c r="B786" s="332" t="s">
        <v>14</v>
      </c>
      <c r="C786" s="767"/>
      <c r="D786" s="767"/>
      <c r="E786" s="769"/>
      <c r="F786" s="769"/>
      <c r="G786" s="320" t="s">
        <v>3096</v>
      </c>
      <c r="H786" s="321" t="s">
        <v>115</v>
      </c>
      <c r="I786" s="321" t="s">
        <v>116</v>
      </c>
      <c r="J786" s="333">
        <v>1</v>
      </c>
      <c r="K786" s="327">
        <v>45839</v>
      </c>
      <c r="L786" s="327">
        <v>46022</v>
      </c>
      <c r="M786" s="324">
        <f t="shared" si="35"/>
        <v>26.142857142857142</v>
      </c>
      <c r="N786" s="325">
        <v>0</v>
      </c>
      <c r="O786" s="321" t="s">
        <v>3244</v>
      </c>
      <c r="P786" s="325">
        <f t="shared" si="37"/>
        <v>0</v>
      </c>
      <c r="Q786" s="326" t="str" cm="1">
        <f t="array" aca="1" ref="Q786" ca="1">IF(ISNUMBER(P786),IF(P786=100%,"CUMPLIDA",IF(AND(ISNUMBER(L786),ISNUMBER(INDIRECT("FECHA_"&amp;$B786,1))), IF(L786&lt;=INDIRECT("FECHA_"&amp;$B786,1),"INCUMPLIDA","PROCESO"), "VERIFICAR FECHA")),"SIN VALOR AVANCE")</f>
        <v>PROCESO</v>
      </c>
    </row>
    <row r="787" spans="1:17" ht="135" customHeight="1" x14ac:dyDescent="0.2">
      <c r="A787" s="331" t="s">
        <v>17</v>
      </c>
      <c r="B787" s="332" t="s">
        <v>14</v>
      </c>
      <c r="C787" s="767"/>
      <c r="D787" s="767"/>
      <c r="E787" s="769"/>
      <c r="F787" s="769"/>
      <c r="G787" s="320" t="s">
        <v>3097</v>
      </c>
      <c r="H787" s="321" t="s">
        <v>118</v>
      </c>
      <c r="I787" s="321" t="s">
        <v>119</v>
      </c>
      <c r="J787" s="333">
        <v>2</v>
      </c>
      <c r="K787" s="327">
        <v>45839</v>
      </c>
      <c r="L787" s="327">
        <v>46022</v>
      </c>
      <c r="M787" s="324">
        <f t="shared" si="35"/>
        <v>26.142857142857142</v>
      </c>
      <c r="N787" s="325">
        <v>0</v>
      </c>
      <c r="O787" s="321" t="s">
        <v>3245</v>
      </c>
      <c r="P787" s="325">
        <f t="shared" si="37"/>
        <v>0</v>
      </c>
      <c r="Q787" s="326" t="str" cm="1">
        <f t="array" aca="1" ref="Q787" ca="1">IF(ISNUMBER(P787),IF(P787=100%,"CUMPLIDA",IF(AND(ISNUMBER(L787),ISNUMBER(INDIRECT("FECHA_"&amp;$B787,1))), IF(L787&lt;=INDIRECT("FECHA_"&amp;$B787,1),"INCUMPLIDA","PROCESO"), "VERIFICAR FECHA")),"SIN VALOR AVANCE")</f>
        <v>PROCESO</v>
      </c>
    </row>
    <row r="788" spans="1:17" ht="90" customHeight="1" x14ac:dyDescent="0.2">
      <c r="A788" s="331" t="s">
        <v>17</v>
      </c>
      <c r="B788" s="332" t="s">
        <v>14</v>
      </c>
      <c r="C788" s="767"/>
      <c r="D788" s="767"/>
      <c r="E788" s="769" t="s">
        <v>3246</v>
      </c>
      <c r="F788" s="769"/>
      <c r="G788" s="320" t="s">
        <v>3247</v>
      </c>
      <c r="H788" s="321" t="s">
        <v>3248</v>
      </c>
      <c r="I788" s="321" t="s">
        <v>3249</v>
      </c>
      <c r="J788" s="333">
        <v>2</v>
      </c>
      <c r="K788" s="323">
        <v>45108</v>
      </c>
      <c r="L788" s="323">
        <v>45169</v>
      </c>
      <c r="M788" s="324">
        <f t="shared" si="35"/>
        <v>8.7142857142857135</v>
      </c>
      <c r="N788" s="325">
        <v>1</v>
      </c>
      <c r="O788" s="321" t="s">
        <v>3250</v>
      </c>
      <c r="P788" s="325">
        <f t="shared" si="37"/>
        <v>1</v>
      </c>
      <c r="Q788" s="326" t="str" cm="1">
        <f t="array" aca="1" ref="Q788" ca="1">IF(ISNUMBER(P788),IF(P788=100%,"CUMPLIDA",IF(AND(ISNUMBER(L788),ISNUMBER(INDIRECT("FECHA_"&amp;$B788,1))), IF(L788&lt;=INDIRECT("FECHA_"&amp;$B788,1),"INCUMPLIDA","PROCESO"), "VERIFICAR FECHA")),"SIN VALOR AVANCE")</f>
        <v>CUMPLIDA</v>
      </c>
    </row>
    <row r="789" spans="1:17" ht="195" x14ac:dyDescent="0.2">
      <c r="A789" s="331" t="s">
        <v>17</v>
      </c>
      <c r="B789" s="332" t="s">
        <v>14</v>
      </c>
      <c r="C789" s="767"/>
      <c r="D789" s="767"/>
      <c r="E789" s="769"/>
      <c r="F789" s="769"/>
      <c r="G789" s="320" t="s">
        <v>3251</v>
      </c>
      <c r="H789" s="321" t="s">
        <v>3252</v>
      </c>
      <c r="I789" s="321" t="s">
        <v>3253</v>
      </c>
      <c r="J789" s="333">
        <v>2</v>
      </c>
      <c r="K789" s="323">
        <v>45170</v>
      </c>
      <c r="L789" s="323">
        <v>45291</v>
      </c>
      <c r="M789" s="324">
        <f t="shared" si="35"/>
        <v>17.285714285714285</v>
      </c>
      <c r="N789" s="325">
        <v>1</v>
      </c>
      <c r="O789" s="321" t="s">
        <v>3250</v>
      </c>
      <c r="P789" s="325">
        <f t="shared" si="37"/>
        <v>1</v>
      </c>
      <c r="Q789" s="326" t="str" cm="1">
        <f t="array" aca="1" ref="Q789" ca="1">IF(ISNUMBER(P789),IF(P789=100%,"CUMPLIDA",IF(AND(ISNUMBER(L789),ISNUMBER(INDIRECT("FECHA_"&amp;$B789,1))), IF(L789&lt;=INDIRECT("FECHA_"&amp;$B789,1),"INCUMPLIDA","PROCESO"), "VERIFICAR FECHA")),"SIN VALOR AVANCE")</f>
        <v>CUMPLIDA</v>
      </c>
    </row>
    <row r="790" spans="1:17" ht="60.75" x14ac:dyDescent="0.2">
      <c r="A790" s="331" t="s">
        <v>17</v>
      </c>
      <c r="B790" s="332" t="s">
        <v>14</v>
      </c>
      <c r="C790" s="767"/>
      <c r="D790" s="767"/>
      <c r="E790" s="769"/>
      <c r="F790" s="769"/>
      <c r="G790" s="320" t="s">
        <v>3234</v>
      </c>
      <c r="H790" s="321" t="s">
        <v>2987</v>
      </c>
      <c r="I790" s="321" t="s">
        <v>92</v>
      </c>
      <c r="J790" s="333">
        <v>1</v>
      </c>
      <c r="K790" s="323">
        <v>45231</v>
      </c>
      <c r="L790" s="323">
        <v>45504</v>
      </c>
      <c r="M790" s="324">
        <f t="shared" si="35"/>
        <v>39</v>
      </c>
      <c r="N790" s="325">
        <v>1</v>
      </c>
      <c r="O790" s="321" t="s">
        <v>3254</v>
      </c>
      <c r="P790" s="325">
        <f t="shared" si="37"/>
        <v>1</v>
      </c>
      <c r="Q790" s="326" t="str" cm="1">
        <f t="array" aca="1" ref="Q790" ca="1">IF(ISNUMBER(P790),IF(P790=100%,"CUMPLIDA",IF(AND(ISNUMBER(L790),ISNUMBER(INDIRECT("FECHA_"&amp;$B790,1))), IF(L790&lt;=INDIRECT("FECHA_"&amp;$B790,1),"INCUMPLIDA","PROCESO"), "VERIFICAR FECHA")),"SIN VALOR AVANCE")</f>
        <v>CUMPLIDA</v>
      </c>
    </row>
    <row r="791" spans="1:17" ht="45" x14ac:dyDescent="0.2">
      <c r="A791" s="331" t="s">
        <v>17</v>
      </c>
      <c r="B791" s="332" t="s">
        <v>14</v>
      </c>
      <c r="C791" s="767"/>
      <c r="D791" s="767"/>
      <c r="E791" s="769"/>
      <c r="F791" s="769"/>
      <c r="G791" s="320" t="s">
        <v>3236</v>
      </c>
      <c r="H791" s="321" t="s">
        <v>1679</v>
      </c>
      <c r="I791" s="321" t="s">
        <v>99</v>
      </c>
      <c r="J791" s="333">
        <v>1</v>
      </c>
      <c r="K791" s="327">
        <v>45323</v>
      </c>
      <c r="L791" s="327">
        <v>45747</v>
      </c>
      <c r="M791" s="324">
        <f t="shared" si="35"/>
        <v>60.571428571428569</v>
      </c>
      <c r="N791" s="325">
        <v>1</v>
      </c>
      <c r="O791" s="321" t="s">
        <v>3237</v>
      </c>
      <c r="P791" s="325">
        <f t="shared" si="37"/>
        <v>1</v>
      </c>
      <c r="Q791" s="326" t="str" cm="1">
        <f t="array" aca="1" ref="Q791" ca="1">IF(ISNUMBER(P791),IF(P791=100%,"CUMPLIDA",IF(AND(ISNUMBER(L791),ISNUMBER(INDIRECT("FECHA_"&amp;$B791,1))), IF(L791&lt;=INDIRECT("FECHA_"&amp;$B791,1),"INCUMPLIDA","PROCESO"), "VERIFICAR FECHA")),"SIN VALOR AVANCE")</f>
        <v>CUMPLIDA</v>
      </c>
    </row>
    <row r="792" spans="1:17" ht="30.75" customHeight="1" x14ac:dyDescent="0.2">
      <c r="A792" s="331" t="s">
        <v>17</v>
      </c>
      <c r="B792" s="332" t="s">
        <v>14</v>
      </c>
      <c r="C792" s="767"/>
      <c r="D792" s="767"/>
      <c r="E792" s="769"/>
      <c r="F792" s="769"/>
      <c r="G792" s="320" t="s">
        <v>3238</v>
      </c>
      <c r="H792" s="321" t="s">
        <v>101</v>
      </c>
      <c r="I792" s="321" t="s">
        <v>102</v>
      </c>
      <c r="J792" s="333">
        <v>1</v>
      </c>
      <c r="K792" s="327">
        <v>45323</v>
      </c>
      <c r="L792" s="327">
        <v>45747</v>
      </c>
      <c r="M792" s="324">
        <f t="shared" si="35"/>
        <v>60.571428571428569</v>
      </c>
      <c r="N792" s="325">
        <v>1</v>
      </c>
      <c r="O792" s="321" t="s">
        <v>3239</v>
      </c>
      <c r="P792" s="325">
        <f t="shared" si="37"/>
        <v>1</v>
      </c>
      <c r="Q792" s="326" t="str" cm="1">
        <f t="array" aca="1" ref="Q792" ca="1">IF(ISNUMBER(P792),IF(P792=100%,"CUMPLIDA",IF(AND(ISNUMBER(L792),ISNUMBER(INDIRECT("FECHA_"&amp;$B792,1))), IF(L792&lt;=INDIRECT("FECHA_"&amp;$B792,1),"INCUMPLIDA","PROCESO"), "VERIFICAR FECHA")),"SIN VALOR AVANCE")</f>
        <v>CUMPLIDA</v>
      </c>
    </row>
    <row r="793" spans="1:17" ht="45" x14ac:dyDescent="0.2">
      <c r="A793" s="331" t="s">
        <v>17</v>
      </c>
      <c r="B793" s="332" t="s">
        <v>14</v>
      </c>
      <c r="C793" s="767"/>
      <c r="D793" s="767"/>
      <c r="E793" s="769"/>
      <c r="F793" s="769"/>
      <c r="G793" s="320" t="s">
        <v>3240</v>
      </c>
      <c r="H793" s="321" t="s">
        <v>239</v>
      </c>
      <c r="I793" s="321" t="s">
        <v>240</v>
      </c>
      <c r="J793" s="333">
        <v>1</v>
      </c>
      <c r="K793" s="327">
        <v>45231</v>
      </c>
      <c r="L793" s="327">
        <v>45747</v>
      </c>
      <c r="M793" s="324">
        <f t="shared" si="35"/>
        <v>73.714285714285708</v>
      </c>
      <c r="N793" s="325">
        <v>1</v>
      </c>
      <c r="O793" s="321" t="s">
        <v>3239</v>
      </c>
      <c r="P793" s="325">
        <f t="shared" si="37"/>
        <v>1</v>
      </c>
      <c r="Q793" s="326" t="str" cm="1">
        <f t="array" aca="1" ref="Q793" ca="1">IF(ISNUMBER(P793),IF(P793=100%,"CUMPLIDA",IF(AND(ISNUMBER(L793),ISNUMBER(INDIRECT("FECHA_"&amp;$B793,1))), IF(L793&lt;=INDIRECT("FECHA_"&amp;$B793,1),"INCUMPLIDA","PROCESO"), "VERIFICAR FECHA")),"SIN VALOR AVANCE")</f>
        <v>CUMPLIDA</v>
      </c>
    </row>
    <row r="794" spans="1:17" ht="45" x14ac:dyDescent="0.2">
      <c r="A794" s="331" t="s">
        <v>17</v>
      </c>
      <c r="B794" s="332" t="s">
        <v>14</v>
      </c>
      <c r="C794" s="767"/>
      <c r="D794" s="767"/>
      <c r="E794" s="769"/>
      <c r="F794" s="769"/>
      <c r="G794" s="320" t="s">
        <v>3092</v>
      </c>
      <c r="H794" s="321" t="s">
        <v>104</v>
      </c>
      <c r="I794" s="321" t="s">
        <v>105</v>
      </c>
      <c r="J794" s="333">
        <v>1</v>
      </c>
      <c r="K794" s="327">
        <v>45323</v>
      </c>
      <c r="L794" s="327">
        <v>45747</v>
      </c>
      <c r="M794" s="324">
        <f t="shared" si="35"/>
        <v>60.571428571428569</v>
      </c>
      <c r="N794" s="325">
        <v>1</v>
      </c>
      <c r="O794" s="321" t="s">
        <v>3237</v>
      </c>
      <c r="P794" s="325">
        <f t="shared" si="37"/>
        <v>1</v>
      </c>
      <c r="Q794" s="326" t="str" cm="1">
        <f t="array" aca="1" ref="Q794" ca="1">IF(ISNUMBER(P794),IF(P794=100%,"CUMPLIDA",IF(AND(ISNUMBER(L794),ISNUMBER(INDIRECT("FECHA_"&amp;$B794,1))), IF(L794&lt;=INDIRECT("FECHA_"&amp;$B794,1),"INCUMPLIDA","PROCESO"), "VERIFICAR FECHA")),"SIN VALOR AVANCE")</f>
        <v>CUMPLIDA</v>
      </c>
    </row>
    <row r="795" spans="1:17" ht="45" x14ac:dyDescent="0.2">
      <c r="A795" s="331" t="s">
        <v>17</v>
      </c>
      <c r="B795" s="332" t="s">
        <v>14</v>
      </c>
      <c r="C795" s="767"/>
      <c r="D795" s="767"/>
      <c r="E795" s="769"/>
      <c r="F795" s="769"/>
      <c r="G795" s="320" t="s">
        <v>3093</v>
      </c>
      <c r="H795" s="321" t="s">
        <v>106</v>
      </c>
      <c r="I795" s="321" t="s">
        <v>107</v>
      </c>
      <c r="J795" s="333">
        <v>1</v>
      </c>
      <c r="K795" s="327">
        <v>45231</v>
      </c>
      <c r="L795" s="327">
        <v>45747</v>
      </c>
      <c r="M795" s="324">
        <f t="shared" si="35"/>
        <v>73.714285714285708</v>
      </c>
      <c r="N795" s="325">
        <v>1</v>
      </c>
      <c r="O795" s="321" t="s">
        <v>3239</v>
      </c>
      <c r="P795" s="325">
        <f t="shared" si="37"/>
        <v>1</v>
      </c>
      <c r="Q795" s="326" t="str" cm="1">
        <f t="array" aca="1" ref="Q795" ca="1">IF(ISNUMBER(P795),IF(P795=100%,"CUMPLIDA",IF(AND(ISNUMBER(L795),ISNUMBER(INDIRECT("FECHA_"&amp;$B795,1))), IF(L795&lt;=INDIRECT("FECHA_"&amp;$B795,1),"INCUMPLIDA","PROCESO"), "VERIFICAR FECHA")),"SIN VALOR AVANCE")</f>
        <v>CUMPLIDA</v>
      </c>
    </row>
    <row r="796" spans="1:17" ht="60.75" x14ac:dyDescent="0.2">
      <c r="A796" s="331" t="s">
        <v>17</v>
      </c>
      <c r="B796" s="332" t="s">
        <v>14</v>
      </c>
      <c r="C796" s="767"/>
      <c r="D796" s="767"/>
      <c r="E796" s="769"/>
      <c r="F796" s="769"/>
      <c r="G796" s="320" t="s">
        <v>3094</v>
      </c>
      <c r="H796" s="321" t="s">
        <v>108</v>
      </c>
      <c r="I796" s="321" t="s">
        <v>109</v>
      </c>
      <c r="J796" s="333">
        <v>1</v>
      </c>
      <c r="K796" s="327">
        <v>45231</v>
      </c>
      <c r="L796" s="327">
        <v>45808</v>
      </c>
      <c r="M796" s="324">
        <f t="shared" si="35"/>
        <v>82.428571428571431</v>
      </c>
      <c r="N796" s="325">
        <v>1</v>
      </c>
      <c r="O796" s="321" t="s">
        <v>3242</v>
      </c>
      <c r="P796" s="325">
        <f t="shared" si="37"/>
        <v>1</v>
      </c>
      <c r="Q796" s="326" t="str" cm="1">
        <f t="array" aca="1" ref="Q796" ca="1">IF(ISNUMBER(P796),IF(P796=100%,"CUMPLIDA",IF(AND(ISNUMBER(L796),ISNUMBER(INDIRECT("FECHA_"&amp;$B796,1))), IF(L796&lt;=INDIRECT("FECHA_"&amp;$B796,1),"INCUMPLIDA","PROCESO"), "VERIFICAR FECHA")),"SIN VALOR AVANCE")</f>
        <v>CUMPLIDA</v>
      </c>
    </row>
    <row r="797" spans="1:17" ht="30.75" x14ac:dyDescent="0.2">
      <c r="A797" s="331" t="s">
        <v>17</v>
      </c>
      <c r="B797" s="332" t="s">
        <v>14</v>
      </c>
      <c r="C797" s="767"/>
      <c r="D797" s="767"/>
      <c r="E797" s="769"/>
      <c r="F797" s="769"/>
      <c r="G797" s="320" t="s">
        <v>3095</v>
      </c>
      <c r="H797" s="321" t="s">
        <v>111</v>
      </c>
      <c r="I797" s="321" t="s">
        <v>112</v>
      </c>
      <c r="J797" s="333">
        <v>2</v>
      </c>
      <c r="K797" s="327">
        <v>45839</v>
      </c>
      <c r="L797" s="327">
        <v>46022</v>
      </c>
      <c r="M797" s="324">
        <f t="shared" si="35"/>
        <v>26.142857142857142</v>
      </c>
      <c r="N797" s="325">
        <v>0</v>
      </c>
      <c r="O797" s="321" t="s">
        <v>3239</v>
      </c>
      <c r="P797" s="325">
        <f t="shared" si="37"/>
        <v>0</v>
      </c>
      <c r="Q797" s="326" t="str" cm="1">
        <f t="array" aca="1" ref="Q797" ca="1">IF(ISNUMBER(P797),IF(P797=100%,"CUMPLIDA",IF(AND(ISNUMBER(L797),ISNUMBER(INDIRECT("FECHA_"&amp;$B797,1))), IF(L797&lt;=INDIRECT("FECHA_"&amp;$B797,1),"INCUMPLIDA","PROCESO"), "VERIFICAR FECHA")),"SIN VALOR AVANCE")</f>
        <v>PROCESO</v>
      </c>
    </row>
    <row r="798" spans="1:17" ht="60" x14ac:dyDescent="0.2">
      <c r="A798" s="331" t="s">
        <v>17</v>
      </c>
      <c r="B798" s="332" t="s">
        <v>14</v>
      </c>
      <c r="C798" s="767"/>
      <c r="D798" s="767"/>
      <c r="E798" s="769"/>
      <c r="F798" s="769"/>
      <c r="G798" s="320" t="s">
        <v>3096</v>
      </c>
      <c r="H798" s="321" t="s">
        <v>115</v>
      </c>
      <c r="I798" s="321" t="s">
        <v>116</v>
      </c>
      <c r="J798" s="333">
        <v>1</v>
      </c>
      <c r="K798" s="327">
        <v>45839</v>
      </c>
      <c r="L798" s="327">
        <v>46022</v>
      </c>
      <c r="M798" s="324">
        <f t="shared" si="35"/>
        <v>26.142857142857142</v>
      </c>
      <c r="N798" s="325">
        <v>0</v>
      </c>
      <c r="O798" s="321" t="s">
        <v>3237</v>
      </c>
      <c r="P798" s="325">
        <f t="shared" si="37"/>
        <v>0</v>
      </c>
      <c r="Q798" s="326" t="str" cm="1">
        <f t="array" aca="1" ref="Q798" ca="1">IF(ISNUMBER(P798),IF(P798=100%,"CUMPLIDA",IF(AND(ISNUMBER(L798),ISNUMBER(INDIRECT("FECHA_"&amp;$B798,1))), IF(L798&lt;=INDIRECT("FECHA_"&amp;$B798,1),"INCUMPLIDA","PROCESO"), "VERIFICAR FECHA")),"SIN VALOR AVANCE")</f>
        <v>PROCESO</v>
      </c>
    </row>
    <row r="799" spans="1:17" ht="135" customHeight="1" x14ac:dyDescent="0.2">
      <c r="A799" s="331" t="s">
        <v>17</v>
      </c>
      <c r="B799" s="332" t="s">
        <v>14</v>
      </c>
      <c r="C799" s="767"/>
      <c r="D799" s="767"/>
      <c r="E799" s="769"/>
      <c r="F799" s="769"/>
      <c r="G799" s="320" t="s">
        <v>3097</v>
      </c>
      <c r="H799" s="321" t="s">
        <v>118</v>
      </c>
      <c r="I799" s="321" t="s">
        <v>119</v>
      </c>
      <c r="J799" s="333">
        <v>2</v>
      </c>
      <c r="K799" s="327">
        <v>45839</v>
      </c>
      <c r="L799" s="327">
        <v>46022</v>
      </c>
      <c r="M799" s="324">
        <f t="shared" si="35"/>
        <v>26.142857142857142</v>
      </c>
      <c r="N799" s="325">
        <v>0</v>
      </c>
      <c r="O799" s="321" t="s">
        <v>3242</v>
      </c>
      <c r="P799" s="325">
        <f t="shared" si="37"/>
        <v>0</v>
      </c>
      <c r="Q799" s="326" t="str" cm="1">
        <f t="array" aca="1" ref="Q799" ca="1">IF(ISNUMBER(P799),IF(P799=100%,"CUMPLIDA",IF(AND(ISNUMBER(L799),ISNUMBER(INDIRECT("FECHA_"&amp;$B799,1))), IF(L799&lt;=INDIRECT("FECHA_"&amp;$B799,1),"INCUMPLIDA","PROCESO"), "VERIFICAR FECHA")),"SIN VALOR AVANCE")</f>
        <v>PROCESO</v>
      </c>
    </row>
    <row r="800" spans="1:17" ht="60.75" customHeight="1" x14ac:dyDescent="0.2">
      <c r="A800" s="331" t="s">
        <v>17</v>
      </c>
      <c r="B800" s="332" t="s">
        <v>14</v>
      </c>
      <c r="C800" s="767"/>
      <c r="D800" s="767"/>
      <c r="E800" s="770" t="s">
        <v>3255</v>
      </c>
      <c r="F800" s="769"/>
      <c r="G800" s="320" t="s">
        <v>3256</v>
      </c>
      <c r="H800" s="321" t="s">
        <v>3257</v>
      </c>
      <c r="I800" s="321" t="s">
        <v>3258</v>
      </c>
      <c r="J800" s="333">
        <v>6</v>
      </c>
      <c r="K800" s="323">
        <v>45108</v>
      </c>
      <c r="L800" s="323">
        <v>45291</v>
      </c>
      <c r="M800" s="324">
        <f t="shared" si="35"/>
        <v>26.142857142857142</v>
      </c>
      <c r="N800" s="325">
        <v>1</v>
      </c>
      <c r="O800" s="321" t="s">
        <v>3233</v>
      </c>
      <c r="P800" s="325">
        <f t="shared" si="37"/>
        <v>1</v>
      </c>
      <c r="Q800" s="326" t="str" cm="1">
        <f t="array" aca="1" ref="Q800" ca="1">IF(ISNUMBER(P800),IF(P800=100%,"CUMPLIDA",IF(AND(ISNUMBER(L800),ISNUMBER(INDIRECT("FECHA_"&amp;$B800,1))), IF(L800&lt;=INDIRECT("FECHA_"&amp;$B800,1),"INCUMPLIDA","PROCESO"), "VERIFICAR FECHA")),"SIN VALOR AVANCE")</f>
        <v>CUMPLIDA</v>
      </c>
    </row>
    <row r="801" spans="1:18" ht="60.75" x14ac:dyDescent="0.2">
      <c r="A801" s="331" t="s">
        <v>17</v>
      </c>
      <c r="B801" s="332" t="s">
        <v>14</v>
      </c>
      <c r="C801" s="767"/>
      <c r="D801" s="767"/>
      <c r="E801" s="770"/>
      <c r="F801" s="769"/>
      <c r="G801" s="320" t="s">
        <v>3234</v>
      </c>
      <c r="H801" s="321" t="s">
        <v>2987</v>
      </c>
      <c r="I801" s="321" t="s">
        <v>92</v>
      </c>
      <c r="J801" s="333">
        <v>1</v>
      </c>
      <c r="K801" s="323">
        <v>45231</v>
      </c>
      <c r="L801" s="323">
        <v>45504</v>
      </c>
      <c r="M801" s="324">
        <f t="shared" si="35"/>
        <v>39</v>
      </c>
      <c r="N801" s="325">
        <v>1</v>
      </c>
      <c r="O801" s="321" t="s">
        <v>3254</v>
      </c>
      <c r="P801" s="325">
        <f t="shared" si="37"/>
        <v>1</v>
      </c>
      <c r="Q801" s="326" t="str" cm="1">
        <f t="array" aca="1" ref="Q801" ca="1">IF(ISNUMBER(P801),IF(P801=100%,"CUMPLIDA",IF(AND(ISNUMBER(L801),ISNUMBER(INDIRECT("FECHA_"&amp;$B801,1))), IF(L801&lt;=INDIRECT("FECHA_"&amp;$B801,1),"INCUMPLIDA","PROCESO"), "VERIFICAR FECHA")),"SIN VALOR AVANCE")</f>
        <v>CUMPLIDA</v>
      </c>
    </row>
    <row r="802" spans="1:18" ht="45" x14ac:dyDescent="0.2">
      <c r="A802" s="331" t="s">
        <v>17</v>
      </c>
      <c r="B802" s="332" t="s">
        <v>14</v>
      </c>
      <c r="C802" s="767"/>
      <c r="D802" s="767"/>
      <c r="E802" s="770"/>
      <c r="F802" s="769"/>
      <c r="G802" s="320" t="s">
        <v>3236</v>
      </c>
      <c r="H802" s="321" t="s">
        <v>1679</v>
      </c>
      <c r="I802" s="321" t="s">
        <v>99</v>
      </c>
      <c r="J802" s="333">
        <v>1</v>
      </c>
      <c r="K802" s="327">
        <v>45323</v>
      </c>
      <c r="L802" s="327">
        <v>45747</v>
      </c>
      <c r="M802" s="324">
        <f t="shared" si="35"/>
        <v>60.571428571428569</v>
      </c>
      <c r="N802" s="325">
        <v>1</v>
      </c>
      <c r="O802" s="321" t="s">
        <v>3237</v>
      </c>
      <c r="P802" s="325">
        <f t="shared" si="37"/>
        <v>1</v>
      </c>
      <c r="Q802" s="326" t="str" cm="1">
        <f t="array" aca="1" ref="Q802" ca="1">IF(ISNUMBER(P802),IF(P802=100%,"CUMPLIDA",IF(AND(ISNUMBER(L802),ISNUMBER(INDIRECT("FECHA_"&amp;$B802,1))), IF(L802&lt;=INDIRECT("FECHA_"&amp;$B802,1),"INCUMPLIDA","PROCESO"), "VERIFICAR FECHA")),"SIN VALOR AVANCE")</f>
        <v>CUMPLIDA</v>
      </c>
      <c r="R802" s="646" t="s">
        <v>4849</v>
      </c>
    </row>
    <row r="803" spans="1:18" ht="30.75" customHeight="1" x14ac:dyDescent="0.2">
      <c r="A803" s="331" t="s">
        <v>17</v>
      </c>
      <c r="B803" s="332" t="s">
        <v>14</v>
      </c>
      <c r="C803" s="767"/>
      <c r="D803" s="767"/>
      <c r="E803" s="770"/>
      <c r="F803" s="769"/>
      <c r="G803" s="320" t="s">
        <v>3238</v>
      </c>
      <c r="H803" s="321" t="s">
        <v>101</v>
      </c>
      <c r="I803" s="321" t="s">
        <v>102</v>
      </c>
      <c r="J803" s="333">
        <v>1</v>
      </c>
      <c r="K803" s="327">
        <v>45323</v>
      </c>
      <c r="L803" s="327">
        <v>45747</v>
      </c>
      <c r="M803" s="324">
        <f t="shared" si="35"/>
        <v>60.571428571428569</v>
      </c>
      <c r="N803" s="325">
        <v>1</v>
      </c>
      <c r="O803" s="321" t="s">
        <v>3239</v>
      </c>
      <c r="P803" s="325">
        <v>1</v>
      </c>
      <c r="Q803" s="326" t="str" cm="1">
        <f t="array" aca="1" ref="Q803" ca="1">IF(ISNUMBER(P803),IF(P803=100%,"CUMPLIDA",IF(AND(ISNUMBER(L803),ISNUMBER(INDIRECT("FECHA_"&amp;$B803,1))), IF(L803&lt;=INDIRECT("FECHA_"&amp;$B803,1),"INCUMPLIDA","PROCESO"), "VERIFICAR FECHA")),"SIN VALOR AVANCE")</f>
        <v>CUMPLIDA</v>
      </c>
      <c r="R803" s="646" t="s">
        <v>4849</v>
      </c>
    </row>
    <row r="804" spans="1:18" ht="45" x14ac:dyDescent="0.2">
      <c r="A804" s="331" t="s">
        <v>17</v>
      </c>
      <c r="B804" s="332" t="s">
        <v>14</v>
      </c>
      <c r="C804" s="767"/>
      <c r="D804" s="767"/>
      <c r="E804" s="770"/>
      <c r="F804" s="769"/>
      <c r="G804" s="320" t="s">
        <v>3240</v>
      </c>
      <c r="H804" s="321" t="s">
        <v>239</v>
      </c>
      <c r="I804" s="321" t="s">
        <v>240</v>
      </c>
      <c r="J804" s="333">
        <v>1</v>
      </c>
      <c r="K804" s="327">
        <v>45231</v>
      </c>
      <c r="L804" s="327">
        <v>45747</v>
      </c>
      <c r="M804" s="324">
        <f t="shared" si="35"/>
        <v>73.714285714285708</v>
      </c>
      <c r="N804" s="325">
        <v>1</v>
      </c>
      <c r="O804" s="321" t="s">
        <v>3239</v>
      </c>
      <c r="P804" s="325">
        <v>1</v>
      </c>
      <c r="Q804" s="326" t="str" cm="1">
        <f t="array" aca="1" ref="Q804" ca="1">IF(ISNUMBER(P804),IF(P804=100%,"CUMPLIDA",IF(AND(ISNUMBER(L804),ISNUMBER(INDIRECT("FECHA_"&amp;$B804,1))), IF(L804&lt;=INDIRECT("FECHA_"&amp;$B804,1),"INCUMPLIDA","PROCESO"), "VERIFICAR FECHA")),"SIN VALOR AVANCE")</f>
        <v>CUMPLIDA</v>
      </c>
      <c r="R804" s="646" t="s">
        <v>4849</v>
      </c>
    </row>
    <row r="805" spans="1:18" ht="45" x14ac:dyDescent="0.2">
      <c r="A805" s="331" t="s">
        <v>17</v>
      </c>
      <c r="B805" s="332" t="s">
        <v>14</v>
      </c>
      <c r="C805" s="767"/>
      <c r="D805" s="767"/>
      <c r="E805" s="770"/>
      <c r="F805" s="769"/>
      <c r="G805" s="320" t="s">
        <v>3092</v>
      </c>
      <c r="H805" s="321" t="s">
        <v>104</v>
      </c>
      <c r="I805" s="321" t="s">
        <v>105</v>
      </c>
      <c r="J805" s="333">
        <v>1</v>
      </c>
      <c r="K805" s="327">
        <v>45323</v>
      </c>
      <c r="L805" s="327">
        <v>45747</v>
      </c>
      <c r="M805" s="324">
        <f t="shared" si="35"/>
        <v>60.571428571428569</v>
      </c>
      <c r="N805" s="325">
        <v>1</v>
      </c>
      <c r="O805" s="321" t="s">
        <v>3237</v>
      </c>
      <c r="P805" s="325">
        <v>1</v>
      </c>
      <c r="Q805" s="326" t="str" cm="1">
        <f t="array" aca="1" ref="Q805" ca="1">IF(ISNUMBER(P805),IF(P805=100%,"CUMPLIDA",IF(AND(ISNUMBER(L805),ISNUMBER(INDIRECT("FECHA_"&amp;$B805,1))), IF(L805&lt;=INDIRECT("FECHA_"&amp;$B805,1),"INCUMPLIDA","PROCESO"), "VERIFICAR FECHA")),"SIN VALOR AVANCE")</f>
        <v>CUMPLIDA</v>
      </c>
      <c r="R805" s="646" t="s">
        <v>4849</v>
      </c>
    </row>
    <row r="806" spans="1:18" ht="45" x14ac:dyDescent="0.2">
      <c r="A806" s="331" t="s">
        <v>17</v>
      </c>
      <c r="B806" s="332" t="s">
        <v>14</v>
      </c>
      <c r="C806" s="767"/>
      <c r="D806" s="767"/>
      <c r="E806" s="770"/>
      <c r="F806" s="769"/>
      <c r="G806" s="320" t="s">
        <v>3093</v>
      </c>
      <c r="H806" s="321" t="s">
        <v>106</v>
      </c>
      <c r="I806" s="321" t="s">
        <v>107</v>
      </c>
      <c r="J806" s="333">
        <v>1</v>
      </c>
      <c r="K806" s="327">
        <v>45231</v>
      </c>
      <c r="L806" s="327">
        <v>45747</v>
      </c>
      <c r="M806" s="324">
        <f t="shared" si="35"/>
        <v>73.714285714285708</v>
      </c>
      <c r="N806" s="325">
        <v>1</v>
      </c>
      <c r="O806" s="321" t="s">
        <v>3239</v>
      </c>
      <c r="P806" s="325">
        <v>1</v>
      </c>
      <c r="Q806" s="326" t="str" cm="1">
        <f t="array" aca="1" ref="Q806" ca="1">IF(ISNUMBER(P806),IF(P806=100%,"CUMPLIDA",IF(AND(ISNUMBER(L806),ISNUMBER(INDIRECT("FECHA_"&amp;$B806,1))), IF(L806&lt;=INDIRECT("FECHA_"&amp;$B806,1),"INCUMPLIDA","PROCESO"), "VERIFICAR FECHA")),"SIN VALOR AVANCE")</f>
        <v>CUMPLIDA</v>
      </c>
      <c r="R806" s="646" t="s">
        <v>4849</v>
      </c>
    </row>
    <row r="807" spans="1:18" ht="60.75" x14ac:dyDescent="0.2">
      <c r="A807" s="331" t="s">
        <v>17</v>
      </c>
      <c r="B807" s="332" t="s">
        <v>14</v>
      </c>
      <c r="C807" s="767"/>
      <c r="D807" s="767"/>
      <c r="E807" s="770"/>
      <c r="F807" s="769"/>
      <c r="G807" s="320" t="s">
        <v>3094</v>
      </c>
      <c r="H807" s="321" t="s">
        <v>108</v>
      </c>
      <c r="I807" s="321" t="s">
        <v>109</v>
      </c>
      <c r="J807" s="333">
        <v>1</v>
      </c>
      <c r="K807" s="327">
        <v>45231</v>
      </c>
      <c r="L807" s="327">
        <v>45808</v>
      </c>
      <c r="M807" s="324">
        <f t="shared" si="35"/>
        <v>82.428571428571431</v>
      </c>
      <c r="N807" s="325">
        <v>1</v>
      </c>
      <c r="O807" s="321" t="s">
        <v>3242</v>
      </c>
      <c r="P807" s="325">
        <f t="shared" ref="P807:P872" si="38">IF(B807="ITRC",N807,N807/J807)</f>
        <v>1</v>
      </c>
      <c r="Q807" s="326" t="str" cm="1">
        <f t="array" aca="1" ref="Q807" ca="1">IF(ISNUMBER(P807),IF(P807=100%,"CUMPLIDA",IF(AND(ISNUMBER(L807),ISNUMBER(INDIRECT("FECHA_"&amp;$B807,1))), IF(L807&lt;=INDIRECT("FECHA_"&amp;$B807,1),"INCUMPLIDA","PROCESO"), "VERIFICAR FECHA")),"SIN VALOR AVANCE")</f>
        <v>CUMPLIDA</v>
      </c>
    </row>
    <row r="808" spans="1:18" ht="30.75" x14ac:dyDescent="0.2">
      <c r="A808" s="331" t="s">
        <v>17</v>
      </c>
      <c r="B808" s="332" t="s">
        <v>14</v>
      </c>
      <c r="C808" s="767"/>
      <c r="D808" s="767"/>
      <c r="E808" s="770"/>
      <c r="F808" s="769"/>
      <c r="G808" s="320" t="s">
        <v>3095</v>
      </c>
      <c r="H808" s="321" t="s">
        <v>111</v>
      </c>
      <c r="I808" s="321" t="s">
        <v>112</v>
      </c>
      <c r="J808" s="333">
        <v>2</v>
      </c>
      <c r="K808" s="327">
        <v>45839</v>
      </c>
      <c r="L808" s="327">
        <v>46022</v>
      </c>
      <c r="M808" s="324">
        <f t="shared" si="35"/>
        <v>26.142857142857142</v>
      </c>
      <c r="N808" s="325">
        <v>0</v>
      </c>
      <c r="O808" s="321" t="s">
        <v>3239</v>
      </c>
      <c r="P808" s="325">
        <f t="shared" si="38"/>
        <v>0</v>
      </c>
      <c r="Q808" s="326" t="str" cm="1">
        <f t="array" aca="1" ref="Q808" ca="1">IF(ISNUMBER(P808),IF(P808=100%,"CUMPLIDA",IF(AND(ISNUMBER(L808),ISNUMBER(INDIRECT("FECHA_"&amp;$B808,1))), IF(L808&lt;=INDIRECT("FECHA_"&amp;$B808,1),"INCUMPLIDA","PROCESO"), "VERIFICAR FECHA")),"SIN VALOR AVANCE")</f>
        <v>PROCESO</v>
      </c>
    </row>
    <row r="809" spans="1:18" ht="60" x14ac:dyDescent="0.2">
      <c r="A809" s="331" t="s">
        <v>17</v>
      </c>
      <c r="B809" s="332" t="s">
        <v>14</v>
      </c>
      <c r="C809" s="767"/>
      <c r="D809" s="767"/>
      <c r="E809" s="770"/>
      <c r="F809" s="769"/>
      <c r="G809" s="320" t="s">
        <v>3096</v>
      </c>
      <c r="H809" s="321" t="s">
        <v>115</v>
      </c>
      <c r="I809" s="321" t="s">
        <v>116</v>
      </c>
      <c r="J809" s="333">
        <v>1</v>
      </c>
      <c r="K809" s="327">
        <v>45839</v>
      </c>
      <c r="L809" s="327">
        <v>46022</v>
      </c>
      <c r="M809" s="324">
        <f t="shared" si="35"/>
        <v>26.142857142857142</v>
      </c>
      <c r="N809" s="325">
        <v>0</v>
      </c>
      <c r="O809" s="321" t="s">
        <v>3237</v>
      </c>
      <c r="P809" s="325">
        <f t="shared" si="38"/>
        <v>0</v>
      </c>
      <c r="Q809" s="326" t="str" cm="1">
        <f t="array" aca="1" ref="Q809" ca="1">IF(ISNUMBER(P809),IF(P809=100%,"CUMPLIDA",IF(AND(ISNUMBER(L809),ISNUMBER(INDIRECT("FECHA_"&amp;$B809,1))), IF(L809&lt;=INDIRECT("FECHA_"&amp;$B809,1),"INCUMPLIDA","PROCESO"), "VERIFICAR FECHA")),"SIN VALOR AVANCE")</f>
        <v>PROCESO</v>
      </c>
    </row>
    <row r="810" spans="1:18" ht="135" customHeight="1" x14ac:dyDescent="0.2">
      <c r="A810" s="331" t="s">
        <v>17</v>
      </c>
      <c r="B810" s="332" t="s">
        <v>14</v>
      </c>
      <c r="C810" s="767"/>
      <c r="D810" s="767"/>
      <c r="E810" s="770"/>
      <c r="F810" s="769"/>
      <c r="G810" s="320" t="s">
        <v>3097</v>
      </c>
      <c r="H810" s="321" t="s">
        <v>118</v>
      </c>
      <c r="I810" s="321" t="s">
        <v>119</v>
      </c>
      <c r="J810" s="333">
        <v>2</v>
      </c>
      <c r="K810" s="327">
        <v>45839</v>
      </c>
      <c r="L810" s="327">
        <v>46022</v>
      </c>
      <c r="M810" s="324">
        <f t="shared" si="35"/>
        <v>26.142857142857142</v>
      </c>
      <c r="N810" s="325">
        <v>0</v>
      </c>
      <c r="O810" s="321" t="s">
        <v>3242</v>
      </c>
      <c r="P810" s="325">
        <f t="shared" si="38"/>
        <v>0</v>
      </c>
      <c r="Q810" s="326" t="str" cm="1">
        <f t="array" aca="1" ref="Q810" ca="1">IF(ISNUMBER(P810),IF(P810=100%,"CUMPLIDA",IF(AND(ISNUMBER(L810),ISNUMBER(INDIRECT("FECHA_"&amp;$B810,1))), IF(L810&lt;=INDIRECT("FECHA_"&amp;$B810,1),"INCUMPLIDA","PROCESO"), "VERIFICAR FECHA")),"SIN VALOR AVANCE")</f>
        <v>PROCESO</v>
      </c>
    </row>
    <row r="811" spans="1:18" ht="90" customHeight="1" x14ac:dyDescent="0.2">
      <c r="A811" s="331" t="s">
        <v>17</v>
      </c>
      <c r="B811" s="332" t="s">
        <v>14</v>
      </c>
      <c r="C811" s="767"/>
      <c r="D811" s="767"/>
      <c r="E811" s="770" t="s">
        <v>3259</v>
      </c>
      <c r="F811" s="769"/>
      <c r="G811" s="320" t="s">
        <v>3260</v>
      </c>
      <c r="H811" s="321" t="s">
        <v>3261</v>
      </c>
      <c r="I811" s="321" t="s">
        <v>3262</v>
      </c>
      <c r="J811" s="333">
        <v>1</v>
      </c>
      <c r="K811" s="323">
        <v>45108</v>
      </c>
      <c r="L811" s="323">
        <v>45657</v>
      </c>
      <c r="M811" s="324">
        <f t="shared" si="35"/>
        <v>78.428571428571431</v>
      </c>
      <c r="N811" s="325">
        <v>1</v>
      </c>
      <c r="O811" s="321" t="s">
        <v>3233</v>
      </c>
      <c r="P811" s="325">
        <f t="shared" si="38"/>
        <v>1</v>
      </c>
      <c r="Q811" s="326" t="str" cm="1">
        <f t="array" aca="1" ref="Q811" ca="1">IF(ISNUMBER(P811),IF(P811=100%,"CUMPLIDA",IF(AND(ISNUMBER(L811),ISNUMBER(INDIRECT("FECHA_"&amp;$B811,1))), IF(L811&lt;=INDIRECT("FECHA_"&amp;$B811,1),"INCUMPLIDA","PROCESO"), "VERIFICAR FECHA")),"SIN VALOR AVANCE")</f>
        <v>CUMPLIDA</v>
      </c>
    </row>
    <row r="812" spans="1:18" ht="105" customHeight="1" x14ac:dyDescent="0.2">
      <c r="A812" s="331" t="s">
        <v>17</v>
      </c>
      <c r="B812" s="332" t="s">
        <v>14</v>
      </c>
      <c r="C812" s="767"/>
      <c r="D812" s="767"/>
      <c r="E812" s="770"/>
      <c r="F812" s="769"/>
      <c r="G812" s="320" t="s">
        <v>3263</v>
      </c>
      <c r="H812" s="321" t="s">
        <v>3264</v>
      </c>
      <c r="I812" s="321" t="s">
        <v>3265</v>
      </c>
      <c r="J812" s="333">
        <v>2</v>
      </c>
      <c r="K812" s="323">
        <v>45108</v>
      </c>
      <c r="L812" s="323">
        <v>45291</v>
      </c>
      <c r="M812" s="324">
        <f t="shared" si="35"/>
        <v>26.142857142857142</v>
      </c>
      <c r="N812" s="325">
        <v>1</v>
      </c>
      <c r="O812" s="321" t="s">
        <v>3202</v>
      </c>
      <c r="P812" s="325">
        <f t="shared" si="38"/>
        <v>1</v>
      </c>
      <c r="Q812" s="326" t="str" cm="1">
        <f t="array" aca="1" ref="Q812" ca="1">IF(ISNUMBER(P812),IF(P812=100%,"CUMPLIDA",IF(AND(ISNUMBER(L812),ISNUMBER(INDIRECT("FECHA_"&amp;$B812,1))), IF(L812&lt;=INDIRECT("FECHA_"&amp;$B812,1),"INCUMPLIDA","PROCESO"), "VERIFICAR FECHA")),"SIN VALOR AVANCE")</f>
        <v>CUMPLIDA</v>
      </c>
    </row>
    <row r="813" spans="1:18" ht="105" customHeight="1" x14ac:dyDescent="0.2">
      <c r="A813" s="331" t="s">
        <v>17</v>
      </c>
      <c r="B813" s="332" t="s">
        <v>14</v>
      </c>
      <c r="C813" s="767"/>
      <c r="D813" s="767"/>
      <c r="E813" s="770" t="s">
        <v>3266</v>
      </c>
      <c r="F813" s="769"/>
      <c r="G813" s="320" t="s">
        <v>3267</v>
      </c>
      <c r="H813" s="321" t="s">
        <v>3268</v>
      </c>
      <c r="I813" s="321" t="s">
        <v>3269</v>
      </c>
      <c r="J813" s="333">
        <v>1</v>
      </c>
      <c r="K813" s="323">
        <v>45108</v>
      </c>
      <c r="L813" s="323">
        <v>45199</v>
      </c>
      <c r="M813" s="324">
        <f t="shared" si="35"/>
        <v>13</v>
      </c>
      <c r="N813" s="325">
        <v>1</v>
      </c>
      <c r="O813" s="321" t="s">
        <v>3202</v>
      </c>
      <c r="P813" s="325">
        <f t="shared" si="38"/>
        <v>1</v>
      </c>
      <c r="Q813" s="326" t="str" cm="1">
        <f t="array" aca="1" ref="Q813" ca="1">IF(ISNUMBER(P813),IF(P813=100%,"CUMPLIDA",IF(AND(ISNUMBER(L813),ISNUMBER(INDIRECT("FECHA_"&amp;$B813,1))), IF(L813&lt;=INDIRECT("FECHA_"&amp;$B813,1),"INCUMPLIDA","PROCESO"), "VERIFICAR FECHA")),"SIN VALOR AVANCE")</f>
        <v>CUMPLIDA</v>
      </c>
    </row>
    <row r="814" spans="1:18" ht="135" customHeight="1" x14ac:dyDescent="0.2">
      <c r="A814" s="331" t="s">
        <v>17</v>
      </c>
      <c r="B814" s="332" t="s">
        <v>14</v>
      </c>
      <c r="C814" s="767"/>
      <c r="D814" s="767"/>
      <c r="E814" s="770"/>
      <c r="F814" s="769"/>
      <c r="G814" s="320" t="s">
        <v>3270</v>
      </c>
      <c r="H814" s="321" t="s">
        <v>3271</v>
      </c>
      <c r="I814" s="321" t="s">
        <v>3272</v>
      </c>
      <c r="J814" s="333">
        <v>1</v>
      </c>
      <c r="K814" s="323">
        <v>45139</v>
      </c>
      <c r="L814" s="323">
        <v>45291</v>
      </c>
      <c r="M814" s="324">
        <f t="shared" si="35"/>
        <v>21.714285714285715</v>
      </c>
      <c r="N814" s="325">
        <v>1</v>
      </c>
      <c r="O814" s="321" t="s">
        <v>3202</v>
      </c>
      <c r="P814" s="325">
        <f t="shared" si="38"/>
        <v>1</v>
      </c>
      <c r="Q814" s="326" t="str" cm="1">
        <f t="array" aca="1" ref="Q814" ca="1">IF(ISNUMBER(P814),IF(P814=100%,"CUMPLIDA",IF(AND(ISNUMBER(L814),ISNUMBER(INDIRECT("FECHA_"&amp;$B814,1))), IF(L814&lt;=INDIRECT("FECHA_"&amp;$B814,1),"INCUMPLIDA","PROCESO"), "VERIFICAR FECHA")),"SIN VALOR AVANCE")</f>
        <v>CUMPLIDA</v>
      </c>
    </row>
    <row r="815" spans="1:18" ht="240.75" customHeight="1" x14ac:dyDescent="0.2">
      <c r="A815" s="331" t="s">
        <v>17</v>
      </c>
      <c r="B815" s="332" t="s">
        <v>14</v>
      </c>
      <c r="C815" s="767" t="s">
        <v>3273</v>
      </c>
      <c r="D815" s="767" t="s">
        <v>1737</v>
      </c>
      <c r="E815" s="769" t="s">
        <v>3274</v>
      </c>
      <c r="F815" s="769" t="s">
        <v>3275</v>
      </c>
      <c r="G815" s="320" t="s">
        <v>3276</v>
      </c>
      <c r="H815" s="321" t="s">
        <v>3277</v>
      </c>
      <c r="I815" s="335" t="s">
        <v>3278</v>
      </c>
      <c r="J815" s="333" t="s">
        <v>3279</v>
      </c>
      <c r="K815" s="323">
        <v>45536</v>
      </c>
      <c r="L815" s="323">
        <v>45900</v>
      </c>
      <c r="M815" s="324">
        <f t="shared" si="35"/>
        <v>52</v>
      </c>
      <c r="N815" s="325">
        <v>0.6</v>
      </c>
      <c r="O815" s="321" t="s">
        <v>3280</v>
      </c>
      <c r="P815" s="325">
        <f t="shared" si="38"/>
        <v>0.6</v>
      </c>
      <c r="Q815" s="326" t="str" cm="1">
        <f t="array" aca="1" ref="Q815" ca="1">IF(ISNUMBER(P815),IF(P815=100%,"CUMPLIDA",IF(AND(ISNUMBER(L815),ISNUMBER(INDIRECT("FECHA_"&amp;$B815,1))), IF(L815&lt;=INDIRECT("FECHA_"&amp;$B815,1),"INCUMPLIDA","PROCESO"), "VERIFICAR FECHA")),"SIN VALOR AVANCE")</f>
        <v>PROCESO</v>
      </c>
    </row>
    <row r="816" spans="1:18" ht="165" x14ac:dyDescent="0.2">
      <c r="A816" s="331" t="s">
        <v>17</v>
      </c>
      <c r="B816" s="332" t="s">
        <v>14</v>
      </c>
      <c r="C816" s="767"/>
      <c r="D816" s="767"/>
      <c r="E816" s="769"/>
      <c r="F816" s="769"/>
      <c r="G816" s="320" t="s">
        <v>3281</v>
      </c>
      <c r="H816" s="321" t="s">
        <v>3282</v>
      </c>
      <c r="I816" s="335" t="s">
        <v>3283</v>
      </c>
      <c r="J816" s="333">
        <v>1</v>
      </c>
      <c r="K816" s="323">
        <v>45413</v>
      </c>
      <c r="L816" s="323">
        <v>45657</v>
      </c>
      <c r="M816" s="324">
        <f t="shared" si="35"/>
        <v>34.857142857142854</v>
      </c>
      <c r="N816" s="325">
        <v>1</v>
      </c>
      <c r="O816" s="321" t="s">
        <v>3284</v>
      </c>
      <c r="P816" s="325">
        <f t="shared" si="38"/>
        <v>1</v>
      </c>
      <c r="Q816" s="326" t="str" cm="1">
        <f t="array" aca="1" ref="Q816" ca="1">IF(ISNUMBER(P816),IF(P816=100%,"CUMPLIDA",IF(AND(ISNUMBER(L816),ISNUMBER(INDIRECT("FECHA_"&amp;$B816,1))), IF(L816&lt;=INDIRECT("FECHA_"&amp;$B816,1),"INCUMPLIDA","PROCESO"), "VERIFICAR FECHA")),"SIN VALOR AVANCE")</f>
        <v>CUMPLIDA</v>
      </c>
    </row>
    <row r="817" spans="1:17" ht="240" customHeight="1" x14ac:dyDescent="0.2">
      <c r="A817" s="331" t="s">
        <v>17</v>
      </c>
      <c r="B817" s="332" t="s">
        <v>14</v>
      </c>
      <c r="C817" s="767"/>
      <c r="D817" s="767"/>
      <c r="E817" s="769" t="s">
        <v>3285</v>
      </c>
      <c r="F817" s="769"/>
      <c r="G817" s="320" t="s">
        <v>3286</v>
      </c>
      <c r="H817" s="321" t="s">
        <v>3287</v>
      </c>
      <c r="I817" s="321" t="s">
        <v>3288</v>
      </c>
      <c r="J817" s="333">
        <v>3</v>
      </c>
      <c r="K817" s="323">
        <v>45383</v>
      </c>
      <c r="L817" s="323">
        <v>45657</v>
      </c>
      <c r="M817" s="324">
        <f t="shared" si="35"/>
        <v>39.142857142857146</v>
      </c>
      <c r="N817" s="325">
        <v>1</v>
      </c>
      <c r="O817" s="321" t="s">
        <v>3289</v>
      </c>
      <c r="P817" s="325">
        <f t="shared" si="38"/>
        <v>1</v>
      </c>
      <c r="Q817" s="326" t="str" cm="1">
        <f t="array" aca="1" ref="Q817" ca="1">IF(ISNUMBER(P817),IF(P817=100%,"CUMPLIDA",IF(AND(ISNUMBER(L817),ISNUMBER(INDIRECT("FECHA_"&amp;$B817,1))), IF(L817&lt;=INDIRECT("FECHA_"&amp;$B817,1),"INCUMPLIDA","PROCESO"), "VERIFICAR FECHA")),"SIN VALOR AVANCE")</f>
        <v>CUMPLIDA</v>
      </c>
    </row>
    <row r="818" spans="1:17" ht="150" x14ac:dyDescent="0.2">
      <c r="A818" s="331" t="s">
        <v>17</v>
      </c>
      <c r="B818" s="332" t="s">
        <v>14</v>
      </c>
      <c r="C818" s="767"/>
      <c r="D818" s="767"/>
      <c r="E818" s="769"/>
      <c r="F818" s="769"/>
      <c r="G818" s="320" t="s">
        <v>3290</v>
      </c>
      <c r="H818" s="321" t="s">
        <v>3291</v>
      </c>
      <c r="I818" s="321" t="s">
        <v>3292</v>
      </c>
      <c r="J818" s="333">
        <v>1</v>
      </c>
      <c r="K818" s="323">
        <v>45383</v>
      </c>
      <c r="L818" s="323">
        <v>45961</v>
      </c>
      <c r="M818" s="324">
        <f t="shared" si="35"/>
        <v>82.571428571428569</v>
      </c>
      <c r="N818" s="325">
        <v>0.27</v>
      </c>
      <c r="O818" s="321" t="s">
        <v>3293</v>
      </c>
      <c r="P818" s="325">
        <f t="shared" si="38"/>
        <v>0.27</v>
      </c>
      <c r="Q818" s="326" t="str" cm="1">
        <f t="array" aca="1" ref="Q818" ca="1">IF(ISNUMBER(P818),IF(P818=100%,"CUMPLIDA",IF(AND(ISNUMBER(L818),ISNUMBER(INDIRECT("FECHA_"&amp;$B818,1))), IF(L818&lt;=INDIRECT("FECHA_"&amp;$B818,1),"INCUMPLIDA","PROCESO"), "VERIFICAR FECHA")),"SIN VALOR AVANCE")</f>
        <v>PROCESO</v>
      </c>
    </row>
    <row r="819" spans="1:17" ht="345" customHeight="1" x14ac:dyDescent="0.2">
      <c r="A819" s="331" t="s">
        <v>17</v>
      </c>
      <c r="B819" s="332" t="s">
        <v>14</v>
      </c>
      <c r="C819" s="767"/>
      <c r="D819" s="767"/>
      <c r="E819" s="769"/>
      <c r="F819" s="769"/>
      <c r="G819" s="320" t="s">
        <v>3294</v>
      </c>
      <c r="H819" s="321" t="s">
        <v>3295</v>
      </c>
      <c r="I819" s="321" t="s">
        <v>3296</v>
      </c>
      <c r="J819" s="333">
        <v>3</v>
      </c>
      <c r="K819" s="323">
        <v>45383</v>
      </c>
      <c r="L819" s="323">
        <v>45838</v>
      </c>
      <c r="M819" s="324">
        <f t="shared" si="35"/>
        <v>65</v>
      </c>
      <c r="N819" s="325">
        <v>1</v>
      </c>
      <c r="O819" s="321" t="s">
        <v>3297</v>
      </c>
      <c r="P819" s="325">
        <f t="shared" si="38"/>
        <v>1</v>
      </c>
      <c r="Q819" s="326" t="str" cm="1">
        <f t="array" aca="1" ref="Q819" ca="1">IF(ISNUMBER(P819),IF(P819=100%,"CUMPLIDA",IF(AND(ISNUMBER(L819),ISNUMBER(INDIRECT("FECHA_"&amp;$B819,1))), IF(L819&lt;=INDIRECT("FECHA_"&amp;$B819,1),"INCUMPLIDA","PROCESO"), "VERIFICAR FECHA")),"SIN VALOR AVANCE")</f>
        <v>CUMPLIDA</v>
      </c>
    </row>
    <row r="820" spans="1:17" ht="210" customHeight="1" x14ac:dyDescent="0.2">
      <c r="A820" s="331" t="s">
        <v>17</v>
      </c>
      <c r="B820" s="332" t="s">
        <v>14</v>
      </c>
      <c r="C820" s="767"/>
      <c r="D820" s="767"/>
      <c r="E820" s="769" t="s">
        <v>3298</v>
      </c>
      <c r="F820" s="769"/>
      <c r="G820" s="320" t="s">
        <v>3299</v>
      </c>
      <c r="H820" s="321" t="s">
        <v>3300</v>
      </c>
      <c r="I820" s="321" t="s">
        <v>3301</v>
      </c>
      <c r="J820" s="333" t="s">
        <v>3302</v>
      </c>
      <c r="K820" s="323">
        <v>45413</v>
      </c>
      <c r="L820" s="323">
        <v>45961</v>
      </c>
      <c r="M820" s="324">
        <f t="shared" si="35"/>
        <v>78.285714285714292</v>
      </c>
      <c r="N820" s="325">
        <v>0.55000000000000004</v>
      </c>
      <c r="O820" s="321" t="s">
        <v>3293</v>
      </c>
      <c r="P820" s="325">
        <f t="shared" si="38"/>
        <v>0.55000000000000004</v>
      </c>
      <c r="Q820" s="326" t="str" cm="1">
        <f t="array" aca="1" ref="Q820" ca="1">IF(ISNUMBER(P820),IF(P820=100%,"CUMPLIDA",IF(AND(ISNUMBER(L820),ISNUMBER(INDIRECT("FECHA_"&amp;$B820,1))), IF(L820&lt;=INDIRECT("FECHA_"&amp;$B820,1),"INCUMPLIDA","PROCESO"), "VERIFICAR FECHA")),"SIN VALOR AVANCE")</f>
        <v>PROCESO</v>
      </c>
    </row>
    <row r="821" spans="1:17" ht="165" x14ac:dyDescent="0.2">
      <c r="A821" s="331" t="s">
        <v>17</v>
      </c>
      <c r="B821" s="332" t="s">
        <v>14</v>
      </c>
      <c r="C821" s="767"/>
      <c r="D821" s="767"/>
      <c r="E821" s="769"/>
      <c r="F821" s="769"/>
      <c r="G821" s="320" t="s">
        <v>3303</v>
      </c>
      <c r="H821" s="321" t="s">
        <v>3304</v>
      </c>
      <c r="I821" s="321" t="s">
        <v>3283</v>
      </c>
      <c r="J821" s="333">
        <v>1</v>
      </c>
      <c r="K821" s="323">
        <v>45413</v>
      </c>
      <c r="L821" s="323">
        <v>45657</v>
      </c>
      <c r="M821" s="324">
        <f t="shared" si="35"/>
        <v>34.857142857142854</v>
      </c>
      <c r="N821" s="325">
        <v>1</v>
      </c>
      <c r="O821" s="321" t="s">
        <v>3284</v>
      </c>
      <c r="P821" s="325">
        <f t="shared" si="38"/>
        <v>1</v>
      </c>
      <c r="Q821" s="326" t="str" cm="1">
        <f t="array" aca="1" ref="Q821" ca="1">IF(ISNUMBER(P821),IF(P821=100%,"CUMPLIDA",IF(AND(ISNUMBER(L821),ISNUMBER(INDIRECT("FECHA_"&amp;$B821,1))), IF(L821&lt;=INDIRECT("FECHA_"&amp;$B821,1),"INCUMPLIDA","PROCESO"), "VERIFICAR FECHA")),"SIN VALOR AVANCE")</f>
        <v>CUMPLIDA</v>
      </c>
    </row>
    <row r="822" spans="1:17" ht="75.75" customHeight="1" x14ac:dyDescent="0.2">
      <c r="A822" s="331" t="s">
        <v>17</v>
      </c>
      <c r="B822" s="332" t="s">
        <v>14</v>
      </c>
      <c r="C822" s="767"/>
      <c r="D822" s="767"/>
      <c r="E822" s="769" t="s">
        <v>3305</v>
      </c>
      <c r="F822" s="769"/>
      <c r="G822" s="320" t="s">
        <v>3306</v>
      </c>
      <c r="H822" s="321" t="s">
        <v>3307</v>
      </c>
      <c r="I822" s="321" t="s">
        <v>3308</v>
      </c>
      <c r="J822" s="333">
        <v>1</v>
      </c>
      <c r="K822" s="323">
        <v>45413</v>
      </c>
      <c r="L822" s="323">
        <v>45535</v>
      </c>
      <c r="M822" s="324">
        <f t="shared" si="35"/>
        <v>17.428571428571427</v>
      </c>
      <c r="N822" s="325">
        <v>1</v>
      </c>
      <c r="O822" s="321" t="s">
        <v>3289</v>
      </c>
      <c r="P822" s="325">
        <f t="shared" si="38"/>
        <v>1</v>
      </c>
      <c r="Q822" s="326" t="str" cm="1">
        <f t="array" aca="1" ref="Q822" ca="1">IF(ISNUMBER(P822),IF(P822=100%,"CUMPLIDA",IF(AND(ISNUMBER(L822),ISNUMBER(INDIRECT("FECHA_"&amp;$B822,1))), IF(L822&lt;=INDIRECT("FECHA_"&amp;$B822,1),"INCUMPLIDA","PROCESO"), "VERIFICAR FECHA")),"SIN VALOR AVANCE")</f>
        <v>CUMPLIDA</v>
      </c>
    </row>
    <row r="823" spans="1:17" ht="75" x14ac:dyDescent="0.2">
      <c r="A823" s="331" t="s">
        <v>17</v>
      </c>
      <c r="B823" s="332" t="s">
        <v>14</v>
      </c>
      <c r="C823" s="767"/>
      <c r="D823" s="767"/>
      <c r="E823" s="769"/>
      <c r="F823" s="769"/>
      <c r="G823" s="320" t="s">
        <v>3309</v>
      </c>
      <c r="H823" s="321" t="s">
        <v>3310</v>
      </c>
      <c r="I823" s="321" t="s">
        <v>2843</v>
      </c>
      <c r="J823" s="333">
        <v>1</v>
      </c>
      <c r="K823" s="323">
        <v>45413</v>
      </c>
      <c r="L823" s="323">
        <v>45535</v>
      </c>
      <c r="M823" s="324">
        <f t="shared" si="35"/>
        <v>17.428571428571427</v>
      </c>
      <c r="N823" s="325">
        <v>1</v>
      </c>
      <c r="O823" s="321" t="s">
        <v>3311</v>
      </c>
      <c r="P823" s="325">
        <f t="shared" si="38"/>
        <v>1</v>
      </c>
      <c r="Q823" s="326" t="str" cm="1">
        <f t="array" aca="1" ref="Q823" ca="1">IF(ISNUMBER(P823),IF(P823=100%,"CUMPLIDA",IF(AND(ISNUMBER(L823),ISNUMBER(INDIRECT("FECHA_"&amp;$B823,1))), IF(L823&lt;=INDIRECT("FECHA_"&amp;$B823,1),"INCUMPLIDA","PROCESO"), "VERIFICAR FECHA")),"SIN VALOR AVANCE")</f>
        <v>CUMPLIDA</v>
      </c>
    </row>
    <row r="824" spans="1:17" ht="180" x14ac:dyDescent="0.2">
      <c r="A824" s="331" t="s">
        <v>17</v>
      </c>
      <c r="B824" s="332" t="s">
        <v>14</v>
      </c>
      <c r="C824" s="767"/>
      <c r="D824" s="767"/>
      <c r="E824" s="769"/>
      <c r="F824" s="769"/>
      <c r="G824" s="320" t="s">
        <v>3312</v>
      </c>
      <c r="H824" s="321" t="s">
        <v>3313</v>
      </c>
      <c r="I824" s="321" t="s">
        <v>3314</v>
      </c>
      <c r="J824" s="333">
        <v>3</v>
      </c>
      <c r="K824" s="323">
        <v>45413</v>
      </c>
      <c r="L824" s="323">
        <v>45657</v>
      </c>
      <c r="M824" s="324">
        <f t="shared" ref="M824:M834" si="39">(L824-K824)/7</f>
        <v>34.857142857142854</v>
      </c>
      <c r="N824" s="325">
        <v>1</v>
      </c>
      <c r="O824" s="321" t="s">
        <v>3289</v>
      </c>
      <c r="P824" s="325">
        <f t="shared" si="38"/>
        <v>1</v>
      </c>
      <c r="Q824" s="326" t="str" cm="1">
        <f t="array" aca="1" ref="Q824" ca="1">IF(ISNUMBER(P824),IF(P824=100%,"CUMPLIDA",IF(AND(ISNUMBER(L824),ISNUMBER(INDIRECT("FECHA_"&amp;$B824,1))), IF(L824&lt;=INDIRECT("FECHA_"&amp;$B824,1),"INCUMPLIDA","PROCESO"), "VERIFICAR FECHA")),"SIN VALOR AVANCE")</f>
        <v>CUMPLIDA</v>
      </c>
    </row>
    <row r="825" spans="1:17" ht="150" customHeight="1" x14ac:dyDescent="0.2">
      <c r="A825" s="331" t="s">
        <v>17</v>
      </c>
      <c r="B825" s="332" t="s">
        <v>14</v>
      </c>
      <c r="C825" s="767"/>
      <c r="D825" s="767"/>
      <c r="E825" s="769" t="s">
        <v>3315</v>
      </c>
      <c r="F825" s="769"/>
      <c r="G825" s="320" t="s">
        <v>3316</v>
      </c>
      <c r="H825" s="321" t="s">
        <v>3317</v>
      </c>
      <c r="I825" s="321" t="s">
        <v>3318</v>
      </c>
      <c r="J825" s="333">
        <v>4</v>
      </c>
      <c r="K825" s="323">
        <v>45413</v>
      </c>
      <c r="L825" s="323">
        <v>45535</v>
      </c>
      <c r="M825" s="324">
        <f t="shared" si="39"/>
        <v>17.428571428571427</v>
      </c>
      <c r="N825" s="325">
        <v>1</v>
      </c>
      <c r="O825" s="321" t="s">
        <v>3319</v>
      </c>
      <c r="P825" s="325">
        <f t="shared" si="38"/>
        <v>1</v>
      </c>
      <c r="Q825" s="326" t="str" cm="1">
        <f t="array" aca="1" ref="Q825" ca="1">IF(ISNUMBER(P825),IF(P825=100%,"CUMPLIDA",IF(AND(ISNUMBER(L825),ISNUMBER(INDIRECT("FECHA_"&amp;$B825,1))), IF(L825&lt;=INDIRECT("FECHA_"&amp;$B825,1),"INCUMPLIDA","PROCESO"), "VERIFICAR FECHA")),"SIN VALOR AVANCE")</f>
        <v>CUMPLIDA</v>
      </c>
    </row>
    <row r="826" spans="1:17" ht="105" x14ac:dyDescent="0.2">
      <c r="A826" s="331" t="s">
        <v>17</v>
      </c>
      <c r="B826" s="332" t="s">
        <v>14</v>
      </c>
      <c r="C826" s="767"/>
      <c r="D826" s="767"/>
      <c r="E826" s="769"/>
      <c r="F826" s="769"/>
      <c r="G826" s="320" t="s">
        <v>3320</v>
      </c>
      <c r="H826" s="321" t="s">
        <v>3321</v>
      </c>
      <c r="I826" s="321" t="s">
        <v>3322</v>
      </c>
      <c r="J826" s="333">
        <v>5</v>
      </c>
      <c r="K826" s="323">
        <v>45413</v>
      </c>
      <c r="L826" s="323">
        <v>45626</v>
      </c>
      <c r="M826" s="324">
        <f t="shared" si="39"/>
        <v>30.428571428571427</v>
      </c>
      <c r="N826" s="325">
        <v>1</v>
      </c>
      <c r="O826" s="321" t="s">
        <v>3289</v>
      </c>
      <c r="P826" s="325">
        <f t="shared" si="38"/>
        <v>1</v>
      </c>
      <c r="Q826" s="326" t="str" cm="1">
        <f t="array" aca="1" ref="Q826" ca="1">IF(ISNUMBER(P826),IF(P826=100%,"CUMPLIDA",IF(AND(ISNUMBER(L826),ISNUMBER(INDIRECT("FECHA_"&amp;$B826,1))), IF(L826&lt;=INDIRECT("FECHA_"&amp;$B826,1),"INCUMPLIDA","PROCESO"), "VERIFICAR FECHA")),"SIN VALOR AVANCE")</f>
        <v>CUMPLIDA</v>
      </c>
    </row>
    <row r="827" spans="1:17" ht="90" customHeight="1" x14ac:dyDescent="0.2">
      <c r="A827" s="331" t="s">
        <v>17</v>
      </c>
      <c r="B827" s="332" t="s">
        <v>14</v>
      </c>
      <c r="C827" s="767"/>
      <c r="D827" s="767"/>
      <c r="E827" s="769" t="s">
        <v>3323</v>
      </c>
      <c r="F827" s="769"/>
      <c r="G827" s="320" t="s">
        <v>3324</v>
      </c>
      <c r="H827" s="321" t="s">
        <v>3325</v>
      </c>
      <c r="I827" s="321" t="s">
        <v>3326</v>
      </c>
      <c r="J827" s="333">
        <v>1</v>
      </c>
      <c r="K827" s="323">
        <v>45413</v>
      </c>
      <c r="L827" s="323">
        <v>45565</v>
      </c>
      <c r="M827" s="324">
        <f t="shared" si="39"/>
        <v>21.714285714285715</v>
      </c>
      <c r="N827" s="325">
        <v>1</v>
      </c>
      <c r="O827" s="321" t="s">
        <v>3289</v>
      </c>
      <c r="P827" s="325">
        <f t="shared" si="38"/>
        <v>1</v>
      </c>
      <c r="Q827" s="326" t="str" cm="1">
        <f t="array" aca="1" ref="Q827" ca="1">IF(ISNUMBER(P827),IF(P827=100%,"CUMPLIDA",IF(AND(ISNUMBER(L827),ISNUMBER(INDIRECT("FECHA_"&amp;$B827,1))), IF(L827&lt;=INDIRECT("FECHA_"&amp;$B827,1),"INCUMPLIDA","PROCESO"), "VERIFICAR FECHA")),"SIN VALOR AVANCE")</f>
        <v>CUMPLIDA</v>
      </c>
    </row>
    <row r="828" spans="1:17" ht="75.75" customHeight="1" x14ac:dyDescent="0.2">
      <c r="A828" s="331" t="s">
        <v>17</v>
      </c>
      <c r="B828" s="332" t="s">
        <v>14</v>
      </c>
      <c r="C828" s="767"/>
      <c r="D828" s="767"/>
      <c r="E828" s="769"/>
      <c r="F828" s="769"/>
      <c r="G828" s="320" t="s">
        <v>3327</v>
      </c>
      <c r="H828" s="321" t="s">
        <v>3328</v>
      </c>
      <c r="I828" s="321" t="s">
        <v>3329</v>
      </c>
      <c r="J828" s="333">
        <v>3</v>
      </c>
      <c r="K828" s="323">
        <v>45413</v>
      </c>
      <c r="L828" s="323">
        <v>45657</v>
      </c>
      <c r="M828" s="324">
        <f t="shared" si="39"/>
        <v>34.857142857142854</v>
      </c>
      <c r="N828" s="325">
        <v>1</v>
      </c>
      <c r="O828" s="321" t="s">
        <v>3289</v>
      </c>
      <c r="P828" s="325">
        <f t="shared" si="38"/>
        <v>1</v>
      </c>
      <c r="Q828" s="326" t="str" cm="1">
        <f t="array" aca="1" ref="Q828" ca="1">IF(ISNUMBER(P828),IF(P828=100%,"CUMPLIDA",IF(AND(ISNUMBER(L828),ISNUMBER(INDIRECT("FECHA_"&amp;$B828,1))), IF(L828&lt;=INDIRECT("FECHA_"&amp;$B828,1),"INCUMPLIDA","PROCESO"), "VERIFICAR FECHA")),"SIN VALOR AVANCE")</f>
        <v>CUMPLIDA</v>
      </c>
    </row>
    <row r="829" spans="1:17" ht="135.75" x14ac:dyDescent="0.2">
      <c r="A829" s="331" t="s">
        <v>17</v>
      </c>
      <c r="B829" s="332" t="s">
        <v>14</v>
      </c>
      <c r="C829" s="767"/>
      <c r="D829" s="767"/>
      <c r="E829" s="769"/>
      <c r="F829" s="769"/>
      <c r="G829" s="320" t="s">
        <v>3330</v>
      </c>
      <c r="H829" s="321" t="s">
        <v>3331</v>
      </c>
      <c r="I829" s="321" t="s">
        <v>3332</v>
      </c>
      <c r="J829" s="333" t="s">
        <v>3333</v>
      </c>
      <c r="K829" s="355">
        <v>45413</v>
      </c>
      <c r="L829" s="356">
        <v>45961</v>
      </c>
      <c r="M829" s="324">
        <f t="shared" si="39"/>
        <v>78.285714285714292</v>
      </c>
      <c r="N829" s="325">
        <v>0.2</v>
      </c>
      <c r="O829" s="321" t="s">
        <v>3293</v>
      </c>
      <c r="P829" s="325">
        <f t="shared" si="38"/>
        <v>0.2</v>
      </c>
      <c r="Q829" s="326" t="str" cm="1">
        <f t="array" aca="1" ref="Q829" ca="1">IF(ISNUMBER(P829),IF(P829=100%,"CUMPLIDA",IF(AND(ISNUMBER(L829),ISNUMBER(INDIRECT("FECHA_"&amp;$B829,1))), IF(L829&lt;=INDIRECT("FECHA_"&amp;$B829,1),"INCUMPLIDA","PROCESO"), "VERIFICAR FECHA")),"SIN VALOR AVANCE")</f>
        <v>PROCESO</v>
      </c>
    </row>
    <row r="830" spans="1:17" ht="135.75" x14ac:dyDescent="0.2">
      <c r="A830" s="331" t="s">
        <v>17</v>
      </c>
      <c r="B830" s="332" t="s">
        <v>14</v>
      </c>
      <c r="C830" s="767"/>
      <c r="D830" s="767"/>
      <c r="E830" s="320" t="s">
        <v>3334</v>
      </c>
      <c r="F830" s="769"/>
      <c r="G830" s="320" t="s">
        <v>3335</v>
      </c>
      <c r="H830" s="341" t="s">
        <v>3336</v>
      </c>
      <c r="I830" s="341" t="s">
        <v>3337</v>
      </c>
      <c r="J830" s="357" t="s">
        <v>3338</v>
      </c>
      <c r="K830" s="323">
        <v>45413</v>
      </c>
      <c r="L830" s="323">
        <v>45961</v>
      </c>
      <c r="M830" s="324">
        <f t="shared" si="39"/>
        <v>78.285714285714292</v>
      </c>
      <c r="N830" s="325">
        <v>0.3</v>
      </c>
      <c r="O830" s="321" t="s">
        <v>3293</v>
      </c>
      <c r="P830" s="325">
        <f t="shared" si="38"/>
        <v>0.3</v>
      </c>
      <c r="Q830" s="326" t="str" cm="1">
        <f t="array" aca="1" ref="Q830" ca="1">IF(ISNUMBER(P830),IF(P830=100%,"CUMPLIDA",IF(AND(ISNUMBER(L830),ISNUMBER(INDIRECT("FECHA_"&amp;$B830,1))), IF(L830&lt;=INDIRECT("FECHA_"&amp;$B830,1),"INCUMPLIDA","PROCESO"), "VERIFICAR FECHA")),"SIN VALOR AVANCE")</f>
        <v>PROCESO</v>
      </c>
    </row>
    <row r="831" spans="1:17" ht="180" x14ac:dyDescent="0.2">
      <c r="A831" s="331" t="s">
        <v>17</v>
      </c>
      <c r="B831" s="332" t="s">
        <v>14</v>
      </c>
      <c r="C831" s="767"/>
      <c r="D831" s="767"/>
      <c r="E831" s="320" t="s">
        <v>3339</v>
      </c>
      <c r="F831" s="769"/>
      <c r="G831" s="320" t="s">
        <v>3340</v>
      </c>
      <c r="H831" s="321" t="s">
        <v>3336</v>
      </c>
      <c r="I831" s="321" t="s">
        <v>3341</v>
      </c>
      <c r="J831" s="333" t="s">
        <v>3342</v>
      </c>
      <c r="K831" s="323">
        <v>45413</v>
      </c>
      <c r="L831" s="323">
        <v>45961</v>
      </c>
      <c r="M831" s="324">
        <f t="shared" si="39"/>
        <v>78.285714285714292</v>
      </c>
      <c r="N831" s="325">
        <v>0.9</v>
      </c>
      <c r="O831" s="321" t="s">
        <v>3343</v>
      </c>
      <c r="P831" s="325">
        <f t="shared" si="38"/>
        <v>0.9</v>
      </c>
      <c r="Q831" s="326" t="str" cm="1">
        <f t="array" aca="1" ref="Q831" ca="1">IF(ISNUMBER(P831),IF(P831=100%,"CUMPLIDA",IF(AND(ISNUMBER(L831),ISNUMBER(INDIRECT("FECHA_"&amp;$B831,1))), IF(L831&lt;=INDIRECT("FECHA_"&amp;$B831,1),"INCUMPLIDA","PROCESO"), "VERIFICAR FECHA")),"SIN VALOR AVANCE")</f>
        <v>PROCESO</v>
      </c>
    </row>
    <row r="832" spans="1:17" ht="360" customHeight="1" x14ac:dyDescent="0.2">
      <c r="A832" s="331" t="s">
        <v>17</v>
      </c>
      <c r="B832" s="332" t="s">
        <v>14</v>
      </c>
      <c r="C832" s="767" t="s">
        <v>3273</v>
      </c>
      <c r="D832" s="767" t="s">
        <v>3344</v>
      </c>
      <c r="E832" s="769" t="s">
        <v>3345</v>
      </c>
      <c r="F832" s="769" t="s">
        <v>3346</v>
      </c>
      <c r="G832" s="320" t="s">
        <v>3347</v>
      </c>
      <c r="H832" s="321" t="s">
        <v>3348</v>
      </c>
      <c r="I832" s="321" t="s">
        <v>3349</v>
      </c>
      <c r="J832" s="333">
        <v>3</v>
      </c>
      <c r="K832" s="323">
        <v>45444</v>
      </c>
      <c r="L832" s="323">
        <v>46022</v>
      </c>
      <c r="M832" s="324">
        <f t="shared" si="39"/>
        <v>82.571428571428569</v>
      </c>
      <c r="N832" s="325">
        <v>0</v>
      </c>
      <c r="O832" s="321" t="s">
        <v>3350</v>
      </c>
      <c r="P832" s="325">
        <f t="shared" si="38"/>
        <v>0</v>
      </c>
      <c r="Q832" s="326" t="str" cm="1">
        <f t="array" aca="1" ref="Q832" ca="1">IF(ISNUMBER(P832),IF(P832=100%,"CUMPLIDA",IF(AND(ISNUMBER(L832),ISNUMBER(INDIRECT("FECHA_"&amp;$B832,1))), IF(L832&lt;=INDIRECT("FECHA_"&amp;$B832,1),"INCUMPLIDA","PROCESO"), "VERIFICAR FECHA")),"SIN VALOR AVANCE")</f>
        <v>PROCESO</v>
      </c>
    </row>
    <row r="833" spans="1:18" ht="225" x14ac:dyDescent="0.2">
      <c r="A833" s="331" t="s">
        <v>17</v>
      </c>
      <c r="B833" s="332" t="s">
        <v>14</v>
      </c>
      <c r="C833" s="767"/>
      <c r="D833" s="767"/>
      <c r="E833" s="769"/>
      <c r="F833" s="769"/>
      <c r="G833" s="320" t="s">
        <v>3351</v>
      </c>
      <c r="H833" s="321" t="s">
        <v>3352</v>
      </c>
      <c r="I833" s="321" t="s">
        <v>3353</v>
      </c>
      <c r="J833" s="358" t="s">
        <v>3354</v>
      </c>
      <c r="K833" s="327">
        <v>45413</v>
      </c>
      <c r="L833" s="327">
        <v>45961</v>
      </c>
      <c r="M833" s="324">
        <f t="shared" si="39"/>
        <v>78.285714285714292</v>
      </c>
      <c r="N833" s="325">
        <v>0.69499999999999995</v>
      </c>
      <c r="O833" s="321" t="s">
        <v>3355</v>
      </c>
      <c r="P833" s="325">
        <f t="shared" si="38"/>
        <v>0.69499999999999995</v>
      </c>
      <c r="Q833" s="326" t="str" cm="1">
        <f t="array" aca="1" ref="Q833" ca="1">IF(ISNUMBER(P833),IF(P833=100%,"CUMPLIDA",IF(AND(ISNUMBER(L833),ISNUMBER(INDIRECT("FECHA_"&amp;$B833,1))), IF(L833&lt;=INDIRECT("FECHA_"&amp;$B833,1),"INCUMPLIDA","PROCESO"), "VERIFICAR FECHA")),"SIN VALOR AVANCE")</f>
        <v>PROCESO</v>
      </c>
    </row>
    <row r="834" spans="1:18" ht="165" customHeight="1" x14ac:dyDescent="0.2">
      <c r="A834" s="331" t="s">
        <v>17</v>
      </c>
      <c r="B834" s="332" t="s">
        <v>14</v>
      </c>
      <c r="C834" s="767"/>
      <c r="D834" s="767"/>
      <c r="E834" s="769"/>
      <c r="F834" s="769"/>
      <c r="G834" s="320" t="s">
        <v>3356</v>
      </c>
      <c r="H834" s="321" t="s">
        <v>3357</v>
      </c>
      <c r="I834" s="321" t="s">
        <v>3358</v>
      </c>
      <c r="J834" s="333">
        <v>1</v>
      </c>
      <c r="K834" s="323">
        <v>45474</v>
      </c>
      <c r="L834" s="323">
        <v>45716</v>
      </c>
      <c r="M834" s="324">
        <f t="shared" si="39"/>
        <v>34.571428571428569</v>
      </c>
      <c r="N834" s="325">
        <v>1</v>
      </c>
      <c r="O834" s="321" t="s">
        <v>3359</v>
      </c>
      <c r="P834" s="325">
        <f t="shared" si="38"/>
        <v>1</v>
      </c>
      <c r="Q834" s="326" t="str" cm="1">
        <f t="array" aca="1" ref="Q834" ca="1">IF(ISNUMBER(P834),IF(P834=100%,"CUMPLIDA",IF(AND(ISNUMBER(L834),ISNUMBER(INDIRECT("FECHA_"&amp;$B834,1))), IF(L834&lt;=INDIRECT("FECHA_"&amp;$B834,1),"INCUMPLIDA","PROCESO"), "VERIFICAR FECHA")),"SIN VALOR AVANCE")</f>
        <v>CUMPLIDA</v>
      </c>
    </row>
    <row r="835" spans="1:18" ht="165" x14ac:dyDescent="0.2">
      <c r="A835" s="331" t="s">
        <v>17</v>
      </c>
      <c r="B835" s="332" t="s">
        <v>14</v>
      </c>
      <c r="C835" s="767"/>
      <c r="D835" s="767"/>
      <c r="E835" s="769"/>
      <c r="F835" s="769"/>
      <c r="G835" s="320" t="s">
        <v>3360</v>
      </c>
      <c r="H835" s="321" t="s">
        <v>3304</v>
      </c>
      <c r="I835" s="321" t="s">
        <v>3361</v>
      </c>
      <c r="J835" s="333">
        <v>1</v>
      </c>
      <c r="K835" s="323">
        <v>45294</v>
      </c>
      <c r="L835" s="323">
        <v>45657</v>
      </c>
      <c r="M835" s="324">
        <f>(L835-K835)/7</f>
        <v>51.857142857142854</v>
      </c>
      <c r="N835" s="325">
        <v>1</v>
      </c>
      <c r="O835" s="321" t="s">
        <v>3362</v>
      </c>
      <c r="P835" s="325">
        <f t="shared" si="38"/>
        <v>1</v>
      </c>
      <c r="Q835" s="326" t="str" cm="1">
        <f t="array" aca="1" ref="Q835" ca="1">IF(ISNUMBER(P835),IF(P835=100%,"CUMPLIDA",IF(AND(ISNUMBER(L835),ISNUMBER(INDIRECT("FECHA_"&amp;$B835,1))), IF(L835&lt;=INDIRECT("FECHA_"&amp;$B835,1),"INCUMPLIDA","PROCESO"), "VERIFICAR FECHA")),"SIN VALOR AVANCE")</f>
        <v>CUMPLIDA</v>
      </c>
    </row>
    <row r="836" spans="1:18" ht="114.75" customHeight="1" x14ac:dyDescent="0.2">
      <c r="A836" s="331" t="s">
        <v>17</v>
      </c>
      <c r="B836" s="332" t="s">
        <v>14</v>
      </c>
      <c r="C836" s="767" t="s">
        <v>3363</v>
      </c>
      <c r="D836" s="767" t="s">
        <v>1737</v>
      </c>
      <c r="E836" s="769" t="s">
        <v>3364</v>
      </c>
      <c r="F836" s="769" t="s">
        <v>3365</v>
      </c>
      <c r="G836" s="320" t="s">
        <v>3366</v>
      </c>
      <c r="H836" s="321" t="s">
        <v>3367</v>
      </c>
      <c r="I836" s="321" t="s">
        <v>3368</v>
      </c>
      <c r="J836" s="333">
        <v>1</v>
      </c>
      <c r="K836" s="323">
        <v>45413</v>
      </c>
      <c r="L836" s="323">
        <v>45747</v>
      </c>
      <c r="M836" s="324">
        <f t="shared" ref="M836:M854" si="40">(L836-K836)/7</f>
        <v>47.714285714285715</v>
      </c>
      <c r="N836" s="325">
        <v>1</v>
      </c>
      <c r="O836" s="321" t="s">
        <v>3075</v>
      </c>
      <c r="P836" s="325">
        <f t="shared" si="38"/>
        <v>1</v>
      </c>
      <c r="Q836" s="326" t="str" cm="1">
        <f t="array" aca="1" ref="Q836" ca="1">IF(ISNUMBER(P836),IF(P836=100%,"CUMPLIDA",IF(AND(ISNUMBER(L836),ISNUMBER(INDIRECT("FECHA_"&amp;$B836,1))), IF(L836&lt;=INDIRECT("FECHA_"&amp;$B836,1),"INCUMPLIDA","PROCESO"), "VERIFICAR FECHA")),"SIN VALOR AVANCE")</f>
        <v>CUMPLIDA</v>
      </c>
    </row>
    <row r="837" spans="1:18" ht="195.75" x14ac:dyDescent="0.2">
      <c r="A837" s="331" t="s">
        <v>17</v>
      </c>
      <c r="B837" s="332" t="s">
        <v>14</v>
      </c>
      <c r="C837" s="767"/>
      <c r="D837" s="767"/>
      <c r="E837" s="769"/>
      <c r="F837" s="769"/>
      <c r="G837" s="320" t="s">
        <v>3369</v>
      </c>
      <c r="H837" s="321" t="s">
        <v>3370</v>
      </c>
      <c r="I837" s="321" t="s">
        <v>3371</v>
      </c>
      <c r="J837" s="333">
        <v>1</v>
      </c>
      <c r="K837" s="323">
        <v>45596</v>
      </c>
      <c r="L837" s="323">
        <v>46112</v>
      </c>
      <c r="M837" s="324">
        <f t="shared" si="40"/>
        <v>73.714285714285708</v>
      </c>
      <c r="N837" s="325">
        <v>0</v>
      </c>
      <c r="O837" s="321" t="s">
        <v>3075</v>
      </c>
      <c r="P837" s="325">
        <f t="shared" si="38"/>
        <v>0</v>
      </c>
      <c r="Q837" s="326" t="str" cm="1">
        <f t="array" aca="1" ref="Q837" ca="1">IF(ISNUMBER(P837),IF(P837=100%,"CUMPLIDA",IF(AND(ISNUMBER(L837),ISNUMBER(INDIRECT("FECHA_"&amp;$B837,1))), IF(L837&lt;=INDIRECT("FECHA_"&amp;$B837,1),"INCUMPLIDA","PROCESO"), "VERIFICAR FECHA")),"SIN VALOR AVANCE")</f>
        <v>PROCESO</v>
      </c>
      <c r="R837" s="643" t="s">
        <v>4850</v>
      </c>
    </row>
    <row r="838" spans="1:18" ht="84.75" customHeight="1" x14ac:dyDescent="0.2">
      <c r="A838" s="331" t="s">
        <v>17</v>
      </c>
      <c r="B838" s="332" t="s">
        <v>14</v>
      </c>
      <c r="C838" s="767"/>
      <c r="D838" s="767"/>
      <c r="E838" s="769"/>
      <c r="F838" s="769"/>
      <c r="G838" s="320" t="s">
        <v>3372</v>
      </c>
      <c r="H838" s="321" t="s">
        <v>3373</v>
      </c>
      <c r="I838" s="359" t="s">
        <v>3374</v>
      </c>
      <c r="J838" s="333">
        <v>1</v>
      </c>
      <c r="K838" s="323">
        <v>45779</v>
      </c>
      <c r="L838" s="323">
        <v>45961</v>
      </c>
      <c r="M838" s="324">
        <f t="shared" si="40"/>
        <v>26</v>
      </c>
      <c r="N838" s="325">
        <v>0</v>
      </c>
      <c r="O838" s="321" t="s">
        <v>3075</v>
      </c>
      <c r="P838" s="325">
        <f t="shared" si="38"/>
        <v>0</v>
      </c>
      <c r="Q838" s="326" t="str" cm="1">
        <f t="array" aca="1" ref="Q838" ca="1">IF(ISNUMBER(P838),IF(P838=100%,"CUMPLIDA",IF(AND(ISNUMBER(L838),ISNUMBER(INDIRECT("FECHA_"&amp;$B838,1))), IF(L838&lt;=INDIRECT("FECHA_"&amp;$B838,1),"INCUMPLIDA","PROCESO"), "VERIFICAR FECHA")),"SIN VALOR AVANCE")</f>
        <v>PROCESO</v>
      </c>
      <c r="R838" s="193"/>
    </row>
    <row r="839" spans="1:18" ht="178.5" customHeight="1" x14ac:dyDescent="0.2">
      <c r="A839" s="331" t="s">
        <v>17</v>
      </c>
      <c r="B839" s="332" t="s">
        <v>14</v>
      </c>
      <c r="C839" s="767"/>
      <c r="D839" s="767"/>
      <c r="E839" s="769"/>
      <c r="F839" s="769"/>
      <c r="G839" s="320" t="s">
        <v>3375</v>
      </c>
      <c r="H839" s="321" t="s">
        <v>3376</v>
      </c>
      <c r="I839" s="321" t="s">
        <v>3377</v>
      </c>
      <c r="J839" s="333">
        <v>1</v>
      </c>
      <c r="K839" s="323">
        <v>45413</v>
      </c>
      <c r="L839" s="323">
        <v>45747</v>
      </c>
      <c r="M839" s="324">
        <f t="shared" si="40"/>
        <v>47.714285714285715</v>
      </c>
      <c r="N839" s="325">
        <v>1</v>
      </c>
      <c r="O839" s="321" t="s">
        <v>3075</v>
      </c>
      <c r="P839" s="325">
        <f t="shared" si="38"/>
        <v>1</v>
      </c>
      <c r="Q839" s="326" t="str" cm="1">
        <f t="array" aca="1" ref="Q839" ca="1">IF(ISNUMBER(P839),IF(P839=100%,"CUMPLIDA",IF(AND(ISNUMBER(L839),ISNUMBER(INDIRECT("FECHA_"&amp;$B839,1))), IF(L839&lt;=INDIRECT("FECHA_"&amp;$B839,1),"INCUMPLIDA","PROCESO"), "VERIFICAR FECHA")),"SIN VALOR AVANCE")</f>
        <v>CUMPLIDA</v>
      </c>
    </row>
    <row r="840" spans="1:18" ht="255" x14ac:dyDescent="0.2">
      <c r="A840" s="331" t="s">
        <v>17</v>
      </c>
      <c r="B840" s="332" t="s">
        <v>14</v>
      </c>
      <c r="C840" s="767"/>
      <c r="D840" s="767"/>
      <c r="E840" s="769"/>
      <c r="F840" s="769"/>
      <c r="G840" s="320" t="s">
        <v>3378</v>
      </c>
      <c r="H840" s="321" t="s">
        <v>3379</v>
      </c>
      <c r="I840" s="321" t="s">
        <v>3380</v>
      </c>
      <c r="J840" s="333">
        <v>1</v>
      </c>
      <c r="K840" s="323">
        <v>45414</v>
      </c>
      <c r="L840" s="323">
        <v>45899</v>
      </c>
      <c r="M840" s="324">
        <f t="shared" si="40"/>
        <v>69.285714285714292</v>
      </c>
      <c r="N840" s="325">
        <v>0.5</v>
      </c>
      <c r="O840" s="321" t="s">
        <v>3381</v>
      </c>
      <c r="P840" s="325">
        <f t="shared" si="38"/>
        <v>0.5</v>
      </c>
      <c r="Q840" s="326" t="str" cm="1">
        <f t="array" aca="1" ref="Q840" ca="1">IF(ISNUMBER(P840),IF(P840=100%,"CUMPLIDA",IF(AND(ISNUMBER(L840),ISNUMBER(INDIRECT("FECHA_"&amp;$B840,1))), IF(L840&lt;=INDIRECT("FECHA_"&amp;$B840,1),"INCUMPLIDA","PROCESO"), "VERIFICAR FECHA")),"SIN VALOR AVANCE")</f>
        <v>PROCESO</v>
      </c>
    </row>
    <row r="841" spans="1:18" ht="146.25" customHeight="1" x14ac:dyDescent="0.2">
      <c r="A841" s="331" t="s">
        <v>17</v>
      </c>
      <c r="B841" s="332" t="s">
        <v>14</v>
      </c>
      <c r="C841" s="767"/>
      <c r="D841" s="767"/>
      <c r="E841" s="769"/>
      <c r="F841" s="769"/>
      <c r="G841" s="320" t="s">
        <v>3382</v>
      </c>
      <c r="H841" s="321" t="s">
        <v>3383</v>
      </c>
      <c r="I841" s="321" t="s">
        <v>3384</v>
      </c>
      <c r="J841" s="333">
        <v>1</v>
      </c>
      <c r="K841" s="323">
        <v>45413</v>
      </c>
      <c r="L841" s="323">
        <v>45747</v>
      </c>
      <c r="M841" s="324">
        <f t="shared" si="40"/>
        <v>47.714285714285715</v>
      </c>
      <c r="N841" s="325">
        <v>1</v>
      </c>
      <c r="O841" s="321" t="s">
        <v>3075</v>
      </c>
      <c r="P841" s="325">
        <f t="shared" si="38"/>
        <v>1</v>
      </c>
      <c r="Q841" s="326" t="str" cm="1">
        <f t="array" aca="1" ref="Q841" ca="1">IF(ISNUMBER(P841),IF(P841=100%,"CUMPLIDA",IF(AND(ISNUMBER(L841),ISNUMBER(INDIRECT("FECHA_"&amp;$B841,1))), IF(L841&lt;=INDIRECT("FECHA_"&amp;$B841,1),"INCUMPLIDA","PROCESO"), "VERIFICAR FECHA")),"SIN VALOR AVANCE")</f>
        <v>CUMPLIDA</v>
      </c>
      <c r="R841" s="647" t="s">
        <v>4850</v>
      </c>
    </row>
    <row r="842" spans="1:18" ht="118.5" customHeight="1" x14ac:dyDescent="0.2">
      <c r="A842" s="331" t="s">
        <v>17</v>
      </c>
      <c r="B842" s="332" t="s">
        <v>14</v>
      </c>
      <c r="C842" s="767"/>
      <c r="D842" s="767"/>
      <c r="E842" s="769"/>
      <c r="F842" s="769"/>
      <c r="G842" s="320" t="s">
        <v>3385</v>
      </c>
      <c r="H842" s="321" t="s">
        <v>3386</v>
      </c>
      <c r="I842" s="321" t="s">
        <v>3387</v>
      </c>
      <c r="J842" s="333">
        <v>1</v>
      </c>
      <c r="K842" s="323">
        <v>45413</v>
      </c>
      <c r="L842" s="323">
        <v>45838</v>
      </c>
      <c r="M842" s="324">
        <f t="shared" si="40"/>
        <v>60.714285714285715</v>
      </c>
      <c r="N842" s="325">
        <v>1</v>
      </c>
      <c r="O842" s="321" t="s">
        <v>3075</v>
      </c>
      <c r="P842" s="325">
        <f t="shared" si="38"/>
        <v>1</v>
      </c>
      <c r="Q842" s="326" t="str" cm="1">
        <f t="array" aca="1" ref="Q842" ca="1">IF(ISNUMBER(P842),IF(P842=100%,"CUMPLIDA",IF(AND(ISNUMBER(L842),ISNUMBER(INDIRECT("FECHA_"&amp;$B842,1))), IF(L842&lt;=INDIRECT("FECHA_"&amp;$B842,1),"INCUMPLIDA","PROCESO"), "VERIFICAR FECHA")),"SIN VALOR AVANCE")</f>
        <v>CUMPLIDA</v>
      </c>
    </row>
    <row r="843" spans="1:18" ht="375" customHeight="1" x14ac:dyDescent="0.2">
      <c r="A843" s="331" t="s">
        <v>17</v>
      </c>
      <c r="B843" s="332" t="s">
        <v>14</v>
      </c>
      <c r="C843" s="767"/>
      <c r="D843" s="767"/>
      <c r="E843" s="769"/>
      <c r="F843" s="769"/>
      <c r="G843" s="320" t="s">
        <v>3388</v>
      </c>
      <c r="H843" s="321" t="s">
        <v>3389</v>
      </c>
      <c r="I843" s="321" t="s">
        <v>3390</v>
      </c>
      <c r="J843" s="333">
        <v>7</v>
      </c>
      <c r="K843" s="323">
        <v>45413</v>
      </c>
      <c r="L843" s="323">
        <v>45657</v>
      </c>
      <c r="M843" s="324">
        <f t="shared" si="40"/>
        <v>34.857142857142854</v>
      </c>
      <c r="N843" s="325">
        <v>1</v>
      </c>
      <c r="O843" s="321" t="s">
        <v>3391</v>
      </c>
      <c r="P843" s="325">
        <f t="shared" si="38"/>
        <v>1</v>
      </c>
      <c r="Q843" s="326" t="str" cm="1">
        <f t="array" aca="1" ref="Q843" ca="1">IF(ISNUMBER(P843),IF(P843=100%,"CUMPLIDA",IF(AND(ISNUMBER(L843),ISNUMBER(INDIRECT("FECHA_"&amp;$B843,1))), IF(L843&lt;=INDIRECT("FECHA_"&amp;$B843,1),"INCUMPLIDA","PROCESO"), "VERIFICAR FECHA")),"SIN VALOR AVANCE")</f>
        <v>CUMPLIDA</v>
      </c>
    </row>
    <row r="844" spans="1:18" ht="105" customHeight="1" x14ac:dyDescent="0.2">
      <c r="A844" s="331" t="s">
        <v>17</v>
      </c>
      <c r="B844" s="332" t="s">
        <v>14</v>
      </c>
      <c r="C844" s="767"/>
      <c r="D844" s="767"/>
      <c r="E844" s="770" t="s">
        <v>3392</v>
      </c>
      <c r="F844" s="769"/>
      <c r="G844" s="320" t="s">
        <v>3393</v>
      </c>
      <c r="H844" s="321" t="s">
        <v>3394</v>
      </c>
      <c r="I844" s="321" t="s">
        <v>3368</v>
      </c>
      <c r="J844" s="333">
        <v>1</v>
      </c>
      <c r="K844" s="323">
        <v>45383</v>
      </c>
      <c r="L844" s="323">
        <v>45747</v>
      </c>
      <c r="M844" s="324">
        <f t="shared" si="40"/>
        <v>52</v>
      </c>
      <c r="N844" s="325">
        <v>1</v>
      </c>
      <c r="O844" s="321" t="s">
        <v>3075</v>
      </c>
      <c r="P844" s="325">
        <f t="shared" si="38"/>
        <v>1</v>
      </c>
      <c r="Q844" s="326" t="str" cm="1">
        <f t="array" aca="1" ref="Q844" ca="1">IF(ISNUMBER(P844),IF(P844=100%,"CUMPLIDA",IF(AND(ISNUMBER(L844),ISNUMBER(INDIRECT("FECHA_"&amp;$B844,1))), IF(L844&lt;=INDIRECT("FECHA_"&amp;$B844,1),"INCUMPLIDA","PROCESO"), "VERIFICAR FECHA")),"SIN VALOR AVANCE")</f>
        <v>CUMPLIDA</v>
      </c>
      <c r="R844" s="646" t="s">
        <v>4849</v>
      </c>
    </row>
    <row r="845" spans="1:18" ht="240" x14ac:dyDescent="0.2">
      <c r="A845" s="331" t="s">
        <v>17</v>
      </c>
      <c r="B845" s="332" t="s">
        <v>14</v>
      </c>
      <c r="C845" s="767"/>
      <c r="D845" s="767"/>
      <c r="E845" s="770"/>
      <c r="F845" s="769"/>
      <c r="G845" s="320" t="s">
        <v>3395</v>
      </c>
      <c r="H845" s="321" t="s">
        <v>3396</v>
      </c>
      <c r="I845" s="321" t="s">
        <v>3371</v>
      </c>
      <c r="J845" s="333">
        <v>1</v>
      </c>
      <c r="K845" s="323">
        <v>45596</v>
      </c>
      <c r="L845" s="323">
        <v>46112</v>
      </c>
      <c r="M845" s="324">
        <f t="shared" si="40"/>
        <v>73.714285714285708</v>
      </c>
      <c r="N845" s="325">
        <v>0</v>
      </c>
      <c r="O845" s="321" t="s">
        <v>3075</v>
      </c>
      <c r="P845" s="325">
        <f t="shared" si="38"/>
        <v>0</v>
      </c>
      <c r="Q845" s="326" t="str" cm="1">
        <f t="array" aca="1" ref="Q845" ca="1">IF(ISNUMBER(P845),IF(P845=100%,"CUMPLIDA",IF(AND(ISNUMBER(L845),ISNUMBER(INDIRECT("FECHA_"&amp;$B845,1))), IF(L845&lt;=INDIRECT("FECHA_"&amp;$B845,1),"INCUMPLIDA","PROCESO"), "VERIFICAR FECHA")),"SIN VALOR AVANCE")</f>
        <v>PROCESO</v>
      </c>
      <c r="R845" s="646" t="s">
        <v>4849</v>
      </c>
    </row>
    <row r="846" spans="1:18" ht="90" x14ac:dyDescent="0.2">
      <c r="A846" s="331" t="s">
        <v>17</v>
      </c>
      <c r="B846" s="332" t="s">
        <v>14</v>
      </c>
      <c r="C846" s="767"/>
      <c r="D846" s="767"/>
      <c r="E846" s="334"/>
      <c r="F846" s="769"/>
      <c r="G846" s="320" t="s">
        <v>3397</v>
      </c>
      <c r="H846" s="321" t="s">
        <v>3398</v>
      </c>
      <c r="I846" s="321" t="s">
        <v>3399</v>
      </c>
      <c r="J846" s="333">
        <v>1</v>
      </c>
      <c r="K846" s="323">
        <v>45779</v>
      </c>
      <c r="L846" s="323">
        <v>45961</v>
      </c>
      <c r="M846" s="324">
        <f t="shared" si="40"/>
        <v>26</v>
      </c>
      <c r="N846" s="325">
        <v>0</v>
      </c>
      <c r="O846" s="321" t="s">
        <v>3075</v>
      </c>
      <c r="P846" s="325">
        <f t="shared" si="38"/>
        <v>0</v>
      </c>
      <c r="Q846" s="326" t="str" cm="1">
        <f t="array" aca="1" ref="Q846" ca="1">IF(ISNUMBER(P846),IF(P846=100%,"CUMPLIDA",IF(AND(ISNUMBER(L846),ISNUMBER(INDIRECT("FECHA_"&amp;$B846,1))), IF(L846&lt;=INDIRECT("FECHA_"&amp;$B846,1),"INCUMPLIDA","PROCESO"), "VERIFICAR FECHA")),"SIN VALOR AVANCE")</f>
        <v>PROCESO</v>
      </c>
      <c r="R846" s="156"/>
    </row>
    <row r="847" spans="1:18" ht="135" customHeight="1" x14ac:dyDescent="0.2">
      <c r="A847" s="331" t="s">
        <v>17</v>
      </c>
      <c r="B847" s="332" t="s">
        <v>14</v>
      </c>
      <c r="C847" s="767"/>
      <c r="D847" s="767"/>
      <c r="E847" s="769" t="s">
        <v>3400</v>
      </c>
      <c r="F847" s="769"/>
      <c r="G847" s="320" t="s">
        <v>3378</v>
      </c>
      <c r="H847" s="321" t="s">
        <v>3379</v>
      </c>
      <c r="I847" s="321" t="s">
        <v>3380</v>
      </c>
      <c r="J847" s="333">
        <v>1</v>
      </c>
      <c r="K847" s="323">
        <v>45414</v>
      </c>
      <c r="L847" s="323">
        <v>45899</v>
      </c>
      <c r="M847" s="324">
        <f t="shared" si="40"/>
        <v>69.285714285714292</v>
      </c>
      <c r="N847" s="325">
        <v>0</v>
      </c>
      <c r="O847" s="321" t="s">
        <v>3381</v>
      </c>
      <c r="P847" s="325">
        <f t="shared" si="38"/>
        <v>0</v>
      </c>
      <c r="Q847" s="326" t="str" cm="1">
        <f t="array" aca="1" ref="Q847" ca="1">IF(ISNUMBER(P847),IF(P847=100%,"CUMPLIDA",IF(AND(ISNUMBER(L847),ISNUMBER(INDIRECT("FECHA_"&amp;$B847,1))), IF(L847&lt;=INDIRECT("FECHA_"&amp;$B847,1),"INCUMPLIDA","PROCESO"), "VERIFICAR FECHA")),"SIN VALOR AVANCE")</f>
        <v>PROCESO</v>
      </c>
    </row>
    <row r="848" spans="1:18" ht="195" x14ac:dyDescent="0.2">
      <c r="A848" s="331" t="s">
        <v>17</v>
      </c>
      <c r="B848" s="332" t="s">
        <v>14</v>
      </c>
      <c r="C848" s="767"/>
      <c r="D848" s="767"/>
      <c r="E848" s="769"/>
      <c r="F848" s="769"/>
      <c r="G848" s="320" t="s">
        <v>3401</v>
      </c>
      <c r="H848" s="321" t="s">
        <v>3402</v>
      </c>
      <c r="I848" s="321" t="s">
        <v>3403</v>
      </c>
      <c r="J848" s="333">
        <v>6</v>
      </c>
      <c r="K848" s="323">
        <v>45413</v>
      </c>
      <c r="L848" s="323">
        <v>45596</v>
      </c>
      <c r="M848" s="324">
        <f t="shared" si="40"/>
        <v>26.142857142857142</v>
      </c>
      <c r="N848" s="325">
        <v>1</v>
      </c>
      <c r="O848" s="321" t="s">
        <v>3404</v>
      </c>
      <c r="P848" s="325">
        <f t="shared" si="38"/>
        <v>1</v>
      </c>
      <c r="Q848" s="326" t="str" cm="1">
        <f t="array" aca="1" ref="Q848" ca="1">IF(ISNUMBER(P848),IF(P848=100%,"CUMPLIDA",IF(AND(ISNUMBER(L848),ISNUMBER(INDIRECT("FECHA_"&amp;$B848,1))), IF(L848&lt;=INDIRECT("FECHA_"&amp;$B848,1),"INCUMPLIDA","PROCESO"), "VERIFICAR FECHA")),"SIN VALOR AVANCE")</f>
        <v>CUMPLIDA</v>
      </c>
    </row>
    <row r="849" spans="1:18" ht="135" customHeight="1" x14ac:dyDescent="0.2">
      <c r="A849" s="331" t="s">
        <v>17</v>
      </c>
      <c r="B849" s="332" t="s">
        <v>14</v>
      </c>
      <c r="C849" s="767"/>
      <c r="D849" s="767"/>
      <c r="E849" s="770" t="s">
        <v>3405</v>
      </c>
      <c r="F849" s="769"/>
      <c r="G849" s="320" t="s">
        <v>3378</v>
      </c>
      <c r="H849" s="321" t="s">
        <v>3379</v>
      </c>
      <c r="I849" s="321" t="s">
        <v>3380</v>
      </c>
      <c r="J849" s="333">
        <v>1</v>
      </c>
      <c r="K849" s="323">
        <v>45414</v>
      </c>
      <c r="L849" s="323">
        <v>45899</v>
      </c>
      <c r="M849" s="324">
        <f t="shared" si="40"/>
        <v>69.285714285714292</v>
      </c>
      <c r="N849" s="325">
        <v>0</v>
      </c>
      <c r="O849" s="321" t="s">
        <v>3381</v>
      </c>
      <c r="P849" s="325">
        <f t="shared" si="38"/>
        <v>0</v>
      </c>
      <c r="Q849" s="326" t="str" cm="1">
        <f t="array" aca="1" ref="Q849" ca="1">IF(ISNUMBER(P849),IF(P849=100%,"CUMPLIDA",IF(AND(ISNUMBER(L849),ISNUMBER(INDIRECT("FECHA_"&amp;$B849,1))), IF(L849&lt;=INDIRECT("FECHA_"&amp;$B849,1),"INCUMPLIDA","PROCESO"), "VERIFICAR FECHA")),"SIN VALOR AVANCE")</f>
        <v>PROCESO</v>
      </c>
    </row>
    <row r="850" spans="1:18" ht="135.75" x14ac:dyDescent="0.2">
      <c r="A850" s="331" t="s">
        <v>17</v>
      </c>
      <c r="B850" s="332" t="s">
        <v>14</v>
      </c>
      <c r="C850" s="767"/>
      <c r="D850" s="767"/>
      <c r="E850" s="770"/>
      <c r="F850" s="769"/>
      <c r="G850" s="320" t="s">
        <v>3406</v>
      </c>
      <c r="H850" s="321" t="s">
        <v>3407</v>
      </c>
      <c r="I850" s="335" t="s">
        <v>3408</v>
      </c>
      <c r="J850" s="333">
        <v>1</v>
      </c>
      <c r="K850" s="323">
        <v>45327</v>
      </c>
      <c r="L850" s="323">
        <v>45777</v>
      </c>
      <c r="M850" s="324">
        <f t="shared" si="40"/>
        <v>64.285714285714292</v>
      </c>
      <c r="N850" s="325">
        <v>1</v>
      </c>
      <c r="O850" s="321" t="s">
        <v>3409</v>
      </c>
      <c r="P850" s="325">
        <f t="shared" si="38"/>
        <v>1</v>
      </c>
      <c r="Q850" s="326" t="str" cm="1">
        <f t="array" aca="1" ref="Q850" ca="1">IF(ISNUMBER(P850),IF(P850=100%,"CUMPLIDA",IF(AND(ISNUMBER(L850),ISNUMBER(INDIRECT("FECHA_"&amp;$B850,1))), IF(L850&lt;=INDIRECT("FECHA_"&amp;$B850,1),"INCUMPLIDA","PROCESO"), "VERIFICAR FECHA")),"SIN VALOR AVANCE")</f>
        <v>CUMPLIDA</v>
      </c>
    </row>
    <row r="851" spans="1:18" ht="75" customHeight="1" x14ac:dyDescent="0.2">
      <c r="A851" s="331" t="s">
        <v>17</v>
      </c>
      <c r="B851" s="332" t="s">
        <v>14</v>
      </c>
      <c r="C851" s="767"/>
      <c r="D851" s="767"/>
      <c r="E851" s="770" t="s">
        <v>3410</v>
      </c>
      <c r="F851" s="769"/>
      <c r="G851" s="320" t="s">
        <v>3411</v>
      </c>
      <c r="H851" s="321" t="s">
        <v>3412</v>
      </c>
      <c r="I851" s="335" t="s">
        <v>3413</v>
      </c>
      <c r="J851" s="333">
        <v>1</v>
      </c>
      <c r="K851" s="323">
        <v>45442</v>
      </c>
      <c r="L851" s="323">
        <v>45626</v>
      </c>
      <c r="M851" s="324">
        <f t="shared" si="40"/>
        <v>26.285714285714285</v>
      </c>
      <c r="N851" s="325">
        <v>1</v>
      </c>
      <c r="O851" s="321" t="s">
        <v>3414</v>
      </c>
      <c r="P851" s="325">
        <f t="shared" si="38"/>
        <v>1</v>
      </c>
      <c r="Q851" s="326" t="str" cm="1">
        <f t="array" aca="1" ref="Q851" ca="1">IF(ISNUMBER(P851),IF(P851=100%,"CUMPLIDA",IF(AND(ISNUMBER(L851),ISNUMBER(INDIRECT("FECHA_"&amp;$B851,1))), IF(L851&lt;=INDIRECT("FECHA_"&amp;$B851,1),"INCUMPLIDA","PROCESO"), "VERIFICAR FECHA")),"SIN VALOR AVANCE")</f>
        <v>CUMPLIDA</v>
      </c>
    </row>
    <row r="852" spans="1:18" ht="99.75" customHeight="1" x14ac:dyDescent="0.2">
      <c r="A852" s="331" t="s">
        <v>17</v>
      </c>
      <c r="B852" s="332" t="s">
        <v>14</v>
      </c>
      <c r="C852" s="767"/>
      <c r="D852" s="767"/>
      <c r="E852" s="770"/>
      <c r="F852" s="769"/>
      <c r="G852" s="320" t="s">
        <v>3415</v>
      </c>
      <c r="H852" s="321" t="s">
        <v>3416</v>
      </c>
      <c r="I852" s="335" t="s">
        <v>3417</v>
      </c>
      <c r="J852" s="333">
        <v>1</v>
      </c>
      <c r="K852" s="323">
        <v>45442</v>
      </c>
      <c r="L852" s="323">
        <v>45626</v>
      </c>
      <c r="M852" s="324">
        <f t="shared" si="40"/>
        <v>26.285714285714285</v>
      </c>
      <c r="N852" s="325">
        <v>1</v>
      </c>
      <c r="O852" s="321" t="s">
        <v>3418</v>
      </c>
      <c r="P852" s="325">
        <f t="shared" si="38"/>
        <v>1</v>
      </c>
      <c r="Q852" s="326" t="str" cm="1">
        <f t="array" aca="1" ref="Q852" ca="1">IF(ISNUMBER(P852),IF(P852=100%,"CUMPLIDA",IF(AND(ISNUMBER(L852),ISNUMBER(INDIRECT("FECHA_"&amp;$B852,1))), IF(L852&lt;=INDIRECT("FECHA_"&amp;$B852,1),"INCUMPLIDA","PROCESO"), "VERIFICAR FECHA")),"SIN VALOR AVANCE")</f>
        <v>CUMPLIDA</v>
      </c>
    </row>
    <row r="853" spans="1:18" ht="270" x14ac:dyDescent="0.2">
      <c r="A853" s="331" t="s">
        <v>17</v>
      </c>
      <c r="B853" s="332" t="s">
        <v>14</v>
      </c>
      <c r="C853" s="767"/>
      <c r="D853" s="767"/>
      <c r="E853" s="334" t="s">
        <v>3419</v>
      </c>
      <c r="F853" s="769"/>
      <c r="G853" s="320" t="s">
        <v>3420</v>
      </c>
      <c r="H853" s="321" t="s">
        <v>3421</v>
      </c>
      <c r="I853" s="321" t="s">
        <v>3422</v>
      </c>
      <c r="J853" s="333">
        <v>3</v>
      </c>
      <c r="K853" s="323">
        <v>45413</v>
      </c>
      <c r="L853" s="323">
        <v>45687</v>
      </c>
      <c r="M853" s="324">
        <f t="shared" si="40"/>
        <v>39.142857142857146</v>
      </c>
      <c r="N853" s="325">
        <v>1</v>
      </c>
      <c r="O853" s="321" t="s">
        <v>3423</v>
      </c>
      <c r="P853" s="325">
        <f t="shared" si="38"/>
        <v>1</v>
      </c>
      <c r="Q853" s="326" t="str" cm="1">
        <f t="array" aca="1" ref="Q853" ca="1">IF(ISNUMBER(P853),IF(P853=100%,"CUMPLIDA",IF(AND(ISNUMBER(L853),ISNUMBER(INDIRECT("FECHA_"&amp;$B853,1))), IF(L853&lt;=INDIRECT("FECHA_"&amp;$B853,1),"INCUMPLIDA","PROCESO"), "VERIFICAR FECHA")),"SIN VALOR AVANCE")</f>
        <v>CUMPLIDA</v>
      </c>
    </row>
    <row r="854" spans="1:18" ht="207" customHeight="1" x14ac:dyDescent="0.2">
      <c r="A854" s="331" t="s">
        <v>17</v>
      </c>
      <c r="B854" s="332" t="s">
        <v>14</v>
      </c>
      <c r="C854" s="767"/>
      <c r="D854" s="767"/>
      <c r="E854" s="334" t="s">
        <v>3424</v>
      </c>
      <c r="F854" s="769"/>
      <c r="G854" s="320" t="s">
        <v>3425</v>
      </c>
      <c r="H854" s="321" t="s">
        <v>3426</v>
      </c>
      <c r="I854" s="321" t="s">
        <v>3427</v>
      </c>
      <c r="J854" s="333">
        <v>1</v>
      </c>
      <c r="K854" s="323">
        <v>45413</v>
      </c>
      <c r="L854" s="323">
        <v>45565</v>
      </c>
      <c r="M854" s="324">
        <f t="shared" si="40"/>
        <v>21.714285714285715</v>
      </c>
      <c r="N854" s="325">
        <v>1</v>
      </c>
      <c r="O854" s="321" t="s">
        <v>3428</v>
      </c>
      <c r="P854" s="325">
        <f t="shared" si="38"/>
        <v>1</v>
      </c>
      <c r="Q854" s="326" t="str" cm="1">
        <f t="array" aca="1" ref="Q854" ca="1">IF(ISNUMBER(P854),IF(P854=100%,"CUMPLIDA",IF(AND(ISNUMBER(L854),ISNUMBER(INDIRECT("FECHA_"&amp;$B854,1))), IF(L854&lt;=INDIRECT("FECHA_"&amp;$B854,1),"INCUMPLIDA","PROCESO"), "VERIFICAR FECHA")),"SIN VALOR AVANCE")</f>
        <v>CUMPLIDA</v>
      </c>
    </row>
    <row r="855" spans="1:18" ht="195" customHeight="1" x14ac:dyDescent="0.2">
      <c r="A855" s="331" t="s">
        <v>17</v>
      </c>
      <c r="B855" s="332" t="s">
        <v>14</v>
      </c>
      <c r="C855" s="767"/>
      <c r="D855" s="767"/>
      <c r="E855" s="334" t="s">
        <v>3429</v>
      </c>
      <c r="F855" s="769"/>
      <c r="G855" s="320" t="s">
        <v>3430</v>
      </c>
      <c r="H855" s="321" t="s">
        <v>3367</v>
      </c>
      <c r="I855" s="321" t="s">
        <v>3431</v>
      </c>
      <c r="J855" s="333">
        <v>1</v>
      </c>
      <c r="K855" s="323">
        <v>45565</v>
      </c>
      <c r="L855" s="323">
        <v>45747</v>
      </c>
      <c r="M855" s="324">
        <f>(L855-K855)/7</f>
        <v>26</v>
      </c>
      <c r="N855" s="325">
        <v>1</v>
      </c>
      <c r="O855" s="321" t="s">
        <v>2921</v>
      </c>
      <c r="P855" s="325">
        <f t="shared" si="38"/>
        <v>1</v>
      </c>
      <c r="Q855" s="326" t="str" cm="1">
        <f t="array" aca="1" ref="Q855" ca="1">IF(ISNUMBER(P855),IF(P855=100%,"CUMPLIDA",IF(AND(ISNUMBER(L855),ISNUMBER(INDIRECT("FECHA_"&amp;$B855,1))), IF(L855&lt;=INDIRECT("FECHA_"&amp;$B855,1),"INCUMPLIDA","PROCESO"), "VERIFICAR FECHA")),"SIN VALOR AVANCE")</f>
        <v>CUMPLIDA</v>
      </c>
      <c r="R855" s="646" t="s">
        <v>4849</v>
      </c>
    </row>
    <row r="856" spans="1:18" ht="149.25" customHeight="1" x14ac:dyDescent="0.2">
      <c r="A856" s="331" t="s">
        <v>17</v>
      </c>
      <c r="B856" s="332" t="s">
        <v>14</v>
      </c>
      <c r="C856" s="767" t="s">
        <v>3432</v>
      </c>
      <c r="D856" s="767" t="s">
        <v>3433</v>
      </c>
      <c r="E856" s="769" t="s">
        <v>3434</v>
      </c>
      <c r="F856" s="769" t="s">
        <v>3435</v>
      </c>
      <c r="G856" s="320" t="s">
        <v>3436</v>
      </c>
      <c r="H856" s="321" t="s">
        <v>3437</v>
      </c>
      <c r="I856" s="321" t="s">
        <v>3438</v>
      </c>
      <c r="J856" s="333">
        <v>1</v>
      </c>
      <c r="K856" s="323">
        <v>45536</v>
      </c>
      <c r="L856" s="323">
        <v>45687</v>
      </c>
      <c r="M856" s="324">
        <f t="shared" ref="M856:M919" si="41">(L856-K856)/7</f>
        <v>21.571428571428573</v>
      </c>
      <c r="N856" s="325">
        <v>1</v>
      </c>
      <c r="O856" s="321" t="s">
        <v>3439</v>
      </c>
      <c r="P856" s="325">
        <f t="shared" si="38"/>
        <v>1</v>
      </c>
      <c r="Q856" s="326" t="str" cm="1">
        <f t="array" aca="1" ref="Q856" ca="1">IF(ISNUMBER(P856),IF(P856=100%,"CUMPLIDA",IF(AND(ISNUMBER(L856),ISNUMBER(INDIRECT("FECHA_"&amp;$B856,1))), IF(L856&lt;=INDIRECT("FECHA_"&amp;$B856,1),"INCUMPLIDA","PROCESO"), "VERIFICAR FECHA")),"SIN VALOR AVANCE")</f>
        <v>CUMPLIDA</v>
      </c>
    </row>
    <row r="857" spans="1:18" ht="240" customHeight="1" x14ac:dyDescent="0.2">
      <c r="A857" s="331" t="s">
        <v>17</v>
      </c>
      <c r="B857" s="332" t="s">
        <v>14</v>
      </c>
      <c r="C857" s="767"/>
      <c r="D857" s="767"/>
      <c r="E857" s="769"/>
      <c r="F857" s="769"/>
      <c r="G857" s="320" t="s">
        <v>3440</v>
      </c>
      <c r="H857" s="321" t="s">
        <v>3441</v>
      </c>
      <c r="I857" s="321" t="s">
        <v>3442</v>
      </c>
      <c r="J857" s="333">
        <v>12</v>
      </c>
      <c r="K857" s="323">
        <v>45658</v>
      </c>
      <c r="L857" s="323">
        <v>46022</v>
      </c>
      <c r="M857" s="324">
        <f t="shared" si="41"/>
        <v>52</v>
      </c>
      <c r="N857" s="325">
        <v>0.25</v>
      </c>
      <c r="O857" s="321" t="s">
        <v>3443</v>
      </c>
      <c r="P857" s="325">
        <f t="shared" si="38"/>
        <v>0.25</v>
      </c>
      <c r="Q857" s="326" t="str" cm="1">
        <f t="array" aca="1" ref="Q857" ca="1">IF(ISNUMBER(P857),IF(P857=100%,"CUMPLIDA",IF(AND(ISNUMBER(L857),ISNUMBER(INDIRECT("FECHA_"&amp;$B857,1))), IF(L857&lt;=INDIRECT("FECHA_"&amp;$B857,1),"INCUMPLIDA","PROCESO"), "VERIFICAR FECHA")),"SIN VALOR AVANCE")</f>
        <v>PROCESO</v>
      </c>
    </row>
    <row r="858" spans="1:18" ht="105" x14ac:dyDescent="0.2">
      <c r="A858" s="331" t="s">
        <v>17</v>
      </c>
      <c r="B858" s="332" t="s">
        <v>14</v>
      </c>
      <c r="C858" s="767"/>
      <c r="D858" s="767"/>
      <c r="E858" s="769"/>
      <c r="F858" s="769"/>
      <c r="G858" s="320" t="s">
        <v>3444</v>
      </c>
      <c r="H858" s="321" t="s">
        <v>3445</v>
      </c>
      <c r="I858" s="321" t="s">
        <v>3446</v>
      </c>
      <c r="J858" s="333">
        <v>1</v>
      </c>
      <c r="K858" s="323">
        <v>45536</v>
      </c>
      <c r="L858" s="323">
        <v>45656</v>
      </c>
      <c r="M858" s="324">
        <f t="shared" si="41"/>
        <v>17.142857142857142</v>
      </c>
      <c r="N858" s="325">
        <v>1</v>
      </c>
      <c r="O858" s="321" t="s">
        <v>3439</v>
      </c>
      <c r="P858" s="325">
        <f t="shared" si="38"/>
        <v>1</v>
      </c>
      <c r="Q858" s="326" t="str" cm="1">
        <f t="array" aca="1" ref="Q858" ca="1">IF(ISNUMBER(P858),IF(P858=100%,"CUMPLIDA",IF(AND(ISNUMBER(L858),ISNUMBER(INDIRECT("FECHA_"&amp;$B858,1))), IF(L858&lt;=INDIRECT("FECHA_"&amp;$B858,1),"INCUMPLIDA","PROCESO"), "VERIFICAR FECHA")),"SIN VALOR AVANCE")</f>
        <v>CUMPLIDA</v>
      </c>
    </row>
    <row r="859" spans="1:18" ht="375" customHeight="1" x14ac:dyDescent="0.2">
      <c r="A859" s="331" t="s">
        <v>17</v>
      </c>
      <c r="B859" s="332" t="s">
        <v>14</v>
      </c>
      <c r="C859" s="767"/>
      <c r="D859" s="767"/>
      <c r="E859" s="769"/>
      <c r="F859" s="769"/>
      <c r="G859" s="320" t="s">
        <v>3447</v>
      </c>
      <c r="H859" s="321" t="s">
        <v>3448</v>
      </c>
      <c r="I859" s="321" t="s">
        <v>3449</v>
      </c>
      <c r="J859" s="333">
        <v>12</v>
      </c>
      <c r="K859" s="323">
        <v>45658</v>
      </c>
      <c r="L859" s="323">
        <v>46022</v>
      </c>
      <c r="M859" s="324">
        <f t="shared" si="41"/>
        <v>52</v>
      </c>
      <c r="N859" s="325">
        <v>0.25</v>
      </c>
      <c r="O859" s="321" t="s">
        <v>3443</v>
      </c>
      <c r="P859" s="325">
        <f t="shared" si="38"/>
        <v>0.25</v>
      </c>
      <c r="Q859" s="326" t="str" cm="1">
        <f t="array" aca="1" ref="Q859" ca="1">IF(ISNUMBER(P859),IF(P859=100%,"CUMPLIDA",IF(AND(ISNUMBER(L859),ISNUMBER(INDIRECT("FECHA_"&amp;$B859,1))), IF(L859&lt;=INDIRECT("FECHA_"&amp;$B859,1),"INCUMPLIDA","PROCESO"), "VERIFICAR FECHA")),"SIN VALOR AVANCE")</f>
        <v>PROCESO</v>
      </c>
    </row>
    <row r="860" spans="1:18" ht="240" customHeight="1" x14ac:dyDescent="0.2">
      <c r="A860" s="331" t="s">
        <v>17</v>
      </c>
      <c r="B860" s="332" t="s">
        <v>14</v>
      </c>
      <c r="C860" s="767"/>
      <c r="D860" s="767"/>
      <c r="E860" s="769"/>
      <c r="F860" s="769"/>
      <c r="G860" s="320" t="s">
        <v>3450</v>
      </c>
      <c r="H860" s="321" t="s">
        <v>3451</v>
      </c>
      <c r="I860" s="321" t="s">
        <v>3452</v>
      </c>
      <c r="J860" s="333">
        <v>6</v>
      </c>
      <c r="K860" s="323">
        <v>45595</v>
      </c>
      <c r="L860" s="323">
        <v>46052</v>
      </c>
      <c r="M860" s="324">
        <f t="shared" si="41"/>
        <v>65.285714285714292</v>
      </c>
      <c r="N860" s="325">
        <v>0.67</v>
      </c>
      <c r="O860" s="321" t="s">
        <v>3439</v>
      </c>
      <c r="P860" s="325">
        <f t="shared" si="38"/>
        <v>0.67</v>
      </c>
      <c r="Q860" s="326" t="str" cm="1">
        <f t="array" aca="1" ref="Q860" ca="1">IF(ISNUMBER(P860),IF(P860=100%,"CUMPLIDA",IF(AND(ISNUMBER(L860),ISNUMBER(INDIRECT("FECHA_"&amp;$B860,1))), IF(L860&lt;=INDIRECT("FECHA_"&amp;$B860,1),"INCUMPLIDA","PROCESO"), "VERIFICAR FECHA")),"SIN VALOR AVANCE")</f>
        <v>PROCESO</v>
      </c>
    </row>
    <row r="861" spans="1:18" ht="120" customHeight="1" x14ac:dyDescent="0.2">
      <c r="A861" s="331" t="s">
        <v>17</v>
      </c>
      <c r="B861" s="332" t="s">
        <v>14</v>
      </c>
      <c r="C861" s="767"/>
      <c r="D861" s="767"/>
      <c r="E861" s="769" t="s">
        <v>3453</v>
      </c>
      <c r="F861" s="769"/>
      <c r="G861" s="320" t="s">
        <v>3454</v>
      </c>
      <c r="H861" s="321" t="s">
        <v>3455</v>
      </c>
      <c r="I861" s="321" t="s">
        <v>3456</v>
      </c>
      <c r="J861" s="333">
        <v>6</v>
      </c>
      <c r="K861" s="323">
        <v>45658</v>
      </c>
      <c r="L861" s="323">
        <v>46233</v>
      </c>
      <c r="M861" s="324">
        <f t="shared" si="41"/>
        <v>82.142857142857139</v>
      </c>
      <c r="N861" s="325">
        <v>0.33</v>
      </c>
      <c r="O861" s="321" t="s">
        <v>3457</v>
      </c>
      <c r="P861" s="325">
        <f t="shared" si="38"/>
        <v>0.33</v>
      </c>
      <c r="Q861" s="326" t="str" cm="1">
        <f t="array" aca="1" ref="Q861" ca="1">IF(ISNUMBER(P861),IF(P861=100%,"CUMPLIDA",IF(AND(ISNUMBER(L861),ISNUMBER(INDIRECT("FECHA_"&amp;$B861,1))), IF(L861&lt;=INDIRECT("FECHA_"&amp;$B861,1),"INCUMPLIDA","PROCESO"), "VERIFICAR FECHA")),"SIN VALOR AVANCE")</f>
        <v>PROCESO</v>
      </c>
    </row>
    <row r="862" spans="1:18" ht="103.5" customHeight="1" x14ac:dyDescent="0.2">
      <c r="A862" s="331" t="s">
        <v>17</v>
      </c>
      <c r="B862" s="332" t="s">
        <v>14</v>
      </c>
      <c r="C862" s="767"/>
      <c r="D862" s="767"/>
      <c r="E862" s="769"/>
      <c r="F862" s="769"/>
      <c r="G862" s="320" t="s">
        <v>3458</v>
      </c>
      <c r="H862" s="321" t="s">
        <v>3459</v>
      </c>
      <c r="I862" s="321" t="s">
        <v>3460</v>
      </c>
      <c r="J862" s="333">
        <v>6</v>
      </c>
      <c r="K862" s="323">
        <v>45566</v>
      </c>
      <c r="L862" s="323">
        <v>46142</v>
      </c>
      <c r="M862" s="324">
        <f t="shared" si="41"/>
        <v>82.285714285714292</v>
      </c>
      <c r="N862" s="325">
        <v>0.5</v>
      </c>
      <c r="O862" s="321" t="s">
        <v>3457</v>
      </c>
      <c r="P862" s="325">
        <f t="shared" si="38"/>
        <v>0.5</v>
      </c>
      <c r="Q862" s="326" t="str" cm="1">
        <f t="array" aca="1" ref="Q862" ca="1">IF(ISNUMBER(P862),IF(P862=100%,"CUMPLIDA",IF(AND(ISNUMBER(L862),ISNUMBER(INDIRECT("FECHA_"&amp;$B862,1))), IF(L862&lt;=INDIRECT("FECHA_"&amp;$B862,1),"INCUMPLIDA","PROCESO"), "VERIFICAR FECHA")),"SIN VALOR AVANCE")</f>
        <v>PROCESO</v>
      </c>
    </row>
    <row r="863" spans="1:18" ht="135" x14ac:dyDescent="0.2">
      <c r="A863" s="331" t="s">
        <v>17</v>
      </c>
      <c r="B863" s="332" t="s">
        <v>14</v>
      </c>
      <c r="C863" s="767"/>
      <c r="D863" s="767"/>
      <c r="E863" s="769"/>
      <c r="F863" s="769"/>
      <c r="G863" s="320" t="s">
        <v>3461</v>
      </c>
      <c r="H863" s="321" t="s">
        <v>3462</v>
      </c>
      <c r="I863" s="321" t="s">
        <v>3463</v>
      </c>
      <c r="J863" s="333">
        <v>6</v>
      </c>
      <c r="K863" s="323">
        <v>45658</v>
      </c>
      <c r="L863" s="323">
        <v>46233</v>
      </c>
      <c r="M863" s="324">
        <f t="shared" si="41"/>
        <v>82.142857142857139</v>
      </c>
      <c r="N863" s="325">
        <v>0.5</v>
      </c>
      <c r="O863" s="321" t="s">
        <v>3457</v>
      </c>
      <c r="P863" s="325">
        <f t="shared" si="38"/>
        <v>0.5</v>
      </c>
      <c r="Q863" s="326" t="str" cm="1">
        <f t="array" aca="1" ref="Q863" ca="1">IF(ISNUMBER(P863),IF(P863=100%,"CUMPLIDA",IF(AND(ISNUMBER(L863),ISNUMBER(INDIRECT("FECHA_"&amp;$B863,1))), IF(L863&lt;=INDIRECT("FECHA_"&amp;$B863,1),"INCUMPLIDA","PROCESO"), "VERIFICAR FECHA")),"SIN VALOR AVANCE")</f>
        <v>PROCESO</v>
      </c>
    </row>
    <row r="864" spans="1:18" ht="150" x14ac:dyDescent="0.2">
      <c r="A864" s="331" t="s">
        <v>17</v>
      </c>
      <c r="B864" s="332" t="s">
        <v>14</v>
      </c>
      <c r="C864" s="767"/>
      <c r="D864" s="767"/>
      <c r="E864" s="769"/>
      <c r="F864" s="769"/>
      <c r="G864" s="320" t="s">
        <v>3464</v>
      </c>
      <c r="H864" s="321" t="s">
        <v>3465</v>
      </c>
      <c r="I864" s="321" t="s">
        <v>3466</v>
      </c>
      <c r="J864" s="333">
        <v>1</v>
      </c>
      <c r="K864" s="323">
        <v>45536</v>
      </c>
      <c r="L864" s="327">
        <v>45838</v>
      </c>
      <c r="M864" s="324">
        <f t="shared" si="41"/>
        <v>43.142857142857146</v>
      </c>
      <c r="N864" s="325">
        <v>1</v>
      </c>
      <c r="O864" s="321" t="s">
        <v>3457</v>
      </c>
      <c r="P864" s="325">
        <f t="shared" si="38"/>
        <v>1</v>
      </c>
      <c r="Q864" s="326" t="str" cm="1">
        <f t="array" aca="1" ref="Q864" ca="1">IF(ISNUMBER(P864),IF(P864=100%,"CUMPLIDA",IF(AND(ISNUMBER(L864),ISNUMBER(INDIRECT("FECHA_"&amp;$B864,1))), IF(L864&lt;=INDIRECT("FECHA_"&amp;$B864,1),"INCUMPLIDA","PROCESO"), "VERIFICAR FECHA")),"SIN VALOR AVANCE")</f>
        <v>CUMPLIDA</v>
      </c>
    </row>
    <row r="865" spans="1:17" ht="180" x14ac:dyDescent="0.2">
      <c r="A865" s="331" t="s">
        <v>17</v>
      </c>
      <c r="B865" s="332" t="s">
        <v>14</v>
      </c>
      <c r="C865" s="767"/>
      <c r="D865" s="767"/>
      <c r="E865" s="769"/>
      <c r="F865" s="769"/>
      <c r="G865" s="320" t="s">
        <v>3467</v>
      </c>
      <c r="H865" s="321" t="s">
        <v>3468</v>
      </c>
      <c r="I865" s="321" t="s">
        <v>3469</v>
      </c>
      <c r="J865" s="333">
        <v>2</v>
      </c>
      <c r="K865" s="323">
        <v>45536</v>
      </c>
      <c r="L865" s="323">
        <v>45658</v>
      </c>
      <c r="M865" s="324">
        <f t="shared" si="41"/>
        <v>17.428571428571427</v>
      </c>
      <c r="N865" s="325">
        <v>1</v>
      </c>
      <c r="O865" s="321" t="s">
        <v>3439</v>
      </c>
      <c r="P865" s="325">
        <f t="shared" si="38"/>
        <v>1</v>
      </c>
      <c r="Q865" s="326" t="str" cm="1">
        <f t="array" aca="1" ref="Q865" ca="1">IF(ISNUMBER(P865),IF(P865=100%,"CUMPLIDA",IF(AND(ISNUMBER(L865),ISNUMBER(INDIRECT("FECHA_"&amp;$B865,1))), IF(L865&lt;=INDIRECT("FECHA_"&amp;$B865,1),"INCUMPLIDA","PROCESO"), "VERIFICAR FECHA")),"SIN VALOR AVANCE")</f>
        <v>CUMPLIDA</v>
      </c>
    </row>
    <row r="866" spans="1:17" ht="345" customHeight="1" x14ac:dyDescent="0.2">
      <c r="A866" s="331" t="s">
        <v>17</v>
      </c>
      <c r="B866" s="332" t="s">
        <v>14</v>
      </c>
      <c r="C866" s="767"/>
      <c r="D866" s="767"/>
      <c r="E866" s="769"/>
      <c r="F866" s="769"/>
      <c r="G866" s="320" t="s">
        <v>3470</v>
      </c>
      <c r="H866" s="321" t="s">
        <v>3471</v>
      </c>
      <c r="I866" s="321" t="s">
        <v>3472</v>
      </c>
      <c r="J866" s="333">
        <v>6</v>
      </c>
      <c r="K866" s="323">
        <v>45658</v>
      </c>
      <c r="L866" s="323">
        <v>46203</v>
      </c>
      <c r="M866" s="324">
        <f t="shared" si="41"/>
        <v>77.857142857142861</v>
      </c>
      <c r="N866" s="325">
        <v>0.33</v>
      </c>
      <c r="O866" s="321" t="s">
        <v>3457</v>
      </c>
      <c r="P866" s="325">
        <f t="shared" si="38"/>
        <v>0.33</v>
      </c>
      <c r="Q866" s="326" t="str" cm="1">
        <f t="array" aca="1" ref="Q866" ca="1">IF(ISNUMBER(P866),IF(P866=100%,"CUMPLIDA",IF(AND(ISNUMBER(L866),ISNUMBER(INDIRECT("FECHA_"&amp;$B866,1))), IF(L866&lt;=INDIRECT("FECHA_"&amp;$B866,1),"INCUMPLIDA","PROCESO"), "VERIFICAR FECHA")),"SIN VALOR AVANCE")</f>
        <v>PROCESO</v>
      </c>
    </row>
    <row r="867" spans="1:17" ht="240" x14ac:dyDescent="0.2">
      <c r="A867" s="331" t="s">
        <v>17</v>
      </c>
      <c r="B867" s="332" t="s">
        <v>14</v>
      </c>
      <c r="C867" s="767"/>
      <c r="D867" s="767"/>
      <c r="E867" s="769" t="s">
        <v>3473</v>
      </c>
      <c r="F867" s="769"/>
      <c r="G867" s="320" t="s">
        <v>3474</v>
      </c>
      <c r="H867" s="321" t="s">
        <v>3475</v>
      </c>
      <c r="I867" s="321" t="s">
        <v>3476</v>
      </c>
      <c r="J867" s="333">
        <v>6</v>
      </c>
      <c r="K867" s="323">
        <v>45658</v>
      </c>
      <c r="L867" s="323">
        <v>46234</v>
      </c>
      <c r="M867" s="324">
        <f t="shared" si="41"/>
        <v>82.285714285714292</v>
      </c>
      <c r="N867" s="325">
        <v>0.33</v>
      </c>
      <c r="O867" s="321" t="s">
        <v>3457</v>
      </c>
      <c r="P867" s="325">
        <f t="shared" si="38"/>
        <v>0.33</v>
      </c>
      <c r="Q867" s="326" t="str" cm="1">
        <f t="array" aca="1" ref="Q867" ca="1">IF(ISNUMBER(P867),IF(P867=100%,"CUMPLIDA",IF(AND(ISNUMBER(L867),ISNUMBER(INDIRECT("FECHA_"&amp;$B867,1))), IF(L867&lt;=INDIRECT("FECHA_"&amp;$B867,1),"INCUMPLIDA","PROCESO"), "VERIFICAR FECHA")),"SIN VALOR AVANCE")</f>
        <v>PROCESO</v>
      </c>
    </row>
    <row r="868" spans="1:17" ht="150" x14ac:dyDescent="0.2">
      <c r="A868" s="331" t="s">
        <v>17</v>
      </c>
      <c r="B868" s="332" t="s">
        <v>14</v>
      </c>
      <c r="C868" s="767"/>
      <c r="D868" s="767"/>
      <c r="E868" s="769"/>
      <c r="F868" s="769"/>
      <c r="G868" s="320" t="s">
        <v>3464</v>
      </c>
      <c r="H868" s="321" t="s">
        <v>3465</v>
      </c>
      <c r="I868" s="321" t="s">
        <v>3466</v>
      </c>
      <c r="J868" s="333">
        <v>1</v>
      </c>
      <c r="K868" s="323">
        <v>45536</v>
      </c>
      <c r="L868" s="327">
        <v>45838</v>
      </c>
      <c r="M868" s="324">
        <f t="shared" si="41"/>
        <v>43.142857142857146</v>
      </c>
      <c r="N868" s="325">
        <v>1</v>
      </c>
      <c r="O868" s="321" t="s">
        <v>3457</v>
      </c>
      <c r="P868" s="325">
        <f t="shared" si="38"/>
        <v>1</v>
      </c>
      <c r="Q868" s="326" t="str" cm="1">
        <f t="array" aca="1" ref="Q868" ca="1">IF(ISNUMBER(P868),IF(P868=100%,"CUMPLIDA",IF(AND(ISNUMBER(L868),ISNUMBER(INDIRECT("FECHA_"&amp;$B868,1))), IF(L868&lt;=INDIRECT("FECHA_"&amp;$B868,1),"INCUMPLIDA","PROCESO"), "VERIFICAR FECHA")),"SIN VALOR AVANCE")</f>
        <v>CUMPLIDA</v>
      </c>
    </row>
    <row r="869" spans="1:17" ht="409.5" x14ac:dyDescent="0.2">
      <c r="A869" s="331" t="s">
        <v>17</v>
      </c>
      <c r="B869" s="332" t="s">
        <v>14</v>
      </c>
      <c r="C869" s="767"/>
      <c r="D869" s="767"/>
      <c r="E869" s="769" t="s">
        <v>3477</v>
      </c>
      <c r="F869" s="769"/>
      <c r="G869" s="320" t="s">
        <v>3478</v>
      </c>
      <c r="H869" s="321" t="s">
        <v>3479</v>
      </c>
      <c r="I869" s="321" t="s">
        <v>3480</v>
      </c>
      <c r="J869" s="333">
        <v>27</v>
      </c>
      <c r="K869" s="323">
        <v>45323</v>
      </c>
      <c r="L869" s="323">
        <v>47483</v>
      </c>
      <c r="M869" s="324">
        <f t="shared" si="41"/>
        <v>308.57142857142856</v>
      </c>
      <c r="N869" s="325">
        <v>0.3</v>
      </c>
      <c r="O869" s="321" t="s">
        <v>3481</v>
      </c>
      <c r="P869" s="325">
        <f t="shared" si="38"/>
        <v>0.3</v>
      </c>
      <c r="Q869" s="326" t="str" cm="1">
        <f t="array" aca="1" ref="Q869" ca="1">IF(ISNUMBER(P869),IF(P869=100%,"CUMPLIDA",IF(AND(ISNUMBER(L869),ISNUMBER(INDIRECT("FECHA_"&amp;$B869,1))), IF(L869&lt;=INDIRECT("FECHA_"&amp;$B869,1),"INCUMPLIDA","PROCESO"), "VERIFICAR FECHA")),"SIN VALOR AVANCE")</f>
        <v>PROCESO</v>
      </c>
    </row>
    <row r="870" spans="1:17" ht="300" x14ac:dyDescent="0.2">
      <c r="A870" s="331" t="s">
        <v>17</v>
      </c>
      <c r="B870" s="332" t="s">
        <v>14</v>
      </c>
      <c r="C870" s="767"/>
      <c r="D870" s="767"/>
      <c r="E870" s="769"/>
      <c r="F870" s="769"/>
      <c r="G870" s="320" t="s">
        <v>3482</v>
      </c>
      <c r="H870" s="321" t="s">
        <v>3483</v>
      </c>
      <c r="I870" s="321" t="s">
        <v>3484</v>
      </c>
      <c r="J870" s="333">
        <v>2</v>
      </c>
      <c r="K870" s="327">
        <v>45536</v>
      </c>
      <c r="L870" s="327">
        <v>45626</v>
      </c>
      <c r="M870" s="324">
        <f t="shared" si="41"/>
        <v>12.857142857142858</v>
      </c>
      <c r="N870" s="325">
        <v>1</v>
      </c>
      <c r="O870" s="321" t="s">
        <v>3457</v>
      </c>
      <c r="P870" s="325">
        <f t="shared" si="38"/>
        <v>1</v>
      </c>
      <c r="Q870" s="326" t="str" cm="1">
        <f t="array" aca="1" ref="Q870" ca="1">IF(ISNUMBER(P870),IF(P870=100%,"CUMPLIDA",IF(AND(ISNUMBER(L870),ISNUMBER(INDIRECT("FECHA_"&amp;$B870,1))), IF(L870&lt;=INDIRECT("FECHA_"&amp;$B870,1),"INCUMPLIDA","PROCESO"), "VERIFICAR FECHA")),"SIN VALOR AVANCE")</f>
        <v>CUMPLIDA</v>
      </c>
    </row>
    <row r="871" spans="1:17" ht="210" x14ac:dyDescent="0.2">
      <c r="A871" s="331" t="s">
        <v>17</v>
      </c>
      <c r="B871" s="332" t="s">
        <v>14</v>
      </c>
      <c r="C871" s="767"/>
      <c r="D871" s="767"/>
      <c r="E871" s="769"/>
      <c r="F871" s="769"/>
      <c r="G871" s="320" t="s">
        <v>3485</v>
      </c>
      <c r="H871" s="321" t="s">
        <v>3486</v>
      </c>
      <c r="I871" s="321" t="s">
        <v>3487</v>
      </c>
      <c r="J871" s="333">
        <v>1</v>
      </c>
      <c r="K871" s="323">
        <v>45536</v>
      </c>
      <c r="L871" s="323">
        <v>45868</v>
      </c>
      <c r="M871" s="324">
        <f t="shared" si="41"/>
        <v>47.428571428571431</v>
      </c>
      <c r="N871" s="325">
        <v>0.5</v>
      </c>
      <c r="O871" s="321" t="s">
        <v>3457</v>
      </c>
      <c r="P871" s="325">
        <f t="shared" si="38"/>
        <v>0.5</v>
      </c>
      <c r="Q871" s="326" t="str" cm="1">
        <f t="array" aca="1" ref="Q871" ca="1">IF(ISNUMBER(P871),IF(P871=100%,"CUMPLIDA",IF(AND(ISNUMBER(L871),ISNUMBER(INDIRECT("FECHA_"&amp;$B871,1))), IF(L871&lt;=INDIRECT("FECHA_"&amp;$B871,1),"INCUMPLIDA","PROCESO"), "VERIFICAR FECHA")),"SIN VALOR AVANCE")</f>
        <v>PROCESO</v>
      </c>
    </row>
    <row r="872" spans="1:17" ht="210" x14ac:dyDescent="0.2">
      <c r="A872" s="331" t="s">
        <v>17</v>
      </c>
      <c r="B872" s="332" t="s">
        <v>14</v>
      </c>
      <c r="C872" s="767"/>
      <c r="D872" s="767"/>
      <c r="E872" s="334" t="s">
        <v>3488</v>
      </c>
      <c r="F872" s="769"/>
      <c r="G872" s="320" t="s">
        <v>3489</v>
      </c>
      <c r="H872" s="321" t="s">
        <v>3486</v>
      </c>
      <c r="I872" s="321" t="s">
        <v>3487</v>
      </c>
      <c r="J872" s="333">
        <v>1</v>
      </c>
      <c r="K872" s="323">
        <v>45536</v>
      </c>
      <c r="L872" s="323">
        <v>45868</v>
      </c>
      <c r="M872" s="324">
        <f t="shared" si="41"/>
        <v>47.428571428571431</v>
      </c>
      <c r="N872" s="325">
        <v>0.5</v>
      </c>
      <c r="O872" s="321" t="s">
        <v>3457</v>
      </c>
      <c r="P872" s="325">
        <f t="shared" si="38"/>
        <v>0.5</v>
      </c>
      <c r="Q872" s="326" t="str" cm="1">
        <f t="array" aca="1" ref="Q872" ca="1">IF(ISNUMBER(P872),IF(P872=100%,"CUMPLIDA",IF(AND(ISNUMBER(L872),ISNUMBER(INDIRECT("FECHA_"&amp;$B872,1))), IF(L872&lt;=INDIRECT("FECHA_"&amp;$B872,1),"INCUMPLIDA","PROCESO"), "VERIFICAR FECHA")),"SIN VALOR AVANCE")</f>
        <v>PROCESO</v>
      </c>
    </row>
    <row r="873" spans="1:17" ht="45.75" customHeight="1" x14ac:dyDescent="0.2">
      <c r="A873" s="331" t="s">
        <v>17</v>
      </c>
      <c r="B873" s="332" t="s">
        <v>14</v>
      </c>
      <c r="C873" s="767"/>
      <c r="D873" s="767"/>
      <c r="E873" s="769" t="s">
        <v>3490</v>
      </c>
      <c r="F873" s="769"/>
      <c r="G873" s="320" t="s">
        <v>3491</v>
      </c>
      <c r="H873" s="321" t="s">
        <v>3492</v>
      </c>
      <c r="I873" s="335" t="s">
        <v>1844</v>
      </c>
      <c r="J873" s="333">
        <v>1</v>
      </c>
      <c r="K873" s="323">
        <v>45536</v>
      </c>
      <c r="L873" s="323">
        <v>45626</v>
      </c>
      <c r="M873" s="324">
        <f t="shared" si="41"/>
        <v>12.857142857142858</v>
      </c>
      <c r="N873" s="325">
        <v>1</v>
      </c>
      <c r="O873" s="321" t="s">
        <v>3439</v>
      </c>
      <c r="P873" s="325">
        <f t="shared" ref="P873:P890" si="42">IF(B873="ITRC",N873,N873/J873)</f>
        <v>1</v>
      </c>
      <c r="Q873" s="326" t="str" cm="1">
        <f t="array" aca="1" ref="Q873" ca="1">IF(ISNUMBER(P873),IF(P873=100%,"CUMPLIDA",IF(AND(ISNUMBER(L873),ISNUMBER(INDIRECT("FECHA_"&amp;$B873,1))), IF(L873&lt;=INDIRECT("FECHA_"&amp;$B873,1),"INCUMPLIDA","PROCESO"), "VERIFICAR FECHA")),"SIN VALOR AVANCE")</f>
        <v>CUMPLIDA</v>
      </c>
    </row>
    <row r="874" spans="1:17" ht="60" x14ac:dyDescent="0.2">
      <c r="A874" s="331" t="s">
        <v>17</v>
      </c>
      <c r="B874" s="332" t="s">
        <v>14</v>
      </c>
      <c r="C874" s="767"/>
      <c r="D874" s="767"/>
      <c r="E874" s="769"/>
      <c r="F874" s="769"/>
      <c r="G874" s="320" t="s">
        <v>3493</v>
      </c>
      <c r="H874" s="321" t="s">
        <v>3494</v>
      </c>
      <c r="I874" s="321" t="s">
        <v>3495</v>
      </c>
      <c r="J874" s="333">
        <v>1</v>
      </c>
      <c r="K874" s="323">
        <v>45536</v>
      </c>
      <c r="L874" s="323">
        <v>45746</v>
      </c>
      <c r="M874" s="324">
        <f t="shared" si="41"/>
        <v>30</v>
      </c>
      <c r="N874" s="325">
        <v>1</v>
      </c>
      <c r="O874" s="321" t="s">
        <v>3439</v>
      </c>
      <c r="P874" s="325">
        <f t="shared" si="42"/>
        <v>1</v>
      </c>
      <c r="Q874" s="326" t="str" cm="1">
        <f t="array" aca="1" ref="Q874" ca="1">IF(ISNUMBER(P874),IF(P874=100%,"CUMPLIDA",IF(AND(ISNUMBER(L874),ISNUMBER(INDIRECT("FECHA_"&amp;$B874,1))), IF(L874&lt;=INDIRECT("FECHA_"&amp;$B874,1),"INCUMPLIDA","PROCESO"), "VERIFICAR FECHA")),"SIN VALOR AVANCE")</f>
        <v>CUMPLIDA</v>
      </c>
    </row>
    <row r="875" spans="1:17" ht="150" customHeight="1" x14ac:dyDescent="0.2">
      <c r="A875" s="331" t="s">
        <v>17</v>
      </c>
      <c r="B875" s="332" t="s">
        <v>14</v>
      </c>
      <c r="C875" s="767"/>
      <c r="D875" s="767"/>
      <c r="E875" s="769" t="s">
        <v>3496</v>
      </c>
      <c r="F875" s="769"/>
      <c r="G875" s="320" t="s">
        <v>3497</v>
      </c>
      <c r="H875" s="321" t="s">
        <v>3498</v>
      </c>
      <c r="I875" s="321" t="s">
        <v>3499</v>
      </c>
      <c r="J875" s="333">
        <v>2</v>
      </c>
      <c r="K875" s="323">
        <v>45566</v>
      </c>
      <c r="L875" s="323">
        <v>45687</v>
      </c>
      <c r="M875" s="324">
        <f t="shared" si="41"/>
        <v>17.285714285714285</v>
      </c>
      <c r="N875" s="325">
        <v>1</v>
      </c>
      <c r="O875" s="321" t="s">
        <v>3457</v>
      </c>
      <c r="P875" s="325">
        <f t="shared" si="42"/>
        <v>1</v>
      </c>
      <c r="Q875" s="326" t="str" cm="1">
        <f t="array" aca="1" ref="Q875" ca="1">IF(ISNUMBER(P875),IF(P875=100%,"CUMPLIDA",IF(AND(ISNUMBER(L875),ISNUMBER(INDIRECT("FECHA_"&amp;$B875,1))), IF(L875&lt;=INDIRECT("FECHA_"&amp;$B875,1),"INCUMPLIDA","PROCESO"), "VERIFICAR FECHA")),"SIN VALOR AVANCE")</f>
        <v>CUMPLIDA</v>
      </c>
    </row>
    <row r="876" spans="1:17" ht="210" x14ac:dyDescent="0.2">
      <c r="A876" s="331" t="s">
        <v>17</v>
      </c>
      <c r="B876" s="332" t="s">
        <v>14</v>
      </c>
      <c r="C876" s="767"/>
      <c r="D876" s="767"/>
      <c r="E876" s="769"/>
      <c r="F876" s="769"/>
      <c r="G876" s="320" t="s">
        <v>3489</v>
      </c>
      <c r="H876" s="321" t="s">
        <v>3486</v>
      </c>
      <c r="I876" s="321" t="s">
        <v>3487</v>
      </c>
      <c r="J876" s="333">
        <v>1</v>
      </c>
      <c r="K876" s="323">
        <v>45536</v>
      </c>
      <c r="L876" s="323">
        <v>45868</v>
      </c>
      <c r="M876" s="324">
        <f t="shared" si="41"/>
        <v>47.428571428571431</v>
      </c>
      <c r="N876" s="325">
        <v>0.5</v>
      </c>
      <c r="O876" s="321" t="s">
        <v>3457</v>
      </c>
      <c r="P876" s="325">
        <f t="shared" si="42"/>
        <v>0.5</v>
      </c>
      <c r="Q876" s="326" t="str" cm="1">
        <f t="array" aca="1" ref="Q876" ca="1">IF(ISNUMBER(P876),IF(P876=100%,"CUMPLIDA",IF(AND(ISNUMBER(L876),ISNUMBER(INDIRECT("FECHA_"&amp;$B876,1))), IF(L876&lt;=INDIRECT("FECHA_"&amp;$B876,1),"INCUMPLIDA","PROCESO"), "VERIFICAR FECHA")),"SIN VALOR AVANCE")</f>
        <v>PROCESO</v>
      </c>
    </row>
    <row r="877" spans="1:17" ht="409.5" x14ac:dyDescent="0.2">
      <c r="A877" s="331" t="s">
        <v>17</v>
      </c>
      <c r="B877" s="332" t="s">
        <v>14</v>
      </c>
      <c r="C877" s="767"/>
      <c r="D877" s="767"/>
      <c r="E877" s="320" t="s">
        <v>3500</v>
      </c>
      <c r="F877" s="769"/>
      <c r="G877" s="334" t="s">
        <v>3501</v>
      </c>
      <c r="H877" s="321" t="s">
        <v>3502</v>
      </c>
      <c r="I877" s="321" t="s">
        <v>3503</v>
      </c>
      <c r="J877" s="333">
        <v>3</v>
      </c>
      <c r="K877" s="323">
        <v>45536</v>
      </c>
      <c r="L877" s="323">
        <v>45626</v>
      </c>
      <c r="M877" s="324">
        <f t="shared" si="41"/>
        <v>12.857142857142858</v>
      </c>
      <c r="N877" s="325">
        <v>1</v>
      </c>
      <c r="O877" s="321" t="s">
        <v>3504</v>
      </c>
      <c r="P877" s="325">
        <f t="shared" si="42"/>
        <v>1</v>
      </c>
      <c r="Q877" s="326" t="str" cm="1">
        <f t="array" aca="1" ref="Q877" ca="1">IF(ISNUMBER(P877),IF(P877=100%,"CUMPLIDA",IF(AND(ISNUMBER(L877),ISNUMBER(INDIRECT("FECHA_"&amp;$B877,1))), IF(L877&lt;=INDIRECT("FECHA_"&amp;$B877,1),"INCUMPLIDA","PROCESO"), "VERIFICAR FECHA")),"SIN VALOR AVANCE")</f>
        <v>CUMPLIDA</v>
      </c>
    </row>
    <row r="878" spans="1:17" ht="255" customHeight="1" x14ac:dyDescent="0.2">
      <c r="A878" s="331" t="s">
        <v>17</v>
      </c>
      <c r="B878" s="332" t="s">
        <v>14</v>
      </c>
      <c r="C878" s="767"/>
      <c r="D878" s="767"/>
      <c r="E878" s="334" t="s">
        <v>3505</v>
      </c>
      <c r="F878" s="769"/>
      <c r="G878" s="320" t="s">
        <v>3497</v>
      </c>
      <c r="H878" s="321" t="s">
        <v>3498</v>
      </c>
      <c r="I878" s="321" t="s">
        <v>3499</v>
      </c>
      <c r="J878" s="333">
        <v>2</v>
      </c>
      <c r="K878" s="323">
        <v>45566</v>
      </c>
      <c r="L878" s="323">
        <v>45687</v>
      </c>
      <c r="M878" s="324">
        <f t="shared" si="41"/>
        <v>17.285714285714285</v>
      </c>
      <c r="N878" s="325">
        <v>1</v>
      </c>
      <c r="O878" s="321" t="s">
        <v>3457</v>
      </c>
      <c r="P878" s="325">
        <f t="shared" si="42"/>
        <v>1</v>
      </c>
      <c r="Q878" s="326" t="str" cm="1">
        <f t="array" aca="1" ref="Q878" ca="1">IF(ISNUMBER(P878),IF(P878=100%,"CUMPLIDA",IF(AND(ISNUMBER(L878),ISNUMBER(INDIRECT("FECHA_"&amp;$B878,1))), IF(L878&lt;=INDIRECT("FECHA_"&amp;$B878,1),"INCUMPLIDA","PROCESO"), "VERIFICAR FECHA")),"SIN VALOR AVANCE")</f>
        <v>CUMPLIDA</v>
      </c>
    </row>
    <row r="879" spans="1:17" ht="240" customHeight="1" x14ac:dyDescent="0.2">
      <c r="A879" s="331" t="s">
        <v>17</v>
      </c>
      <c r="B879" s="332" t="s">
        <v>14</v>
      </c>
      <c r="C879" s="767"/>
      <c r="D879" s="767"/>
      <c r="E879" s="320" t="s">
        <v>3506</v>
      </c>
      <c r="F879" s="769"/>
      <c r="G879" s="320" t="s">
        <v>3507</v>
      </c>
      <c r="H879" s="321" t="s">
        <v>3508</v>
      </c>
      <c r="I879" s="321" t="s">
        <v>3509</v>
      </c>
      <c r="J879" s="333">
        <v>5</v>
      </c>
      <c r="K879" s="323">
        <v>45595</v>
      </c>
      <c r="L879" s="323">
        <v>45960</v>
      </c>
      <c r="M879" s="324">
        <f t="shared" si="41"/>
        <v>52.142857142857146</v>
      </c>
      <c r="N879" s="325">
        <v>0.6</v>
      </c>
      <c r="O879" s="321" t="s">
        <v>3510</v>
      </c>
      <c r="P879" s="325">
        <f t="shared" si="42"/>
        <v>0.6</v>
      </c>
      <c r="Q879" s="326" t="str" cm="1">
        <f t="array" aca="1" ref="Q879" ca="1">IF(ISNUMBER(P879),IF(P879=100%,"CUMPLIDA",IF(AND(ISNUMBER(L879),ISNUMBER(INDIRECT("FECHA_"&amp;$B879,1))), IF(L879&lt;=INDIRECT("FECHA_"&amp;$B879,1),"INCUMPLIDA","PROCESO"), "VERIFICAR FECHA")),"SIN VALOR AVANCE")</f>
        <v>PROCESO</v>
      </c>
    </row>
    <row r="880" spans="1:17" ht="409.5" customHeight="1" x14ac:dyDescent="0.2">
      <c r="A880" s="331" t="s">
        <v>17</v>
      </c>
      <c r="B880" s="332" t="s">
        <v>14</v>
      </c>
      <c r="C880" s="767"/>
      <c r="D880" s="767"/>
      <c r="E880" s="320" t="s">
        <v>3511</v>
      </c>
      <c r="F880" s="769"/>
      <c r="G880" s="320" t="s">
        <v>3489</v>
      </c>
      <c r="H880" s="321" t="s">
        <v>3486</v>
      </c>
      <c r="I880" s="321" t="s">
        <v>3487</v>
      </c>
      <c r="J880" s="333">
        <v>1</v>
      </c>
      <c r="K880" s="323">
        <v>45536</v>
      </c>
      <c r="L880" s="323">
        <v>45868</v>
      </c>
      <c r="M880" s="324">
        <f t="shared" si="41"/>
        <v>47.428571428571431</v>
      </c>
      <c r="N880" s="325">
        <v>0.5</v>
      </c>
      <c r="O880" s="321" t="s">
        <v>3457</v>
      </c>
      <c r="P880" s="325">
        <f t="shared" si="42"/>
        <v>0.5</v>
      </c>
      <c r="Q880" s="326" t="str" cm="1">
        <f t="array" aca="1" ref="Q880" ca="1">IF(ISNUMBER(P880),IF(P880=100%,"CUMPLIDA",IF(AND(ISNUMBER(L880),ISNUMBER(INDIRECT("FECHA_"&amp;$B880,1))), IF(L880&lt;=INDIRECT("FECHA_"&amp;$B880,1),"INCUMPLIDA","PROCESO"), "VERIFICAR FECHA")),"SIN VALOR AVANCE")</f>
        <v>PROCESO</v>
      </c>
    </row>
    <row r="881" spans="1:17" ht="180.75" customHeight="1" x14ac:dyDescent="0.2">
      <c r="A881" s="331" t="s">
        <v>17</v>
      </c>
      <c r="B881" s="332" t="s">
        <v>14</v>
      </c>
      <c r="C881" s="767" t="s">
        <v>3512</v>
      </c>
      <c r="D881" s="767" t="s">
        <v>3513</v>
      </c>
      <c r="E881" s="769" t="s">
        <v>3514</v>
      </c>
      <c r="F881" s="769" t="s">
        <v>3515</v>
      </c>
      <c r="G881" s="320" t="s">
        <v>3516</v>
      </c>
      <c r="H881" s="335" t="s">
        <v>3517</v>
      </c>
      <c r="I881" s="335" t="s">
        <v>3517</v>
      </c>
      <c r="J881" s="333">
        <v>1</v>
      </c>
      <c r="K881" s="323">
        <v>45658</v>
      </c>
      <c r="L881" s="323">
        <v>46387</v>
      </c>
      <c r="M881" s="324">
        <f t="shared" si="41"/>
        <v>104.14285714285714</v>
      </c>
      <c r="N881" s="325">
        <v>0</v>
      </c>
      <c r="O881" s="321" t="s">
        <v>3518</v>
      </c>
      <c r="P881" s="325">
        <f t="shared" si="42"/>
        <v>0</v>
      </c>
      <c r="Q881" s="326" t="str" cm="1">
        <f t="array" aca="1" ref="Q881" ca="1">IF(ISNUMBER(P881),IF(P881=100%,"CUMPLIDA",IF(AND(ISNUMBER(L881),ISNUMBER(INDIRECT("FECHA_"&amp;$B881,1))), IF(L881&lt;=INDIRECT("FECHA_"&amp;$B881,1),"INCUMPLIDA","PROCESO"), "VERIFICAR FECHA")),"SIN VALOR AVANCE")</f>
        <v>PROCESO</v>
      </c>
    </row>
    <row r="882" spans="1:17" ht="409.5" x14ac:dyDescent="0.2">
      <c r="A882" s="331" t="s">
        <v>17</v>
      </c>
      <c r="B882" s="332" t="s">
        <v>14</v>
      </c>
      <c r="C882" s="767"/>
      <c r="D882" s="767"/>
      <c r="E882" s="769"/>
      <c r="F882" s="769"/>
      <c r="G882" s="320" t="s">
        <v>3519</v>
      </c>
      <c r="H882" s="321" t="s">
        <v>3479</v>
      </c>
      <c r="I882" s="321" t="s">
        <v>3480</v>
      </c>
      <c r="J882" s="333">
        <v>27</v>
      </c>
      <c r="K882" s="323">
        <v>45323</v>
      </c>
      <c r="L882" s="323">
        <v>47483</v>
      </c>
      <c r="M882" s="324">
        <f t="shared" si="41"/>
        <v>308.57142857142856</v>
      </c>
      <c r="N882" s="325">
        <v>0.25</v>
      </c>
      <c r="O882" s="321" t="s">
        <v>3518</v>
      </c>
      <c r="P882" s="325">
        <f t="shared" si="42"/>
        <v>0.25</v>
      </c>
      <c r="Q882" s="326" t="str" cm="1">
        <f t="array" aca="1" ref="Q882" ca="1">IF(ISNUMBER(P882),IF(P882=100%,"CUMPLIDA",IF(AND(ISNUMBER(L882),ISNUMBER(INDIRECT("FECHA_"&amp;$B882,1))), IF(L882&lt;=INDIRECT("FECHA_"&amp;$B882,1),"INCUMPLIDA","PROCESO"), "VERIFICAR FECHA")),"SIN VALOR AVANCE")</f>
        <v>PROCESO</v>
      </c>
    </row>
    <row r="883" spans="1:17" ht="409.5" x14ac:dyDescent="0.2">
      <c r="A883" s="331" t="s">
        <v>17</v>
      </c>
      <c r="B883" s="332" t="s">
        <v>14</v>
      </c>
      <c r="C883" s="767"/>
      <c r="D883" s="767"/>
      <c r="E883" s="769" t="s">
        <v>3520</v>
      </c>
      <c r="F883" s="769"/>
      <c r="G883" s="320" t="s">
        <v>3521</v>
      </c>
      <c r="H883" s="321" t="s">
        <v>3479</v>
      </c>
      <c r="I883" s="321" t="s">
        <v>3480</v>
      </c>
      <c r="J883" s="333">
        <v>27</v>
      </c>
      <c r="K883" s="323">
        <v>45323</v>
      </c>
      <c r="L883" s="323">
        <v>47483</v>
      </c>
      <c r="M883" s="324">
        <f t="shared" si="41"/>
        <v>308.57142857142856</v>
      </c>
      <c r="N883" s="325">
        <v>0.35</v>
      </c>
      <c r="O883" s="321" t="s">
        <v>3522</v>
      </c>
      <c r="P883" s="325">
        <f t="shared" si="42"/>
        <v>0.35</v>
      </c>
      <c r="Q883" s="326" t="str" cm="1">
        <f t="array" aca="1" ref="Q883" ca="1">IF(ISNUMBER(P883),IF(P883=100%,"CUMPLIDA",IF(AND(ISNUMBER(L883),ISNUMBER(INDIRECT("FECHA_"&amp;$B883,1))), IF(L883&lt;=INDIRECT("FECHA_"&amp;$B883,1),"INCUMPLIDA","PROCESO"), "VERIFICAR FECHA")),"SIN VALOR AVANCE")</f>
        <v>PROCESO</v>
      </c>
    </row>
    <row r="884" spans="1:17" ht="270" customHeight="1" x14ac:dyDescent="0.2">
      <c r="A884" s="331" t="s">
        <v>17</v>
      </c>
      <c r="B884" s="332" t="s">
        <v>14</v>
      </c>
      <c r="C884" s="767"/>
      <c r="D884" s="767"/>
      <c r="E884" s="769"/>
      <c r="F884" s="769"/>
      <c r="G884" s="334" t="s">
        <v>3523</v>
      </c>
      <c r="H884" s="321" t="s">
        <v>3524</v>
      </c>
      <c r="I884" s="321" t="s">
        <v>3525</v>
      </c>
      <c r="J884" s="333" t="s">
        <v>3526</v>
      </c>
      <c r="K884" s="323">
        <v>45597</v>
      </c>
      <c r="L884" s="323">
        <v>45809</v>
      </c>
      <c r="M884" s="324">
        <f t="shared" si="41"/>
        <v>30.285714285714285</v>
      </c>
      <c r="N884" s="325">
        <v>1</v>
      </c>
      <c r="O884" s="321" t="s">
        <v>3527</v>
      </c>
      <c r="P884" s="325">
        <f t="shared" si="42"/>
        <v>1</v>
      </c>
      <c r="Q884" s="326" t="str" cm="1">
        <f t="array" aca="1" ref="Q884" ca="1">IF(ISNUMBER(P884),IF(P884=100%,"CUMPLIDA",IF(AND(ISNUMBER(L884),ISNUMBER(INDIRECT("FECHA_"&amp;$B884,1))), IF(L884&lt;=INDIRECT("FECHA_"&amp;$B884,1),"INCUMPLIDA","PROCESO"), "VERIFICAR FECHA")),"SIN VALOR AVANCE")</f>
        <v>CUMPLIDA</v>
      </c>
    </row>
    <row r="885" spans="1:17" ht="409.5" x14ac:dyDescent="0.2">
      <c r="A885" s="331" t="s">
        <v>17</v>
      </c>
      <c r="B885" s="332" t="s">
        <v>14</v>
      </c>
      <c r="C885" s="767"/>
      <c r="D885" s="767"/>
      <c r="E885" s="769" t="s">
        <v>3528</v>
      </c>
      <c r="F885" s="769"/>
      <c r="G885" s="320" t="s">
        <v>3529</v>
      </c>
      <c r="H885" s="321" t="s">
        <v>3479</v>
      </c>
      <c r="I885" s="321" t="s">
        <v>3480</v>
      </c>
      <c r="J885" s="333">
        <v>27</v>
      </c>
      <c r="K885" s="323">
        <v>45323</v>
      </c>
      <c r="L885" s="323">
        <v>47483</v>
      </c>
      <c r="M885" s="324">
        <f t="shared" si="41"/>
        <v>308.57142857142856</v>
      </c>
      <c r="N885" s="325">
        <v>0.35</v>
      </c>
      <c r="O885" s="321" t="s">
        <v>3530</v>
      </c>
      <c r="P885" s="325">
        <f t="shared" si="42"/>
        <v>0.35</v>
      </c>
      <c r="Q885" s="326" t="str" cm="1">
        <f t="array" aca="1" ref="Q885" ca="1">IF(ISNUMBER(P885),IF(P885=100%,"CUMPLIDA",IF(AND(ISNUMBER(L885),ISNUMBER(INDIRECT("FECHA_"&amp;$B885,1))), IF(L885&lt;=INDIRECT("FECHA_"&amp;$B885,1),"INCUMPLIDA","PROCESO"), "VERIFICAR FECHA")),"SIN VALOR AVANCE")</f>
        <v>PROCESO</v>
      </c>
    </row>
    <row r="886" spans="1:17" ht="150" x14ac:dyDescent="0.2">
      <c r="A886" s="331" t="s">
        <v>17</v>
      </c>
      <c r="B886" s="332" t="s">
        <v>14</v>
      </c>
      <c r="C886" s="767"/>
      <c r="D886" s="767"/>
      <c r="E886" s="769"/>
      <c r="F886" s="769"/>
      <c r="G886" s="334" t="s">
        <v>3531</v>
      </c>
      <c r="H886" s="321" t="s">
        <v>3532</v>
      </c>
      <c r="I886" s="321" t="s">
        <v>3533</v>
      </c>
      <c r="J886" s="333">
        <v>4</v>
      </c>
      <c r="K886" s="323">
        <v>45597</v>
      </c>
      <c r="L886" s="323">
        <v>45838</v>
      </c>
      <c r="M886" s="324">
        <f t="shared" si="41"/>
        <v>34.428571428571431</v>
      </c>
      <c r="N886" s="325">
        <v>1</v>
      </c>
      <c r="O886" s="321" t="s">
        <v>3527</v>
      </c>
      <c r="P886" s="325">
        <f t="shared" si="42"/>
        <v>1</v>
      </c>
      <c r="Q886" s="326" t="str" cm="1">
        <f t="array" aca="1" ref="Q886" ca="1">IF(ISNUMBER(P886),IF(P886=100%,"CUMPLIDA",IF(AND(ISNUMBER(L886),ISNUMBER(INDIRECT("FECHA_"&amp;$B886,1))), IF(L886&lt;=INDIRECT("FECHA_"&amp;$B886,1),"INCUMPLIDA","PROCESO"), "VERIFICAR FECHA")),"SIN VALOR AVANCE")</f>
        <v>CUMPLIDA</v>
      </c>
    </row>
    <row r="887" spans="1:17" ht="210" x14ac:dyDescent="0.2">
      <c r="A887" s="331" t="s">
        <v>17</v>
      </c>
      <c r="B887" s="332" t="s">
        <v>14</v>
      </c>
      <c r="C887" s="767"/>
      <c r="D887" s="767"/>
      <c r="E887" s="769"/>
      <c r="F887" s="769"/>
      <c r="G887" s="320" t="s">
        <v>3534</v>
      </c>
      <c r="H887" s="321" t="s">
        <v>3535</v>
      </c>
      <c r="I887" s="321" t="s">
        <v>3536</v>
      </c>
      <c r="J887" s="333" t="s">
        <v>3537</v>
      </c>
      <c r="K887" s="323">
        <v>45505</v>
      </c>
      <c r="L887" s="323">
        <v>45657</v>
      </c>
      <c r="M887" s="324">
        <f t="shared" si="41"/>
        <v>21.714285714285715</v>
      </c>
      <c r="N887" s="325">
        <v>1</v>
      </c>
      <c r="O887" s="321" t="s">
        <v>3538</v>
      </c>
      <c r="P887" s="325">
        <f t="shared" si="42"/>
        <v>1</v>
      </c>
      <c r="Q887" s="326" t="str" cm="1">
        <f t="array" aca="1" ref="Q887" ca="1">IF(ISNUMBER(P887),IF(P887=100%,"CUMPLIDA",IF(AND(ISNUMBER(L887),ISNUMBER(INDIRECT("FECHA_"&amp;$B887,1))), IF(L887&lt;=INDIRECT("FECHA_"&amp;$B887,1),"INCUMPLIDA","PROCESO"), "VERIFICAR FECHA")),"SIN VALOR AVANCE")</f>
        <v>CUMPLIDA</v>
      </c>
    </row>
    <row r="888" spans="1:17" ht="409.5" x14ac:dyDescent="0.2">
      <c r="A888" s="331" t="s">
        <v>17</v>
      </c>
      <c r="B888" s="332" t="s">
        <v>14</v>
      </c>
      <c r="C888" s="767"/>
      <c r="D888" s="767"/>
      <c r="E888" s="769" t="s">
        <v>3539</v>
      </c>
      <c r="F888" s="769"/>
      <c r="G888" s="320" t="s">
        <v>3540</v>
      </c>
      <c r="H888" s="321" t="s">
        <v>3479</v>
      </c>
      <c r="I888" s="321" t="s">
        <v>3480</v>
      </c>
      <c r="J888" s="333">
        <v>27</v>
      </c>
      <c r="K888" s="323">
        <v>45323</v>
      </c>
      <c r="L888" s="323">
        <v>47483</v>
      </c>
      <c r="M888" s="324">
        <f t="shared" si="41"/>
        <v>308.57142857142856</v>
      </c>
      <c r="N888" s="325">
        <v>0.35</v>
      </c>
      <c r="O888" s="321" t="s">
        <v>3541</v>
      </c>
      <c r="P888" s="325">
        <f t="shared" si="42"/>
        <v>0.35</v>
      </c>
      <c r="Q888" s="326" t="str" cm="1">
        <f t="array" aca="1" ref="Q888" ca="1">IF(ISNUMBER(P888),IF(P888=100%,"CUMPLIDA",IF(AND(ISNUMBER(L888),ISNUMBER(INDIRECT("FECHA_"&amp;$B888,1))), IF(L888&lt;=INDIRECT("FECHA_"&amp;$B888,1),"INCUMPLIDA","PROCESO"), "VERIFICAR FECHA")),"SIN VALOR AVANCE")</f>
        <v>PROCESO</v>
      </c>
    </row>
    <row r="889" spans="1:17" ht="165" customHeight="1" x14ac:dyDescent="0.2">
      <c r="A889" s="331" t="s">
        <v>17</v>
      </c>
      <c r="B889" s="332" t="s">
        <v>14</v>
      </c>
      <c r="C889" s="767"/>
      <c r="D889" s="767"/>
      <c r="E889" s="769"/>
      <c r="F889" s="769"/>
      <c r="G889" s="320" t="s">
        <v>3542</v>
      </c>
      <c r="H889" s="321" t="s">
        <v>3543</v>
      </c>
      <c r="I889" s="321" t="s">
        <v>3544</v>
      </c>
      <c r="J889" s="333" t="s">
        <v>3545</v>
      </c>
      <c r="K889" s="323">
        <v>45597</v>
      </c>
      <c r="L889" s="323">
        <v>45838</v>
      </c>
      <c r="M889" s="324">
        <f t="shared" si="41"/>
        <v>34.428571428571431</v>
      </c>
      <c r="N889" s="325">
        <v>1</v>
      </c>
      <c r="O889" s="321" t="s">
        <v>3527</v>
      </c>
      <c r="P889" s="325">
        <f t="shared" si="42"/>
        <v>1</v>
      </c>
      <c r="Q889" s="326" t="str" cm="1">
        <f t="array" aca="1" ref="Q889" ca="1">IF(ISNUMBER(P889),IF(P889=100%,"CUMPLIDA",IF(AND(ISNUMBER(L889),ISNUMBER(INDIRECT("FECHA_"&amp;$B889,1))), IF(L889&lt;=INDIRECT("FECHA_"&amp;$B889,1),"INCUMPLIDA","PROCESO"), "VERIFICAR FECHA")),"SIN VALOR AVANCE")</f>
        <v>CUMPLIDA</v>
      </c>
    </row>
    <row r="890" spans="1:17" ht="90.75" customHeight="1" x14ac:dyDescent="0.2">
      <c r="A890" s="331" t="s">
        <v>17</v>
      </c>
      <c r="B890" s="332" t="s">
        <v>14</v>
      </c>
      <c r="C890" s="767"/>
      <c r="D890" s="767"/>
      <c r="E890" s="769"/>
      <c r="F890" s="769"/>
      <c r="G890" s="320" t="s">
        <v>3546</v>
      </c>
      <c r="H890" s="321" t="s">
        <v>3547</v>
      </c>
      <c r="I890" s="321" t="s">
        <v>3548</v>
      </c>
      <c r="J890" s="325">
        <v>1</v>
      </c>
      <c r="K890" s="323">
        <v>45597</v>
      </c>
      <c r="L890" s="323">
        <v>45868</v>
      </c>
      <c r="M890" s="324">
        <f t="shared" si="41"/>
        <v>38.714285714285715</v>
      </c>
      <c r="N890" s="325">
        <v>0.7</v>
      </c>
      <c r="O890" s="321" t="s">
        <v>3527</v>
      </c>
      <c r="P890" s="325">
        <f t="shared" si="42"/>
        <v>0.7</v>
      </c>
      <c r="Q890" s="326" t="str" cm="1">
        <f t="array" aca="1" ref="Q890" ca="1">IF(ISNUMBER(P890),IF(P890=100%,"CUMPLIDA",IF(AND(ISNUMBER(L890),ISNUMBER(INDIRECT("FECHA_"&amp;$B890,1))), IF(L890&lt;=INDIRECT("FECHA_"&amp;$B890,1),"INCUMPLIDA","PROCESO"), "VERIFICAR FECHA")),"SIN VALOR AVANCE")</f>
        <v>PROCESO</v>
      </c>
    </row>
    <row r="891" spans="1:17" ht="195.75" customHeight="1" x14ac:dyDescent="0.2">
      <c r="A891" s="331" t="s">
        <v>17</v>
      </c>
      <c r="B891" s="332" t="s">
        <v>14</v>
      </c>
      <c r="C891" s="767"/>
      <c r="D891" s="767"/>
      <c r="E891" s="769" t="s">
        <v>3549</v>
      </c>
      <c r="F891" s="769"/>
      <c r="G891" s="320" t="s">
        <v>3550</v>
      </c>
      <c r="H891" s="335" t="s">
        <v>3551</v>
      </c>
      <c r="I891" s="321" t="s">
        <v>3552</v>
      </c>
      <c r="J891" s="333">
        <v>1</v>
      </c>
      <c r="K891" s="323">
        <v>45597</v>
      </c>
      <c r="L891" s="918">
        <v>45991</v>
      </c>
      <c r="M891" s="324">
        <f t="shared" si="41"/>
        <v>56.285714285714285</v>
      </c>
      <c r="N891" s="325">
        <v>0</v>
      </c>
      <c r="O891" s="321" t="s">
        <v>3553</v>
      </c>
      <c r="P891" s="325">
        <f>IF(B891="ITRC",N891,N891/J891)</f>
        <v>0</v>
      </c>
      <c r="Q891" s="326" t="str" cm="1">
        <f t="array" aca="1" ref="Q891" ca="1">IF(ISNUMBER(P891),IF(P891=100%,"CUMPLIDA",IF(AND(ISNUMBER(L891),ISNUMBER(INDIRECT("FECHA_"&amp;$B891,1))), IF(L891&lt;=INDIRECT("FECHA_"&amp;$B891,1),"INCUMPLIDA","PROCESO"), "VERIFICAR FECHA")),"SIN VALOR AVANCE")</f>
        <v>PROCESO</v>
      </c>
    </row>
    <row r="892" spans="1:17" ht="390" x14ac:dyDescent="0.2">
      <c r="A892" s="331" t="s">
        <v>17</v>
      </c>
      <c r="B892" s="332" t="s">
        <v>14</v>
      </c>
      <c r="C892" s="767"/>
      <c r="D892" s="767"/>
      <c r="E892" s="769"/>
      <c r="F892" s="769"/>
      <c r="G892" s="320" t="s">
        <v>3554</v>
      </c>
      <c r="H892" s="341" t="s">
        <v>3555</v>
      </c>
      <c r="I892" s="341" t="s">
        <v>3556</v>
      </c>
      <c r="J892" s="333" t="s">
        <v>3557</v>
      </c>
      <c r="K892" s="323">
        <v>45323</v>
      </c>
      <c r="L892" s="323">
        <v>47483</v>
      </c>
      <c r="M892" s="324">
        <f t="shared" si="41"/>
        <v>308.57142857142856</v>
      </c>
      <c r="N892" s="325">
        <v>0.35</v>
      </c>
      <c r="O892" s="321" t="s">
        <v>3518</v>
      </c>
      <c r="P892" s="325">
        <f>IF(B893="ITRC",N892,N892/J892)</f>
        <v>0.35</v>
      </c>
      <c r="Q892" s="326" t="str" cm="1">
        <f t="array" aca="1" ref="Q892" ca="1">IF(ISNUMBER(P892),IF(P892=100%,"CUMPLIDA",IF(AND(ISNUMBER(L892),ISNUMBER(INDIRECT("FECHA_"&amp;$B892,1))), IF(L892&lt;=INDIRECT("FECHA_"&amp;$B892,1),"INCUMPLIDA","PROCESO"), "VERIFICAR FECHA")),"SIN VALOR AVANCE")</f>
        <v>PROCESO</v>
      </c>
    </row>
    <row r="893" spans="1:17" ht="195" customHeight="1" x14ac:dyDescent="0.2">
      <c r="A893" s="331" t="s">
        <v>17</v>
      </c>
      <c r="B893" s="332" t="s">
        <v>14</v>
      </c>
      <c r="C893" s="767"/>
      <c r="D893" s="767"/>
      <c r="E893" s="769"/>
      <c r="F893" s="769"/>
      <c r="G893" s="336" t="s">
        <v>3558</v>
      </c>
      <c r="H893" s="341" t="s">
        <v>3559</v>
      </c>
      <c r="I893" s="341" t="s">
        <v>3560</v>
      </c>
      <c r="J893" s="333" t="s">
        <v>3561</v>
      </c>
      <c r="K893" s="339">
        <v>45597</v>
      </c>
      <c r="L893" s="918">
        <v>45991</v>
      </c>
      <c r="M893" s="324">
        <f t="shared" si="41"/>
        <v>56.285714285714285</v>
      </c>
      <c r="N893" s="325">
        <v>0</v>
      </c>
      <c r="O893" s="321" t="s">
        <v>3518</v>
      </c>
      <c r="P893" s="325">
        <f>IF(B894="ITRC",N893,N893/J893)</f>
        <v>0</v>
      </c>
      <c r="Q893" s="326" t="str" cm="1">
        <f t="array" aca="1" ref="Q893" ca="1">IF(ISNUMBER(P893),IF(P893=100%,"CUMPLIDA",IF(AND(ISNUMBER(L893),ISNUMBER(INDIRECT("FECHA_"&amp;$B893,1))), IF(L893&lt;=INDIRECT("FECHA_"&amp;$B893,1),"INCUMPLIDA","PROCESO"), "VERIFICAR FECHA")),"SIN VALOR AVANCE")</f>
        <v>PROCESO</v>
      </c>
    </row>
    <row r="894" spans="1:17" ht="135" customHeight="1" x14ac:dyDescent="0.2">
      <c r="A894" s="331" t="s">
        <v>17</v>
      </c>
      <c r="B894" s="332" t="s">
        <v>14</v>
      </c>
      <c r="C894" s="767" t="s">
        <v>3562</v>
      </c>
      <c r="D894" s="767" t="s">
        <v>3513</v>
      </c>
      <c r="E894" s="768" t="s">
        <v>3563</v>
      </c>
      <c r="F894" s="769" t="s">
        <v>3564</v>
      </c>
      <c r="G894" s="336" t="s">
        <v>3565</v>
      </c>
      <c r="H894" s="321" t="s">
        <v>3566</v>
      </c>
      <c r="I894" s="321" t="s">
        <v>3567</v>
      </c>
      <c r="J894" s="333">
        <v>2</v>
      </c>
      <c r="K894" s="323">
        <v>45698</v>
      </c>
      <c r="L894" s="323">
        <v>46022</v>
      </c>
      <c r="M894" s="324">
        <f t="shared" si="41"/>
        <v>46.285714285714285</v>
      </c>
      <c r="N894" s="325">
        <v>0.6</v>
      </c>
      <c r="O894" s="360" t="s">
        <v>3568</v>
      </c>
      <c r="P894" s="325">
        <f t="shared" ref="P894:P957" si="43">IF(B894="ITRC",N894,N894/J894)</f>
        <v>0.6</v>
      </c>
      <c r="Q894" s="326" t="str" cm="1">
        <f t="array" aca="1" ref="Q894" ca="1">IF(ISNUMBER(P894),IF(P894=100%,"CUMPLIDA",IF(AND(ISNUMBER(L894),ISNUMBER(INDIRECT("FECHA_"&amp;$B894,1))), IF(L894&lt;=INDIRECT("FECHA_"&amp;$B894,1),"INCUMPLIDA","PROCESO"), "VERIFICAR FECHA")),"SIN VALOR AVANCE")</f>
        <v>PROCESO</v>
      </c>
    </row>
    <row r="895" spans="1:17" ht="300" x14ac:dyDescent="0.2">
      <c r="A895" s="331" t="s">
        <v>17</v>
      </c>
      <c r="B895" s="332" t="s">
        <v>14</v>
      </c>
      <c r="C895" s="767"/>
      <c r="D895" s="767"/>
      <c r="E895" s="768"/>
      <c r="F895" s="769"/>
      <c r="G895" s="320" t="s">
        <v>3569</v>
      </c>
      <c r="H895" s="321" t="s">
        <v>3570</v>
      </c>
      <c r="I895" s="321" t="s">
        <v>3571</v>
      </c>
      <c r="J895" s="333">
        <v>1</v>
      </c>
      <c r="K895" s="323">
        <v>45722</v>
      </c>
      <c r="L895" s="323">
        <v>46022</v>
      </c>
      <c r="M895" s="324">
        <f t="shared" si="41"/>
        <v>42.857142857142854</v>
      </c>
      <c r="N895" s="325">
        <v>0</v>
      </c>
      <c r="O895" s="360" t="s">
        <v>3568</v>
      </c>
      <c r="P895" s="325">
        <f t="shared" si="43"/>
        <v>0</v>
      </c>
      <c r="Q895" s="326" t="str" cm="1">
        <f t="array" aca="1" ref="Q895" ca="1">IF(ISNUMBER(P895),IF(P895=100%,"CUMPLIDA",IF(AND(ISNUMBER(L895),ISNUMBER(INDIRECT("FECHA_"&amp;$B895,1))), IF(L895&lt;=INDIRECT("FECHA_"&amp;$B895,1),"INCUMPLIDA","PROCESO"), "VERIFICAR FECHA")),"SIN VALOR AVANCE")</f>
        <v>PROCESO</v>
      </c>
    </row>
    <row r="896" spans="1:17" ht="165" x14ac:dyDescent="0.2">
      <c r="A896" s="331" t="s">
        <v>17</v>
      </c>
      <c r="B896" s="332" t="s">
        <v>14</v>
      </c>
      <c r="C896" s="767"/>
      <c r="D896" s="767"/>
      <c r="E896" s="768"/>
      <c r="F896" s="769"/>
      <c r="G896" s="320" t="s">
        <v>3572</v>
      </c>
      <c r="H896" s="321" t="s">
        <v>3573</v>
      </c>
      <c r="I896" s="335" t="s">
        <v>3574</v>
      </c>
      <c r="J896" s="333">
        <v>1</v>
      </c>
      <c r="K896" s="323">
        <v>45698</v>
      </c>
      <c r="L896" s="323">
        <v>46022</v>
      </c>
      <c r="M896" s="324">
        <f t="shared" si="41"/>
        <v>46.285714285714285</v>
      </c>
      <c r="N896" s="325">
        <v>0</v>
      </c>
      <c r="O896" s="360" t="s">
        <v>3575</v>
      </c>
      <c r="P896" s="325">
        <f t="shared" si="43"/>
        <v>0</v>
      </c>
      <c r="Q896" s="326" t="str" cm="1">
        <f t="array" aca="1" ref="Q896" ca="1">IF(ISNUMBER(P896),IF(P896=100%,"CUMPLIDA",IF(AND(ISNUMBER(L896),ISNUMBER(INDIRECT("FECHA_"&amp;$B896,1))), IF(L896&lt;=INDIRECT("FECHA_"&amp;$B896,1),"INCUMPLIDA","PROCESO"), "VERIFICAR FECHA")),"SIN VALOR AVANCE")</f>
        <v>PROCESO</v>
      </c>
    </row>
    <row r="897" spans="1:17" ht="215.25" customHeight="1" x14ac:dyDescent="0.2">
      <c r="A897" s="331" t="s">
        <v>17</v>
      </c>
      <c r="B897" s="332" t="s">
        <v>14</v>
      </c>
      <c r="C897" s="767"/>
      <c r="D897" s="767"/>
      <c r="E897" s="768" t="s">
        <v>3576</v>
      </c>
      <c r="F897" s="769"/>
      <c r="G897" s="334" t="s">
        <v>3577</v>
      </c>
      <c r="H897" s="321" t="s">
        <v>3578</v>
      </c>
      <c r="I897" s="321" t="s">
        <v>3579</v>
      </c>
      <c r="J897" s="333">
        <v>1</v>
      </c>
      <c r="K897" s="323">
        <v>45698</v>
      </c>
      <c r="L897" s="323">
        <v>45747</v>
      </c>
      <c r="M897" s="324">
        <f t="shared" si="41"/>
        <v>7</v>
      </c>
      <c r="N897" s="325">
        <v>1</v>
      </c>
      <c r="O897" s="361" t="s">
        <v>3580</v>
      </c>
      <c r="P897" s="325">
        <f t="shared" si="43"/>
        <v>1</v>
      </c>
      <c r="Q897" s="326" t="str" cm="1">
        <f t="array" aca="1" ref="Q897" ca="1">IF(ISNUMBER(P897),IF(P897=100%,"CUMPLIDA",IF(AND(ISNUMBER(L897),ISNUMBER(INDIRECT("FECHA_"&amp;$B897,1))), IF(L897&lt;=INDIRECT("FECHA_"&amp;$B897,1),"INCUMPLIDA","PROCESO"), "VERIFICAR FECHA")),"SIN VALOR AVANCE")</f>
        <v>CUMPLIDA</v>
      </c>
    </row>
    <row r="898" spans="1:17" ht="180" x14ac:dyDescent="0.2">
      <c r="A898" s="331" t="s">
        <v>17</v>
      </c>
      <c r="B898" s="332" t="s">
        <v>14</v>
      </c>
      <c r="C898" s="767"/>
      <c r="D898" s="767"/>
      <c r="E898" s="768"/>
      <c r="F898" s="769"/>
      <c r="G898" s="334" t="s">
        <v>3581</v>
      </c>
      <c r="H898" s="321" t="s">
        <v>3582</v>
      </c>
      <c r="I898" s="321" t="s">
        <v>3583</v>
      </c>
      <c r="J898" s="333">
        <v>2</v>
      </c>
      <c r="K898" s="323">
        <v>45719</v>
      </c>
      <c r="L898" s="323">
        <v>46022</v>
      </c>
      <c r="M898" s="324">
        <f t="shared" si="41"/>
        <v>43.285714285714285</v>
      </c>
      <c r="N898" s="325">
        <v>0.6</v>
      </c>
      <c r="O898" s="361" t="s">
        <v>3584</v>
      </c>
      <c r="P898" s="325">
        <f t="shared" si="43"/>
        <v>0.6</v>
      </c>
      <c r="Q898" s="326" t="str" cm="1">
        <f t="array" aca="1" ref="Q898" ca="1">IF(ISNUMBER(P898),IF(P898=100%,"CUMPLIDA",IF(AND(ISNUMBER(L898),ISNUMBER(INDIRECT("FECHA_"&amp;$B898,1))), IF(L898&lt;=INDIRECT("FECHA_"&amp;$B898,1),"INCUMPLIDA","PROCESO"), "VERIFICAR FECHA")),"SIN VALOR AVANCE")</f>
        <v>PROCESO</v>
      </c>
    </row>
    <row r="899" spans="1:17" ht="300.75" customHeight="1" x14ac:dyDescent="0.2">
      <c r="A899" s="331" t="s">
        <v>17</v>
      </c>
      <c r="B899" s="332" t="s">
        <v>14</v>
      </c>
      <c r="C899" s="767"/>
      <c r="D899" s="767"/>
      <c r="E899" s="768" t="s">
        <v>3585</v>
      </c>
      <c r="F899" s="769"/>
      <c r="G899" s="336" t="s">
        <v>3586</v>
      </c>
      <c r="H899" s="321" t="s">
        <v>3587</v>
      </c>
      <c r="I899" s="341" t="s">
        <v>3588</v>
      </c>
      <c r="J899" s="333">
        <v>1</v>
      </c>
      <c r="K899" s="323">
        <v>45698</v>
      </c>
      <c r="L899" s="323">
        <v>46022</v>
      </c>
      <c r="M899" s="324">
        <f t="shared" si="41"/>
        <v>46.285714285714285</v>
      </c>
      <c r="N899" s="325">
        <v>0</v>
      </c>
      <c r="O899" s="341" t="s">
        <v>3589</v>
      </c>
      <c r="P899" s="325">
        <f t="shared" si="43"/>
        <v>0</v>
      </c>
      <c r="Q899" s="326" t="str" cm="1">
        <f t="array" aca="1" ref="Q899" ca="1">IF(ISNUMBER(P899),IF(P899=100%,"CUMPLIDA",IF(AND(ISNUMBER(L899),ISNUMBER(INDIRECT("FECHA_"&amp;$B899,1))), IF(L899&lt;=INDIRECT("FECHA_"&amp;$B899,1),"INCUMPLIDA","PROCESO"), "VERIFICAR FECHA")),"SIN VALOR AVANCE")</f>
        <v>PROCESO</v>
      </c>
    </row>
    <row r="900" spans="1:17" ht="225" x14ac:dyDescent="0.2">
      <c r="A900" s="331" t="s">
        <v>17</v>
      </c>
      <c r="B900" s="332" t="s">
        <v>14</v>
      </c>
      <c r="C900" s="767"/>
      <c r="D900" s="767"/>
      <c r="E900" s="768"/>
      <c r="F900" s="769"/>
      <c r="G900" s="320" t="s">
        <v>3590</v>
      </c>
      <c r="H900" s="321" t="s">
        <v>3591</v>
      </c>
      <c r="I900" s="321" t="s">
        <v>3592</v>
      </c>
      <c r="J900" s="333">
        <v>1</v>
      </c>
      <c r="K900" s="323">
        <v>45698</v>
      </c>
      <c r="L900" s="323">
        <v>46022</v>
      </c>
      <c r="M900" s="324">
        <f t="shared" si="41"/>
        <v>46.285714285714285</v>
      </c>
      <c r="N900" s="325">
        <v>0.4</v>
      </c>
      <c r="O900" s="341" t="s">
        <v>3589</v>
      </c>
      <c r="P900" s="325">
        <f t="shared" si="43"/>
        <v>0.4</v>
      </c>
      <c r="Q900" s="326" t="str" cm="1">
        <f t="array" aca="1" ref="Q900" ca="1">IF(ISNUMBER(P900),IF(P900=100%,"CUMPLIDA",IF(AND(ISNUMBER(L900),ISNUMBER(INDIRECT("FECHA_"&amp;$B900,1))), IF(L900&lt;=INDIRECT("FECHA_"&amp;$B900,1),"INCUMPLIDA","PROCESO"), "VERIFICAR FECHA")),"SIN VALOR AVANCE")</f>
        <v>PROCESO</v>
      </c>
    </row>
    <row r="901" spans="1:17" ht="409.5" x14ac:dyDescent="0.2">
      <c r="A901" s="331" t="s">
        <v>17</v>
      </c>
      <c r="B901" s="332" t="s">
        <v>14</v>
      </c>
      <c r="C901" s="767"/>
      <c r="D901" s="767"/>
      <c r="E901" s="768"/>
      <c r="F901" s="769"/>
      <c r="G901" s="320" t="s">
        <v>3593</v>
      </c>
      <c r="H901" s="321" t="s">
        <v>3594</v>
      </c>
      <c r="I901" s="321" t="s">
        <v>3595</v>
      </c>
      <c r="J901" s="333">
        <v>1</v>
      </c>
      <c r="K901" s="323">
        <v>45698</v>
      </c>
      <c r="L901" s="323">
        <v>46022</v>
      </c>
      <c r="M901" s="324">
        <f t="shared" si="41"/>
        <v>46.285714285714285</v>
      </c>
      <c r="N901" s="325">
        <v>0</v>
      </c>
      <c r="O901" s="341" t="s">
        <v>3596</v>
      </c>
      <c r="P901" s="325">
        <f t="shared" si="43"/>
        <v>0</v>
      </c>
      <c r="Q901" s="326" t="str" cm="1">
        <f t="array" aca="1" ref="Q901" ca="1">IF(ISNUMBER(P901),IF(P901=100%,"CUMPLIDA",IF(AND(ISNUMBER(L901),ISNUMBER(INDIRECT("FECHA_"&amp;$B901,1))), IF(L901&lt;=INDIRECT("FECHA_"&amp;$B901,1),"INCUMPLIDA","PROCESO"), "VERIFICAR FECHA")),"SIN VALOR AVANCE")</f>
        <v>PROCESO</v>
      </c>
    </row>
    <row r="902" spans="1:17" ht="315" customHeight="1" x14ac:dyDescent="0.2">
      <c r="A902" s="331" t="s">
        <v>17</v>
      </c>
      <c r="B902" s="332" t="s">
        <v>14</v>
      </c>
      <c r="C902" s="767"/>
      <c r="D902" s="767"/>
      <c r="E902" s="768" t="s">
        <v>3597</v>
      </c>
      <c r="F902" s="769"/>
      <c r="G902" s="336" t="s">
        <v>3598</v>
      </c>
      <c r="H902" s="321" t="s">
        <v>3599</v>
      </c>
      <c r="I902" s="341" t="s">
        <v>3600</v>
      </c>
      <c r="J902" s="333">
        <v>1</v>
      </c>
      <c r="K902" s="339">
        <v>45698</v>
      </c>
      <c r="L902" s="339">
        <v>46022</v>
      </c>
      <c r="M902" s="324">
        <f t="shared" si="41"/>
        <v>46.285714285714285</v>
      </c>
      <c r="N902" s="325">
        <v>0.25</v>
      </c>
      <c r="O902" s="341" t="s">
        <v>3589</v>
      </c>
      <c r="P902" s="325">
        <f t="shared" si="43"/>
        <v>0.25</v>
      </c>
      <c r="Q902" s="326" t="str" cm="1">
        <f t="array" aca="1" ref="Q902" ca="1">IF(ISNUMBER(P902),IF(P902=100%,"CUMPLIDA",IF(AND(ISNUMBER(L902),ISNUMBER(INDIRECT("FECHA_"&amp;$B902,1))), IF(L902&lt;=INDIRECT("FECHA_"&amp;$B902,1),"INCUMPLIDA","PROCESO"), "VERIFICAR FECHA")),"SIN VALOR AVANCE")</f>
        <v>PROCESO</v>
      </c>
    </row>
    <row r="903" spans="1:17" ht="225" customHeight="1" x14ac:dyDescent="0.2">
      <c r="A903" s="331" t="s">
        <v>17</v>
      </c>
      <c r="B903" s="332" t="s">
        <v>14</v>
      </c>
      <c r="C903" s="767"/>
      <c r="D903" s="767"/>
      <c r="E903" s="768"/>
      <c r="F903" s="769"/>
      <c r="G903" s="336" t="s">
        <v>3601</v>
      </c>
      <c r="H903" s="321" t="s">
        <v>3602</v>
      </c>
      <c r="I903" s="321" t="s">
        <v>3603</v>
      </c>
      <c r="J903" s="333">
        <v>1</v>
      </c>
      <c r="K903" s="338">
        <v>45698</v>
      </c>
      <c r="L903" s="338">
        <v>46022</v>
      </c>
      <c r="M903" s="324">
        <f t="shared" si="41"/>
        <v>46.285714285714285</v>
      </c>
      <c r="N903" s="325">
        <v>0.25</v>
      </c>
      <c r="O903" s="341" t="s">
        <v>3589</v>
      </c>
      <c r="P903" s="325">
        <f t="shared" si="43"/>
        <v>0.25</v>
      </c>
      <c r="Q903" s="326" t="str" cm="1">
        <f t="array" aca="1" ref="Q903" ca="1">IF(ISNUMBER(P903),IF(P903=100%,"CUMPLIDA",IF(AND(ISNUMBER(L903),ISNUMBER(INDIRECT("FECHA_"&amp;$B903,1))), IF(L903&lt;=INDIRECT("FECHA_"&amp;$B903,1),"INCUMPLIDA","PROCESO"), "VERIFICAR FECHA")),"SIN VALOR AVANCE")</f>
        <v>PROCESO</v>
      </c>
    </row>
    <row r="904" spans="1:17" ht="372" customHeight="1" x14ac:dyDescent="0.2">
      <c r="A904" s="331" t="s">
        <v>17</v>
      </c>
      <c r="B904" s="332" t="s">
        <v>14</v>
      </c>
      <c r="C904" s="767"/>
      <c r="D904" s="767"/>
      <c r="E904" s="768" t="s">
        <v>3604</v>
      </c>
      <c r="F904" s="769"/>
      <c r="G904" s="336" t="s">
        <v>3605</v>
      </c>
      <c r="H904" s="321" t="s">
        <v>3606</v>
      </c>
      <c r="I904" s="341" t="s">
        <v>3607</v>
      </c>
      <c r="J904" s="333">
        <v>1</v>
      </c>
      <c r="K904" s="339">
        <v>45698</v>
      </c>
      <c r="L904" s="339">
        <v>45900</v>
      </c>
      <c r="M904" s="324">
        <f t="shared" si="41"/>
        <v>28.857142857142858</v>
      </c>
      <c r="N904" s="325">
        <v>0.7</v>
      </c>
      <c r="O904" s="341" t="s">
        <v>3608</v>
      </c>
      <c r="P904" s="325">
        <f t="shared" si="43"/>
        <v>0.7</v>
      </c>
      <c r="Q904" s="326" t="str" cm="1">
        <f t="array" aca="1" ref="Q904" ca="1">IF(ISNUMBER(P904),IF(P904=100%,"CUMPLIDA",IF(AND(ISNUMBER(L904),ISNUMBER(INDIRECT("FECHA_"&amp;$B904,1))), IF(L904&lt;=INDIRECT("FECHA_"&amp;$B904,1),"INCUMPLIDA","PROCESO"), "VERIFICAR FECHA")),"SIN VALOR AVANCE")</f>
        <v>PROCESO</v>
      </c>
    </row>
    <row r="905" spans="1:17" ht="255" x14ac:dyDescent="0.2">
      <c r="A905" s="331" t="s">
        <v>17</v>
      </c>
      <c r="B905" s="332" t="s">
        <v>14</v>
      </c>
      <c r="C905" s="767"/>
      <c r="D905" s="767"/>
      <c r="E905" s="768"/>
      <c r="F905" s="769"/>
      <c r="G905" s="320" t="s">
        <v>3609</v>
      </c>
      <c r="H905" s="321" t="s">
        <v>3610</v>
      </c>
      <c r="I905" s="321" t="s">
        <v>3607</v>
      </c>
      <c r="J905" s="333">
        <v>1</v>
      </c>
      <c r="K905" s="338">
        <v>45698</v>
      </c>
      <c r="L905" s="338">
        <v>45900</v>
      </c>
      <c r="M905" s="324">
        <f t="shared" si="41"/>
        <v>28.857142857142858</v>
      </c>
      <c r="N905" s="325">
        <v>1</v>
      </c>
      <c r="O905" s="321" t="s">
        <v>3611</v>
      </c>
      <c r="P905" s="325">
        <f t="shared" si="43"/>
        <v>1</v>
      </c>
      <c r="Q905" s="326" t="str" cm="1">
        <f t="array" aca="1" ref="Q905" ca="1">IF(ISNUMBER(P905),IF(P905=100%,"CUMPLIDA",IF(AND(ISNUMBER(L905),ISNUMBER(INDIRECT("FECHA_"&amp;$B905,1))), IF(L905&lt;=INDIRECT("FECHA_"&amp;$B905,1),"INCUMPLIDA","PROCESO"), "VERIFICAR FECHA")),"SIN VALOR AVANCE")</f>
        <v>CUMPLIDA</v>
      </c>
    </row>
    <row r="906" spans="1:17" ht="405" customHeight="1" x14ac:dyDescent="0.2">
      <c r="A906" s="331" t="s">
        <v>17</v>
      </c>
      <c r="B906" s="332" t="s">
        <v>14</v>
      </c>
      <c r="C906" s="767"/>
      <c r="D906" s="767"/>
      <c r="E906" s="768"/>
      <c r="F906" s="769"/>
      <c r="G906" s="320" t="s">
        <v>3612</v>
      </c>
      <c r="H906" s="321" t="s">
        <v>3613</v>
      </c>
      <c r="I906" s="321" t="s">
        <v>3614</v>
      </c>
      <c r="J906" s="333">
        <v>1</v>
      </c>
      <c r="K906" s="338">
        <v>45332</v>
      </c>
      <c r="L906" s="338">
        <v>45900</v>
      </c>
      <c r="M906" s="324">
        <f t="shared" si="41"/>
        <v>81.142857142857139</v>
      </c>
      <c r="N906" s="325">
        <v>0.7</v>
      </c>
      <c r="O906" s="321" t="s">
        <v>3615</v>
      </c>
      <c r="P906" s="325">
        <f t="shared" si="43"/>
        <v>0.7</v>
      </c>
      <c r="Q906" s="326" t="str" cm="1">
        <f t="array" aca="1" ref="Q906" ca="1">IF(ISNUMBER(P906),IF(P906=100%,"CUMPLIDA",IF(AND(ISNUMBER(L906),ISNUMBER(INDIRECT("FECHA_"&amp;$B906,1))), IF(L906&lt;=INDIRECT("FECHA_"&amp;$B906,1),"INCUMPLIDA","PROCESO"), "VERIFICAR FECHA")),"SIN VALOR AVANCE")</f>
        <v>PROCESO</v>
      </c>
    </row>
    <row r="907" spans="1:17" ht="240" customHeight="1" x14ac:dyDescent="0.2">
      <c r="A907" s="331" t="s">
        <v>17</v>
      </c>
      <c r="B907" s="332" t="s">
        <v>14</v>
      </c>
      <c r="C907" s="767"/>
      <c r="D907" s="767"/>
      <c r="E907" s="768"/>
      <c r="F907" s="769"/>
      <c r="G907" s="336" t="s">
        <v>3616</v>
      </c>
      <c r="H907" s="321" t="s">
        <v>3617</v>
      </c>
      <c r="I907" s="341" t="s">
        <v>3618</v>
      </c>
      <c r="J907" s="333">
        <v>1</v>
      </c>
      <c r="K907" s="338">
        <v>45332</v>
      </c>
      <c r="L907" s="338">
        <v>45900</v>
      </c>
      <c r="M907" s="324">
        <f t="shared" si="41"/>
        <v>81.142857142857139</v>
      </c>
      <c r="N907" s="325">
        <v>0.7</v>
      </c>
      <c r="O907" s="341" t="s">
        <v>3619</v>
      </c>
      <c r="P907" s="325">
        <f t="shared" si="43"/>
        <v>0.7</v>
      </c>
      <c r="Q907" s="326" t="str" cm="1">
        <f t="array" aca="1" ref="Q907" ca="1">IF(ISNUMBER(P907),IF(P907=100%,"CUMPLIDA",IF(AND(ISNUMBER(L907),ISNUMBER(INDIRECT("FECHA_"&amp;$B907,1))), IF(L907&lt;=INDIRECT("FECHA_"&amp;$B907,1),"INCUMPLIDA","PROCESO"), "VERIFICAR FECHA")),"SIN VALOR AVANCE")</f>
        <v>PROCESO</v>
      </c>
    </row>
    <row r="908" spans="1:17" ht="165" x14ac:dyDescent="0.2">
      <c r="A908" s="331" t="s">
        <v>17</v>
      </c>
      <c r="B908" s="332" t="s">
        <v>14</v>
      </c>
      <c r="C908" s="767"/>
      <c r="D908" s="767"/>
      <c r="E908" s="768"/>
      <c r="F908" s="769"/>
      <c r="G908" s="336" t="s">
        <v>3620</v>
      </c>
      <c r="H908" s="321" t="s">
        <v>3621</v>
      </c>
      <c r="I908" s="341" t="s">
        <v>3618</v>
      </c>
      <c r="J908" s="333">
        <v>1</v>
      </c>
      <c r="K908" s="338">
        <v>45332</v>
      </c>
      <c r="L908" s="338">
        <v>45900</v>
      </c>
      <c r="M908" s="324">
        <f t="shared" si="41"/>
        <v>81.142857142857139</v>
      </c>
      <c r="N908" s="325">
        <v>0.2</v>
      </c>
      <c r="O908" s="341" t="s">
        <v>3622</v>
      </c>
      <c r="P908" s="325">
        <f t="shared" si="43"/>
        <v>0.2</v>
      </c>
      <c r="Q908" s="326" t="str" cm="1">
        <f t="array" aca="1" ref="Q908" ca="1">IF(ISNUMBER(P908),IF(P908=100%,"CUMPLIDA",IF(AND(ISNUMBER(L908),ISNUMBER(INDIRECT("FECHA_"&amp;$B908,1))), IF(L908&lt;=INDIRECT("FECHA_"&amp;$B908,1),"INCUMPLIDA","PROCESO"), "VERIFICAR FECHA")),"SIN VALOR AVANCE")</f>
        <v>PROCESO</v>
      </c>
    </row>
    <row r="909" spans="1:17" ht="270" x14ac:dyDescent="0.2">
      <c r="A909" s="331" t="s">
        <v>17</v>
      </c>
      <c r="B909" s="332" t="s">
        <v>14</v>
      </c>
      <c r="C909" s="767"/>
      <c r="D909" s="767"/>
      <c r="E909" s="768"/>
      <c r="F909" s="769"/>
      <c r="G909" s="336" t="s">
        <v>3623</v>
      </c>
      <c r="H909" s="321" t="s">
        <v>3624</v>
      </c>
      <c r="I909" s="341" t="s">
        <v>3625</v>
      </c>
      <c r="J909" s="333">
        <v>3</v>
      </c>
      <c r="K909" s="338">
        <v>45717</v>
      </c>
      <c r="L909" s="338">
        <v>46022</v>
      </c>
      <c r="M909" s="324">
        <f t="shared" si="41"/>
        <v>43.571428571428569</v>
      </c>
      <c r="N909" s="325">
        <v>0.1</v>
      </c>
      <c r="O909" s="341" t="s">
        <v>3619</v>
      </c>
      <c r="P909" s="325">
        <f t="shared" si="43"/>
        <v>0.1</v>
      </c>
      <c r="Q909" s="326" t="str" cm="1">
        <f t="array" aca="1" ref="Q909" ca="1">IF(ISNUMBER(P909),IF(P909=100%,"CUMPLIDA",IF(AND(ISNUMBER(L909),ISNUMBER(INDIRECT("FECHA_"&amp;$B909,1))), IF(L909&lt;=INDIRECT("FECHA_"&amp;$B909,1),"INCUMPLIDA","PROCESO"), "VERIFICAR FECHA")),"SIN VALOR AVANCE")</f>
        <v>PROCESO</v>
      </c>
    </row>
    <row r="910" spans="1:17" ht="195" customHeight="1" x14ac:dyDescent="0.2">
      <c r="A910" s="331" t="s">
        <v>17</v>
      </c>
      <c r="B910" s="332" t="s">
        <v>14</v>
      </c>
      <c r="C910" s="767"/>
      <c r="D910" s="767"/>
      <c r="E910" s="768"/>
      <c r="F910" s="769"/>
      <c r="G910" s="336" t="s">
        <v>3626</v>
      </c>
      <c r="H910" s="321" t="s">
        <v>3627</v>
      </c>
      <c r="I910" s="341" t="s">
        <v>3625</v>
      </c>
      <c r="J910" s="333">
        <v>3</v>
      </c>
      <c r="K910" s="338">
        <v>45717</v>
      </c>
      <c r="L910" s="338">
        <v>46022</v>
      </c>
      <c r="M910" s="324">
        <f t="shared" si="41"/>
        <v>43.571428571428569</v>
      </c>
      <c r="N910" s="325">
        <v>0.1</v>
      </c>
      <c r="O910" s="341" t="s">
        <v>3619</v>
      </c>
      <c r="P910" s="325">
        <f t="shared" si="43"/>
        <v>0.1</v>
      </c>
      <c r="Q910" s="326" t="str" cm="1">
        <f t="array" aca="1" ref="Q910" ca="1">IF(ISNUMBER(P910),IF(P910=100%,"CUMPLIDA",IF(AND(ISNUMBER(L910),ISNUMBER(INDIRECT("FECHA_"&amp;$B910,1))), IF(L910&lt;=INDIRECT("FECHA_"&amp;$B910,1),"INCUMPLIDA","PROCESO"), "VERIFICAR FECHA")),"SIN VALOR AVANCE")</f>
        <v>PROCESO</v>
      </c>
    </row>
    <row r="911" spans="1:17" ht="225" customHeight="1" x14ac:dyDescent="0.2">
      <c r="A911" s="331" t="s">
        <v>17</v>
      </c>
      <c r="B911" s="332" t="s">
        <v>14</v>
      </c>
      <c r="C911" s="767"/>
      <c r="D911" s="767"/>
      <c r="E911" s="768"/>
      <c r="F911" s="769"/>
      <c r="G911" s="336" t="s">
        <v>3628</v>
      </c>
      <c r="H911" s="321" t="s">
        <v>3629</v>
      </c>
      <c r="I911" s="341" t="s">
        <v>3630</v>
      </c>
      <c r="J911" s="333">
        <v>1</v>
      </c>
      <c r="K911" s="338">
        <v>45698</v>
      </c>
      <c r="L911" s="338">
        <v>45838</v>
      </c>
      <c r="M911" s="324">
        <f t="shared" si="41"/>
        <v>20</v>
      </c>
      <c r="N911" s="325">
        <v>1</v>
      </c>
      <c r="O911" s="341" t="s">
        <v>3631</v>
      </c>
      <c r="P911" s="325">
        <f t="shared" si="43"/>
        <v>1</v>
      </c>
      <c r="Q911" s="326" t="str" cm="1">
        <f t="array" aca="1" ref="Q911" ca="1">IF(ISNUMBER(P911),IF(P911=100%,"CUMPLIDA",IF(AND(ISNUMBER(L911),ISNUMBER(INDIRECT("FECHA_"&amp;$B911,1))), IF(L911&lt;=INDIRECT("FECHA_"&amp;$B911,1),"INCUMPLIDA","PROCESO"), "VERIFICAR FECHA")),"SIN VALOR AVANCE")</f>
        <v>CUMPLIDA</v>
      </c>
    </row>
    <row r="912" spans="1:17" ht="186.75" customHeight="1" x14ac:dyDescent="0.2">
      <c r="A912" s="331" t="s">
        <v>17</v>
      </c>
      <c r="B912" s="332" t="s">
        <v>14</v>
      </c>
      <c r="C912" s="767"/>
      <c r="D912" s="767"/>
      <c r="E912" s="768" t="s">
        <v>3632</v>
      </c>
      <c r="F912" s="769"/>
      <c r="G912" s="336" t="s">
        <v>3633</v>
      </c>
      <c r="H912" s="321" t="s">
        <v>3634</v>
      </c>
      <c r="I912" s="341" t="s">
        <v>3630</v>
      </c>
      <c r="J912" s="333">
        <v>1</v>
      </c>
      <c r="K912" s="338">
        <v>45703</v>
      </c>
      <c r="L912" s="338">
        <v>45838</v>
      </c>
      <c r="M912" s="324">
        <f t="shared" si="41"/>
        <v>19.285714285714285</v>
      </c>
      <c r="N912" s="325">
        <v>1</v>
      </c>
      <c r="O912" s="341" t="s">
        <v>3631</v>
      </c>
      <c r="P912" s="325">
        <f t="shared" si="43"/>
        <v>1</v>
      </c>
      <c r="Q912" s="326" t="str" cm="1">
        <f t="array" aca="1" ref="Q912" ca="1">IF(ISNUMBER(P912),IF(P912=100%,"CUMPLIDA",IF(AND(ISNUMBER(L912),ISNUMBER(INDIRECT("FECHA_"&amp;$B912,1))), IF(L912&lt;=INDIRECT("FECHA_"&amp;$B912,1),"INCUMPLIDA","PROCESO"), "VERIFICAR FECHA")),"SIN VALOR AVANCE")</f>
        <v>CUMPLIDA</v>
      </c>
    </row>
    <row r="913" spans="1:17" ht="135" customHeight="1" x14ac:dyDescent="0.2">
      <c r="A913" s="331" t="s">
        <v>17</v>
      </c>
      <c r="B913" s="332" t="s">
        <v>14</v>
      </c>
      <c r="C913" s="767"/>
      <c r="D913" s="767"/>
      <c r="E913" s="768"/>
      <c r="F913" s="769"/>
      <c r="G913" s="336" t="s">
        <v>3635</v>
      </c>
      <c r="H913" s="321" t="s">
        <v>3636</v>
      </c>
      <c r="I913" s="341" t="s">
        <v>3637</v>
      </c>
      <c r="J913" s="333">
        <v>2</v>
      </c>
      <c r="K913" s="338">
        <v>45703</v>
      </c>
      <c r="L913" s="338">
        <v>45777</v>
      </c>
      <c r="M913" s="324">
        <f t="shared" si="41"/>
        <v>10.571428571428571</v>
      </c>
      <c r="N913" s="325">
        <v>1</v>
      </c>
      <c r="O913" s="341" t="s">
        <v>3631</v>
      </c>
      <c r="P913" s="325">
        <f t="shared" si="43"/>
        <v>1</v>
      </c>
      <c r="Q913" s="326" t="str" cm="1">
        <f t="array" aca="1" ref="Q913" ca="1">IF(ISNUMBER(P913),IF(P913=100%,"CUMPLIDA",IF(AND(ISNUMBER(L913),ISNUMBER(INDIRECT("FECHA_"&amp;$B913,1))), IF(L913&lt;=INDIRECT("FECHA_"&amp;$B913,1),"INCUMPLIDA","PROCESO"), "VERIFICAR FECHA")),"SIN VALOR AVANCE")</f>
        <v>CUMPLIDA</v>
      </c>
    </row>
    <row r="914" spans="1:17" ht="174" customHeight="1" x14ac:dyDescent="0.2">
      <c r="A914" s="331" t="s">
        <v>17</v>
      </c>
      <c r="B914" s="332" t="s">
        <v>14</v>
      </c>
      <c r="C914" s="767"/>
      <c r="D914" s="767"/>
      <c r="E914" s="768"/>
      <c r="F914" s="769"/>
      <c r="G914" s="336" t="s">
        <v>3638</v>
      </c>
      <c r="H914" s="321" t="s">
        <v>3639</v>
      </c>
      <c r="I914" s="341" t="s">
        <v>3637</v>
      </c>
      <c r="J914" s="333">
        <v>2</v>
      </c>
      <c r="K914" s="338">
        <v>45839</v>
      </c>
      <c r="L914" s="338">
        <v>45869</v>
      </c>
      <c r="M914" s="324">
        <f t="shared" si="41"/>
        <v>4.2857142857142856</v>
      </c>
      <c r="N914" s="325">
        <v>0</v>
      </c>
      <c r="O914" s="341" t="s">
        <v>3631</v>
      </c>
      <c r="P914" s="325">
        <f t="shared" si="43"/>
        <v>0</v>
      </c>
      <c r="Q914" s="326" t="str" cm="1">
        <f t="array" aca="1" ref="Q914" ca="1">IF(ISNUMBER(P914),IF(P914=100%,"CUMPLIDA",IF(AND(ISNUMBER(L914),ISNUMBER(INDIRECT("FECHA_"&amp;$B914,1))), IF(L914&lt;=INDIRECT("FECHA_"&amp;$B914,1),"INCUMPLIDA","PROCESO"), "VERIFICAR FECHA")),"SIN VALOR AVANCE")</f>
        <v>PROCESO</v>
      </c>
    </row>
    <row r="915" spans="1:17" ht="243.75" customHeight="1" x14ac:dyDescent="0.2">
      <c r="A915" s="331" t="s">
        <v>17</v>
      </c>
      <c r="B915" s="332" t="s">
        <v>14</v>
      </c>
      <c r="C915" s="767"/>
      <c r="D915" s="767"/>
      <c r="E915" s="768" t="s">
        <v>3640</v>
      </c>
      <c r="F915" s="769"/>
      <c r="G915" s="336" t="s">
        <v>3641</v>
      </c>
      <c r="H915" s="321" t="s">
        <v>3642</v>
      </c>
      <c r="I915" s="341" t="s">
        <v>3643</v>
      </c>
      <c r="J915" s="333">
        <v>1</v>
      </c>
      <c r="K915" s="338">
        <v>45698</v>
      </c>
      <c r="L915" s="338">
        <v>45869</v>
      </c>
      <c r="M915" s="324">
        <f t="shared" si="41"/>
        <v>24.428571428571427</v>
      </c>
      <c r="N915" s="325">
        <v>0.65</v>
      </c>
      <c r="O915" s="341" t="s">
        <v>3644</v>
      </c>
      <c r="P915" s="325">
        <f t="shared" si="43"/>
        <v>0.65</v>
      </c>
      <c r="Q915" s="326" t="str" cm="1">
        <f t="array" aca="1" ref="Q915" ca="1">IF(ISNUMBER(P915),IF(P915=100%,"CUMPLIDA",IF(AND(ISNUMBER(L915),ISNUMBER(INDIRECT("FECHA_"&amp;$B915,1))), IF(L915&lt;=INDIRECT("FECHA_"&amp;$B915,1),"INCUMPLIDA","PROCESO"), "VERIFICAR FECHA")),"SIN VALOR AVANCE")</f>
        <v>PROCESO</v>
      </c>
    </row>
    <row r="916" spans="1:17" ht="135" customHeight="1" x14ac:dyDescent="0.2">
      <c r="A916" s="331" t="s">
        <v>17</v>
      </c>
      <c r="B916" s="332" t="s">
        <v>14</v>
      </c>
      <c r="C916" s="767"/>
      <c r="D916" s="767"/>
      <c r="E916" s="768"/>
      <c r="F916" s="769"/>
      <c r="G916" s="336" t="s">
        <v>3645</v>
      </c>
      <c r="H916" s="321" t="s">
        <v>3646</v>
      </c>
      <c r="I916" s="341" t="s">
        <v>3647</v>
      </c>
      <c r="J916" s="333">
        <v>1</v>
      </c>
      <c r="K916" s="338">
        <v>45870</v>
      </c>
      <c r="L916" s="338">
        <v>45930</v>
      </c>
      <c r="M916" s="324">
        <f t="shared" si="41"/>
        <v>8.5714285714285712</v>
      </c>
      <c r="N916" s="325">
        <v>0.9</v>
      </c>
      <c r="O916" s="321" t="s">
        <v>3648</v>
      </c>
      <c r="P916" s="325">
        <f t="shared" si="43"/>
        <v>0.9</v>
      </c>
      <c r="Q916" s="326" t="str" cm="1">
        <f t="array" aca="1" ref="Q916" ca="1">IF(ISNUMBER(P916),IF(P916=100%,"CUMPLIDA",IF(AND(ISNUMBER(L916),ISNUMBER(INDIRECT("FECHA_"&amp;$B916,1))), IF(L916&lt;=INDIRECT("FECHA_"&amp;$B916,1),"INCUMPLIDA","PROCESO"), "VERIFICAR FECHA")),"SIN VALOR AVANCE")</f>
        <v>PROCESO</v>
      </c>
    </row>
    <row r="917" spans="1:17" ht="240" x14ac:dyDescent="0.2">
      <c r="A917" s="331" t="s">
        <v>17</v>
      </c>
      <c r="B917" s="332" t="s">
        <v>14</v>
      </c>
      <c r="C917" s="767"/>
      <c r="D917" s="767"/>
      <c r="E917" s="768"/>
      <c r="F917" s="769"/>
      <c r="G917" s="336" t="s">
        <v>3649</v>
      </c>
      <c r="H917" s="321" t="s">
        <v>3650</v>
      </c>
      <c r="I917" s="341" t="s">
        <v>3651</v>
      </c>
      <c r="J917" s="333">
        <v>2</v>
      </c>
      <c r="K917" s="338">
        <v>45931</v>
      </c>
      <c r="L917" s="338">
        <v>46053</v>
      </c>
      <c r="M917" s="324">
        <f t="shared" si="41"/>
        <v>17.428571428571427</v>
      </c>
      <c r="N917" s="325">
        <v>0.1</v>
      </c>
      <c r="O917" s="321" t="s">
        <v>3652</v>
      </c>
      <c r="P917" s="325">
        <f t="shared" si="43"/>
        <v>0.1</v>
      </c>
      <c r="Q917" s="326" t="str" cm="1">
        <f t="array" aca="1" ref="Q917" ca="1">IF(ISNUMBER(P917),IF(P917=100%,"CUMPLIDA",IF(AND(ISNUMBER(L917),ISNUMBER(INDIRECT("FECHA_"&amp;$B917,1))), IF(L917&lt;=INDIRECT("FECHA_"&amp;$B917,1),"INCUMPLIDA","PROCESO"), "VERIFICAR FECHA")),"SIN VALOR AVANCE")</f>
        <v>PROCESO</v>
      </c>
    </row>
    <row r="918" spans="1:17" ht="240" customHeight="1" x14ac:dyDescent="0.2">
      <c r="A918" s="331" t="s">
        <v>17</v>
      </c>
      <c r="B918" s="332" t="s">
        <v>14</v>
      </c>
      <c r="C918" s="767"/>
      <c r="D918" s="767"/>
      <c r="E918" s="768"/>
      <c r="F918" s="769"/>
      <c r="G918" s="336" t="s">
        <v>3653</v>
      </c>
      <c r="H918" s="321" t="s">
        <v>3654</v>
      </c>
      <c r="I918" s="341" t="s">
        <v>3655</v>
      </c>
      <c r="J918" s="333">
        <v>3</v>
      </c>
      <c r="K918" s="338">
        <v>45698</v>
      </c>
      <c r="L918" s="338">
        <v>46203</v>
      </c>
      <c r="M918" s="324">
        <f t="shared" si="41"/>
        <v>72.142857142857139</v>
      </c>
      <c r="N918" s="325">
        <v>0.1</v>
      </c>
      <c r="O918" s="321" t="s">
        <v>3656</v>
      </c>
      <c r="P918" s="325">
        <f t="shared" si="43"/>
        <v>0.1</v>
      </c>
      <c r="Q918" s="326" t="str" cm="1">
        <f t="array" aca="1" ref="Q918" ca="1">IF(ISNUMBER(P918),IF(P918=100%,"CUMPLIDA",IF(AND(ISNUMBER(L918),ISNUMBER(INDIRECT("FECHA_"&amp;$B918,1))), IF(L918&lt;=INDIRECT("FECHA_"&amp;$B918,1),"INCUMPLIDA","PROCESO"), "VERIFICAR FECHA")),"SIN VALOR AVANCE")</f>
        <v>PROCESO</v>
      </c>
    </row>
    <row r="919" spans="1:17" ht="409.5" x14ac:dyDescent="0.2">
      <c r="A919" s="331" t="s">
        <v>17</v>
      </c>
      <c r="B919" s="332" t="s">
        <v>14</v>
      </c>
      <c r="C919" s="767"/>
      <c r="D919" s="767"/>
      <c r="E919" s="768"/>
      <c r="F919" s="769"/>
      <c r="G919" s="336" t="s">
        <v>3657</v>
      </c>
      <c r="H919" s="321" t="s">
        <v>3658</v>
      </c>
      <c r="I919" s="341" t="s">
        <v>3659</v>
      </c>
      <c r="J919" s="333">
        <v>11</v>
      </c>
      <c r="K919" s="338">
        <v>45698</v>
      </c>
      <c r="L919" s="338">
        <v>46022</v>
      </c>
      <c r="M919" s="324">
        <f t="shared" si="41"/>
        <v>46.285714285714285</v>
      </c>
      <c r="N919" s="325">
        <v>0.15</v>
      </c>
      <c r="O919" s="321" t="s">
        <v>3660</v>
      </c>
      <c r="P919" s="325">
        <f t="shared" si="43"/>
        <v>0.15</v>
      </c>
      <c r="Q919" s="326" t="str" cm="1">
        <f t="array" aca="1" ref="Q919" ca="1">IF(ISNUMBER(P919),IF(P919=100%,"CUMPLIDA",IF(AND(ISNUMBER(L919),ISNUMBER(INDIRECT("FECHA_"&amp;$B919,1))), IF(L919&lt;=INDIRECT("FECHA_"&amp;$B919,1),"INCUMPLIDA","PROCESO"), "VERIFICAR FECHA")),"SIN VALOR AVANCE")</f>
        <v>PROCESO</v>
      </c>
    </row>
    <row r="920" spans="1:17" ht="135" x14ac:dyDescent="0.2">
      <c r="A920" s="331" t="s">
        <v>17</v>
      </c>
      <c r="B920" s="332" t="s">
        <v>14</v>
      </c>
      <c r="C920" s="767"/>
      <c r="D920" s="767"/>
      <c r="E920" s="768"/>
      <c r="F920" s="769"/>
      <c r="G920" s="320" t="s">
        <v>3661</v>
      </c>
      <c r="H920" s="321" t="s">
        <v>3662</v>
      </c>
      <c r="I920" s="321" t="s">
        <v>3663</v>
      </c>
      <c r="J920" s="333">
        <v>1</v>
      </c>
      <c r="K920" s="338">
        <v>45698</v>
      </c>
      <c r="L920" s="338">
        <v>45869</v>
      </c>
      <c r="M920" s="324">
        <f t="shared" ref="M920:M967" si="44">(L920-K920)/7</f>
        <v>24.428571428571427</v>
      </c>
      <c r="N920" s="325">
        <v>0.5</v>
      </c>
      <c r="O920" s="321" t="s">
        <v>3664</v>
      </c>
      <c r="P920" s="325">
        <f t="shared" si="43"/>
        <v>0.5</v>
      </c>
      <c r="Q920" s="326" t="str" cm="1">
        <f t="array" aca="1" ref="Q920" ca="1">IF(ISNUMBER(P920),IF(P920=100%,"CUMPLIDA",IF(AND(ISNUMBER(L920),ISNUMBER(INDIRECT("FECHA_"&amp;$B920,1))), IF(L920&lt;=INDIRECT("FECHA_"&amp;$B920,1),"INCUMPLIDA","PROCESO"), "VERIFICAR FECHA")),"SIN VALOR AVANCE")</f>
        <v>PROCESO</v>
      </c>
    </row>
    <row r="921" spans="1:17" ht="215.25" customHeight="1" x14ac:dyDescent="0.2">
      <c r="A921" s="331" t="s">
        <v>17</v>
      </c>
      <c r="B921" s="332" t="s">
        <v>14</v>
      </c>
      <c r="C921" s="767"/>
      <c r="D921" s="767"/>
      <c r="E921" s="768" t="s">
        <v>3665</v>
      </c>
      <c r="F921" s="769"/>
      <c r="G921" s="336" t="s">
        <v>3641</v>
      </c>
      <c r="H921" s="321" t="s">
        <v>3666</v>
      </c>
      <c r="I921" s="341" t="s">
        <v>3643</v>
      </c>
      <c r="J921" s="333">
        <v>1</v>
      </c>
      <c r="K921" s="338">
        <v>45698</v>
      </c>
      <c r="L921" s="338">
        <v>45869</v>
      </c>
      <c r="M921" s="324">
        <f t="shared" si="44"/>
        <v>24.428571428571427</v>
      </c>
      <c r="N921" s="325">
        <v>0.65</v>
      </c>
      <c r="O921" s="341" t="s">
        <v>3667</v>
      </c>
      <c r="P921" s="325">
        <f t="shared" si="43"/>
        <v>0.65</v>
      </c>
      <c r="Q921" s="326" t="str" cm="1">
        <f t="array" aca="1" ref="Q921" ca="1">IF(ISNUMBER(P921),IF(P921=100%,"CUMPLIDA",IF(AND(ISNUMBER(L921),ISNUMBER(INDIRECT("FECHA_"&amp;$B921,1))), IF(L921&lt;=INDIRECT("FECHA_"&amp;$B921,1),"INCUMPLIDA","PROCESO"), "VERIFICAR FECHA")),"SIN VALOR AVANCE")</f>
        <v>PROCESO</v>
      </c>
    </row>
    <row r="922" spans="1:17" ht="105.75" x14ac:dyDescent="0.2">
      <c r="A922" s="331" t="s">
        <v>17</v>
      </c>
      <c r="B922" s="332" t="s">
        <v>14</v>
      </c>
      <c r="C922" s="767"/>
      <c r="D922" s="767"/>
      <c r="E922" s="768"/>
      <c r="F922" s="769"/>
      <c r="G922" s="336" t="s">
        <v>3645</v>
      </c>
      <c r="H922" s="321" t="s">
        <v>3668</v>
      </c>
      <c r="I922" s="341" t="s">
        <v>3647</v>
      </c>
      <c r="J922" s="333">
        <v>1</v>
      </c>
      <c r="K922" s="338">
        <v>45870</v>
      </c>
      <c r="L922" s="338">
        <v>45930</v>
      </c>
      <c r="M922" s="324">
        <f t="shared" si="44"/>
        <v>8.5714285714285712</v>
      </c>
      <c r="N922" s="325">
        <v>0.9</v>
      </c>
      <c r="O922" s="321" t="s">
        <v>3648</v>
      </c>
      <c r="P922" s="325">
        <f t="shared" si="43"/>
        <v>0.9</v>
      </c>
      <c r="Q922" s="326" t="str" cm="1">
        <f t="array" aca="1" ref="Q922" ca="1">IF(ISNUMBER(P922),IF(P922=100%,"CUMPLIDA",IF(AND(ISNUMBER(L922),ISNUMBER(INDIRECT("FECHA_"&amp;$B922,1))), IF(L922&lt;=INDIRECT("FECHA_"&amp;$B922,1),"INCUMPLIDA","PROCESO"), "VERIFICAR FECHA")),"SIN VALOR AVANCE")</f>
        <v>PROCESO</v>
      </c>
    </row>
    <row r="923" spans="1:17" ht="225" x14ac:dyDescent="0.2">
      <c r="A923" s="331" t="s">
        <v>17</v>
      </c>
      <c r="B923" s="332" t="s">
        <v>14</v>
      </c>
      <c r="C923" s="767"/>
      <c r="D923" s="767"/>
      <c r="E923" s="768"/>
      <c r="F923" s="769"/>
      <c r="G923" s="336" t="s">
        <v>3649</v>
      </c>
      <c r="H923" s="321" t="s">
        <v>3669</v>
      </c>
      <c r="I923" s="341" t="s">
        <v>3651</v>
      </c>
      <c r="J923" s="333">
        <v>2</v>
      </c>
      <c r="K923" s="338">
        <v>45931</v>
      </c>
      <c r="L923" s="338">
        <v>46053</v>
      </c>
      <c r="M923" s="324">
        <f t="shared" si="44"/>
        <v>17.428571428571427</v>
      </c>
      <c r="N923" s="325">
        <v>0.1</v>
      </c>
      <c r="O923" s="321" t="s">
        <v>3670</v>
      </c>
      <c r="P923" s="325">
        <f t="shared" si="43"/>
        <v>0.1</v>
      </c>
      <c r="Q923" s="326" t="str" cm="1">
        <f t="array" aca="1" ref="Q923" ca="1">IF(ISNUMBER(P923),IF(P923=100%,"CUMPLIDA",IF(AND(ISNUMBER(L923),ISNUMBER(INDIRECT("FECHA_"&amp;$B923,1))), IF(L923&lt;=INDIRECT("FECHA_"&amp;$B923,1),"INCUMPLIDA","PROCESO"), "VERIFICAR FECHA")),"SIN VALOR AVANCE")</f>
        <v>PROCESO</v>
      </c>
    </row>
    <row r="924" spans="1:17" ht="240" customHeight="1" x14ac:dyDescent="0.2">
      <c r="A924" s="331" t="s">
        <v>17</v>
      </c>
      <c r="B924" s="332" t="s">
        <v>14</v>
      </c>
      <c r="C924" s="767"/>
      <c r="D924" s="767"/>
      <c r="E924" s="768"/>
      <c r="F924" s="769"/>
      <c r="G924" s="336" t="s">
        <v>3671</v>
      </c>
      <c r="H924" s="321" t="s">
        <v>3672</v>
      </c>
      <c r="I924" s="341" t="s">
        <v>3655</v>
      </c>
      <c r="J924" s="333">
        <v>3</v>
      </c>
      <c r="K924" s="338">
        <v>45698</v>
      </c>
      <c r="L924" s="338">
        <v>46203</v>
      </c>
      <c r="M924" s="324">
        <f t="shared" si="44"/>
        <v>72.142857142857139</v>
      </c>
      <c r="N924" s="325">
        <v>0.1</v>
      </c>
      <c r="O924" s="321" t="s">
        <v>3673</v>
      </c>
      <c r="P924" s="325">
        <f t="shared" si="43"/>
        <v>0.1</v>
      </c>
      <c r="Q924" s="326" t="str" cm="1">
        <f t="array" aca="1" ref="Q924" ca="1">IF(ISNUMBER(P924),IF(P924=100%,"CUMPLIDA",IF(AND(ISNUMBER(L924),ISNUMBER(INDIRECT("FECHA_"&amp;$B924,1))), IF(L924&lt;=INDIRECT("FECHA_"&amp;$B924,1),"INCUMPLIDA","PROCESO"), "VERIFICAR FECHA")),"SIN VALOR AVANCE")</f>
        <v>PROCESO</v>
      </c>
    </row>
    <row r="925" spans="1:17" ht="409.5" x14ac:dyDescent="0.2">
      <c r="A925" s="331" t="s">
        <v>17</v>
      </c>
      <c r="B925" s="332" t="s">
        <v>14</v>
      </c>
      <c r="C925" s="767"/>
      <c r="D925" s="767"/>
      <c r="E925" s="768"/>
      <c r="F925" s="769"/>
      <c r="G925" s="336" t="s">
        <v>3657</v>
      </c>
      <c r="H925" s="321" t="s">
        <v>3674</v>
      </c>
      <c r="I925" s="341" t="s">
        <v>3659</v>
      </c>
      <c r="J925" s="333">
        <v>11</v>
      </c>
      <c r="K925" s="338">
        <v>45698</v>
      </c>
      <c r="L925" s="338">
        <v>46022</v>
      </c>
      <c r="M925" s="324">
        <f t="shared" si="44"/>
        <v>46.285714285714285</v>
      </c>
      <c r="N925" s="325">
        <v>0.15</v>
      </c>
      <c r="O925" s="321" t="s">
        <v>3660</v>
      </c>
      <c r="P925" s="325">
        <f t="shared" si="43"/>
        <v>0.15</v>
      </c>
      <c r="Q925" s="326" t="str" cm="1">
        <f t="array" aca="1" ref="Q925" ca="1">IF(ISNUMBER(P925),IF(P925=100%,"CUMPLIDA",IF(AND(ISNUMBER(L925),ISNUMBER(INDIRECT("FECHA_"&amp;$B925,1))), IF(L925&lt;=INDIRECT("FECHA_"&amp;$B925,1),"INCUMPLIDA","PROCESO"), "VERIFICAR FECHA")),"SIN VALOR AVANCE")</f>
        <v>PROCESO</v>
      </c>
    </row>
    <row r="926" spans="1:17" ht="135" x14ac:dyDescent="0.2">
      <c r="A926" s="331" t="s">
        <v>17</v>
      </c>
      <c r="B926" s="332" t="s">
        <v>14</v>
      </c>
      <c r="C926" s="767"/>
      <c r="D926" s="767"/>
      <c r="E926" s="768"/>
      <c r="F926" s="769"/>
      <c r="G926" s="320" t="s">
        <v>3675</v>
      </c>
      <c r="H926" s="321" t="s">
        <v>3676</v>
      </c>
      <c r="I926" s="321" t="s">
        <v>3677</v>
      </c>
      <c r="J926" s="333">
        <v>1</v>
      </c>
      <c r="K926" s="338">
        <v>45698</v>
      </c>
      <c r="L926" s="338">
        <v>45868</v>
      </c>
      <c r="M926" s="324">
        <f t="shared" si="44"/>
        <v>24.285714285714285</v>
      </c>
      <c r="N926" s="325">
        <v>1</v>
      </c>
      <c r="O926" s="321" t="s">
        <v>3670</v>
      </c>
      <c r="P926" s="325">
        <f t="shared" si="43"/>
        <v>1</v>
      </c>
      <c r="Q926" s="326" t="str" cm="1">
        <f t="array" aca="1" ref="Q926" ca="1">IF(ISNUMBER(P926),IF(P926=100%,"CUMPLIDA",IF(AND(ISNUMBER(L926),ISNUMBER(INDIRECT("FECHA_"&amp;$B926,1))), IF(L926&lt;=INDIRECT("FECHA_"&amp;$B926,1),"INCUMPLIDA","PROCESO"), "VERIFICAR FECHA")),"SIN VALOR AVANCE")</f>
        <v>CUMPLIDA</v>
      </c>
    </row>
    <row r="927" spans="1:17" ht="90" x14ac:dyDescent="0.2">
      <c r="A927" s="331" t="s">
        <v>17</v>
      </c>
      <c r="B927" s="332" t="s">
        <v>14</v>
      </c>
      <c r="C927" s="767"/>
      <c r="D927" s="767"/>
      <c r="E927" s="768"/>
      <c r="F927" s="769"/>
      <c r="G927" s="320" t="s">
        <v>3678</v>
      </c>
      <c r="H927" s="321" t="s">
        <v>3679</v>
      </c>
      <c r="I927" s="321" t="s">
        <v>3680</v>
      </c>
      <c r="J927" s="333">
        <v>5</v>
      </c>
      <c r="K927" s="338">
        <v>45870</v>
      </c>
      <c r="L927" s="338">
        <v>46021</v>
      </c>
      <c r="M927" s="324">
        <f t="shared" si="44"/>
        <v>21.571428571428573</v>
      </c>
      <c r="N927" s="325">
        <v>0</v>
      </c>
      <c r="O927" s="321" t="s">
        <v>3670</v>
      </c>
      <c r="P927" s="325">
        <f t="shared" si="43"/>
        <v>0</v>
      </c>
      <c r="Q927" s="326" t="str" cm="1">
        <f t="array" aca="1" ref="Q927" ca="1">IF(ISNUMBER(P927),IF(P927=100%,"CUMPLIDA",IF(AND(ISNUMBER(L927),ISNUMBER(INDIRECT("FECHA_"&amp;$B927,1))), IF(L927&lt;=INDIRECT("FECHA_"&amp;$B927,1),"INCUMPLIDA","PROCESO"), "VERIFICAR FECHA")),"SIN VALOR AVANCE")</f>
        <v>PROCESO</v>
      </c>
    </row>
    <row r="928" spans="1:17" ht="400.5" customHeight="1" x14ac:dyDescent="0.2">
      <c r="A928" s="331" t="s">
        <v>17</v>
      </c>
      <c r="B928" s="332" t="s">
        <v>14</v>
      </c>
      <c r="C928" s="767"/>
      <c r="D928" s="767"/>
      <c r="E928" s="768" t="s">
        <v>3681</v>
      </c>
      <c r="F928" s="769"/>
      <c r="G928" s="336" t="s">
        <v>3682</v>
      </c>
      <c r="H928" s="321" t="s">
        <v>3683</v>
      </c>
      <c r="I928" s="341" t="s">
        <v>3684</v>
      </c>
      <c r="J928" s="333">
        <v>3</v>
      </c>
      <c r="K928" s="338">
        <v>45717</v>
      </c>
      <c r="L928" s="338">
        <v>45808</v>
      </c>
      <c r="M928" s="324">
        <f t="shared" si="44"/>
        <v>13</v>
      </c>
      <c r="N928" s="325">
        <v>1</v>
      </c>
      <c r="O928" s="341" t="s">
        <v>3685</v>
      </c>
      <c r="P928" s="325">
        <f t="shared" si="43"/>
        <v>1</v>
      </c>
      <c r="Q928" s="326" t="str" cm="1">
        <f t="array" aca="1" ref="Q928" ca="1">IF(ISNUMBER(P928),IF(P928=100%,"CUMPLIDA",IF(AND(ISNUMBER(L928),ISNUMBER(INDIRECT("FECHA_"&amp;$B928,1))), IF(L928&lt;=INDIRECT("FECHA_"&amp;$B928,1),"INCUMPLIDA","PROCESO"), "VERIFICAR FECHA")),"SIN VALOR AVANCE")</f>
        <v>CUMPLIDA</v>
      </c>
    </row>
    <row r="929" spans="1:17" ht="270" customHeight="1" x14ac:dyDescent="0.2">
      <c r="A929" s="331" t="s">
        <v>17</v>
      </c>
      <c r="B929" s="332" t="s">
        <v>14</v>
      </c>
      <c r="C929" s="767"/>
      <c r="D929" s="767"/>
      <c r="E929" s="768"/>
      <c r="F929" s="769"/>
      <c r="G929" s="336" t="s">
        <v>3686</v>
      </c>
      <c r="H929" s="321" t="s">
        <v>3687</v>
      </c>
      <c r="I929" s="341" t="s">
        <v>3688</v>
      </c>
      <c r="J929" s="333">
        <v>2</v>
      </c>
      <c r="K929" s="338">
        <v>45698</v>
      </c>
      <c r="L929" s="338">
        <v>45746</v>
      </c>
      <c r="M929" s="324">
        <f t="shared" si="44"/>
        <v>6.8571428571428568</v>
      </c>
      <c r="N929" s="325">
        <v>1</v>
      </c>
      <c r="O929" s="341" t="s">
        <v>3652</v>
      </c>
      <c r="P929" s="325">
        <f t="shared" si="43"/>
        <v>1</v>
      </c>
      <c r="Q929" s="326" t="str" cm="1">
        <f t="array" aca="1" ref="Q929" ca="1">IF(ISNUMBER(P929),IF(P929=100%,"CUMPLIDA",IF(AND(ISNUMBER(L929),ISNUMBER(INDIRECT("FECHA_"&amp;$B929,1))), IF(L929&lt;=INDIRECT("FECHA_"&amp;$B929,1),"INCUMPLIDA","PROCESO"), "VERIFICAR FECHA")),"SIN VALOR AVANCE")</f>
        <v>CUMPLIDA</v>
      </c>
    </row>
    <row r="930" spans="1:17" ht="106.5" customHeight="1" x14ac:dyDescent="0.2">
      <c r="A930" s="331" t="s">
        <v>17</v>
      </c>
      <c r="B930" s="332" t="s">
        <v>14</v>
      </c>
      <c r="C930" s="767"/>
      <c r="D930" s="767"/>
      <c r="E930" s="768"/>
      <c r="F930" s="769"/>
      <c r="G930" s="336" t="s">
        <v>3689</v>
      </c>
      <c r="H930" s="321" t="s">
        <v>3690</v>
      </c>
      <c r="I930" s="362" t="s">
        <v>3691</v>
      </c>
      <c r="J930" s="333">
        <v>1</v>
      </c>
      <c r="K930" s="338">
        <v>45748</v>
      </c>
      <c r="L930" s="338">
        <v>45777</v>
      </c>
      <c r="M930" s="324">
        <f t="shared" si="44"/>
        <v>4.1428571428571432</v>
      </c>
      <c r="N930" s="325">
        <v>1</v>
      </c>
      <c r="O930" s="341" t="s">
        <v>3652</v>
      </c>
      <c r="P930" s="325">
        <f t="shared" si="43"/>
        <v>1</v>
      </c>
      <c r="Q930" s="326" t="str" cm="1">
        <f t="array" aca="1" ref="Q930" ca="1">IF(ISNUMBER(P930),IF(P930=100%,"CUMPLIDA",IF(AND(ISNUMBER(L930),ISNUMBER(INDIRECT("FECHA_"&amp;$B930,1))), IF(L930&lt;=INDIRECT("FECHA_"&amp;$B930,1),"INCUMPLIDA","PROCESO"), "VERIFICAR FECHA")),"SIN VALOR AVANCE")</f>
        <v>CUMPLIDA</v>
      </c>
    </row>
    <row r="931" spans="1:17" ht="165" customHeight="1" x14ac:dyDescent="0.2">
      <c r="A931" s="331" t="s">
        <v>17</v>
      </c>
      <c r="B931" s="332" t="s">
        <v>14</v>
      </c>
      <c r="C931" s="767"/>
      <c r="D931" s="767"/>
      <c r="E931" s="768"/>
      <c r="F931" s="769"/>
      <c r="G931" s="336" t="s">
        <v>3692</v>
      </c>
      <c r="H931" s="335" t="s">
        <v>3693</v>
      </c>
      <c r="I931" s="362" t="s">
        <v>3694</v>
      </c>
      <c r="J931" s="333">
        <v>2</v>
      </c>
      <c r="K931" s="338">
        <v>45778</v>
      </c>
      <c r="L931" s="338">
        <v>45853</v>
      </c>
      <c r="M931" s="324">
        <f t="shared" si="44"/>
        <v>10.714285714285714</v>
      </c>
      <c r="N931" s="325">
        <v>0.30380000000000001</v>
      </c>
      <c r="O931" s="341" t="s">
        <v>3652</v>
      </c>
      <c r="P931" s="325">
        <f t="shared" si="43"/>
        <v>0.30380000000000001</v>
      </c>
      <c r="Q931" s="326" t="str" cm="1">
        <f t="array" aca="1" ref="Q931" ca="1">IF(ISNUMBER(P931),IF(P931=100%,"CUMPLIDA",IF(AND(ISNUMBER(L931),ISNUMBER(INDIRECT("FECHA_"&amp;$B931,1))), IF(L931&lt;=INDIRECT("FECHA_"&amp;$B931,1),"INCUMPLIDA","PROCESO"), "VERIFICAR FECHA")),"SIN VALOR AVANCE")</f>
        <v>PROCESO</v>
      </c>
    </row>
    <row r="932" spans="1:17" ht="270" customHeight="1" x14ac:dyDescent="0.2">
      <c r="A932" s="331" t="s">
        <v>17</v>
      </c>
      <c r="B932" s="332" t="s">
        <v>14</v>
      </c>
      <c r="C932" s="767"/>
      <c r="D932" s="767"/>
      <c r="E932" s="336" t="s">
        <v>3695</v>
      </c>
      <c r="F932" s="769"/>
      <c r="G932" s="336" t="s">
        <v>3696</v>
      </c>
      <c r="H932" s="341" t="s">
        <v>3697</v>
      </c>
      <c r="I932" s="362" t="s">
        <v>3698</v>
      </c>
      <c r="J932" s="333">
        <v>1</v>
      </c>
      <c r="K932" s="338">
        <v>45931</v>
      </c>
      <c r="L932" s="338">
        <v>46053</v>
      </c>
      <c r="M932" s="324">
        <f t="shared" si="44"/>
        <v>17.428571428571427</v>
      </c>
      <c r="N932" s="325">
        <v>0.5</v>
      </c>
      <c r="O932" s="341" t="s">
        <v>3652</v>
      </c>
      <c r="P932" s="325">
        <f t="shared" si="43"/>
        <v>0.5</v>
      </c>
      <c r="Q932" s="326" t="str" cm="1">
        <f t="array" aca="1" ref="Q932" ca="1">IF(ISNUMBER(P932),IF(P932=100%,"CUMPLIDA",IF(AND(ISNUMBER(L932),ISNUMBER(INDIRECT("FECHA_"&amp;$B932,1))), IF(L932&lt;=INDIRECT("FECHA_"&amp;$B932,1),"INCUMPLIDA","PROCESO"), "VERIFICAR FECHA")),"SIN VALOR AVANCE")</f>
        <v>PROCESO</v>
      </c>
    </row>
    <row r="933" spans="1:17" ht="105" customHeight="1" x14ac:dyDescent="0.2">
      <c r="A933" s="331" t="s">
        <v>17</v>
      </c>
      <c r="B933" s="332" t="s">
        <v>14</v>
      </c>
      <c r="C933" s="767" t="s">
        <v>3699</v>
      </c>
      <c r="D933" s="767" t="s">
        <v>1737</v>
      </c>
      <c r="E933" s="768" t="s">
        <v>3700</v>
      </c>
      <c r="F933" s="767" t="s">
        <v>3701</v>
      </c>
      <c r="G933" s="336" t="s">
        <v>3702</v>
      </c>
      <c r="H933" s="341" t="s">
        <v>3703</v>
      </c>
      <c r="I933" s="341" t="s">
        <v>3704</v>
      </c>
      <c r="J933" s="333">
        <v>1</v>
      </c>
      <c r="K933" s="338">
        <v>45853</v>
      </c>
      <c r="L933" s="338">
        <v>46022</v>
      </c>
      <c r="M933" s="324">
        <f t="shared" si="44"/>
        <v>24.142857142857142</v>
      </c>
      <c r="N933" s="325">
        <v>0</v>
      </c>
      <c r="O933" s="341" t="s">
        <v>3705</v>
      </c>
      <c r="P933" s="325">
        <f t="shared" si="43"/>
        <v>0</v>
      </c>
      <c r="Q933" s="326" t="str" cm="1">
        <f t="array" aca="1" ref="Q933" ca="1">IF(ISNUMBER(P933),IF(P933=100%,"CUMPLIDA",IF(AND(ISNUMBER(L933),ISNUMBER(INDIRECT("FECHA_"&amp;$B933,1))), IF(L933&lt;=INDIRECT("FECHA_"&amp;$B933,1),"INCUMPLIDA","PROCESO"), "VERIFICAR FECHA")),"SIN VALOR AVANCE")</f>
        <v>PROCESO</v>
      </c>
    </row>
    <row r="934" spans="1:17" ht="285" customHeight="1" x14ac:dyDescent="0.2">
      <c r="A934" s="331" t="s">
        <v>17</v>
      </c>
      <c r="B934" s="332" t="s">
        <v>14</v>
      </c>
      <c r="C934" s="767"/>
      <c r="D934" s="767"/>
      <c r="E934" s="768"/>
      <c r="F934" s="767"/>
      <c r="G934" s="336" t="s">
        <v>3706</v>
      </c>
      <c r="H934" s="341" t="s">
        <v>3707</v>
      </c>
      <c r="I934" s="341" t="s">
        <v>3708</v>
      </c>
      <c r="J934" s="333">
        <v>6</v>
      </c>
      <c r="K934" s="338">
        <v>45839</v>
      </c>
      <c r="L934" s="338">
        <v>46204</v>
      </c>
      <c r="M934" s="324">
        <f t="shared" si="44"/>
        <v>52.142857142857146</v>
      </c>
      <c r="N934" s="325">
        <v>0</v>
      </c>
      <c r="O934" s="341" t="s">
        <v>3709</v>
      </c>
      <c r="P934" s="325">
        <f t="shared" si="43"/>
        <v>0</v>
      </c>
      <c r="Q934" s="326" t="str" cm="1">
        <f t="array" aca="1" ref="Q934" ca="1">IF(ISNUMBER(P934),IF(P934=100%,"CUMPLIDA",IF(AND(ISNUMBER(L934),ISNUMBER(INDIRECT("FECHA_"&amp;$B934,1))), IF(L934&lt;=INDIRECT("FECHA_"&amp;$B934,1),"INCUMPLIDA","PROCESO"), "VERIFICAR FECHA")),"SIN VALOR AVANCE")</f>
        <v>PROCESO</v>
      </c>
    </row>
    <row r="935" spans="1:17" ht="228" customHeight="1" x14ac:dyDescent="0.2">
      <c r="A935" s="331" t="s">
        <v>17</v>
      </c>
      <c r="B935" s="332" t="s">
        <v>14</v>
      </c>
      <c r="C935" s="767"/>
      <c r="D935" s="767"/>
      <c r="E935" s="768" t="s">
        <v>3710</v>
      </c>
      <c r="F935" s="767"/>
      <c r="G935" s="336" t="s">
        <v>3711</v>
      </c>
      <c r="H935" s="341" t="s">
        <v>3712</v>
      </c>
      <c r="I935" s="341" t="s">
        <v>3713</v>
      </c>
      <c r="J935" s="333">
        <v>1</v>
      </c>
      <c r="K935" s="338">
        <v>45839</v>
      </c>
      <c r="L935" s="338">
        <v>46204</v>
      </c>
      <c r="M935" s="324">
        <f t="shared" si="44"/>
        <v>52.142857142857146</v>
      </c>
      <c r="N935" s="325">
        <v>0</v>
      </c>
      <c r="O935" s="341" t="s">
        <v>3714</v>
      </c>
      <c r="P935" s="325">
        <f t="shared" si="43"/>
        <v>0</v>
      </c>
      <c r="Q935" s="326" t="str" cm="1">
        <f t="array" aca="1" ref="Q935" ca="1">IF(ISNUMBER(P935),IF(P935=100%,"CUMPLIDA",IF(AND(ISNUMBER(L935),ISNUMBER(INDIRECT("FECHA_"&amp;$B935,1))), IF(L935&lt;=INDIRECT("FECHA_"&amp;$B935,1),"INCUMPLIDA","PROCESO"), "VERIFICAR FECHA")),"SIN VALOR AVANCE")</f>
        <v>PROCESO</v>
      </c>
    </row>
    <row r="936" spans="1:17" ht="75" customHeight="1" x14ac:dyDescent="0.2">
      <c r="A936" s="331" t="s">
        <v>17</v>
      </c>
      <c r="B936" s="332" t="s">
        <v>14</v>
      </c>
      <c r="C936" s="767"/>
      <c r="D936" s="767"/>
      <c r="E936" s="768"/>
      <c r="F936" s="767"/>
      <c r="G936" s="336" t="s">
        <v>3715</v>
      </c>
      <c r="H936" s="341" t="s">
        <v>3716</v>
      </c>
      <c r="I936" s="341" t="s">
        <v>3717</v>
      </c>
      <c r="J936" s="333">
        <v>1</v>
      </c>
      <c r="K936" s="338">
        <v>45839</v>
      </c>
      <c r="L936" s="338">
        <v>46204</v>
      </c>
      <c r="M936" s="324">
        <f t="shared" si="44"/>
        <v>52.142857142857146</v>
      </c>
      <c r="N936" s="325">
        <v>0</v>
      </c>
      <c r="O936" s="341" t="s">
        <v>3718</v>
      </c>
      <c r="P936" s="325">
        <f t="shared" si="43"/>
        <v>0</v>
      </c>
      <c r="Q936" s="326" t="str" cm="1">
        <f t="array" aca="1" ref="Q936" ca="1">IF(ISNUMBER(P936),IF(P936=100%,"CUMPLIDA",IF(AND(ISNUMBER(L936),ISNUMBER(INDIRECT("FECHA_"&amp;$B936,1))), IF(L936&lt;=INDIRECT("FECHA_"&amp;$B936,1),"INCUMPLIDA","PROCESO"), "VERIFICAR FECHA")),"SIN VALOR AVANCE")</f>
        <v>PROCESO</v>
      </c>
    </row>
    <row r="937" spans="1:17" ht="229.5" customHeight="1" x14ac:dyDescent="0.2">
      <c r="A937" s="331" t="s">
        <v>17</v>
      </c>
      <c r="B937" s="332" t="s">
        <v>14</v>
      </c>
      <c r="C937" s="767"/>
      <c r="D937" s="767"/>
      <c r="E937" s="768" t="s">
        <v>3719</v>
      </c>
      <c r="F937" s="767"/>
      <c r="G937" s="336" t="s">
        <v>3720</v>
      </c>
      <c r="H937" s="341" t="s">
        <v>3721</v>
      </c>
      <c r="I937" s="341" t="s">
        <v>3722</v>
      </c>
      <c r="J937" s="333">
        <v>10</v>
      </c>
      <c r="K937" s="338">
        <v>45839</v>
      </c>
      <c r="L937" s="338">
        <v>47483</v>
      </c>
      <c r="M937" s="324">
        <f t="shared" si="44"/>
        <v>234.85714285714286</v>
      </c>
      <c r="N937" s="325">
        <v>0</v>
      </c>
      <c r="O937" s="341" t="s">
        <v>3723</v>
      </c>
      <c r="P937" s="325">
        <f t="shared" si="43"/>
        <v>0</v>
      </c>
      <c r="Q937" s="326" t="str" cm="1">
        <f t="array" aca="1" ref="Q937" ca="1">IF(ISNUMBER(P937),IF(P937=100%,"CUMPLIDA",IF(AND(ISNUMBER(L937),ISNUMBER(INDIRECT("FECHA_"&amp;$B937,1))), IF(L937&lt;=INDIRECT("FECHA_"&amp;$B937,1),"INCUMPLIDA","PROCESO"), "VERIFICAR FECHA")),"SIN VALOR AVANCE")</f>
        <v>PROCESO</v>
      </c>
    </row>
    <row r="938" spans="1:17" ht="138.75" customHeight="1" x14ac:dyDescent="0.2">
      <c r="A938" s="331" t="s">
        <v>17</v>
      </c>
      <c r="B938" s="332" t="s">
        <v>14</v>
      </c>
      <c r="C938" s="767"/>
      <c r="D938" s="767"/>
      <c r="E938" s="768"/>
      <c r="F938" s="767"/>
      <c r="G938" s="336" t="s">
        <v>3724</v>
      </c>
      <c r="H938" s="341" t="s">
        <v>3725</v>
      </c>
      <c r="I938" s="341" t="s">
        <v>3726</v>
      </c>
      <c r="J938" s="333">
        <v>1</v>
      </c>
      <c r="K938" s="338">
        <v>45839</v>
      </c>
      <c r="L938" s="338">
        <v>45930</v>
      </c>
      <c r="M938" s="324">
        <f t="shared" si="44"/>
        <v>13</v>
      </c>
      <c r="N938" s="325">
        <v>0</v>
      </c>
      <c r="O938" s="341" t="s">
        <v>3727</v>
      </c>
      <c r="P938" s="325">
        <f t="shared" si="43"/>
        <v>0</v>
      </c>
      <c r="Q938" s="326" t="str" cm="1">
        <f t="array" aca="1" ref="Q938" ca="1">IF(ISNUMBER(P938),IF(P938=100%,"CUMPLIDA",IF(AND(ISNUMBER(L938),ISNUMBER(INDIRECT("FECHA_"&amp;$B938,1))), IF(L938&lt;=INDIRECT("FECHA_"&amp;$B938,1),"INCUMPLIDA","PROCESO"), "VERIFICAR FECHA")),"SIN VALOR AVANCE")</f>
        <v>PROCESO</v>
      </c>
    </row>
    <row r="939" spans="1:17" ht="215.25" customHeight="1" x14ac:dyDescent="0.2">
      <c r="A939" s="331" t="s">
        <v>17</v>
      </c>
      <c r="B939" s="332" t="s">
        <v>14</v>
      </c>
      <c r="C939" s="767"/>
      <c r="D939" s="767"/>
      <c r="E939" s="768" t="s">
        <v>3728</v>
      </c>
      <c r="F939" s="767"/>
      <c r="G939" s="768" t="s">
        <v>3729</v>
      </c>
      <c r="H939" s="341" t="s">
        <v>3730</v>
      </c>
      <c r="I939" s="341" t="s">
        <v>3731</v>
      </c>
      <c r="J939" s="333">
        <v>2</v>
      </c>
      <c r="K939" s="338">
        <v>45839</v>
      </c>
      <c r="L939" s="338">
        <v>46021</v>
      </c>
      <c r="M939" s="324">
        <f t="shared" si="44"/>
        <v>26</v>
      </c>
      <c r="N939" s="325">
        <v>0</v>
      </c>
      <c r="O939" s="341" t="s">
        <v>3732</v>
      </c>
      <c r="P939" s="325">
        <f t="shared" si="43"/>
        <v>0</v>
      </c>
      <c r="Q939" s="326" t="str" cm="1">
        <f t="array" aca="1" ref="Q939" ca="1">IF(ISNUMBER(P939),IF(P939=100%,"CUMPLIDA",IF(AND(ISNUMBER(L939),ISNUMBER(INDIRECT("FECHA_"&amp;$B939,1))), IF(L939&lt;=INDIRECT("FECHA_"&amp;$B939,1),"INCUMPLIDA","PROCESO"), "VERIFICAR FECHA")),"SIN VALOR AVANCE")</f>
        <v>PROCESO</v>
      </c>
    </row>
    <row r="940" spans="1:17" ht="120" customHeight="1" x14ac:dyDescent="0.2">
      <c r="A940" s="331" t="s">
        <v>17</v>
      </c>
      <c r="B940" s="332" t="s">
        <v>14</v>
      </c>
      <c r="C940" s="767"/>
      <c r="D940" s="767"/>
      <c r="E940" s="768"/>
      <c r="F940" s="767"/>
      <c r="G940" s="768"/>
      <c r="H940" s="341" t="s">
        <v>3733</v>
      </c>
      <c r="I940" s="341" t="s">
        <v>3734</v>
      </c>
      <c r="J940" s="333">
        <v>2</v>
      </c>
      <c r="K940" s="338">
        <v>45839</v>
      </c>
      <c r="L940" s="338">
        <v>46021</v>
      </c>
      <c r="M940" s="324">
        <f t="shared" si="44"/>
        <v>26</v>
      </c>
      <c r="N940" s="325">
        <v>0</v>
      </c>
      <c r="O940" s="341" t="s">
        <v>3735</v>
      </c>
      <c r="P940" s="325">
        <f t="shared" si="43"/>
        <v>0</v>
      </c>
      <c r="Q940" s="326" t="str" cm="1">
        <f t="array" aca="1" ref="Q940" ca="1">IF(ISNUMBER(P940),IF(P940=100%,"CUMPLIDA",IF(AND(ISNUMBER(L940),ISNUMBER(INDIRECT("FECHA_"&amp;$B940,1))), IF(L940&lt;=INDIRECT("FECHA_"&amp;$B940,1),"INCUMPLIDA","PROCESO"), "VERIFICAR FECHA")),"SIN VALOR AVANCE")</f>
        <v>PROCESO</v>
      </c>
    </row>
    <row r="941" spans="1:17" ht="409.6" customHeight="1" x14ac:dyDescent="0.2">
      <c r="A941" s="331" t="s">
        <v>17</v>
      </c>
      <c r="B941" s="332" t="s">
        <v>14</v>
      </c>
      <c r="C941" s="767"/>
      <c r="D941" s="767"/>
      <c r="E941" s="768" t="s">
        <v>3736</v>
      </c>
      <c r="F941" s="767"/>
      <c r="G941" s="336" t="s">
        <v>3737</v>
      </c>
      <c r="H941" s="341" t="s">
        <v>3721</v>
      </c>
      <c r="I941" s="341" t="s">
        <v>3722</v>
      </c>
      <c r="J941" s="333">
        <v>10</v>
      </c>
      <c r="K941" s="338">
        <v>45839</v>
      </c>
      <c r="L941" s="338">
        <v>47483</v>
      </c>
      <c r="M941" s="324">
        <f t="shared" si="44"/>
        <v>234.85714285714286</v>
      </c>
      <c r="N941" s="325">
        <v>0</v>
      </c>
      <c r="O941" s="341" t="s">
        <v>3738</v>
      </c>
      <c r="P941" s="325">
        <f t="shared" si="43"/>
        <v>0</v>
      </c>
      <c r="Q941" s="326" t="str" cm="1">
        <f t="array" aca="1" ref="Q941" ca="1">IF(ISNUMBER(P941),IF(P941=100%,"CUMPLIDA",IF(AND(ISNUMBER(L941),ISNUMBER(INDIRECT("FECHA_"&amp;$B941,1))), IF(L941&lt;=INDIRECT("FECHA_"&amp;$B941,1),"INCUMPLIDA","PROCESO"), "VERIFICAR FECHA")),"SIN VALOR AVANCE")</f>
        <v>PROCESO</v>
      </c>
    </row>
    <row r="942" spans="1:17" ht="165" x14ac:dyDescent="0.2">
      <c r="A942" s="331" t="s">
        <v>17</v>
      </c>
      <c r="B942" s="332" t="s">
        <v>14</v>
      </c>
      <c r="C942" s="767"/>
      <c r="D942" s="767"/>
      <c r="E942" s="768"/>
      <c r="F942" s="767"/>
      <c r="G942" s="336" t="s">
        <v>3739</v>
      </c>
      <c r="H942" s="341" t="s">
        <v>3740</v>
      </c>
      <c r="I942" s="341" t="s">
        <v>3741</v>
      </c>
      <c r="J942" s="333">
        <v>6</v>
      </c>
      <c r="K942" s="338">
        <v>45839</v>
      </c>
      <c r="L942" s="338">
        <v>46204</v>
      </c>
      <c r="M942" s="324">
        <f t="shared" si="44"/>
        <v>52.142857142857146</v>
      </c>
      <c r="N942" s="325">
        <v>0</v>
      </c>
      <c r="O942" s="341" t="s">
        <v>3742</v>
      </c>
      <c r="P942" s="325">
        <f t="shared" si="43"/>
        <v>0</v>
      </c>
      <c r="Q942" s="326" t="str" cm="1">
        <f t="array" aca="1" ref="Q942" ca="1">IF(ISNUMBER(P942),IF(P942=100%,"CUMPLIDA",IF(AND(ISNUMBER(L942),ISNUMBER(INDIRECT("FECHA_"&amp;$B942,1))), IF(L942&lt;=INDIRECT("FECHA_"&amp;$B942,1),"INCUMPLIDA","PROCESO"), "VERIFICAR FECHA")),"SIN VALOR AVANCE")</f>
        <v>PROCESO</v>
      </c>
    </row>
    <row r="943" spans="1:17" ht="409.6" customHeight="1" x14ac:dyDescent="0.2">
      <c r="A943" s="331" t="s">
        <v>17</v>
      </c>
      <c r="B943" s="332" t="s">
        <v>14</v>
      </c>
      <c r="C943" s="767"/>
      <c r="D943" s="767"/>
      <c r="E943" s="768" t="s">
        <v>3743</v>
      </c>
      <c r="F943" s="767"/>
      <c r="G943" s="336" t="s">
        <v>3744</v>
      </c>
      <c r="H943" s="341" t="s">
        <v>3745</v>
      </c>
      <c r="I943" s="341" t="s">
        <v>3746</v>
      </c>
      <c r="J943" s="333">
        <v>1</v>
      </c>
      <c r="K943" s="338">
        <v>45839</v>
      </c>
      <c r="L943" s="338">
        <v>46022</v>
      </c>
      <c r="M943" s="324">
        <f t="shared" si="44"/>
        <v>26.142857142857142</v>
      </c>
      <c r="N943" s="325">
        <v>0</v>
      </c>
      <c r="O943" s="341" t="s">
        <v>3747</v>
      </c>
      <c r="P943" s="325">
        <f t="shared" si="43"/>
        <v>0</v>
      </c>
      <c r="Q943" s="326" t="str" cm="1">
        <f t="array" aca="1" ref="Q943" ca="1">IF(ISNUMBER(P943),IF(P943=100%,"CUMPLIDA",IF(AND(ISNUMBER(L943),ISNUMBER(INDIRECT("FECHA_"&amp;$B943,1))), IF(L943&lt;=INDIRECT("FECHA_"&amp;$B943,1),"INCUMPLIDA","PROCESO"), "VERIFICAR FECHA")),"SIN VALOR AVANCE")</f>
        <v>PROCESO</v>
      </c>
    </row>
    <row r="944" spans="1:17" ht="180" x14ac:dyDescent="0.2">
      <c r="A944" s="331" t="s">
        <v>17</v>
      </c>
      <c r="B944" s="332" t="s">
        <v>14</v>
      </c>
      <c r="C944" s="767"/>
      <c r="D944" s="767"/>
      <c r="E944" s="768"/>
      <c r="F944" s="767"/>
      <c r="G944" s="336" t="s">
        <v>3748</v>
      </c>
      <c r="H944" s="341" t="s">
        <v>3749</v>
      </c>
      <c r="I944" s="341" t="s">
        <v>3750</v>
      </c>
      <c r="J944" s="333">
        <v>1</v>
      </c>
      <c r="K944" s="338">
        <v>45839</v>
      </c>
      <c r="L944" s="338">
        <v>46022</v>
      </c>
      <c r="M944" s="324">
        <f t="shared" si="44"/>
        <v>26.142857142857142</v>
      </c>
      <c r="N944" s="325">
        <v>0</v>
      </c>
      <c r="O944" s="341" t="s">
        <v>3751</v>
      </c>
      <c r="P944" s="325">
        <f t="shared" si="43"/>
        <v>0</v>
      </c>
      <c r="Q944" s="326" t="str" cm="1">
        <f t="array" aca="1" ref="Q944" ca="1">IF(ISNUMBER(P944),IF(P944=100%,"CUMPLIDA",IF(AND(ISNUMBER(L944),ISNUMBER(INDIRECT("FECHA_"&amp;$B944,1))), IF(L944&lt;=INDIRECT("FECHA_"&amp;$B944,1),"INCUMPLIDA","PROCESO"), "VERIFICAR FECHA")),"SIN VALOR AVANCE")</f>
        <v>PROCESO</v>
      </c>
    </row>
    <row r="945" spans="1:17" ht="201" customHeight="1" x14ac:dyDescent="0.2">
      <c r="A945" s="331" t="s">
        <v>17</v>
      </c>
      <c r="B945" s="332" t="s">
        <v>14</v>
      </c>
      <c r="C945" s="767"/>
      <c r="D945" s="767"/>
      <c r="E945" s="768" t="s">
        <v>3752</v>
      </c>
      <c r="F945" s="767"/>
      <c r="G945" s="336" t="s">
        <v>3753</v>
      </c>
      <c r="H945" s="341" t="s">
        <v>3740</v>
      </c>
      <c r="I945" s="341" t="s">
        <v>3741</v>
      </c>
      <c r="J945" s="333">
        <v>6</v>
      </c>
      <c r="K945" s="338">
        <v>45839</v>
      </c>
      <c r="L945" s="338">
        <v>46204</v>
      </c>
      <c r="M945" s="324">
        <f t="shared" si="44"/>
        <v>52.142857142857146</v>
      </c>
      <c r="N945" s="325">
        <v>0</v>
      </c>
      <c r="O945" s="341" t="s">
        <v>3754</v>
      </c>
      <c r="P945" s="325">
        <f t="shared" si="43"/>
        <v>0</v>
      </c>
      <c r="Q945" s="326" t="str" cm="1">
        <f t="array" aca="1" ref="Q945" ca="1">IF(ISNUMBER(P945),IF(P945=100%,"CUMPLIDA",IF(AND(ISNUMBER(L945),ISNUMBER(INDIRECT("FECHA_"&amp;$B945,1))), IF(L945&lt;=INDIRECT("FECHA_"&amp;$B945,1),"INCUMPLIDA","PROCESO"), "VERIFICAR FECHA")),"SIN VALOR AVANCE")</f>
        <v>PROCESO</v>
      </c>
    </row>
    <row r="946" spans="1:17" ht="225" x14ac:dyDescent="0.2">
      <c r="A946" s="331" t="s">
        <v>17</v>
      </c>
      <c r="B946" s="332" t="s">
        <v>14</v>
      </c>
      <c r="C946" s="767"/>
      <c r="D946" s="767"/>
      <c r="E946" s="768"/>
      <c r="F946" s="767"/>
      <c r="G946" s="336" t="s">
        <v>3755</v>
      </c>
      <c r="H946" s="341" t="s">
        <v>3756</v>
      </c>
      <c r="I946" s="341" t="s">
        <v>3757</v>
      </c>
      <c r="J946" s="333">
        <v>2</v>
      </c>
      <c r="K946" s="338">
        <v>45839</v>
      </c>
      <c r="L946" s="338">
        <v>46204</v>
      </c>
      <c r="M946" s="324">
        <f t="shared" si="44"/>
        <v>52.142857142857146</v>
      </c>
      <c r="N946" s="325">
        <v>0</v>
      </c>
      <c r="O946" s="341" t="s">
        <v>3747</v>
      </c>
      <c r="P946" s="325">
        <f t="shared" si="43"/>
        <v>0</v>
      </c>
      <c r="Q946" s="326" t="str" cm="1">
        <f t="array" aca="1" ref="Q946" ca="1">IF(ISNUMBER(P946),IF(P946=100%,"CUMPLIDA",IF(AND(ISNUMBER(L946),ISNUMBER(INDIRECT("FECHA_"&amp;$B946,1))), IF(L946&lt;=INDIRECT("FECHA_"&amp;$B946,1),"INCUMPLIDA","PROCESO"), "VERIFICAR FECHA")),"SIN VALOR AVANCE")</f>
        <v>PROCESO</v>
      </c>
    </row>
    <row r="947" spans="1:17" ht="195" x14ac:dyDescent="0.2">
      <c r="A947" s="331" t="s">
        <v>17</v>
      </c>
      <c r="B947" s="332" t="s">
        <v>14</v>
      </c>
      <c r="C947" s="767"/>
      <c r="D947" s="767"/>
      <c r="E947" s="768"/>
      <c r="F947" s="767"/>
      <c r="G947" s="336" t="s">
        <v>3758</v>
      </c>
      <c r="H947" s="341" t="s">
        <v>3759</v>
      </c>
      <c r="I947" s="341" t="s">
        <v>3760</v>
      </c>
      <c r="J947" s="333">
        <v>1</v>
      </c>
      <c r="K947" s="338">
        <v>45839</v>
      </c>
      <c r="L947" s="338">
        <v>46022</v>
      </c>
      <c r="M947" s="324">
        <f t="shared" si="44"/>
        <v>26.142857142857142</v>
      </c>
      <c r="N947" s="325">
        <v>0</v>
      </c>
      <c r="O947" s="341" t="s">
        <v>3751</v>
      </c>
      <c r="P947" s="325">
        <f t="shared" si="43"/>
        <v>0</v>
      </c>
      <c r="Q947" s="326" t="str" cm="1">
        <f t="array" aca="1" ref="Q947" ca="1">IF(ISNUMBER(P947),IF(P947=100%,"CUMPLIDA",IF(AND(ISNUMBER(L947),ISNUMBER(INDIRECT("FECHA_"&amp;$B947,1))), IF(L947&lt;=INDIRECT("FECHA_"&amp;$B947,1),"INCUMPLIDA","PROCESO"), "VERIFICAR FECHA")),"SIN VALOR AVANCE")</f>
        <v>PROCESO</v>
      </c>
    </row>
    <row r="948" spans="1:17" ht="240" x14ac:dyDescent="0.2">
      <c r="A948" s="331" t="s">
        <v>17</v>
      </c>
      <c r="B948" s="332" t="s">
        <v>14</v>
      </c>
      <c r="C948" s="767"/>
      <c r="D948" s="767"/>
      <c r="E948" s="336" t="s">
        <v>3761</v>
      </c>
      <c r="F948" s="767"/>
      <c r="G948" s="336" t="s">
        <v>3762</v>
      </c>
      <c r="H948" s="341" t="s">
        <v>3763</v>
      </c>
      <c r="I948" s="341" t="s">
        <v>3764</v>
      </c>
      <c r="J948" s="333">
        <v>3</v>
      </c>
      <c r="K948" s="338">
        <v>45839</v>
      </c>
      <c r="L948" s="338">
        <v>46022</v>
      </c>
      <c r="M948" s="324">
        <f t="shared" si="44"/>
        <v>26.142857142857142</v>
      </c>
      <c r="N948" s="325">
        <v>0</v>
      </c>
      <c r="O948" s="341" t="s">
        <v>3765</v>
      </c>
      <c r="P948" s="325">
        <f t="shared" si="43"/>
        <v>0</v>
      </c>
      <c r="Q948" s="326" t="str" cm="1">
        <f t="array" aca="1" ref="Q948" ca="1">IF(ISNUMBER(P948),IF(P948=100%,"CUMPLIDA",IF(AND(ISNUMBER(L948),ISNUMBER(INDIRECT("FECHA_"&amp;$B948,1))), IF(L948&lt;=INDIRECT("FECHA_"&amp;$B948,1),"INCUMPLIDA","PROCESO"), "VERIFICAR FECHA")),"SIN VALOR AVANCE")</f>
        <v>PROCESO</v>
      </c>
    </row>
    <row r="949" spans="1:17" ht="105" customHeight="1" x14ac:dyDescent="0.2">
      <c r="A949" s="331" t="s">
        <v>17</v>
      </c>
      <c r="B949" s="332" t="s">
        <v>14</v>
      </c>
      <c r="C949" s="767" t="s">
        <v>3766</v>
      </c>
      <c r="D949" s="767" t="s">
        <v>1737</v>
      </c>
      <c r="E949" s="816" t="s">
        <v>3767</v>
      </c>
      <c r="F949" s="767" t="s">
        <v>3768</v>
      </c>
      <c r="G949" s="336" t="s">
        <v>3769</v>
      </c>
      <c r="H949" s="363" t="s">
        <v>3770</v>
      </c>
      <c r="I949" s="341" t="s">
        <v>3771</v>
      </c>
      <c r="J949" s="333">
        <v>1</v>
      </c>
      <c r="K949" s="364">
        <v>45824</v>
      </c>
      <c r="L949" s="364">
        <v>46007</v>
      </c>
      <c r="M949" s="324">
        <f t="shared" si="44"/>
        <v>26.142857142857142</v>
      </c>
      <c r="N949" s="325">
        <v>0</v>
      </c>
      <c r="O949" s="365" t="s">
        <v>3772</v>
      </c>
      <c r="P949" s="325">
        <f t="shared" si="43"/>
        <v>0</v>
      </c>
      <c r="Q949" s="326" t="str" cm="1">
        <f t="array" aca="1" ref="Q949" ca="1">IF(ISNUMBER(P949),IF(P949=100%,"CUMPLIDA",IF(AND(ISNUMBER(L949),ISNUMBER(INDIRECT("FECHA_"&amp;$B949,1))), IF(L949&lt;=INDIRECT("FECHA_"&amp;$B949,1),"INCUMPLIDA","PROCESO"), "VERIFICAR FECHA")),"SIN VALOR AVANCE")</f>
        <v>PROCESO</v>
      </c>
    </row>
    <row r="950" spans="1:17" ht="103.5" customHeight="1" x14ac:dyDescent="0.2">
      <c r="A950" s="331" t="s">
        <v>17</v>
      </c>
      <c r="B950" s="332" t="s">
        <v>14</v>
      </c>
      <c r="C950" s="767"/>
      <c r="D950" s="767"/>
      <c r="E950" s="816"/>
      <c r="F950" s="767"/>
      <c r="G950" s="336" t="s">
        <v>3773</v>
      </c>
      <c r="H950" s="363" t="s">
        <v>3774</v>
      </c>
      <c r="I950" s="366" t="s">
        <v>3775</v>
      </c>
      <c r="J950" s="333">
        <v>1</v>
      </c>
      <c r="K950" s="364">
        <v>45824</v>
      </c>
      <c r="L950" s="364">
        <v>46007</v>
      </c>
      <c r="M950" s="324">
        <f t="shared" si="44"/>
        <v>26.142857142857142</v>
      </c>
      <c r="N950" s="325">
        <v>0</v>
      </c>
      <c r="O950" s="365" t="s">
        <v>3772</v>
      </c>
      <c r="P950" s="325">
        <f t="shared" si="43"/>
        <v>0</v>
      </c>
      <c r="Q950" s="326" t="str" cm="1">
        <f t="array" aca="1" ref="Q950" ca="1">IF(ISNUMBER(P950),IF(P950=100%,"CUMPLIDA",IF(AND(ISNUMBER(L950),ISNUMBER(INDIRECT("FECHA_"&amp;$B950,1))), IF(L950&lt;=INDIRECT("FECHA_"&amp;$B950,1),"INCUMPLIDA","PROCESO"), "VERIFICAR FECHA")),"SIN VALOR AVANCE")</f>
        <v>PROCESO</v>
      </c>
    </row>
    <row r="951" spans="1:17" ht="409.6" customHeight="1" x14ac:dyDescent="0.2">
      <c r="A951" s="331" t="s">
        <v>17</v>
      </c>
      <c r="B951" s="332" t="s">
        <v>14</v>
      </c>
      <c r="C951" s="767"/>
      <c r="D951" s="767"/>
      <c r="E951" s="816" t="s">
        <v>3776</v>
      </c>
      <c r="F951" s="767"/>
      <c r="G951" s="320" t="s">
        <v>3777</v>
      </c>
      <c r="H951" s="320" t="s">
        <v>3778</v>
      </c>
      <c r="I951" s="321" t="s">
        <v>112</v>
      </c>
      <c r="J951" s="333">
        <v>2</v>
      </c>
      <c r="K951" s="364">
        <v>45839</v>
      </c>
      <c r="L951" s="364">
        <v>46568</v>
      </c>
      <c r="M951" s="324">
        <f t="shared" si="44"/>
        <v>104.14285714285714</v>
      </c>
      <c r="N951" s="325">
        <v>0</v>
      </c>
      <c r="O951" s="365" t="s">
        <v>3779</v>
      </c>
      <c r="P951" s="325">
        <f t="shared" si="43"/>
        <v>0</v>
      </c>
      <c r="Q951" s="326" t="str" cm="1">
        <f t="array" aca="1" ref="Q951" ca="1">IF(ISNUMBER(P951),IF(P951=100%,"CUMPLIDA",IF(AND(ISNUMBER(L951),ISNUMBER(INDIRECT("FECHA_"&amp;$B951,1))), IF(L951&lt;=INDIRECT("FECHA_"&amp;$B951,1),"INCUMPLIDA","PROCESO"), "VERIFICAR FECHA")),"SIN VALOR AVANCE")</f>
        <v>PROCESO</v>
      </c>
    </row>
    <row r="952" spans="1:17" ht="105.75" x14ac:dyDescent="0.2">
      <c r="A952" s="331" t="s">
        <v>17</v>
      </c>
      <c r="B952" s="332" t="s">
        <v>14</v>
      </c>
      <c r="C952" s="767"/>
      <c r="D952" s="767"/>
      <c r="E952" s="816"/>
      <c r="F952" s="767"/>
      <c r="G952" s="320" t="s">
        <v>3780</v>
      </c>
      <c r="H952" s="320" t="s">
        <v>3781</v>
      </c>
      <c r="I952" s="321" t="s">
        <v>3782</v>
      </c>
      <c r="J952" s="333">
        <v>1</v>
      </c>
      <c r="K952" s="364">
        <v>45839</v>
      </c>
      <c r="L952" s="364">
        <v>46568</v>
      </c>
      <c r="M952" s="324">
        <f t="shared" si="44"/>
        <v>104.14285714285714</v>
      </c>
      <c r="N952" s="325">
        <v>0</v>
      </c>
      <c r="O952" s="365" t="s">
        <v>3779</v>
      </c>
      <c r="P952" s="325">
        <f t="shared" si="43"/>
        <v>0</v>
      </c>
      <c r="Q952" s="326" t="str" cm="1">
        <f t="array" aca="1" ref="Q952" ca="1">IF(ISNUMBER(P952),IF(P952=100%,"CUMPLIDA",IF(AND(ISNUMBER(L952),ISNUMBER(INDIRECT("FECHA_"&amp;$B952,1))), IF(L952&lt;=INDIRECT("FECHA_"&amp;$B952,1),"INCUMPLIDA","PROCESO"), "VERIFICAR FECHA")),"SIN VALOR AVANCE")</f>
        <v>PROCESO</v>
      </c>
    </row>
    <row r="953" spans="1:17" ht="135" customHeight="1" x14ac:dyDescent="0.2">
      <c r="A953" s="331" t="s">
        <v>17</v>
      </c>
      <c r="B953" s="332" t="s">
        <v>14</v>
      </c>
      <c r="C953" s="767"/>
      <c r="D953" s="767"/>
      <c r="E953" s="816" t="s">
        <v>3783</v>
      </c>
      <c r="F953" s="767"/>
      <c r="G953" s="320" t="s">
        <v>3784</v>
      </c>
      <c r="H953" s="320" t="s">
        <v>3785</v>
      </c>
      <c r="I953" s="321" t="s">
        <v>2807</v>
      </c>
      <c r="J953" s="333">
        <v>2</v>
      </c>
      <c r="K953" s="364">
        <v>45839</v>
      </c>
      <c r="L953" s="364">
        <v>46568</v>
      </c>
      <c r="M953" s="324">
        <f t="shared" si="44"/>
        <v>104.14285714285714</v>
      </c>
      <c r="N953" s="325">
        <v>0</v>
      </c>
      <c r="O953" s="365" t="s">
        <v>3779</v>
      </c>
      <c r="P953" s="325">
        <f t="shared" si="43"/>
        <v>0</v>
      </c>
      <c r="Q953" s="326" t="str" cm="1">
        <f t="array" aca="1" ref="Q953" ca="1">IF(ISNUMBER(P953),IF(P953=100%,"CUMPLIDA",IF(AND(ISNUMBER(L953),ISNUMBER(INDIRECT("FECHA_"&amp;$B953,1))), IF(L953&lt;=INDIRECT("FECHA_"&amp;$B953,1),"INCUMPLIDA","PROCESO"), "VERIFICAR FECHA")),"SIN VALOR AVANCE")</f>
        <v>PROCESO</v>
      </c>
    </row>
    <row r="954" spans="1:17" ht="229.5" customHeight="1" x14ac:dyDescent="0.2">
      <c r="A954" s="331" t="s">
        <v>17</v>
      </c>
      <c r="B954" s="332" t="s">
        <v>14</v>
      </c>
      <c r="C954" s="767"/>
      <c r="D954" s="767"/>
      <c r="E954" s="816"/>
      <c r="F954" s="767"/>
      <c r="G954" s="367" t="s">
        <v>3786</v>
      </c>
      <c r="H954" s="367" t="s">
        <v>3787</v>
      </c>
      <c r="I954" s="368" t="s">
        <v>3232</v>
      </c>
      <c r="J954" s="333">
        <v>4</v>
      </c>
      <c r="K954" s="364">
        <v>45839</v>
      </c>
      <c r="L954" s="364">
        <v>46203</v>
      </c>
      <c r="M954" s="324">
        <f t="shared" si="44"/>
        <v>52</v>
      </c>
      <c r="N954" s="325">
        <v>0</v>
      </c>
      <c r="O954" s="365" t="s">
        <v>3788</v>
      </c>
      <c r="P954" s="325">
        <f t="shared" si="43"/>
        <v>0</v>
      </c>
      <c r="Q954" s="326" t="str" cm="1">
        <f t="array" aca="1" ref="Q954" ca="1">IF(ISNUMBER(P954),IF(P954=100%,"CUMPLIDA",IF(AND(ISNUMBER(L954),ISNUMBER(INDIRECT("FECHA_"&amp;$B954,1))), IF(L954&lt;=INDIRECT("FECHA_"&amp;$B954,1),"INCUMPLIDA","PROCESO"), "VERIFICAR FECHA")),"SIN VALOR AVANCE")</f>
        <v>PROCESO</v>
      </c>
    </row>
    <row r="955" spans="1:17" ht="213.75" customHeight="1" x14ac:dyDescent="0.2">
      <c r="A955" s="331" t="s">
        <v>17</v>
      </c>
      <c r="B955" s="332" t="s">
        <v>14</v>
      </c>
      <c r="C955" s="767"/>
      <c r="D955" s="767"/>
      <c r="E955" s="363" t="s">
        <v>3789</v>
      </c>
      <c r="F955" s="767"/>
      <c r="G955" s="363" t="s">
        <v>3790</v>
      </c>
      <c r="H955" s="363" t="s">
        <v>3791</v>
      </c>
      <c r="I955" s="366" t="s">
        <v>3792</v>
      </c>
      <c r="J955" s="333">
        <v>2</v>
      </c>
      <c r="K955" s="364">
        <v>45839</v>
      </c>
      <c r="L955" s="364">
        <v>46203</v>
      </c>
      <c r="M955" s="324">
        <f t="shared" si="44"/>
        <v>52</v>
      </c>
      <c r="N955" s="325">
        <v>0</v>
      </c>
      <c r="O955" s="365" t="s">
        <v>3793</v>
      </c>
      <c r="P955" s="325">
        <f t="shared" si="43"/>
        <v>0</v>
      </c>
      <c r="Q955" s="326" t="str" cm="1">
        <f t="array" aca="1" ref="Q955" ca="1">IF(ISNUMBER(P955),IF(P955=100%,"CUMPLIDA",IF(AND(ISNUMBER(L955),ISNUMBER(INDIRECT("FECHA_"&amp;$B955,1))), IF(L955&lt;=INDIRECT("FECHA_"&amp;$B955,1),"INCUMPLIDA","PROCESO"), "VERIFICAR FECHA")),"SIN VALOR AVANCE")</f>
        <v>PROCESO</v>
      </c>
    </row>
    <row r="956" spans="1:17" ht="225" x14ac:dyDescent="0.2">
      <c r="A956" s="331" t="s">
        <v>17</v>
      </c>
      <c r="B956" s="332" t="s">
        <v>14</v>
      </c>
      <c r="C956" s="767"/>
      <c r="D956" s="767"/>
      <c r="E956" s="363" t="s">
        <v>3794</v>
      </c>
      <c r="F956" s="767"/>
      <c r="G956" s="363" t="s">
        <v>3795</v>
      </c>
      <c r="H956" s="363" t="s">
        <v>3791</v>
      </c>
      <c r="I956" s="366" t="s">
        <v>3796</v>
      </c>
      <c r="J956" s="333">
        <v>12</v>
      </c>
      <c r="K956" s="364">
        <v>45839</v>
      </c>
      <c r="L956" s="364">
        <v>46203</v>
      </c>
      <c r="M956" s="324">
        <f t="shared" si="44"/>
        <v>52</v>
      </c>
      <c r="N956" s="325">
        <v>0</v>
      </c>
      <c r="O956" s="365" t="s">
        <v>3793</v>
      </c>
      <c r="P956" s="325">
        <f t="shared" si="43"/>
        <v>0</v>
      </c>
      <c r="Q956" s="326" t="str" cm="1">
        <f t="array" aca="1" ref="Q956" ca="1">IF(ISNUMBER(P956),IF(P956=100%,"CUMPLIDA",IF(AND(ISNUMBER(L956),ISNUMBER(INDIRECT("FECHA_"&amp;$B956,1))), IF(L956&lt;=INDIRECT("FECHA_"&amp;$B956,1),"INCUMPLIDA","PROCESO"), "VERIFICAR FECHA")),"SIN VALOR AVANCE")</f>
        <v>PROCESO</v>
      </c>
    </row>
    <row r="957" spans="1:17" ht="285" x14ac:dyDescent="0.2">
      <c r="A957" s="331" t="s">
        <v>17</v>
      </c>
      <c r="B957" s="332" t="s">
        <v>14</v>
      </c>
      <c r="C957" s="767"/>
      <c r="D957" s="767"/>
      <c r="E957" s="363" t="s">
        <v>3797</v>
      </c>
      <c r="F957" s="767"/>
      <c r="G957" s="363" t="s">
        <v>3798</v>
      </c>
      <c r="H957" s="363" t="s">
        <v>3799</v>
      </c>
      <c r="I957" s="366" t="s">
        <v>3800</v>
      </c>
      <c r="J957" s="333">
        <v>2</v>
      </c>
      <c r="K957" s="364">
        <v>45839</v>
      </c>
      <c r="L957" s="364">
        <v>46203</v>
      </c>
      <c r="M957" s="324">
        <f t="shared" si="44"/>
        <v>52</v>
      </c>
      <c r="N957" s="325">
        <v>0</v>
      </c>
      <c r="O957" s="365" t="s">
        <v>3801</v>
      </c>
      <c r="P957" s="325">
        <f t="shared" si="43"/>
        <v>0</v>
      </c>
      <c r="Q957" s="326" t="str" cm="1">
        <f t="array" aca="1" ref="Q957" ca="1">IF(ISNUMBER(P957),IF(P957=100%,"CUMPLIDA",IF(AND(ISNUMBER(L957),ISNUMBER(INDIRECT("FECHA_"&amp;$B957,1))), IF(L957&lt;=INDIRECT("FECHA_"&amp;$B957,1),"INCUMPLIDA","PROCESO"), "VERIFICAR FECHA")),"SIN VALOR AVANCE")</f>
        <v>PROCESO</v>
      </c>
    </row>
    <row r="958" spans="1:17" ht="315" customHeight="1" x14ac:dyDescent="0.2">
      <c r="A958" s="331" t="s">
        <v>17</v>
      </c>
      <c r="B958" s="332" t="s">
        <v>14</v>
      </c>
      <c r="C958" s="767"/>
      <c r="D958" s="767"/>
      <c r="E958" s="816" t="s">
        <v>3802</v>
      </c>
      <c r="F958" s="767"/>
      <c r="G958" s="369" t="s">
        <v>3803</v>
      </c>
      <c r="H958" s="369" t="s">
        <v>3804</v>
      </c>
      <c r="I958" s="370" t="s">
        <v>3214</v>
      </c>
      <c r="J958" s="333">
        <v>3</v>
      </c>
      <c r="K958" s="364">
        <v>45839</v>
      </c>
      <c r="L958" s="364">
        <v>45961</v>
      </c>
      <c r="M958" s="324">
        <f t="shared" si="44"/>
        <v>17.428571428571427</v>
      </c>
      <c r="N958" s="325">
        <v>0</v>
      </c>
      <c r="O958" s="365" t="s">
        <v>3805</v>
      </c>
      <c r="P958" s="325">
        <f t="shared" ref="P958:P966" si="45">IF(B958="ITRC",N958,N958/J958)</f>
        <v>0</v>
      </c>
      <c r="Q958" s="326" t="str" cm="1">
        <f t="array" aca="1" ref="Q958" ca="1">IF(ISNUMBER(P958),IF(P958=100%,"CUMPLIDA",IF(AND(ISNUMBER(L958),ISNUMBER(INDIRECT("FECHA_"&amp;$B958,1))), IF(L958&lt;=INDIRECT("FECHA_"&amp;$B958,1),"INCUMPLIDA","PROCESO"), "VERIFICAR FECHA")),"SIN VALOR AVANCE")</f>
        <v>PROCESO</v>
      </c>
    </row>
    <row r="959" spans="1:17" ht="90" x14ac:dyDescent="0.2">
      <c r="A959" s="331" t="s">
        <v>17</v>
      </c>
      <c r="B959" s="332" t="s">
        <v>14</v>
      </c>
      <c r="C959" s="767"/>
      <c r="D959" s="767"/>
      <c r="E959" s="816"/>
      <c r="F959" s="767"/>
      <c r="G959" s="369" t="s">
        <v>3806</v>
      </c>
      <c r="H959" s="369" t="s">
        <v>3807</v>
      </c>
      <c r="I959" s="370" t="s">
        <v>3808</v>
      </c>
      <c r="J959" s="333">
        <v>1</v>
      </c>
      <c r="K959" s="364">
        <v>45839</v>
      </c>
      <c r="L959" s="364">
        <v>45961</v>
      </c>
      <c r="M959" s="324">
        <f t="shared" si="44"/>
        <v>17.428571428571427</v>
      </c>
      <c r="N959" s="325">
        <v>0</v>
      </c>
      <c r="O959" s="365" t="s">
        <v>3809</v>
      </c>
      <c r="P959" s="325">
        <f t="shared" si="45"/>
        <v>0</v>
      </c>
      <c r="Q959" s="326" t="str" cm="1">
        <f t="array" aca="1" ref="Q959" ca="1">IF(ISNUMBER(P959),IF(P959=100%,"CUMPLIDA",IF(AND(ISNUMBER(L959),ISNUMBER(INDIRECT("FECHA_"&amp;$B959,1))), IF(L959&lt;=INDIRECT("FECHA_"&amp;$B959,1),"INCUMPLIDA","PROCESO"), "VERIFICAR FECHA")),"SIN VALOR AVANCE")</f>
        <v>PROCESO</v>
      </c>
    </row>
    <row r="960" spans="1:17" ht="201" customHeight="1" x14ac:dyDescent="0.2">
      <c r="A960" s="331" t="s">
        <v>17</v>
      </c>
      <c r="B960" s="332" t="s">
        <v>14</v>
      </c>
      <c r="C960" s="767"/>
      <c r="D960" s="767"/>
      <c r="E960" s="816"/>
      <c r="F960" s="767"/>
      <c r="G960" s="363" t="s">
        <v>3810</v>
      </c>
      <c r="H960" s="363" t="s">
        <v>3791</v>
      </c>
      <c r="I960" s="366" t="s">
        <v>3811</v>
      </c>
      <c r="J960" s="333">
        <v>14</v>
      </c>
      <c r="K960" s="364">
        <v>45839</v>
      </c>
      <c r="L960" s="364">
        <v>46203</v>
      </c>
      <c r="M960" s="324">
        <f t="shared" si="44"/>
        <v>52</v>
      </c>
      <c r="N960" s="325">
        <v>0</v>
      </c>
      <c r="O960" s="365" t="s">
        <v>3801</v>
      </c>
      <c r="P960" s="325">
        <f t="shared" si="45"/>
        <v>0</v>
      </c>
      <c r="Q960" s="326" t="str" cm="1">
        <f t="array" aca="1" ref="Q960" ca="1">IF(ISNUMBER(P960),IF(P960=100%,"CUMPLIDA",IF(AND(ISNUMBER(L960),ISNUMBER(INDIRECT("FECHA_"&amp;$B960,1))), IF(L960&lt;=INDIRECT("FECHA_"&amp;$B960,1),"INCUMPLIDA","PROCESO"), "VERIFICAR FECHA")),"SIN VALOR AVANCE")</f>
        <v>PROCESO</v>
      </c>
    </row>
    <row r="961" spans="1:17" ht="168.75" x14ac:dyDescent="0.2">
      <c r="A961" s="331" t="s">
        <v>17</v>
      </c>
      <c r="B961" s="332" t="s">
        <v>14</v>
      </c>
      <c r="C961" s="767"/>
      <c r="D961" s="767"/>
      <c r="E961" s="816"/>
      <c r="F961" s="767"/>
      <c r="G961" s="367" t="s">
        <v>3812</v>
      </c>
      <c r="H961" s="369" t="s">
        <v>3813</v>
      </c>
      <c r="I961" s="371" t="s">
        <v>3221</v>
      </c>
      <c r="J961" s="333">
        <v>1</v>
      </c>
      <c r="K961" s="364">
        <v>45839</v>
      </c>
      <c r="L961" s="364">
        <v>46052</v>
      </c>
      <c r="M961" s="324">
        <f t="shared" si="44"/>
        <v>30.428571428571427</v>
      </c>
      <c r="N961" s="325">
        <v>0</v>
      </c>
      <c r="O961" s="365" t="s">
        <v>3814</v>
      </c>
      <c r="P961" s="325">
        <f t="shared" si="45"/>
        <v>0</v>
      </c>
      <c r="Q961" s="326" t="str" cm="1">
        <f t="array" aca="1" ref="Q961" ca="1">IF(ISNUMBER(P961),IF(P961=100%,"CUMPLIDA",IF(AND(ISNUMBER(L961),ISNUMBER(INDIRECT("FECHA_"&amp;$B961,1))), IF(L961&lt;=INDIRECT("FECHA_"&amp;$B961,1),"INCUMPLIDA","PROCESO"), "VERIFICAR FECHA")),"SIN VALOR AVANCE")</f>
        <v>PROCESO</v>
      </c>
    </row>
    <row r="962" spans="1:17" ht="156.75" customHeight="1" x14ac:dyDescent="0.2">
      <c r="A962" s="331" t="s">
        <v>17</v>
      </c>
      <c r="B962" s="332" t="s">
        <v>14</v>
      </c>
      <c r="C962" s="767"/>
      <c r="D962" s="767"/>
      <c r="E962" s="816"/>
      <c r="F962" s="767"/>
      <c r="G962" s="367" t="s">
        <v>3815</v>
      </c>
      <c r="H962" s="369" t="s">
        <v>3223</v>
      </c>
      <c r="I962" s="370" t="s">
        <v>3816</v>
      </c>
      <c r="J962" s="333">
        <v>1</v>
      </c>
      <c r="K962" s="364">
        <v>45839</v>
      </c>
      <c r="L962" s="364">
        <v>46052</v>
      </c>
      <c r="M962" s="324">
        <f t="shared" si="44"/>
        <v>30.428571428571427</v>
      </c>
      <c r="N962" s="325">
        <v>0</v>
      </c>
      <c r="O962" s="365" t="s">
        <v>3817</v>
      </c>
      <c r="P962" s="325">
        <f t="shared" si="45"/>
        <v>0</v>
      </c>
      <c r="Q962" s="326" t="str" cm="1">
        <f t="array" aca="1" ref="Q962" ca="1">IF(ISNUMBER(P962),IF(P962=100%,"CUMPLIDA",IF(AND(ISNUMBER(L962),ISNUMBER(INDIRECT("FECHA_"&amp;$B962,1))), IF(L962&lt;=INDIRECT("FECHA_"&amp;$B962,1),"INCUMPLIDA","PROCESO"), "VERIFICAR FECHA")),"SIN VALOR AVANCE")</f>
        <v>PROCESO</v>
      </c>
    </row>
    <row r="963" spans="1:17" ht="165" customHeight="1" x14ac:dyDescent="0.2">
      <c r="A963" s="331" t="s">
        <v>17</v>
      </c>
      <c r="B963" s="332" t="s">
        <v>14</v>
      </c>
      <c r="C963" s="767"/>
      <c r="D963" s="767"/>
      <c r="E963" s="816" t="s">
        <v>3818</v>
      </c>
      <c r="F963" s="767"/>
      <c r="G963" s="367" t="s">
        <v>3819</v>
      </c>
      <c r="H963" s="369" t="s">
        <v>3227</v>
      </c>
      <c r="I963" s="370" t="s">
        <v>3228</v>
      </c>
      <c r="J963" s="333">
        <v>5</v>
      </c>
      <c r="K963" s="364">
        <v>45839</v>
      </c>
      <c r="L963" s="364">
        <v>46052</v>
      </c>
      <c r="M963" s="324">
        <f t="shared" si="44"/>
        <v>30.428571428571427</v>
      </c>
      <c r="N963" s="325">
        <v>0</v>
      </c>
      <c r="O963" s="365" t="s">
        <v>3801</v>
      </c>
      <c r="P963" s="325">
        <f t="shared" si="45"/>
        <v>0</v>
      </c>
      <c r="Q963" s="326" t="str" cm="1">
        <f t="array" aca="1" ref="Q963" ca="1">IF(ISNUMBER(P963),IF(P963=100%,"CUMPLIDA",IF(AND(ISNUMBER(L963),ISNUMBER(INDIRECT("FECHA_"&amp;$B963,1))), IF(L963&lt;=INDIRECT("FECHA_"&amp;$B963,1),"INCUMPLIDA","PROCESO"), "VERIFICAR FECHA")),"SIN VALOR AVANCE")</f>
        <v>PROCESO</v>
      </c>
    </row>
    <row r="964" spans="1:17" ht="303.75" customHeight="1" x14ac:dyDescent="0.2">
      <c r="A964" s="331" t="s">
        <v>17</v>
      </c>
      <c r="B964" s="332" t="s">
        <v>14</v>
      </c>
      <c r="C964" s="767"/>
      <c r="D964" s="767"/>
      <c r="E964" s="816"/>
      <c r="F964" s="767"/>
      <c r="G964" s="367" t="s">
        <v>3820</v>
      </c>
      <c r="H964" s="367" t="s">
        <v>3787</v>
      </c>
      <c r="I964" s="368" t="s">
        <v>3232</v>
      </c>
      <c r="J964" s="333">
        <v>4</v>
      </c>
      <c r="K964" s="364">
        <v>45839</v>
      </c>
      <c r="L964" s="364">
        <v>46203</v>
      </c>
      <c r="M964" s="324">
        <f t="shared" si="44"/>
        <v>52</v>
      </c>
      <c r="N964" s="325">
        <v>0</v>
      </c>
      <c r="O964" s="365" t="s">
        <v>3821</v>
      </c>
      <c r="P964" s="325">
        <f t="shared" si="45"/>
        <v>0</v>
      </c>
      <c r="Q964" s="326" t="str" cm="1">
        <f t="array" aca="1" ref="Q964" ca="1">IF(ISNUMBER(P964),IF(P964=100%,"CUMPLIDA",IF(AND(ISNUMBER(L964),ISNUMBER(INDIRECT("FECHA_"&amp;$B964,1))), IF(L964&lt;=INDIRECT("FECHA_"&amp;$B964,1),"INCUMPLIDA","PROCESO"), "VERIFICAR FECHA")),"SIN VALOR AVANCE")</f>
        <v>PROCESO</v>
      </c>
    </row>
    <row r="965" spans="1:17" ht="255" customHeight="1" x14ac:dyDescent="0.2">
      <c r="A965" s="331" t="s">
        <v>17</v>
      </c>
      <c r="B965" s="332" t="s">
        <v>14</v>
      </c>
      <c r="C965" s="767"/>
      <c r="D965" s="767"/>
      <c r="E965" s="816"/>
      <c r="F965" s="767"/>
      <c r="G965" s="367" t="s">
        <v>3822</v>
      </c>
      <c r="H965" s="367" t="s">
        <v>3787</v>
      </c>
      <c r="I965" s="368" t="s">
        <v>3232</v>
      </c>
      <c r="J965" s="333">
        <v>4</v>
      </c>
      <c r="K965" s="364">
        <v>45839</v>
      </c>
      <c r="L965" s="364">
        <v>46203</v>
      </c>
      <c r="M965" s="324">
        <f t="shared" si="44"/>
        <v>52</v>
      </c>
      <c r="N965" s="325">
        <v>0</v>
      </c>
      <c r="O965" s="365" t="s">
        <v>3821</v>
      </c>
      <c r="P965" s="325">
        <f t="shared" si="45"/>
        <v>0</v>
      </c>
      <c r="Q965" s="326" t="str" cm="1">
        <f t="array" aca="1" ref="Q965" ca="1">IF(ISNUMBER(P965),IF(P965=100%,"CUMPLIDA",IF(AND(ISNUMBER(L965),ISNUMBER(INDIRECT("FECHA_"&amp;$B965,1))), IF(L965&lt;=INDIRECT("FECHA_"&amp;$B965,1),"INCUMPLIDA","PROCESO"), "VERIFICAR FECHA")),"SIN VALOR AVANCE")</f>
        <v>PROCESO</v>
      </c>
    </row>
    <row r="966" spans="1:17" ht="386.25" customHeight="1" x14ac:dyDescent="0.2">
      <c r="A966" s="331" t="s">
        <v>17</v>
      </c>
      <c r="B966" s="332" t="s">
        <v>14</v>
      </c>
      <c r="C966" s="767"/>
      <c r="D966" s="767"/>
      <c r="E966" s="816" t="s">
        <v>3823</v>
      </c>
      <c r="F966" s="767"/>
      <c r="G966" s="363" t="s">
        <v>3824</v>
      </c>
      <c r="H966" s="363" t="s">
        <v>3825</v>
      </c>
      <c r="I966" s="366" t="s">
        <v>3826</v>
      </c>
      <c r="J966" s="333">
        <v>1</v>
      </c>
      <c r="K966" s="364">
        <v>45839</v>
      </c>
      <c r="L966" s="364">
        <v>46203</v>
      </c>
      <c r="M966" s="324">
        <f t="shared" si="44"/>
        <v>52</v>
      </c>
      <c r="N966" s="325">
        <v>0</v>
      </c>
      <c r="O966" s="365" t="s">
        <v>3827</v>
      </c>
      <c r="P966" s="325">
        <f t="shared" si="45"/>
        <v>0</v>
      </c>
      <c r="Q966" s="326" t="str" cm="1">
        <f t="array" aca="1" ref="Q966" ca="1">IF(ISNUMBER(P966),IF(P966=100%,"CUMPLIDA",IF(AND(ISNUMBER(L966),ISNUMBER(INDIRECT("FECHA_"&amp;$B966,1))), IF(L966&lt;=INDIRECT("FECHA_"&amp;$B966,1),"INCUMPLIDA","PROCESO"), "VERIFICAR FECHA")),"SIN VALOR AVANCE")</f>
        <v>PROCESO</v>
      </c>
    </row>
    <row r="967" spans="1:17" ht="256.5" customHeight="1" x14ac:dyDescent="0.2">
      <c r="A967" s="331" t="s">
        <v>17</v>
      </c>
      <c r="B967" s="332" t="s">
        <v>14</v>
      </c>
      <c r="C967" s="767"/>
      <c r="D967" s="767"/>
      <c r="E967" s="816"/>
      <c r="F967" s="767"/>
      <c r="G967" s="363" t="s">
        <v>3828</v>
      </c>
      <c r="H967" s="363" t="s">
        <v>3829</v>
      </c>
      <c r="I967" s="366" t="s">
        <v>3830</v>
      </c>
      <c r="J967" s="333">
        <v>1</v>
      </c>
      <c r="K967" s="364">
        <v>46233</v>
      </c>
      <c r="L967" s="364">
        <v>46356</v>
      </c>
      <c r="M967" s="324">
        <f t="shared" si="44"/>
        <v>17.571428571428573</v>
      </c>
      <c r="N967" s="325">
        <v>0</v>
      </c>
      <c r="O967" s="365" t="s">
        <v>3831</v>
      </c>
      <c r="P967" s="325">
        <f>IF(B967="ITRC",N967,N967/I967)</f>
        <v>0</v>
      </c>
      <c r="Q967" s="326" t="str" cm="1">
        <f t="array" aca="1" ref="Q967" ca="1">IF(ISNUMBER(P967),IF(P967=100%,"CUMPLIDA",IF(AND(ISNUMBER(L967),ISNUMBER(INDIRECT("FECHA_"&amp;$B967,1))), IF(L967&lt;=INDIRECT("FECHA_"&amp;$B967,1),"INCUMPLIDA","PROCESO"), "VERIFICAR FECHA")),"SIN VALOR AVANCE")</f>
        <v>PROCESO</v>
      </c>
    </row>
    <row r="968" spans="1:17" ht="97.5" customHeight="1" x14ac:dyDescent="0.2"/>
  </sheetData>
  <sheetProtection algorithmName="SHA-512" hashValue="MxSriJmEi3U+jRDo+H85HRAZ/m83owq3fuOQbsRftdPhpPlTIy4NISijlP8/kRDIqEUjeYhGk2PcVep4RFwueQ==" saltValue="On14bHUzVRb8JssRrGeWbA==" spinCount="100000" sheet="1" formatCells="0" formatColumns="0" formatRows="0" autoFilter="0"/>
  <protectedRanges>
    <protectedRange sqref="O42:O43" name="Rango2_40_1_1_1_1_1_1_1_1_1_1_1_1_1_1_1_1_1"/>
    <protectedRange sqref="E70:F81" name="Rango2_2_1_1_1_2_1_1_1_1_1_1_1_1_1_1_1_1_1_1_1"/>
    <protectedRange sqref="O318:O319 O330" name="Rango2_2_1_14_2_1_1_1_1_1_1_1_1_1_1_1_1_1_1_1_1_1_1"/>
    <protectedRange sqref="G40 G42:G43" name="Rango2_6_1_2_1_1_1_1_1_1_1_1"/>
    <protectedRange sqref="I40 I42:I43" name="Rango2_1_2_1_2_1_1_1_1_1_1_1_1"/>
    <protectedRange sqref="I44" name="Rango2_2_1_3_1_1_1_1_1_1_1_1_1_1_1"/>
    <protectedRange sqref="K40:L40 K42:L43" name="Rango2_3_2_1_2_1_1_1_1_1_1_1_1"/>
    <protectedRange sqref="K44:L44" name="Rango2_2_2_1_1_1_1_1_1_1_1_1_1_1_1"/>
    <protectedRange sqref="J40 J43" name="Rango2_4_2_1_1_1_1_1_1_1_1_1_1"/>
    <protectedRange sqref="J44" name="Rango2_2_3_3_1_1_1_1_1_1_1_1_1_1_1"/>
    <protectedRange sqref="G70:G81 I70:I81" name="Rango2_9_2_2_1_1_1_1_1_1_1_1_2_1_1_1_1_1_1_1"/>
    <protectedRange sqref="G177:G178" name="Rango2_40_2_1_1_1_1_5_3_1_1_1_1_1_1_1_1_1_1_1_1_1_1_1_1"/>
    <protectedRange sqref="H177:H178" name="Rango2_40_2_1_1_1_1_5_5_1_1_1_1_1_1_1_1_1_1_1_1_1_1_1_1"/>
    <protectedRange sqref="I250:I252" name="Rango2_2_4_2_10_3_1_8_1_14_1_1_1_1_1_1_1_1_1_1_1_1_1_1_1_1_1"/>
    <protectedRange sqref="I249" name="Rango2_4_4_1_10_3_1_8_1_8_1_1_1_1_1_1_1_1_1_1_1_1_1_1_1_1_1"/>
    <protectedRange sqref="I256:I258" name="Rango2_2_4_2_10_3_1_8_1_16_1_1_1_1_1_1_1_1_1_1_1_1_1_1_1_1_1"/>
    <protectedRange sqref="I255" name="Rango2_4_4_1_10_3_1_8_1_9_1_1_1_1_1_1_1_1_1_1_1_1_1_1_1_1_1"/>
    <protectedRange sqref="G312:G317" name="Rango2_40_2_1_1_1_1_4_1_1_1_1_1_1_1_1_1_1_1_1_1_1_1_1"/>
    <protectedRange sqref="G318:G324 G330 H322:H329" name="Rango2_40_2_1_1_1_1_5_1_1_1_1_1_1_1_1_1_1_1_1_1_1_1_1"/>
    <protectedRange sqref="G331:G351" name="Rango2_40_2_1_1_1_1_2_2_1_1_1_1_1_1_1_1_1_1_1_1_1_1_1_1"/>
    <protectedRange sqref="I352:I356" name="Rango2_4_4_1_10_3_1_8_1_2_1_1_1_1_1_1_1_1_1_1_1_1_1_1_1_1"/>
    <protectedRange sqref="I357:I359" name="Rango2_2_4_2_10_3_1_8_1_2_1_1_1_1_1_1_1_1_1_1_1_1_1_1_1_1"/>
    <protectedRange sqref="I364 I366:I370" name="Rango2_2_4_2_10_3_1_8_1_2_1_1_1_1_1_1_1_1_2_1_1_1_1_1_1_1"/>
    <protectedRange sqref="I363 I365" name="Rango2_4_4_1_10_3_1_8_1_2_1_1_1_1_1_1_1_1_2_1_1_1_1_1_1_1"/>
    <protectedRange sqref="I373:I377" name="Rango2_4_4_1_10_3_1_8_1_2_1_1_1_1_1_1_1_1_3_1_1_1_1_1_1_1"/>
    <protectedRange sqref="I378:I380" name="Rango2_2_4_2_10_3_1_8_1_2_1_1_1_1_1_1_1_1_3_1_1_1_1_1_1_1"/>
    <protectedRange sqref="I383:I387" name="Rango2_4_4_1_10_3_1_8_1_2_1_1_1_1_1_1_1_1_4_1_1_1_1_1_1_1"/>
    <protectedRange sqref="I388:I390" name="Rango2_2_4_2_10_3_1_8_1_2_1_1_1_1_1_1_1_1_4_1_1_1_1_1_1_1"/>
    <protectedRange sqref="O899:O903" name="Rango2_5_1_1_1_1_1_1_1"/>
    <protectedRange sqref="O904 O908" name="Rango2_5_3_1_1_1_1_1_1_1"/>
    <protectedRange sqref="O905" name="Rango2_5_4_1_1_1_1_1_1_1"/>
    <protectedRange sqref="O906" name="Rango2_5_5_1_1_1_1_1_1_1"/>
    <protectedRange sqref="O907 O909:O914" name="Rango2_5_6_1_1_1_1_1_1_1"/>
    <protectedRange sqref="I899" name="Rango2_4_2_1_1_1_1_1_1"/>
    <protectedRange sqref="I900" name="Rango2_4_1_1_1_1_1_1_1_1"/>
    <protectedRange sqref="I929" name="Rango2_1_3_1_1_1_1_1_1"/>
    <protectedRange sqref="I930" name="Rango2_1_1_1_1_1_1_1_1_1"/>
    <protectedRange sqref="I931" name="Rango2_1_2_1_1_1_1_1_1_1"/>
    <protectedRange sqref="K930:L930" name="Rango2_3_2_1_1_1_1_1_1_1"/>
    <protectedRange sqref="K931:L931" name="Rango2_3_3_2_1_1_1_1_1_1"/>
  </protectedRanges>
  <autoFilter ref="A10:Q10" xr:uid="{2E6845DB-37D2-4F98-BA3B-6BF2E807B53F}"/>
  <mergeCells count="397">
    <mergeCell ref="E951:E952"/>
    <mergeCell ref="E953:E954"/>
    <mergeCell ref="E958:E962"/>
    <mergeCell ref="E966:E967"/>
    <mergeCell ref="C949:C967"/>
    <mergeCell ref="D949:D967"/>
    <mergeCell ref="F949:F967"/>
    <mergeCell ref="E949:E950"/>
    <mergeCell ref="E963:E965"/>
    <mergeCell ref="F836:F855"/>
    <mergeCell ref="E844:E845"/>
    <mergeCell ref="E847:E848"/>
    <mergeCell ref="E849:E850"/>
    <mergeCell ref="E851:E852"/>
    <mergeCell ref="C856:C880"/>
    <mergeCell ref="E762:E766"/>
    <mergeCell ref="E767:E787"/>
    <mergeCell ref="E788:E799"/>
    <mergeCell ref="E800:E810"/>
    <mergeCell ref="E811:E812"/>
    <mergeCell ref="E813:E814"/>
    <mergeCell ref="C836:C855"/>
    <mergeCell ref="D836:D855"/>
    <mergeCell ref="E836:E843"/>
    <mergeCell ref="D856:D880"/>
    <mergeCell ref="E856:E860"/>
    <mergeCell ref="F856:F880"/>
    <mergeCell ref="E861:E866"/>
    <mergeCell ref="E867:E868"/>
    <mergeCell ref="E869:E871"/>
    <mergeCell ref="E873:E874"/>
    <mergeCell ref="E875:E876"/>
    <mergeCell ref="E915:E920"/>
    <mergeCell ref="E921:E927"/>
    <mergeCell ref="E928:E931"/>
    <mergeCell ref="C894:C932"/>
    <mergeCell ref="D894:D932"/>
    <mergeCell ref="F894:F932"/>
    <mergeCell ref="E894:E896"/>
    <mergeCell ref="E897:E898"/>
    <mergeCell ref="E899:E901"/>
    <mergeCell ref="E902:E903"/>
    <mergeCell ref="E904:E911"/>
    <mergeCell ref="E912:E914"/>
    <mergeCell ref="D660:D699"/>
    <mergeCell ref="E660:E699"/>
    <mergeCell ref="F641:F659"/>
    <mergeCell ref="C641:C659"/>
    <mergeCell ref="D641:D659"/>
    <mergeCell ref="E641:E646"/>
    <mergeCell ref="E815:E816"/>
    <mergeCell ref="E817:E819"/>
    <mergeCell ref="E832:E835"/>
    <mergeCell ref="F832:F835"/>
    <mergeCell ref="C832:C835"/>
    <mergeCell ref="D832:D835"/>
    <mergeCell ref="C759:C814"/>
    <mergeCell ref="D759:D814"/>
    <mergeCell ref="E759:E761"/>
    <mergeCell ref="F759:F814"/>
    <mergeCell ref="E213:E215"/>
    <mergeCell ref="E216:E218"/>
    <mergeCell ref="E219:E221"/>
    <mergeCell ref="E222:E224"/>
    <mergeCell ref="E227:E229"/>
    <mergeCell ref="E230:E233"/>
    <mergeCell ref="E192:E199"/>
    <mergeCell ref="I242:I244"/>
    <mergeCell ref="C597:C621"/>
    <mergeCell ref="D597:D621"/>
    <mergeCell ref="F597:F621"/>
    <mergeCell ref="E578:E580"/>
    <mergeCell ref="G331:G332"/>
    <mergeCell ref="G345:G346"/>
    <mergeCell ref="G347:G348"/>
    <mergeCell ref="G349:G350"/>
    <mergeCell ref="E290:E291"/>
    <mergeCell ref="E293:E295"/>
    <mergeCell ref="E296:E297"/>
    <mergeCell ref="E298:E299"/>
    <mergeCell ref="E300:E301"/>
    <mergeCell ref="G256:G258"/>
    <mergeCell ref="G253:G255"/>
    <mergeCell ref="C209:C233"/>
    <mergeCell ref="E133:E137"/>
    <mergeCell ref="G137:G140"/>
    <mergeCell ref="E138:E140"/>
    <mergeCell ref="C141:C149"/>
    <mergeCell ref="D141:D149"/>
    <mergeCell ref="E141:E144"/>
    <mergeCell ref="F141:F149"/>
    <mergeCell ref="G142:G143"/>
    <mergeCell ref="E145:E149"/>
    <mergeCell ref="D130:D140"/>
    <mergeCell ref="E130:E132"/>
    <mergeCell ref="F130:F140"/>
    <mergeCell ref="G130:G133"/>
    <mergeCell ref="C90:C100"/>
    <mergeCell ref="D90:D100"/>
    <mergeCell ref="E90:E94"/>
    <mergeCell ref="E109:E111"/>
    <mergeCell ref="F101:F108"/>
    <mergeCell ref="E118:E120"/>
    <mergeCell ref="E121:E123"/>
    <mergeCell ref="E115:E117"/>
    <mergeCell ref="F109:F129"/>
    <mergeCell ref="E95:E100"/>
    <mergeCell ref="F90:F100"/>
    <mergeCell ref="E127:E128"/>
    <mergeCell ref="C101:C108"/>
    <mergeCell ref="D101:D108"/>
    <mergeCell ref="C109:C129"/>
    <mergeCell ref="D109:D129"/>
    <mergeCell ref="C45:C51"/>
    <mergeCell ref="F52:F69"/>
    <mergeCell ref="C52:C69"/>
    <mergeCell ref="D52:D69"/>
    <mergeCell ref="G72:G73"/>
    <mergeCell ref="E73:E75"/>
    <mergeCell ref="G75:G76"/>
    <mergeCell ref="G77:G78"/>
    <mergeCell ref="E82:E89"/>
    <mergeCell ref="F70:F81"/>
    <mergeCell ref="D45:D51"/>
    <mergeCell ref="E45:E51"/>
    <mergeCell ref="F45:F51"/>
    <mergeCell ref="E52:E69"/>
    <mergeCell ref="C70:C81"/>
    <mergeCell ref="D70:D81"/>
    <mergeCell ref="C82:C89"/>
    <mergeCell ref="D82:D89"/>
    <mergeCell ref="E76:E78"/>
    <mergeCell ref="G80:G81"/>
    <mergeCell ref="F82:F89"/>
    <mergeCell ref="E70:E72"/>
    <mergeCell ref="E79:E81"/>
    <mergeCell ref="A1:B3"/>
    <mergeCell ref="C1:Q2"/>
    <mergeCell ref="C3:Q3"/>
    <mergeCell ref="A4:I4"/>
    <mergeCell ref="K4:O4"/>
    <mergeCell ref="K5:O5"/>
    <mergeCell ref="K6:O6"/>
    <mergeCell ref="K7:O7"/>
    <mergeCell ref="K8:O8"/>
    <mergeCell ref="A6:D6"/>
    <mergeCell ref="A7:D7"/>
    <mergeCell ref="A8:D8"/>
    <mergeCell ref="D622:D640"/>
    <mergeCell ref="F622:F640"/>
    <mergeCell ref="C318:C330"/>
    <mergeCell ref="F318:F330"/>
    <mergeCell ref="C331:C351"/>
    <mergeCell ref="E336:E344"/>
    <mergeCell ref="E345:E351"/>
    <mergeCell ref="E352:E361"/>
    <mergeCell ref="E362:E370"/>
    <mergeCell ref="E371:E380"/>
    <mergeCell ref="C352:C390"/>
    <mergeCell ref="D352:D390"/>
    <mergeCell ref="F352:F390"/>
    <mergeCell ref="E381:E390"/>
    <mergeCell ref="C391:C439"/>
    <mergeCell ref="D391:D439"/>
    <mergeCell ref="E391:E412"/>
    <mergeCell ref="F391:F439"/>
    <mergeCell ref="E413:E423"/>
    <mergeCell ref="E426:E427"/>
    <mergeCell ref="E428:E439"/>
    <mergeCell ref="C440:C457"/>
    <mergeCell ref="D440:D457"/>
    <mergeCell ref="E440:E444"/>
    <mergeCell ref="G166:G167"/>
    <mergeCell ref="E170:E172"/>
    <mergeCell ref="G170:G171"/>
    <mergeCell ref="C175:C183"/>
    <mergeCell ref="D175:D183"/>
    <mergeCell ref="E175:E177"/>
    <mergeCell ref="F175:F183"/>
    <mergeCell ref="E178:E180"/>
    <mergeCell ref="E181:E183"/>
    <mergeCell ref="C159:C165"/>
    <mergeCell ref="D159:D165"/>
    <mergeCell ref="E159:E162"/>
    <mergeCell ref="F159:F165"/>
    <mergeCell ref="E163:E165"/>
    <mergeCell ref="C166:C174"/>
    <mergeCell ref="D166:D174"/>
    <mergeCell ref="E166:E168"/>
    <mergeCell ref="F166:F174"/>
    <mergeCell ref="C184:C185"/>
    <mergeCell ref="D184:D185"/>
    <mergeCell ref="F184:F185"/>
    <mergeCell ref="F186:F191"/>
    <mergeCell ref="G194:G196"/>
    <mergeCell ref="G197:G198"/>
    <mergeCell ref="C200:C208"/>
    <mergeCell ref="D200:D208"/>
    <mergeCell ref="E200:E202"/>
    <mergeCell ref="F200:F208"/>
    <mergeCell ref="E205:E208"/>
    <mergeCell ref="D209:D233"/>
    <mergeCell ref="E209:E212"/>
    <mergeCell ref="F209:F233"/>
    <mergeCell ref="G247:G249"/>
    <mergeCell ref="G250:G252"/>
    <mergeCell ref="C11:C19"/>
    <mergeCell ref="D11:D19"/>
    <mergeCell ref="F11:F19"/>
    <mergeCell ref="C20:C44"/>
    <mergeCell ref="D20:D44"/>
    <mergeCell ref="E20:E22"/>
    <mergeCell ref="F20:F44"/>
    <mergeCell ref="E23:E25"/>
    <mergeCell ref="E26:E28"/>
    <mergeCell ref="E36:E37"/>
    <mergeCell ref="E38:E44"/>
    <mergeCell ref="C234:C246"/>
    <mergeCell ref="D234:D246"/>
    <mergeCell ref="F234:F246"/>
    <mergeCell ref="E245:E246"/>
    <mergeCell ref="E243:E244"/>
    <mergeCell ref="E241:E242"/>
    <mergeCell ref="E239:E240"/>
    <mergeCell ref="E237:E238"/>
    <mergeCell ref="H28:H29"/>
    <mergeCell ref="E29:E35"/>
    <mergeCell ref="C815:C831"/>
    <mergeCell ref="D815:D831"/>
    <mergeCell ref="F815:F831"/>
    <mergeCell ref="E820:E821"/>
    <mergeCell ref="E822:E824"/>
    <mergeCell ref="E825:E826"/>
    <mergeCell ref="E827:E829"/>
    <mergeCell ref="E189:E191"/>
    <mergeCell ref="C700:C734"/>
    <mergeCell ref="D700:D734"/>
    <mergeCell ref="C739:C758"/>
    <mergeCell ref="D739:D758"/>
    <mergeCell ref="E739:E741"/>
    <mergeCell ref="C192:C199"/>
    <mergeCell ref="D192:D199"/>
    <mergeCell ref="C130:C140"/>
    <mergeCell ref="C150:C158"/>
    <mergeCell ref="D150:D158"/>
    <mergeCell ref="E150:E151"/>
    <mergeCell ref="F150:F158"/>
    <mergeCell ref="E152:E153"/>
    <mergeCell ref="C186:C191"/>
    <mergeCell ref="E282:E283"/>
    <mergeCell ref="E284:E285"/>
    <mergeCell ref="E286:E287"/>
    <mergeCell ref="D318:D330"/>
    <mergeCell ref="E318:E330"/>
    <mergeCell ref="D331:D351"/>
    <mergeCell ref="E331:E335"/>
    <mergeCell ref="F331:F351"/>
    <mergeCell ref="G28:G29"/>
    <mergeCell ref="D186:D191"/>
    <mergeCell ref="E186:E188"/>
    <mergeCell ref="F192:F199"/>
    <mergeCell ref="E101:E104"/>
    <mergeCell ref="E105:E108"/>
    <mergeCell ref="E112:E114"/>
    <mergeCell ref="E154:E155"/>
    <mergeCell ref="E156:E157"/>
    <mergeCell ref="G70:G71"/>
    <mergeCell ref="E124:E126"/>
    <mergeCell ref="E288:E289"/>
    <mergeCell ref="G234:G236"/>
    <mergeCell ref="G237:G238"/>
    <mergeCell ref="G239:G241"/>
    <mergeCell ref="G242:G246"/>
    <mergeCell ref="G259:G261"/>
    <mergeCell ref="G262:G264"/>
    <mergeCell ref="G265:G267"/>
    <mergeCell ref="C312:C317"/>
    <mergeCell ref="D312:D317"/>
    <mergeCell ref="E312:E313"/>
    <mergeCell ref="F312:F317"/>
    <mergeCell ref="E314:E315"/>
    <mergeCell ref="G315:G316"/>
    <mergeCell ref="E309:E311"/>
    <mergeCell ref="C282:C311"/>
    <mergeCell ref="D282:D311"/>
    <mergeCell ref="F282:F311"/>
    <mergeCell ref="E302:E306"/>
    <mergeCell ref="C247:C267"/>
    <mergeCell ref="D247:D267"/>
    <mergeCell ref="E247:E267"/>
    <mergeCell ref="F247:F267"/>
    <mergeCell ref="C268:C281"/>
    <mergeCell ref="D268:D281"/>
    <mergeCell ref="E268:E277"/>
    <mergeCell ref="F268:F281"/>
    <mergeCell ref="E278:E279"/>
    <mergeCell ref="E280:E281"/>
    <mergeCell ref="F440:F457"/>
    <mergeCell ref="E445:E449"/>
    <mergeCell ref="E453:E456"/>
    <mergeCell ref="C458:C476"/>
    <mergeCell ref="D458:D476"/>
    <mergeCell ref="E458:E461"/>
    <mergeCell ref="F458:F476"/>
    <mergeCell ref="E463:E466"/>
    <mergeCell ref="E469:E472"/>
    <mergeCell ref="H481:H485"/>
    <mergeCell ref="I481:I485"/>
    <mergeCell ref="G486:G489"/>
    <mergeCell ref="G490:G496"/>
    <mergeCell ref="H490:H496"/>
    <mergeCell ref="I490:I496"/>
    <mergeCell ref="G498:G499"/>
    <mergeCell ref="H498:H499"/>
    <mergeCell ref="G500:G501"/>
    <mergeCell ref="H500:H501"/>
    <mergeCell ref="I500:I501"/>
    <mergeCell ref="E597:E621"/>
    <mergeCell ref="G477:G480"/>
    <mergeCell ref="G481:G485"/>
    <mergeCell ref="C519:C552"/>
    <mergeCell ref="D519:D552"/>
    <mergeCell ref="E519:E524"/>
    <mergeCell ref="F519:F552"/>
    <mergeCell ref="G520:G521"/>
    <mergeCell ref="E525:E527"/>
    <mergeCell ref="E528:E531"/>
    <mergeCell ref="E532:E533"/>
    <mergeCell ref="E534:E535"/>
    <mergeCell ref="E536:E543"/>
    <mergeCell ref="E544:E545"/>
    <mergeCell ref="E546:E548"/>
    <mergeCell ref="E549:E550"/>
    <mergeCell ref="E551:E552"/>
    <mergeCell ref="C477:C518"/>
    <mergeCell ref="D477:D518"/>
    <mergeCell ref="E477:E506"/>
    <mergeCell ref="F477:F518"/>
    <mergeCell ref="C622:C640"/>
    <mergeCell ref="I507:I517"/>
    <mergeCell ref="E516:E518"/>
    <mergeCell ref="D881:D893"/>
    <mergeCell ref="E881:E882"/>
    <mergeCell ref="F881:F893"/>
    <mergeCell ref="E883:E884"/>
    <mergeCell ref="E885:E887"/>
    <mergeCell ref="E891:E893"/>
    <mergeCell ref="F700:F734"/>
    <mergeCell ref="E704:E706"/>
    <mergeCell ref="E707:E709"/>
    <mergeCell ref="E710:E711"/>
    <mergeCell ref="E712:E734"/>
    <mergeCell ref="D553:D596"/>
    <mergeCell ref="E553:E563"/>
    <mergeCell ref="F553:F596"/>
    <mergeCell ref="E564:E566"/>
    <mergeCell ref="E567:E577"/>
    <mergeCell ref="E581:E583"/>
    <mergeCell ref="E584:E595"/>
    <mergeCell ref="D735:D738"/>
    <mergeCell ref="F735:F738"/>
    <mergeCell ref="E737:E738"/>
    <mergeCell ref="E225:E226"/>
    <mergeCell ref="E622:E640"/>
    <mergeCell ref="F660:F699"/>
    <mergeCell ref="C881:C893"/>
    <mergeCell ref="E888:E890"/>
    <mergeCell ref="G503:G506"/>
    <mergeCell ref="E507:E515"/>
    <mergeCell ref="G507:G517"/>
    <mergeCell ref="H507:H517"/>
    <mergeCell ref="C553:C596"/>
    <mergeCell ref="C735:C738"/>
    <mergeCell ref="F739:F758"/>
    <mergeCell ref="E742:E744"/>
    <mergeCell ref="E745:E746"/>
    <mergeCell ref="E748:E749"/>
    <mergeCell ref="E750:E752"/>
    <mergeCell ref="E753:E755"/>
    <mergeCell ref="E756:E758"/>
    <mergeCell ref="G646:G649"/>
    <mergeCell ref="E647:E652"/>
    <mergeCell ref="G651:G654"/>
    <mergeCell ref="E653:E659"/>
    <mergeCell ref="G657:G658"/>
    <mergeCell ref="C660:C699"/>
    <mergeCell ref="F933:F948"/>
    <mergeCell ref="G939:G940"/>
    <mergeCell ref="C933:C948"/>
    <mergeCell ref="D933:D948"/>
    <mergeCell ref="E933:E934"/>
    <mergeCell ref="E935:E936"/>
    <mergeCell ref="E937:E938"/>
    <mergeCell ref="E939:E940"/>
    <mergeCell ref="E941:E942"/>
    <mergeCell ref="E943:E944"/>
    <mergeCell ref="E945:E947"/>
  </mergeCells>
  <phoneticPr fontId="45" type="noConversion"/>
  <conditionalFormatting sqref="Q11:Q880 Q933:Q967">
    <cfRule type="cellIs" dxfId="9" priority="6" operator="equal">
      <formula>"SIN VALOR AVANCE"</formula>
    </cfRule>
    <cfRule type="cellIs" dxfId="8" priority="7" operator="equal">
      <formula>"VALIDAR FECHA"</formula>
    </cfRule>
    <cfRule type="cellIs" dxfId="7" priority="8" operator="equal">
      <formula>"INCUMPLIDA"</formula>
    </cfRule>
    <cfRule type="cellIs" dxfId="6" priority="9" operator="equal">
      <formula>"PROCESO"</formula>
    </cfRule>
    <cfRule type="cellIs" dxfId="5" priority="10" operator="equal">
      <formula>"CUMPLIDA"</formula>
    </cfRule>
  </conditionalFormatting>
  <conditionalFormatting sqref="Q881:Q932">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30:I734 H663:I667 I705:I709 I713:I717 I721:I725 I630:I634 H683:I683" xr:uid="{4BF527D4-1F2A-4AB1-AAD3-AE15B8930450}">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CB0C-5158-4B4C-BA5D-D14720C9FE01}">
  <ds:schemaRefs>
    <ds:schemaRef ds:uri="http://schemas.microsoft.com/office/2006/metadata/properties"/>
    <ds:schemaRef ds:uri="http://www.w3.org/XML/1998/namespace"/>
    <ds:schemaRef ds:uri="2c9ff16b-fedd-4b59-aecf-131aa52ed0f3"/>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5552CF7C-13CC-4185-A57A-8834239ACE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2025-08-29T17:49:31Z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