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ozanor\Desktop\27_08_21 ITRC Seguimiento PMInstitucional\Julio 2021\"/>
    </mc:Choice>
  </mc:AlternateContent>
  <bookViews>
    <workbookView xWindow="0" yWindow="0" windowWidth="13065" windowHeight="9585" activeTab="1"/>
  </bookViews>
  <sheets>
    <sheet name="Instrucciones" sheetId="14" r:id="rId1"/>
    <sheet name="RG1" sheetId="10" r:id="rId2"/>
    <sheet name="Monitoreo y Seguimiento RG1" sheetId="18" r:id="rId3"/>
    <sheet name="RG2" sheetId="19" r:id="rId4"/>
    <sheet name="Monitoreo y Seguimiento RG2" sheetId="20" r:id="rId5"/>
    <sheet name="RG3" sheetId="21" r:id="rId6"/>
    <sheet name="Monitoreo y Seguimiento RG3" sheetId="22" r:id="rId7"/>
  </sheets>
  <definedNames>
    <definedName name="_xlnm.Print_Area" localSheetId="2">'Monitoreo y Seguimiento RG1'!$A$1:$S$31</definedName>
    <definedName name="_xlnm.Print_Area" localSheetId="4">'Monitoreo y Seguimiento RG2'!$A$1:$S$31</definedName>
    <definedName name="_xlnm.Print_Area" localSheetId="6">'Monitoreo y Seguimiento RG3'!$A$1:$S$31</definedName>
    <definedName name="_xlnm.Print_Area" localSheetId="1">'RG1'!$A$1:$T$48</definedName>
    <definedName name="_xlnm.Print_Area" localSheetId="3">'RG2'!$A$1:$T$61</definedName>
    <definedName name="_xlnm.Print_Area" localSheetId="5">'RG3'!$A$1:$T$61</definedName>
    <definedName name="_xlnm.Print_Titles" localSheetId="2">'Monitoreo y Seguimiento RG1'!$9:$10</definedName>
    <definedName name="_xlnm.Print_Titles" localSheetId="4">'Monitoreo y Seguimiento RG2'!$9:$10</definedName>
    <definedName name="_xlnm.Print_Titles" localSheetId="6">'Monitoreo y Seguimiento RG3'!$9:$10</definedName>
    <definedName name="_xlnm.Print_Titles" localSheetId="1">'RG1'!$33:$34</definedName>
    <definedName name="_xlnm.Print_Titles" localSheetId="3">'RG2'!$32:$33</definedName>
    <definedName name="_xlnm.Print_Titles" localSheetId="5">'RG3'!$32:$33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2" l="1"/>
  <c r="G31" i="22"/>
  <c r="F31" i="22"/>
  <c r="K31" i="22" s="1"/>
  <c r="L31" i="22" s="1"/>
  <c r="E31" i="22"/>
  <c r="D31" i="22"/>
  <c r="H30" i="22"/>
  <c r="G30" i="22"/>
  <c r="F30" i="22"/>
  <c r="K30" i="22" s="1"/>
  <c r="L30" i="22" s="1"/>
  <c r="E30" i="22"/>
  <c r="D30" i="22"/>
  <c r="H29" i="22"/>
  <c r="G29" i="22"/>
  <c r="F29" i="22"/>
  <c r="K29" i="22" s="1"/>
  <c r="L29" i="22" s="1"/>
  <c r="E29" i="22"/>
  <c r="D29" i="22"/>
  <c r="H28" i="22"/>
  <c r="G28" i="22"/>
  <c r="F28" i="22"/>
  <c r="K28" i="22" s="1"/>
  <c r="L28" i="22" s="1"/>
  <c r="E28" i="22"/>
  <c r="D28" i="22"/>
  <c r="H27" i="22"/>
  <c r="G27" i="22"/>
  <c r="F27" i="22"/>
  <c r="K27" i="22" s="1"/>
  <c r="L27" i="22" s="1"/>
  <c r="E27" i="22"/>
  <c r="D27" i="22"/>
  <c r="H26" i="22"/>
  <c r="G26" i="22"/>
  <c r="F26" i="22"/>
  <c r="K26" i="22" s="1"/>
  <c r="L26" i="22" s="1"/>
  <c r="E26" i="22"/>
  <c r="D26" i="22"/>
  <c r="H25" i="22"/>
  <c r="G25" i="22"/>
  <c r="F25" i="22"/>
  <c r="K25" i="22" s="1"/>
  <c r="L25" i="22" s="1"/>
  <c r="E25" i="22"/>
  <c r="D25" i="22"/>
  <c r="H24" i="22"/>
  <c r="G24" i="22"/>
  <c r="F24" i="22"/>
  <c r="K24" i="22" s="1"/>
  <c r="L24" i="22" s="1"/>
  <c r="E24" i="22"/>
  <c r="D24" i="22"/>
  <c r="H23" i="22"/>
  <c r="G23" i="22"/>
  <c r="F23" i="22"/>
  <c r="K23" i="22" s="1"/>
  <c r="L23" i="22" s="1"/>
  <c r="E23" i="22"/>
  <c r="D23" i="22"/>
  <c r="H22" i="22"/>
  <c r="G22" i="22"/>
  <c r="F22" i="22"/>
  <c r="K22" i="22" s="1"/>
  <c r="L22" i="22" s="1"/>
  <c r="E22" i="22"/>
  <c r="D22" i="22"/>
  <c r="H21" i="22"/>
  <c r="G21" i="22"/>
  <c r="F21" i="22"/>
  <c r="K21" i="22" s="1"/>
  <c r="L21" i="22" s="1"/>
  <c r="E21" i="22"/>
  <c r="D21" i="22"/>
  <c r="H20" i="22"/>
  <c r="G20" i="22"/>
  <c r="F20" i="22"/>
  <c r="K20" i="22" s="1"/>
  <c r="L20" i="22" s="1"/>
  <c r="E20" i="22"/>
  <c r="D20" i="22"/>
  <c r="H19" i="22"/>
  <c r="G19" i="22"/>
  <c r="F19" i="22"/>
  <c r="K19" i="22" s="1"/>
  <c r="L19" i="22" s="1"/>
  <c r="E19" i="22"/>
  <c r="D19" i="22"/>
  <c r="H18" i="22"/>
  <c r="G18" i="22"/>
  <c r="F18" i="22"/>
  <c r="K18" i="22" s="1"/>
  <c r="L18" i="22" s="1"/>
  <c r="E18" i="22"/>
  <c r="D18" i="22"/>
  <c r="H17" i="22"/>
  <c r="G17" i="22"/>
  <c r="F17" i="22"/>
  <c r="K17" i="22" s="1"/>
  <c r="L17" i="22" s="1"/>
  <c r="E17" i="22"/>
  <c r="D17" i="22"/>
  <c r="H16" i="22"/>
  <c r="G16" i="22"/>
  <c r="F16" i="22"/>
  <c r="K16" i="22" s="1"/>
  <c r="L16" i="22" s="1"/>
  <c r="E16" i="22"/>
  <c r="D16" i="22"/>
  <c r="H15" i="22"/>
  <c r="G15" i="22"/>
  <c r="F15" i="22"/>
  <c r="K15" i="22" s="1"/>
  <c r="L15" i="22" s="1"/>
  <c r="E15" i="22"/>
  <c r="D15" i="22"/>
  <c r="H14" i="22"/>
  <c r="G14" i="22"/>
  <c r="F14" i="22"/>
  <c r="K14" i="22" s="1"/>
  <c r="L14" i="22" s="1"/>
  <c r="E14" i="22"/>
  <c r="D14" i="22"/>
  <c r="H13" i="22"/>
  <c r="G13" i="22"/>
  <c r="F13" i="22"/>
  <c r="K13" i="22" s="1"/>
  <c r="L13" i="22" s="1"/>
  <c r="E13" i="22"/>
  <c r="D13" i="22"/>
  <c r="H12" i="22"/>
  <c r="G12" i="22"/>
  <c r="F12" i="22"/>
  <c r="K12" i="22" s="1"/>
  <c r="L12" i="22" s="1"/>
  <c r="E12" i="22"/>
  <c r="D12" i="22"/>
  <c r="H11" i="22"/>
  <c r="G11" i="22"/>
  <c r="F11" i="22"/>
  <c r="K11" i="22" s="1"/>
  <c r="L11" i="22" s="1"/>
  <c r="E11" i="22"/>
  <c r="D11" i="22"/>
  <c r="N11" i="22" s="1"/>
  <c r="S54" i="21"/>
  <c r="T54" i="21" s="1"/>
  <c r="S53" i="21"/>
  <c r="T53" i="21" s="1"/>
  <c r="T46" i="21"/>
  <c r="S46" i="21"/>
  <c r="S45" i="21"/>
  <c r="T45" i="21" s="1"/>
  <c r="S44" i="21"/>
  <c r="T44" i="21" s="1"/>
  <c r="S43" i="21"/>
  <c r="T43" i="21" s="1"/>
  <c r="S42" i="21"/>
  <c r="T42" i="21" s="1"/>
  <c r="S41" i="21"/>
  <c r="T41" i="21" s="1"/>
  <c r="S40" i="21"/>
  <c r="T40" i="21" s="1"/>
  <c r="S39" i="21"/>
  <c r="T39" i="21" s="1"/>
  <c r="S38" i="21"/>
  <c r="T38" i="21" s="1"/>
  <c r="S37" i="21"/>
  <c r="T37" i="21" s="1"/>
  <c r="S36" i="21"/>
  <c r="T36" i="21" s="1"/>
  <c r="S35" i="21"/>
  <c r="T35" i="21" s="1"/>
  <c r="S34" i="21"/>
  <c r="T34" i="21" s="1"/>
  <c r="H31" i="20"/>
  <c r="G31" i="20"/>
  <c r="F31" i="20"/>
  <c r="K31" i="20" s="1"/>
  <c r="L31" i="20" s="1"/>
  <c r="E31" i="20"/>
  <c r="D31" i="20"/>
  <c r="H30" i="20"/>
  <c r="G30" i="20"/>
  <c r="F30" i="20"/>
  <c r="K30" i="20" s="1"/>
  <c r="L30" i="20" s="1"/>
  <c r="E30" i="20"/>
  <c r="D30" i="20"/>
  <c r="H29" i="20"/>
  <c r="G29" i="20"/>
  <c r="F29" i="20"/>
  <c r="K29" i="20" s="1"/>
  <c r="L29" i="20" s="1"/>
  <c r="E29" i="20"/>
  <c r="D29" i="20"/>
  <c r="H28" i="20"/>
  <c r="G28" i="20"/>
  <c r="F28" i="20"/>
  <c r="K28" i="20" s="1"/>
  <c r="L28" i="20" s="1"/>
  <c r="E28" i="20"/>
  <c r="D28" i="20"/>
  <c r="H27" i="20"/>
  <c r="G27" i="20"/>
  <c r="F27" i="20"/>
  <c r="K27" i="20" s="1"/>
  <c r="L27" i="20" s="1"/>
  <c r="E27" i="20"/>
  <c r="D27" i="20"/>
  <c r="H26" i="20"/>
  <c r="G26" i="20"/>
  <c r="F26" i="20"/>
  <c r="K26" i="20" s="1"/>
  <c r="L26" i="20" s="1"/>
  <c r="E26" i="20"/>
  <c r="D26" i="20"/>
  <c r="H25" i="20"/>
  <c r="G25" i="20"/>
  <c r="F25" i="20"/>
  <c r="K25" i="20" s="1"/>
  <c r="L25" i="20" s="1"/>
  <c r="E25" i="20"/>
  <c r="D25" i="20"/>
  <c r="H24" i="20"/>
  <c r="G24" i="20"/>
  <c r="F24" i="20"/>
  <c r="K24" i="20" s="1"/>
  <c r="L24" i="20" s="1"/>
  <c r="E24" i="20"/>
  <c r="D24" i="20"/>
  <c r="H23" i="20"/>
  <c r="G23" i="20"/>
  <c r="F23" i="20"/>
  <c r="K23" i="20" s="1"/>
  <c r="L23" i="20" s="1"/>
  <c r="E23" i="20"/>
  <c r="D23" i="20"/>
  <c r="H22" i="20"/>
  <c r="G22" i="20"/>
  <c r="F22" i="20"/>
  <c r="K22" i="20" s="1"/>
  <c r="L22" i="20" s="1"/>
  <c r="E22" i="20"/>
  <c r="D22" i="20"/>
  <c r="H21" i="20"/>
  <c r="G21" i="20"/>
  <c r="F21" i="20"/>
  <c r="K21" i="20" s="1"/>
  <c r="L21" i="20" s="1"/>
  <c r="E21" i="20"/>
  <c r="D21" i="20"/>
  <c r="H20" i="20"/>
  <c r="G20" i="20"/>
  <c r="F20" i="20"/>
  <c r="K20" i="20" s="1"/>
  <c r="L20" i="20" s="1"/>
  <c r="E20" i="20"/>
  <c r="D20" i="20"/>
  <c r="H19" i="20"/>
  <c r="G19" i="20"/>
  <c r="F19" i="20"/>
  <c r="K19" i="20" s="1"/>
  <c r="L19" i="20" s="1"/>
  <c r="E19" i="20"/>
  <c r="D19" i="20"/>
  <c r="H18" i="20"/>
  <c r="G18" i="20"/>
  <c r="F18" i="20"/>
  <c r="K18" i="20" s="1"/>
  <c r="L18" i="20" s="1"/>
  <c r="E18" i="20"/>
  <c r="D18" i="20"/>
  <c r="H17" i="20"/>
  <c r="G17" i="20"/>
  <c r="F17" i="20"/>
  <c r="K17" i="20" s="1"/>
  <c r="L17" i="20" s="1"/>
  <c r="E17" i="20"/>
  <c r="D17" i="20"/>
  <c r="H16" i="20"/>
  <c r="G16" i="20"/>
  <c r="F16" i="20"/>
  <c r="K16" i="20" s="1"/>
  <c r="L16" i="20" s="1"/>
  <c r="E16" i="20"/>
  <c r="D16" i="20"/>
  <c r="H15" i="20"/>
  <c r="G15" i="20"/>
  <c r="F15" i="20"/>
  <c r="K15" i="20" s="1"/>
  <c r="L15" i="20" s="1"/>
  <c r="E15" i="20"/>
  <c r="D15" i="20"/>
  <c r="H14" i="20"/>
  <c r="G14" i="20"/>
  <c r="F14" i="20"/>
  <c r="K14" i="20" s="1"/>
  <c r="L14" i="20" s="1"/>
  <c r="E14" i="20"/>
  <c r="D14" i="20"/>
  <c r="H13" i="20"/>
  <c r="G13" i="20"/>
  <c r="F13" i="20"/>
  <c r="K13" i="20" s="1"/>
  <c r="L13" i="20" s="1"/>
  <c r="E13" i="20"/>
  <c r="D13" i="20"/>
  <c r="H12" i="20"/>
  <c r="G12" i="20"/>
  <c r="F12" i="20"/>
  <c r="K12" i="20" s="1"/>
  <c r="L12" i="20" s="1"/>
  <c r="E12" i="20"/>
  <c r="D12" i="20"/>
  <c r="N11" i="20"/>
  <c r="O11" i="20" s="1"/>
  <c r="H11" i="20"/>
  <c r="G11" i="20"/>
  <c r="F11" i="20"/>
  <c r="K11" i="20" s="1"/>
  <c r="L11" i="20" s="1"/>
  <c r="E11" i="20"/>
  <c r="D11" i="20"/>
  <c r="S54" i="19"/>
  <c r="T54" i="19" s="1"/>
  <c r="S53" i="19"/>
  <c r="T53" i="19" s="1"/>
  <c r="T46" i="19"/>
  <c r="S46" i="19"/>
  <c r="S45" i="19"/>
  <c r="T45" i="19" s="1"/>
  <c r="S44" i="19"/>
  <c r="T44" i="19" s="1"/>
  <c r="S43" i="19"/>
  <c r="T43" i="19" s="1"/>
  <c r="S42" i="19"/>
  <c r="T42" i="19" s="1"/>
  <c r="S41" i="19"/>
  <c r="T41" i="19" s="1"/>
  <c r="S40" i="19"/>
  <c r="T40" i="19" s="1"/>
  <c r="S39" i="19"/>
  <c r="T39" i="19" s="1"/>
  <c r="S38" i="19"/>
  <c r="T38" i="19" s="1"/>
  <c r="S37" i="19"/>
  <c r="T37" i="19" s="1"/>
  <c r="S36" i="19"/>
  <c r="T36" i="19" s="1"/>
  <c r="T35" i="19"/>
  <c r="S35" i="19"/>
  <c r="S34" i="19"/>
  <c r="T34" i="19" s="1"/>
  <c r="G11" i="18"/>
  <c r="O11" i="22" l="1"/>
  <c r="N12" i="22"/>
  <c r="O12" i="22" s="1"/>
  <c r="N12" i="20"/>
  <c r="O12" i="20" s="1"/>
  <c r="D31" i="18"/>
  <c r="E31" i="18"/>
  <c r="F31" i="18"/>
  <c r="K31" i="18" s="1"/>
  <c r="L31" i="18" s="1"/>
  <c r="G31" i="18"/>
  <c r="H3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F12" i="18"/>
  <c r="K12" i="18" s="1"/>
  <c r="L12" i="18" s="1"/>
  <c r="F13" i="18"/>
  <c r="K13" i="18" s="1"/>
  <c r="L13" i="18" s="1"/>
  <c r="F14" i="18"/>
  <c r="K14" i="18" s="1"/>
  <c r="L14" i="18" s="1"/>
  <c r="F15" i="18"/>
  <c r="K15" i="18" s="1"/>
  <c r="L15" i="18" s="1"/>
  <c r="F16" i="18"/>
  <c r="K16" i="18" s="1"/>
  <c r="L16" i="18" s="1"/>
  <c r="F17" i="18"/>
  <c r="K17" i="18" s="1"/>
  <c r="L17" i="18" s="1"/>
  <c r="F18" i="18"/>
  <c r="K18" i="18" s="1"/>
  <c r="L18" i="18" s="1"/>
  <c r="F19" i="18"/>
  <c r="K19" i="18" s="1"/>
  <c r="L19" i="18" s="1"/>
  <c r="F20" i="18"/>
  <c r="K20" i="18" s="1"/>
  <c r="L20" i="18" s="1"/>
  <c r="F21" i="18"/>
  <c r="K21" i="18" s="1"/>
  <c r="L21" i="18" s="1"/>
  <c r="F22" i="18"/>
  <c r="K22" i="18" s="1"/>
  <c r="L22" i="18" s="1"/>
  <c r="F23" i="18"/>
  <c r="K23" i="18" s="1"/>
  <c r="L23" i="18" s="1"/>
  <c r="F24" i="18"/>
  <c r="K24" i="18" s="1"/>
  <c r="L24" i="18" s="1"/>
  <c r="F25" i="18"/>
  <c r="K25" i="18" s="1"/>
  <c r="L25" i="18" s="1"/>
  <c r="F26" i="18"/>
  <c r="K26" i="18" s="1"/>
  <c r="L26" i="18" s="1"/>
  <c r="F27" i="18"/>
  <c r="K27" i="18" s="1"/>
  <c r="L27" i="18" s="1"/>
  <c r="F28" i="18"/>
  <c r="K28" i="18" s="1"/>
  <c r="L28" i="18" s="1"/>
  <c r="F29" i="18"/>
  <c r="K29" i="18" s="1"/>
  <c r="L29" i="18" s="1"/>
  <c r="F30" i="18"/>
  <c r="K30" i="18" s="1"/>
  <c r="L30" i="18" s="1"/>
  <c r="F11" i="18"/>
  <c r="K11" i="18" s="1"/>
  <c r="L11" i="18" s="1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11" i="18"/>
  <c r="N11" i="18" s="1"/>
  <c r="N13" i="20" l="1"/>
  <c r="O13" i="20" s="1"/>
  <c r="N13" i="22"/>
  <c r="O11" i="18"/>
  <c r="N12" i="18"/>
  <c r="S37" i="10"/>
  <c r="T37" i="10" s="1"/>
  <c r="S39" i="10"/>
  <c r="T39" i="10" s="1"/>
  <c r="S41" i="10"/>
  <c r="T41" i="10" s="1"/>
  <c r="S36" i="10"/>
  <c r="T36" i="10" s="1"/>
  <c r="S35" i="10"/>
  <c r="T35" i="10" s="1"/>
  <c r="N14" i="20" l="1"/>
  <c r="O14" i="20" s="1"/>
  <c r="O13" i="22"/>
  <c r="N14" i="22"/>
  <c r="O14" i="22" s="1"/>
  <c r="O12" i="18"/>
  <c r="N13" i="18"/>
  <c r="N15" i="20" l="1"/>
  <c r="O15" i="20" s="1"/>
  <c r="N15" i="22"/>
  <c r="O13" i="18"/>
  <c r="N14" i="18"/>
  <c r="N16" i="20" l="1"/>
  <c r="O16" i="20" s="1"/>
  <c r="O15" i="22"/>
  <c r="N16" i="22"/>
  <c r="O14" i="18"/>
  <c r="N15" i="18"/>
  <c r="O15" i="18" s="1"/>
  <c r="N17" i="20" l="1"/>
  <c r="O16" i="22"/>
  <c r="N17" i="22"/>
  <c r="N16" i="18"/>
  <c r="N18" i="20" l="1"/>
  <c r="O18" i="20" s="1"/>
  <c r="O17" i="20"/>
  <c r="O17" i="22"/>
  <c r="N18" i="22"/>
  <c r="O16" i="18"/>
  <c r="N17" i="18"/>
  <c r="N18" i="18" s="1"/>
  <c r="N19" i="20" l="1"/>
  <c r="O19" i="20" s="1"/>
  <c r="O18" i="22"/>
  <c r="N19" i="22"/>
  <c r="O18" i="18"/>
  <c r="N19" i="18"/>
  <c r="O17" i="18"/>
  <c r="N20" i="20" l="1"/>
  <c r="O20" i="20" s="1"/>
  <c r="O19" i="22"/>
  <c r="N20" i="22"/>
  <c r="O19" i="18"/>
  <c r="N20" i="18"/>
  <c r="N21" i="20" l="1"/>
  <c r="O21" i="20" s="1"/>
  <c r="O20" i="22"/>
  <c r="N21" i="22"/>
  <c r="O20" i="18"/>
  <c r="N21" i="18"/>
  <c r="N22" i="20" l="1"/>
  <c r="O22" i="20" s="1"/>
  <c r="O21" i="22"/>
  <c r="N22" i="22"/>
  <c r="O21" i="18"/>
  <c r="N22" i="18"/>
  <c r="N23" i="20" l="1"/>
  <c r="O23" i="20" s="1"/>
  <c r="O22" i="22"/>
  <c r="N23" i="22"/>
  <c r="O22" i="18"/>
  <c r="N23" i="18"/>
  <c r="N24" i="20" l="1"/>
  <c r="O24" i="20" s="1"/>
  <c r="O23" i="22"/>
  <c r="N24" i="22"/>
  <c r="O23" i="18"/>
  <c r="N24" i="18"/>
  <c r="N25" i="20" l="1"/>
  <c r="O25" i="20" s="1"/>
  <c r="O24" i="22"/>
  <c r="N25" i="22"/>
  <c r="O25" i="22" s="1"/>
  <c r="O24" i="18"/>
  <c r="N25" i="18"/>
  <c r="O25" i="18" l="1"/>
</calcChain>
</file>

<file path=xl/comments1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3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3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4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2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3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4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5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6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sharedStrings.xml><?xml version="1.0" encoding="utf-8"?>
<sst xmlns="http://schemas.openxmlformats.org/spreadsheetml/2006/main" count="323" uniqueCount="121">
  <si>
    <t xml:space="preserve">Plan de Prevención de Fraude y Corrupción - PPFC </t>
  </si>
  <si>
    <t>Sistema Integrado de Gestión - SIG</t>
  </si>
  <si>
    <t>Entidad</t>
  </si>
  <si>
    <t>Inspección No.</t>
  </si>
  <si>
    <t>Fecha de elaboración</t>
  </si>
  <si>
    <t>Cantidad</t>
  </si>
  <si>
    <t>Producto</t>
  </si>
  <si>
    <t>Página 1 de 1</t>
  </si>
  <si>
    <t>EL FORMATO IMPRESO DE ESTE DOCUMENTO ES UNA COPIA NO CONTROLADA</t>
  </si>
  <si>
    <t>Código</t>
  </si>
  <si>
    <t>Fecha de emisión:</t>
  </si>
  <si>
    <t xml:space="preserve">2. Identificación y descripción del Hallazgo.  </t>
  </si>
  <si>
    <t>4. Descripción del Plan de prevención de fraude y corrupción</t>
  </si>
  <si>
    <t>Fecha de corte</t>
  </si>
  <si>
    <t>1. Identificación  del Riesgo que se mitiga</t>
  </si>
  <si>
    <t>Este numero es el asignado a la inspección</t>
  </si>
  <si>
    <t>Indicar la fecha de elaboración del PPFC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</si>
  <si>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</si>
  <si>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Identificar la Entidad que esta formulando el PPFC</t>
  </si>
  <si>
    <t xml:space="preserve">% Avance </t>
  </si>
  <si>
    <t xml:space="preserve">Descripción  - evidencias 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</si>
  <si>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</si>
  <si>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Indicar la fecha en que la ITRC formalizó el  PPFC</t>
  </si>
  <si>
    <t>Señalar la fecha de corte del seguimiento (trimestre o periodo)</t>
  </si>
  <si>
    <t>Lineamientos para diligenciar el Plan de Prevención de Fraude  y Corrupción - PPFC</t>
  </si>
  <si>
    <r>
      <t xml:space="preserve">ID del hallazgo I. </t>
    </r>
    <r>
      <rPr>
        <sz val="11"/>
        <color theme="0" tint="-0.34998626667073579"/>
        <rFont val="Myriad Pro"/>
        <family val="2"/>
      </rPr>
      <t>(Esta identificación y descripción se encuentra en el informe final)</t>
    </r>
  </si>
  <si>
    <r>
      <t xml:space="preserve">ID del Riesgo de Gestión  :  RG 1. </t>
    </r>
    <r>
      <rPr>
        <sz val="11"/>
        <color theme="0" tint="-0.34998626667073579"/>
        <rFont val="Myriad Pro"/>
        <family val="2"/>
      </rPr>
      <t>(Esta identificación y descripción se encuentra en el informe final</t>
    </r>
    <r>
      <rPr>
        <sz val="11"/>
        <color rgb="FF1E417D"/>
        <rFont val="Myriad Pro"/>
        <family val="2"/>
      </rPr>
      <t>)</t>
    </r>
  </si>
  <si>
    <r>
      <t xml:space="preserve">ID del Riesgo de Corrupción :  RFC 1.  </t>
    </r>
    <r>
      <rPr>
        <sz val="11"/>
        <color theme="0" tint="-0.34998626667073579"/>
        <rFont val="Myriad Pro"/>
        <family val="2"/>
      </rPr>
      <t>(Esta identificación y descripción se encuentra en el informe final, los riesgos de fraude y corrupción tiene relación directa con un riesgo de gestión, por tanto se incluirán solamente los que tengan esta relación en el informe final)</t>
    </r>
  </si>
  <si>
    <r>
      <t xml:space="preserve">ID del Riesgo de Corrupción :  RFC 2. </t>
    </r>
    <r>
      <rPr>
        <sz val="11"/>
        <color theme="0" tint="-0.34998626667073579"/>
        <rFont val="Myriad Pro"/>
        <family val="2"/>
      </rPr>
      <t xml:space="preserve"> (Esta identificación y descripción se encuentra en el informe final, los riesgos de fraude y corrupción tiene relación directa con un riesgo de gestión, por tanto se incluirán solamente los que tengan esta relación en el informe final)</t>
    </r>
  </si>
  <si>
    <t>Fecha de formalización</t>
  </si>
  <si>
    <t>5.  Avance PPFC</t>
  </si>
  <si>
    <t>…</t>
  </si>
  <si>
    <t>#</t>
  </si>
  <si>
    <t xml:space="preserve"> PM01-AGR-PR02-FT12</t>
  </si>
  <si>
    <t>Baja</t>
  </si>
  <si>
    <t>Media - baja</t>
  </si>
  <si>
    <t>Media</t>
  </si>
  <si>
    <t>Media - alta</t>
  </si>
  <si>
    <t>Alta</t>
  </si>
  <si>
    <t xml:space="preserve">4.1 Control </t>
  </si>
  <si>
    <t xml:space="preserve">4.2 Acciones </t>
  </si>
  <si>
    <t>4.2.1 Tipo de acción</t>
  </si>
  <si>
    <t>4.3 Tarea</t>
  </si>
  <si>
    <t>4.3.1 Importancia de la tarea</t>
  </si>
  <si>
    <t>4.4 Objetivo</t>
  </si>
  <si>
    <t>4.5 Meta</t>
  </si>
  <si>
    <t>4.6 Fecha inicio tarea</t>
  </si>
  <si>
    <t>4.7 Fecha fin tarea</t>
  </si>
  <si>
    <t>4.8 Área responsable</t>
  </si>
  <si>
    <t>4.9 Cargo - Area resposable de la acción - Nombre del funcionario</t>
  </si>
  <si>
    <t>4.9.1 Cargos y Áreas participantes</t>
  </si>
  <si>
    <t>Versión:</t>
  </si>
  <si>
    <t>Acción</t>
  </si>
  <si>
    <t>Importancia</t>
  </si>
  <si>
    <t>Ponderación</t>
  </si>
  <si>
    <t>% Avance ponderado por importancia</t>
  </si>
  <si>
    <t xml:space="preserve">% Avance Entidades </t>
  </si>
  <si>
    <t>% Avance Agencia ITRC</t>
  </si>
  <si>
    <t>Descripción  - evidencias - observaciones Agencia ITRC</t>
  </si>
  <si>
    <r>
      <rPr>
        <sz val="11"/>
        <color theme="4" tint="-0.499984740745262"/>
        <rFont val="Myriad Pro"/>
        <family val="2"/>
      </rPr>
      <t xml:space="preserve">
- El objetivo  de la elaboración del PPFC es formular acciones que mitiguen y/o controlen los riesgos identificados en la inspección realizada por la Agencia ITRC,  por ende se deberán incluir acciones integrales de diferentes áreas de la Entidad que contribuyan a evitar la materialización del riesgo. Es importante recordar que para cada acción debe haber un único responsable encargado de coordinar y consolidar la solución.
- Para cada riesgo se contempla dos etapas: La primera es la formulación del PPFC (numerales 1 a 4) y la segunda (a partir del numeral 5) es el avance del plan, el cual se debe remitir  de acuerdo a la periodicidad acordada.
- El Plan de Prevención se deberá diligenciar acorde con lo planteado en el Informe de Inspección para el Fortalecimiento de la Gestión y la Prevención del Fraude y la Corrupción en su versión Final, remitido a la Entidad.
- Para la formulación de las acciones es importante tener en cuenta las recomendaciones incluidas en el informe y las acciones identificadas en la mesa de innovación realizada.
- Se deberá desarrollar una hoja de PPFC por cada  Riesgo de Gestión identificado en el informe
- Acorde con el informe se deberá relacionar por cada Riesgo de Gestión, el hallazgo  y el/o los riesgos de fraude y corrupción correspondientes.
- Las acciones que se incluyan deberán responder a las causas identificadas para cada riesgo, por lo cual no deberan repetirse a lo largo del Plan.
- Tanto controles, acciones y tareas deben leerse de tal manera que sean integrales y complementarias. 
- Las instrucciones escritas en color gris que se incluyen en el formato, deberan ser eliminadas una vez se remita el mismo a la Agencia ITRC</t>
    </r>
    <r>
      <rPr>
        <b/>
        <sz val="11"/>
        <color theme="4" tint="-0.499984740745262"/>
        <rFont val="Myriad Pro"/>
        <family val="2"/>
      </rPr>
      <t xml:space="preserve">
</t>
    </r>
    <r>
      <rPr>
        <sz val="11"/>
        <color theme="4" tint="-0.499984740745262"/>
        <rFont val="Myriad Pro"/>
        <family val="2"/>
      </rPr>
      <t>-</t>
    </r>
    <r>
      <rPr>
        <b/>
        <sz val="11"/>
        <color theme="4" tint="-0.499984740745262"/>
        <rFont val="Myriad Pro"/>
        <family val="2"/>
      </rPr>
      <t xml:space="preserve"> </t>
    </r>
    <r>
      <rPr>
        <sz val="11"/>
        <color theme="4" tint="-0.499984740745262"/>
        <rFont val="Myriad Pro"/>
        <family val="2"/>
      </rPr>
      <t xml:space="preserve">Para la formalización del Plan de Prevención al Fraude y la Corrupción ante la Agencia ITRC, se deberá diligenciar el formato desde el punto No 1. hasta el  4.9.1 Para tal efecto, en el formato se incluyen descripción y comentarios en cada casilla para facilitar su diligenciamiento.
- El punto No. 5 del formato "Avance PPFC", debera ser diligenciado de acuerdo con la periodicidad acordada con la Agencia para efectuar el reporte de avance sobre las acciones planteadas.
-Dado que una acción puede tener varias tareas asignadas, es necesario que  se redacte la misma acción para cada una de las tareas correspondientes a ésta. </t>
    </r>
    <r>
      <rPr>
        <b/>
        <sz val="11"/>
        <color theme="4" tint="-0.499984740745262"/>
        <rFont val="Myriad Pro"/>
        <family val="2"/>
      </rPr>
      <t xml:space="preserve">No es posible combinar celdas para ningún campo del formato. </t>
    </r>
    <r>
      <rPr>
        <sz val="11"/>
        <color theme="4" tint="-0.499984740745262"/>
        <rFont val="Myriad Pro"/>
        <family val="2"/>
      </rPr>
      <t xml:space="preserve">
- Si se requiere añadir más acciones o tareas se deben insertar las filas necesarias, sin realizar ninguna otra modificación al formato. 
</t>
    </r>
  </si>
  <si>
    <t>5.  Avance PPFC Entidad</t>
  </si>
  <si>
    <t>6.  Avance PPFC ITRC</t>
  </si>
  <si>
    <t>Acción No.1</t>
  </si>
  <si>
    <t>Tarea No.1</t>
  </si>
  <si>
    <t>Tarea No.2</t>
  </si>
  <si>
    <t>Tarea No.3</t>
  </si>
  <si>
    <t>Consolidado de Avance por Acción</t>
  </si>
  <si>
    <t>ID del Riesgo de Gestión  :  RG 1. N/A</t>
  </si>
  <si>
    <t>ID del Riesgo de Corrupción :  RFC 2. N/A</t>
  </si>
  <si>
    <t>DIAN</t>
  </si>
  <si>
    <t>ID del hallazgo I. La Subdirección de Gestión Comercial y las Direcciones Seccionales evaluadas, disponen por la modalidad de donación, mercancías aprehendidas, decomisadas o abandonadas a favor de la Nación sin el lleno de los requisitos, en contravía de lo dispuesto en la Ley 1762 de 2015, el Decreto 1165 de 2019, Resolución 46 de 2019 y procedimiento PR-CO-0309 "Donación de mercancías" versión 1, evidenciado en: 1) Fallas en los controles de supervisión y seguimiento al proceso, 2) Falta de aplicación de las disposiciones legales y normativas para autorizar las donaciones y 3) Desactualización procedimiento PR-CO-0309 "Donación de mercancías“.</t>
  </si>
  <si>
    <t>ID del hallazgo II. Existe falta de congruencia, integridad, completitud y controles de la información registrada en los sistemas de información y/o tablas de Excel u otros medios digitales, así como falta de validación de los campos en el sistema de información ADA, en contravía de lo dispuesto en la norma internacional ISO 25000 en referencia a la calidad de los datos y de los propósitos de la política de gobierno digital definida en el Decreto 1008 del 14/06/2018.</t>
  </si>
  <si>
    <t>ID del Riesgo de Corrupción :  RFC 1. Discrecionalidad en el desarrollo de las actividades del procedimiento de donación de mercancías, para beneficio propio o de terceros</t>
  </si>
  <si>
    <t>Preventiva</t>
  </si>
  <si>
    <t>Implementación Control  y Seguimiento a la disposición de perecederos</t>
  </si>
  <si>
    <t>Implementación de controles a la calidad de la información registrada en el sistema ADA</t>
  </si>
  <si>
    <t>Reporte mensual de Donaciones</t>
  </si>
  <si>
    <t>Informe de gestión mensual de perecederos.</t>
  </si>
  <si>
    <t>Subdirector de Gestión Comercial / Coordinador de Disposición de Mercancías</t>
  </si>
  <si>
    <t>Subdirección de Gestión Comercial / Coordinación de Disposicion de Mercancías</t>
  </si>
  <si>
    <t>Contar con información consistente, real y veraz de las existencias de mercancías, para la toma de decisiones.</t>
  </si>
  <si>
    <t>Implementación de control para el cumplimiento de requisitos y obligaciones previstas en el instructivo IN-ADF-0214 Donación de Mercancías ADA y Bienes Adjudicados a la Nación.</t>
  </si>
  <si>
    <t>Verificar el cumplimiento de requisitos para la disposición de las mercancias a través de la modalidad de Donación acorde con el instructivo IN-ADF-0214 "Donación de Mercancías ADA y Bienes Adjudicados a la Nación".</t>
  </si>
  <si>
    <t>Asegurar la correcta y oportuna disposición de mercancía perecedera.</t>
  </si>
  <si>
    <t>Subdirección de Gestión Comercial / Coordinación Nacional de Inventario de Mercancias / Coordinación de Disposición de Mercancías</t>
  </si>
  <si>
    <t>Subdirector de Gestión Comercial / Coordinador Nacional de Inventario de mercancias / Coordinador de Disposición de Mercancías</t>
  </si>
  <si>
    <t>Subdirector de Gestión Comercial / Coordinador  Nacional de Inventario de Mercancias / Coordinador de Disposición de Mercancías</t>
  </si>
  <si>
    <t>Planilla consolidada de revisión de requisitos mensual.</t>
  </si>
  <si>
    <t>Verificar mensualmente el cumplimiento de requisitos y actividades que soportan el proyecto de donación al interior de las Direcciones Seccionales.</t>
  </si>
  <si>
    <t xml:space="preserve">Revisar el cumplimiento de las actividades, conformación de eventos y documentos soporte previstos en el instructivo IN-ADF-0214 "Donación de Mercancías ADA y Bienes Adjudicados a la Nación", para cual se tomará una muestra del 10%  de los proyectos de Donación que se reciban en el mes de las siguientes Direcciones Seccionales: de Aduanas de Cali, Aduanas de Medellin, Impuestos y Aduanas de Bucaramanga, Aduanas de Cartagena, Impuestos y Aduanas de Ipiales,Impuestos y Aduanas de Puerto Carreño, Impuestos y Aduanas de Leticia, Impuestos y Aduanas de Maicao, Impuestos y Aduanas de Pereira, Impuestos y Aduanas de Puerto Asis,  Impuestos y Aduanas de Santa Marta, Impuestos y Aduanas de Valledupar, Aduanas de Bogotá, Impuestos y Aduanas de Yopal. </t>
  </si>
  <si>
    <t xml:space="preserve">Realizar seguimiento de forma quincenal a los Inventarios de mercancias perecederas, mediante listado que será remitido a las Direcciones Seccionales. </t>
  </si>
  <si>
    <r>
      <t>Generar alertas a las Direcciones Seccionales para la ágil y oportuna disposición de mercancía perecedera</t>
    </r>
    <r>
      <rPr>
        <sz val="11"/>
        <color rgb="FFFF0000"/>
        <rFont val="Myriad Pro"/>
      </rPr>
      <t xml:space="preserve"> .</t>
    </r>
  </si>
  <si>
    <t>Realizar seguimiento y verificación a la información registrada en el sistema ADA versus la resolución de Donación y sus egresos.</t>
  </si>
  <si>
    <t>Revisar la información registrada en el ADA versus la resolución de Donación y sus egresos mediante una muestra equivalente al 10% del total de las resoluciones de donación que se expidan en el mes correspondientes a las Direcciones Seccionales de: Aduanas de Cali, Aduanas de Medellin, Impuestos y Aduanas de Bucaramanga, Aduanas de Cartagena, Impuestos y Aduanas de Ipiales,Impuestos y Aduanas de Puerto Carreño, Impuestos y Aduanas de Leticia, Impuestos y Aduanas de Maicao, Impuestos y Aduanas de Pereira, Impuestos y Aduanas de Puerto Asis,  Impuestos y Aduanas de Santa Marta, Impuestos y Aduanas de Valledupar, Aduanas de Bogotá, Impuestos y Aduanas de Yopal.   fin de mitigar errores de digitación en el sistema ADA, garantizando la coherencia de la información.</t>
  </si>
  <si>
    <t>Socializar memorando y base de control implementada.</t>
  </si>
  <si>
    <t>Correctiva</t>
  </si>
  <si>
    <t>Realizar capacitación a los funcionarios de la Subdirección de Gestión Comercial</t>
  </si>
  <si>
    <t>Dar a conocer la herramienta de seguimiento y control de los proyectos de donación .</t>
  </si>
  <si>
    <t>Formalizar la herramienta de seguimiento y control al interior de la Subdirección para su aplicación.</t>
  </si>
  <si>
    <t>Memorando</t>
  </si>
  <si>
    <t>Control de asistencia a capacitación</t>
  </si>
  <si>
    <t>Subdireccion de Gestion Comercial / Coordinacion de Disposicion de Mercancías</t>
  </si>
  <si>
    <t>Implementación de revisión periodica  el procedimiento, instructivo  y formato 2305 relacionados con la modalidad de Donación.</t>
  </si>
  <si>
    <t>Revisión periodica el procedimiento, instructivo y formato 2305 relacionados con la modalidad de Donación.</t>
  </si>
  <si>
    <t>Realizar verificación semestral del procedimiento, instructivo y formato 2305 relacionados con la modalidad de Donación.</t>
  </si>
  <si>
    <t>Informe semestral(junio-diciembre)</t>
  </si>
  <si>
    <t>Socialización de lineamientos de disposición de mercancias Altamente perecederas.</t>
  </si>
  <si>
    <t>Contar con funcionarios capacitados para la clasificación y disposición de mercancias altamente perecederas.</t>
  </si>
  <si>
    <t>Capacitar a funcionarios del proceso de comercialización a Nivel Nacional sobre lineamientos de disposición de mercancias altamente perecederas.</t>
  </si>
  <si>
    <t>Formalización y socialización de la base de control (base con reporte seguimiento ofrecimientos)</t>
  </si>
  <si>
    <t>Contar con el procedimiento, instructivo y formato 2305 actualizados de conformidad con la normatividad vigente.</t>
  </si>
  <si>
    <t>Proyectar y expedir memorando formalizando la implementación de la base de control ofrecimientos.</t>
  </si>
  <si>
    <t>Proferir memorando formalizando la base de control ofrecimientos.</t>
  </si>
  <si>
    <t>Realizar Capacitación a los funcionarios de las Direcciones Seccionales que pertenecen al proceso de Comercialización acerca de la disposición de mercancias altamente perecederas.</t>
  </si>
  <si>
    <t xml:space="preserve">Avance mayo a julio 2021: se anexa informe del semestre frente a la actualización del instructivo de donación. </t>
  </si>
  <si>
    <t>Avance mayo a julio 2021: se anexa archivo pdf memorando 124 del 17 de junio "Formalización de la base de ofrecimientos de mercancias ADA"</t>
  </si>
  <si>
    <t>Avance mayo a julio 2021:  se anexan planillas de revisión de requisitos para los meses de mayo,junio y julio de 2021.</t>
  </si>
  <si>
    <t>Avance mayo a julio 2021:  Se anexan en  archivos pdf informes con el  reporte mensual de egresos de mayo, junio y julio 2021.</t>
  </si>
  <si>
    <t>Avance mayo a julio 2021:  Se anexa correo del 24 de junio de 2021 con soportes de la socialización realizada el 23 de junio al memorando 124 de 17 de junio de 2021.</t>
  </si>
  <si>
    <t>Avance mayo a julio 2021: se anexa citación y lista de asistencia a la capacitación realizada el 30 de julio de 2021 sobre lineamientos de Disposición de Mercancia Altamente perecedera.</t>
  </si>
  <si>
    <t>Avance mayo a julio 2021:  Se anexan archivos pdf con informe gestión mensual perecederos para los meses de mayo, junio  y julio 2021 y correos con soportes de alertas remitidas a las Direcciones Seccionales en relación a mercancia perecedera con fecha de ingreso mayor a 6 meses; correos con reportes ( 19 y 30 de mayo, 16 y 30 de junio,19 y 31 de julio).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</si>
</sst>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Myriad Pro"/>
      <family val="2"/>
    </font>
    <font>
      <b/>
      <sz val="11"/>
      <color theme="4" tint="-0.249977111117893"/>
      <name val="Myriad Pro"/>
      <family val="2"/>
    </font>
    <font>
      <b/>
      <sz val="11"/>
      <color rgb="FF1E417D"/>
      <name val="Myriad Pro"/>
      <family val="2"/>
    </font>
    <font>
      <sz val="11"/>
      <color rgb="FF1E417D"/>
      <name val="Myriad Pro"/>
      <family val="2"/>
    </font>
    <font>
      <sz val="11"/>
      <color theme="3"/>
      <name val="Myriad Pro"/>
      <family val="2"/>
    </font>
    <font>
      <b/>
      <sz val="11"/>
      <color rgb="FF008000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indexed="8"/>
      <name val="Myriad Pro"/>
      <family val="2"/>
    </font>
    <font>
      <b/>
      <sz val="12"/>
      <color theme="4" tint="-0.499984740745262"/>
      <name val="Myriad Pro"/>
      <family val="2"/>
    </font>
    <font>
      <b/>
      <sz val="11"/>
      <color theme="4" tint="-0.499984740745262"/>
      <name val="Myriad Pro"/>
      <family val="2"/>
    </font>
    <font>
      <sz val="11"/>
      <color theme="4" tint="-0.499984740745262"/>
      <name val="Myriad Pro"/>
      <family val="2"/>
    </font>
    <font>
      <sz val="10"/>
      <color theme="0"/>
      <name val="Myriad Pro"/>
      <family val="2"/>
    </font>
    <font>
      <sz val="18"/>
      <color theme="1"/>
      <name val="Myriad Pro"/>
      <family val="2"/>
    </font>
    <font>
      <sz val="11"/>
      <color rgb="FFFF0000"/>
      <name val="Myriad Pro"/>
      <family val="2"/>
    </font>
    <font>
      <sz val="11"/>
      <color theme="0" tint="-0.34998626667073579"/>
      <name val="Myriad Pro"/>
      <family val="2"/>
    </font>
    <font>
      <sz val="10"/>
      <color theme="0" tint="-0.34998626667073579"/>
      <name val="Myriad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yriad Pro"/>
      <family val="2"/>
    </font>
    <font>
      <b/>
      <sz val="11"/>
      <name val="Myriad Pro"/>
      <family val="2"/>
    </font>
    <font>
      <b/>
      <sz val="20"/>
      <color theme="4" tint="-0.499984740745262"/>
      <name val="Myriad Pro"/>
      <family val="2"/>
    </font>
    <font>
      <b/>
      <sz val="24"/>
      <color theme="4" tint="-0.499984740745262"/>
      <name val="Myriad Pro"/>
      <family val="2"/>
    </font>
    <font>
      <sz val="16"/>
      <color theme="4" tint="-0.249977111117893"/>
      <name val="Myriad Pro"/>
      <family val="2"/>
    </font>
    <font>
      <b/>
      <sz val="16"/>
      <color rgb="FF008000"/>
      <name val="Myriad Pro"/>
      <family val="2"/>
    </font>
    <font>
      <sz val="16"/>
      <color rgb="FF1E417D"/>
      <name val="Myriad Pro"/>
      <family val="2"/>
    </font>
    <font>
      <sz val="11"/>
      <color theme="1"/>
      <name val="Calibri"/>
      <family val="2"/>
      <scheme val="minor"/>
    </font>
    <font>
      <b/>
      <sz val="14"/>
      <color theme="0"/>
      <name val="Myriad Pro"/>
      <family val="2"/>
    </font>
    <font>
      <sz val="11"/>
      <color theme="0" tint="-0.14999847407452621"/>
      <name val="Myriad Pro"/>
      <family val="2"/>
    </font>
    <font>
      <b/>
      <sz val="11"/>
      <color theme="0"/>
      <name val="Myriad Pro"/>
      <family val="2"/>
    </font>
    <font>
      <sz val="11"/>
      <name val="Myriad Pro"/>
      <family val="2"/>
    </font>
    <font>
      <sz val="10"/>
      <name val="Century Gothic"/>
      <family val="2"/>
    </font>
    <font>
      <sz val="11"/>
      <color rgb="FFFF0000"/>
      <name val="Myriad Pro"/>
    </font>
    <font>
      <sz val="11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417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2CF444"/>
        <bgColor indexed="64"/>
      </patternFill>
    </fill>
  </fills>
  <borders count="45">
    <border>
      <left/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/>
      <right/>
      <top/>
      <bottom style="hair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</borders>
  <cellStyleXfs count="3">
    <xf numFmtId="0" fontId="0" fillId="0" borderId="0"/>
    <xf numFmtId="0" fontId="1" fillId="0" borderId="0"/>
    <xf numFmtId="9" fontId="28" fillId="0" borderId="0" applyFont="0" applyFill="0" applyBorder="0" applyAlignment="0" applyProtection="0"/>
  </cellStyleXfs>
  <cellXfs count="18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9" fillId="0" borderId="0" xfId="1" applyFont="1"/>
    <xf numFmtId="0" fontId="10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12" fillId="2" borderId="11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9" fontId="13" fillId="2" borderId="11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21" fillId="2" borderId="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0" fontId="12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top" wrapText="1"/>
    </xf>
    <xf numFmtId="9" fontId="12" fillId="2" borderId="0" xfId="0" applyNumberFormat="1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justify" vertical="top" wrapText="1"/>
    </xf>
    <xf numFmtId="9" fontId="12" fillId="2" borderId="0" xfId="0" applyNumberFormat="1" applyFont="1" applyFill="1" applyBorder="1" applyAlignment="1">
      <alignment horizontal="justify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14" fontId="2" fillId="2" borderId="11" xfId="0" applyNumberFormat="1" applyFont="1" applyFill="1" applyBorder="1" applyAlignment="1">
      <alignment horizontal="center" vertical="top" wrapText="1"/>
    </xf>
    <xf numFmtId="9" fontId="2" fillId="2" borderId="11" xfId="0" applyNumberFormat="1" applyFont="1" applyFill="1" applyBorder="1" applyAlignment="1">
      <alignment horizontal="center" vertical="top" wrapText="1"/>
    </xf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vertical="top" wrapText="1"/>
    </xf>
    <xf numFmtId="0" fontId="2" fillId="2" borderId="28" xfId="0" applyFont="1" applyFill="1" applyBorder="1"/>
    <xf numFmtId="0" fontId="25" fillId="2" borderId="2" xfId="0" applyFont="1" applyFill="1" applyBorder="1"/>
    <xf numFmtId="0" fontId="26" fillId="2" borderId="0" xfId="0" applyFont="1" applyFill="1" applyBorder="1" applyAlignment="1">
      <alignment horizontal="left"/>
    </xf>
    <xf numFmtId="0" fontId="25" fillId="2" borderId="3" xfId="0" applyFont="1" applyFill="1" applyBorder="1"/>
    <xf numFmtId="0" fontId="30" fillId="2" borderId="12" xfId="0" applyFont="1" applyFill="1" applyBorder="1" applyAlignment="1">
      <alignment horizontal="center" vertical="top" wrapText="1"/>
    </xf>
    <xf numFmtId="9" fontId="13" fillId="2" borderId="11" xfId="2" applyFont="1" applyFill="1" applyBorder="1" applyAlignment="1">
      <alignment horizontal="center" vertical="top" wrapText="1"/>
    </xf>
    <xf numFmtId="0" fontId="27" fillId="0" borderId="35" xfId="1" applyFont="1" applyBorder="1" applyAlignment="1">
      <alignment vertical="center"/>
    </xf>
    <xf numFmtId="14" fontId="27" fillId="2" borderId="35" xfId="1" applyNumberFormat="1" applyFont="1" applyFill="1" applyBorder="1" applyAlignment="1">
      <alignment vertical="center"/>
    </xf>
    <xf numFmtId="0" fontId="27" fillId="2" borderId="31" xfId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justify" vertical="top" wrapText="1"/>
    </xf>
    <xf numFmtId="0" fontId="12" fillId="2" borderId="31" xfId="0" applyFont="1" applyFill="1" applyBorder="1" applyAlignment="1">
      <alignment horizontal="justify" vertical="top" wrapText="1"/>
    </xf>
    <xf numFmtId="0" fontId="26" fillId="2" borderId="31" xfId="0" applyFont="1" applyFill="1" applyBorder="1" applyAlignment="1">
      <alignment horizontal="left"/>
    </xf>
    <xf numFmtId="0" fontId="2" fillId="2" borderId="36" xfId="0" applyFont="1" applyFill="1" applyBorder="1" applyAlignment="1"/>
    <xf numFmtId="0" fontId="2" fillId="2" borderId="24" xfId="0" applyFont="1" applyFill="1" applyBorder="1" applyAlignment="1"/>
    <xf numFmtId="0" fontId="2" fillId="2" borderId="25" xfId="0" applyFont="1" applyFill="1" applyBorder="1" applyAlignment="1"/>
    <xf numFmtId="0" fontId="2" fillId="2" borderId="24" xfId="0" applyFont="1" applyFill="1" applyBorder="1"/>
    <xf numFmtId="0" fontId="2" fillId="2" borderId="24" xfId="0" applyFont="1" applyFill="1" applyBorder="1" applyAlignment="1">
      <alignment horizontal="justify" vertical="top" wrapText="1"/>
    </xf>
    <xf numFmtId="0" fontId="25" fillId="2" borderId="24" xfId="0" applyFont="1" applyFill="1" applyBorder="1"/>
    <xf numFmtId="0" fontId="8" fillId="4" borderId="2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top" wrapText="1"/>
    </xf>
    <xf numFmtId="0" fontId="8" fillId="4" borderId="4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2" fillId="2" borderId="20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2" fillId="2" borderId="20" xfId="0" applyFont="1" applyFill="1" applyBorder="1" applyAlignment="1">
      <alignment horizontal="left" wrapText="1"/>
    </xf>
    <xf numFmtId="0" fontId="32" fillId="2" borderId="20" xfId="0" applyFont="1" applyFill="1" applyBorder="1" applyAlignment="1">
      <alignment horizontal="left" wrapText="1"/>
    </xf>
    <xf numFmtId="0" fontId="33" fillId="2" borderId="20" xfId="0" applyFont="1" applyFill="1" applyBorder="1" applyAlignment="1">
      <alignment horizontal="left" wrapText="1"/>
    </xf>
    <xf numFmtId="0" fontId="32" fillId="0" borderId="20" xfId="0" applyFont="1" applyFill="1" applyBorder="1" applyAlignment="1">
      <alignment horizontal="left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top" wrapText="1"/>
    </xf>
    <xf numFmtId="0" fontId="12" fillId="2" borderId="34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0" fontId="12" fillId="2" borderId="38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14" fontId="27" fillId="2" borderId="36" xfId="1" applyNumberFormat="1" applyFont="1" applyFill="1" applyBorder="1" applyAlignment="1">
      <alignment horizontal="center" vertical="center"/>
    </xf>
    <xf numFmtId="14" fontId="27" fillId="2" borderId="34" xfId="1" applyNumberFormat="1" applyFont="1" applyFill="1" applyBorder="1" applyAlignment="1">
      <alignment horizontal="center" vertical="center"/>
    </xf>
    <xf numFmtId="14" fontId="27" fillId="2" borderId="35" xfId="1" applyNumberFormat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31" xfId="1" applyFont="1" applyFill="1" applyBorder="1" applyAlignment="1">
      <alignment horizontal="center" vertical="center"/>
    </xf>
    <xf numFmtId="0" fontId="27" fillId="0" borderId="33" xfId="1" applyFont="1" applyBorder="1" applyAlignment="1">
      <alignment horizontal="right" vertical="center"/>
    </xf>
    <xf numFmtId="0" fontId="27" fillId="0" borderId="34" xfId="1" applyFont="1" applyBorder="1" applyAlignment="1">
      <alignment horizontal="right" vertical="center"/>
    </xf>
    <xf numFmtId="0" fontId="27" fillId="0" borderId="35" xfId="1" applyFont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/>
    </xf>
    <xf numFmtId="14" fontId="18" fillId="3" borderId="0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7" fillId="2" borderId="26" xfId="1" applyFont="1" applyFill="1" applyBorder="1" applyAlignment="1">
      <alignment horizontal="center" vertical="center"/>
    </xf>
    <xf numFmtId="0" fontId="27" fillId="2" borderId="27" xfId="1" applyFont="1" applyFill="1" applyBorder="1" applyAlignment="1">
      <alignment horizontal="center" vertical="center"/>
    </xf>
    <xf numFmtId="0" fontId="27" fillId="2" borderId="28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10" xfId="1" applyFont="1" applyFill="1" applyBorder="1" applyAlignment="1">
      <alignment horizontal="center" vertical="center" wrapText="1"/>
    </xf>
    <xf numFmtId="14" fontId="27" fillId="2" borderId="20" xfId="1" applyNumberFormat="1" applyFont="1" applyFill="1" applyBorder="1" applyAlignment="1">
      <alignment horizontal="center" vertical="center"/>
    </xf>
    <xf numFmtId="14" fontId="27" fillId="2" borderId="26" xfId="1" applyNumberFormat="1" applyFont="1" applyFill="1" applyBorder="1" applyAlignment="1">
      <alignment horizontal="center" vertical="center"/>
    </xf>
    <xf numFmtId="14" fontId="27" fillId="2" borderId="28" xfId="1" applyNumberFormat="1" applyFont="1" applyFill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27" fillId="0" borderId="26" xfId="1" applyFont="1" applyBorder="1" applyAlignment="1">
      <alignment horizontal="right" vertical="center"/>
    </xf>
    <xf numFmtId="0" fontId="27" fillId="0" borderId="27" xfId="1" applyFont="1" applyBorder="1" applyAlignment="1">
      <alignment horizontal="right" vertical="center"/>
    </xf>
    <xf numFmtId="0" fontId="27" fillId="0" borderId="28" xfId="1" applyFont="1" applyBorder="1" applyAlignment="1">
      <alignment horizontal="right" vertical="center"/>
    </xf>
    <xf numFmtId="14" fontId="27" fillId="2" borderId="39" xfId="1" applyNumberFormat="1" applyFont="1" applyFill="1" applyBorder="1" applyAlignment="1">
      <alignment horizontal="center" vertical="center"/>
    </xf>
    <xf numFmtId="14" fontId="27" fillId="2" borderId="40" xfId="1" applyNumberFormat="1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left" wrapText="1"/>
    </xf>
    <xf numFmtId="0" fontId="35" fillId="6" borderId="20" xfId="0" applyFont="1" applyFill="1" applyBorder="1" applyAlignment="1">
      <alignment horizontal="left" wrapText="1"/>
    </xf>
    <xf numFmtId="0" fontId="33" fillId="6" borderId="20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top" wrapText="1"/>
    </xf>
    <xf numFmtId="1" fontId="32" fillId="6" borderId="20" xfId="0" applyNumberFormat="1" applyFont="1" applyFill="1" applyBorder="1" applyAlignment="1">
      <alignment horizontal="center" vertical="center" wrapText="1"/>
    </xf>
    <xf numFmtId="14" fontId="32" fillId="6" borderId="20" xfId="0" applyNumberFormat="1" applyFont="1" applyFill="1" applyBorder="1" applyAlignment="1">
      <alignment horizontal="center" vertical="top" wrapText="1"/>
    </xf>
    <xf numFmtId="9" fontId="2" fillId="6" borderId="2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2CF444"/>
      <color rgb="FF1E4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95250</xdr:rowOff>
    </xdr:from>
    <xdr:to>
      <xdr:col>2</xdr:col>
      <xdr:colOff>809625</xdr:colOff>
      <xdr:row>1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270BC-D85E-4FC6-A139-08557310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33400" y="285750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1371600</xdr:colOff>
      <xdr:row>1</xdr:row>
      <xdr:rowOff>85725</xdr:rowOff>
    </xdr:from>
    <xdr:to>
      <xdr:col>4</xdr:col>
      <xdr:colOff>704850</xdr:colOff>
      <xdr:row>5</xdr:row>
      <xdr:rowOff>47625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43B58E2-B1DD-4DBA-B264-43AEBB37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857375" y="20002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46</xdr:row>
      <xdr:rowOff>295275</xdr:rowOff>
    </xdr:from>
    <xdr:to>
      <xdr:col>9</xdr:col>
      <xdr:colOff>1447800</xdr:colOff>
      <xdr:row>46</xdr:row>
      <xdr:rowOff>609600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15E17197-03EC-4F4A-8687-0C283034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6181725" y="16354425"/>
          <a:ext cx="551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155864</xdr:colOff>
      <xdr:row>1</xdr:row>
      <xdr:rowOff>86591</xdr:rowOff>
    </xdr:from>
    <xdr:to>
      <xdr:col>3</xdr:col>
      <xdr:colOff>1686791</xdr:colOff>
      <xdr:row>5</xdr:row>
      <xdr:rowOff>54553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3D4ADC0-5598-4724-B871-9AA14BC35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640773" y="207818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398318</xdr:colOff>
      <xdr:row>36</xdr:row>
      <xdr:rowOff>294409</xdr:rowOff>
    </xdr:from>
    <xdr:to>
      <xdr:col>12</xdr:col>
      <xdr:colOff>937780</xdr:colOff>
      <xdr:row>36</xdr:row>
      <xdr:rowOff>608734</xdr:rowOff>
    </xdr:to>
    <xdr:pic>
      <xdr:nvPicPr>
        <xdr:cNvPr id="6" name="Imagen 9">
          <a:extLst>
            <a:ext uri="{FF2B5EF4-FFF2-40B4-BE49-F238E27FC236}">
              <a16:creationId xmlns:a16="http://schemas.microsoft.com/office/drawing/2014/main" id="{68234D6E-C90D-446D-9501-204C69EB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6580909" y="12330545"/>
          <a:ext cx="552709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1</xdr:row>
      <xdr:rowOff>66675</xdr:rowOff>
    </xdr:from>
    <xdr:to>
      <xdr:col>4</xdr:col>
      <xdr:colOff>390525</xdr:colOff>
      <xdr:row>5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4473844-300B-450C-93FB-95A1B747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543050" y="18097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809625</xdr:colOff>
      <xdr:row>59</xdr:row>
      <xdr:rowOff>285750</xdr:rowOff>
    </xdr:from>
    <xdr:to>
      <xdr:col>10</xdr:col>
      <xdr:colOff>647700</xdr:colOff>
      <xdr:row>59</xdr:row>
      <xdr:rowOff>600075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C27F4EB1-4AB6-4CD5-A8FE-826A2FF8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6981825" y="16344900"/>
          <a:ext cx="551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103910</xdr:colOff>
      <xdr:row>1</xdr:row>
      <xdr:rowOff>103910</xdr:rowOff>
    </xdr:from>
    <xdr:to>
      <xdr:col>3</xdr:col>
      <xdr:colOff>1634837</xdr:colOff>
      <xdr:row>5</xdr:row>
      <xdr:rowOff>71872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1FB7F0D-8190-44A8-B1AD-78CDC3F5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88819" y="225137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415636</xdr:colOff>
      <xdr:row>36</xdr:row>
      <xdr:rowOff>294409</xdr:rowOff>
    </xdr:from>
    <xdr:to>
      <xdr:col>12</xdr:col>
      <xdr:colOff>955098</xdr:colOff>
      <xdr:row>36</xdr:row>
      <xdr:rowOff>608734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2BB620B3-A561-48F0-847E-F80A5262B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6598227" y="12330545"/>
          <a:ext cx="552709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1</xdr:row>
      <xdr:rowOff>66675</xdr:rowOff>
    </xdr:from>
    <xdr:to>
      <xdr:col>4</xdr:col>
      <xdr:colOff>581025</xdr:colOff>
      <xdr:row>5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5CB4F34-C1C6-4198-A08F-54CA23C0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733550" y="18097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1066800</xdr:colOff>
      <xdr:row>59</xdr:row>
      <xdr:rowOff>247650</xdr:rowOff>
    </xdr:from>
    <xdr:to>
      <xdr:col>10</xdr:col>
      <xdr:colOff>904875</xdr:colOff>
      <xdr:row>59</xdr:row>
      <xdr:rowOff>561975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9BA1B8DD-B845-4F1E-B741-8604FD39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7239000" y="16306800"/>
          <a:ext cx="551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207818</xdr:colOff>
      <xdr:row>1</xdr:row>
      <xdr:rowOff>103909</xdr:rowOff>
    </xdr:from>
    <xdr:to>
      <xdr:col>3</xdr:col>
      <xdr:colOff>1738745</xdr:colOff>
      <xdr:row>5</xdr:row>
      <xdr:rowOff>71871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230B2C3-4817-44B5-8F29-762F1A37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692727" y="225136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329045</xdr:colOff>
      <xdr:row>36</xdr:row>
      <xdr:rowOff>381000</xdr:rowOff>
    </xdr:from>
    <xdr:to>
      <xdr:col>12</xdr:col>
      <xdr:colOff>868507</xdr:colOff>
      <xdr:row>36</xdr:row>
      <xdr:rowOff>695325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C72A104D-0AB2-40F9-915C-E05A63AC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6511636" y="12417136"/>
          <a:ext cx="552709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6" workbookViewId="0">
      <selection activeCell="B2" sqref="B2:K2"/>
    </sheetView>
  </sheetViews>
  <sheetFormatPr baseColWidth="10" defaultRowHeight="14.25"/>
  <cols>
    <col min="1" max="1" width="4.42578125" style="26" customWidth="1"/>
    <col min="2" max="11" width="14.28515625" style="26" customWidth="1"/>
    <col min="12" max="16384" width="11.42578125" style="26"/>
  </cols>
  <sheetData>
    <row r="1" spans="2:16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63.75" customHeight="1">
      <c r="B2" s="95" t="s">
        <v>24</v>
      </c>
      <c r="C2" s="96"/>
      <c r="D2" s="96"/>
      <c r="E2" s="96"/>
      <c r="F2" s="96"/>
      <c r="G2" s="96"/>
      <c r="H2" s="96"/>
      <c r="I2" s="96"/>
      <c r="J2" s="96"/>
      <c r="K2" s="97"/>
      <c r="L2" s="27"/>
      <c r="M2" s="27"/>
      <c r="N2" s="27"/>
      <c r="O2" s="27"/>
      <c r="P2" s="27"/>
    </row>
    <row r="3" spans="2:16" s="28" customFormat="1" ht="24.75" customHeight="1">
      <c r="B3" s="98" t="s">
        <v>59</v>
      </c>
      <c r="C3" s="99"/>
      <c r="D3" s="99"/>
      <c r="E3" s="99"/>
      <c r="F3" s="99"/>
      <c r="G3" s="99"/>
      <c r="H3" s="99"/>
      <c r="I3" s="99"/>
      <c r="J3" s="99"/>
      <c r="K3" s="100"/>
      <c r="L3" s="29"/>
      <c r="M3" s="29"/>
      <c r="N3" s="29"/>
      <c r="O3" s="29"/>
      <c r="P3" s="29"/>
    </row>
    <row r="4" spans="2:16" ht="24.75" customHeight="1">
      <c r="B4" s="101"/>
      <c r="C4" s="102"/>
      <c r="D4" s="102"/>
      <c r="E4" s="102"/>
      <c r="F4" s="102"/>
      <c r="G4" s="102"/>
      <c r="H4" s="102"/>
      <c r="I4" s="102"/>
      <c r="J4" s="102"/>
      <c r="K4" s="103"/>
      <c r="L4" s="27"/>
      <c r="M4" s="27"/>
      <c r="N4" s="27"/>
      <c r="O4" s="27"/>
      <c r="P4" s="27"/>
    </row>
    <row r="5" spans="2:16" ht="24.75" customHeight="1">
      <c r="B5" s="101"/>
      <c r="C5" s="102"/>
      <c r="D5" s="102"/>
      <c r="E5" s="102"/>
      <c r="F5" s="102"/>
      <c r="G5" s="102"/>
      <c r="H5" s="102"/>
      <c r="I5" s="102"/>
      <c r="J5" s="102"/>
      <c r="K5" s="103"/>
      <c r="L5" s="27"/>
      <c r="M5" s="27"/>
      <c r="N5" s="27"/>
      <c r="O5" s="27"/>
      <c r="P5" s="27"/>
    </row>
    <row r="6" spans="2:16" ht="24.75" customHeight="1">
      <c r="B6" s="101"/>
      <c r="C6" s="102"/>
      <c r="D6" s="102"/>
      <c r="E6" s="102"/>
      <c r="F6" s="102"/>
      <c r="G6" s="102"/>
      <c r="H6" s="102"/>
      <c r="I6" s="102"/>
      <c r="J6" s="102"/>
      <c r="K6" s="103"/>
      <c r="L6" s="27"/>
      <c r="M6" s="27"/>
      <c r="N6" s="27"/>
      <c r="O6" s="27"/>
      <c r="P6" s="27"/>
    </row>
    <row r="7" spans="2:16" ht="24.75" customHeight="1">
      <c r="B7" s="101"/>
      <c r="C7" s="102"/>
      <c r="D7" s="102"/>
      <c r="E7" s="102"/>
      <c r="F7" s="102"/>
      <c r="G7" s="102"/>
      <c r="H7" s="102"/>
      <c r="I7" s="102"/>
      <c r="J7" s="102"/>
      <c r="K7" s="103"/>
      <c r="L7" s="27"/>
      <c r="M7" s="27"/>
      <c r="N7" s="27"/>
      <c r="O7" s="27"/>
      <c r="P7" s="27"/>
    </row>
    <row r="8" spans="2:16" ht="24.75" customHeight="1">
      <c r="B8" s="101"/>
      <c r="C8" s="102"/>
      <c r="D8" s="102"/>
      <c r="E8" s="102"/>
      <c r="F8" s="102"/>
      <c r="G8" s="102"/>
      <c r="H8" s="102"/>
      <c r="I8" s="102"/>
      <c r="J8" s="102"/>
      <c r="K8" s="103"/>
      <c r="L8" s="27"/>
      <c r="M8" s="27"/>
      <c r="N8" s="27"/>
      <c r="O8" s="27"/>
      <c r="P8" s="27"/>
    </row>
    <row r="9" spans="2:16" ht="24.75" customHeight="1">
      <c r="B9" s="101"/>
      <c r="C9" s="102"/>
      <c r="D9" s="102"/>
      <c r="E9" s="102"/>
      <c r="F9" s="102"/>
      <c r="G9" s="102"/>
      <c r="H9" s="102"/>
      <c r="I9" s="102"/>
      <c r="J9" s="102"/>
      <c r="K9" s="103"/>
      <c r="L9" s="27"/>
      <c r="M9" s="27"/>
      <c r="N9" s="27"/>
      <c r="O9" s="27"/>
      <c r="P9" s="27"/>
    </row>
    <row r="10" spans="2:16" ht="24.75" customHeight="1">
      <c r="B10" s="101"/>
      <c r="C10" s="102"/>
      <c r="D10" s="102"/>
      <c r="E10" s="102"/>
      <c r="F10" s="102"/>
      <c r="G10" s="102"/>
      <c r="H10" s="102"/>
      <c r="I10" s="102"/>
      <c r="J10" s="102"/>
      <c r="K10" s="103"/>
      <c r="L10" s="27"/>
      <c r="M10" s="27"/>
      <c r="N10" s="27"/>
      <c r="O10" s="27"/>
      <c r="P10" s="27"/>
    </row>
    <row r="11" spans="2:16" ht="24.75" customHeight="1">
      <c r="B11" s="101"/>
      <c r="C11" s="102"/>
      <c r="D11" s="102"/>
      <c r="E11" s="102"/>
      <c r="F11" s="102"/>
      <c r="G11" s="102"/>
      <c r="H11" s="102"/>
      <c r="I11" s="102"/>
      <c r="J11" s="102"/>
      <c r="K11" s="103"/>
      <c r="L11" s="27"/>
      <c r="M11" s="27"/>
      <c r="N11" s="27"/>
      <c r="O11" s="27"/>
      <c r="P11" s="27"/>
    </row>
    <row r="12" spans="2:16" ht="24.75" customHeight="1">
      <c r="B12" s="101"/>
      <c r="C12" s="102"/>
      <c r="D12" s="102"/>
      <c r="E12" s="102"/>
      <c r="F12" s="102"/>
      <c r="G12" s="102"/>
      <c r="H12" s="102"/>
      <c r="I12" s="102"/>
      <c r="J12" s="102"/>
      <c r="K12" s="103"/>
      <c r="L12" s="27"/>
      <c r="M12" s="27"/>
      <c r="N12" s="27"/>
      <c r="O12" s="27"/>
      <c r="P12" s="27"/>
    </row>
    <row r="13" spans="2:16" ht="24.75" customHeight="1">
      <c r="B13" s="101"/>
      <c r="C13" s="102"/>
      <c r="D13" s="102"/>
      <c r="E13" s="102"/>
      <c r="F13" s="102"/>
      <c r="G13" s="102"/>
      <c r="H13" s="102"/>
      <c r="I13" s="102"/>
      <c r="J13" s="102"/>
      <c r="K13" s="103"/>
      <c r="L13" s="27"/>
      <c r="M13" s="27"/>
      <c r="N13" s="27"/>
      <c r="O13" s="27"/>
      <c r="P13" s="27"/>
    </row>
    <row r="14" spans="2:16" ht="24.75" customHeight="1">
      <c r="B14" s="101"/>
      <c r="C14" s="102"/>
      <c r="D14" s="102"/>
      <c r="E14" s="102"/>
      <c r="F14" s="102"/>
      <c r="G14" s="102"/>
      <c r="H14" s="102"/>
      <c r="I14" s="102"/>
      <c r="J14" s="102"/>
      <c r="K14" s="103"/>
      <c r="L14" s="27"/>
      <c r="M14" s="27"/>
      <c r="N14" s="27"/>
      <c r="O14" s="27"/>
      <c r="P14" s="27"/>
    </row>
    <row r="15" spans="2:16" ht="24.75" customHeight="1">
      <c r="B15" s="101"/>
      <c r="C15" s="102"/>
      <c r="D15" s="102"/>
      <c r="E15" s="102"/>
      <c r="F15" s="102"/>
      <c r="G15" s="102"/>
      <c r="H15" s="102"/>
      <c r="I15" s="102"/>
      <c r="J15" s="102"/>
      <c r="K15" s="103"/>
      <c r="L15" s="27"/>
      <c r="M15" s="27"/>
      <c r="N15" s="27"/>
      <c r="O15" s="27"/>
      <c r="P15" s="27"/>
    </row>
    <row r="16" spans="2:16" ht="24.75" customHeight="1">
      <c r="B16" s="101"/>
      <c r="C16" s="102"/>
      <c r="D16" s="102"/>
      <c r="E16" s="102"/>
      <c r="F16" s="102"/>
      <c r="G16" s="102"/>
      <c r="H16" s="102"/>
      <c r="I16" s="102"/>
      <c r="J16" s="102"/>
      <c r="K16" s="103"/>
      <c r="L16" s="27"/>
      <c r="M16" s="27"/>
      <c r="N16" s="27"/>
      <c r="O16" s="27"/>
      <c r="P16" s="27"/>
    </row>
    <row r="17" spans="2:16" ht="24.75" customHeight="1">
      <c r="B17" s="101"/>
      <c r="C17" s="102"/>
      <c r="D17" s="102"/>
      <c r="E17" s="102"/>
      <c r="F17" s="102"/>
      <c r="G17" s="102"/>
      <c r="H17" s="102"/>
      <c r="I17" s="102"/>
      <c r="J17" s="102"/>
      <c r="K17" s="103"/>
      <c r="L17" s="27"/>
      <c r="M17" s="27"/>
      <c r="N17" s="27"/>
      <c r="O17" s="27"/>
      <c r="P17" s="27"/>
    </row>
    <row r="18" spans="2:16" ht="24" customHeight="1">
      <c r="B18" s="101"/>
      <c r="C18" s="102"/>
      <c r="D18" s="102"/>
      <c r="E18" s="102"/>
      <c r="F18" s="102"/>
      <c r="G18" s="102"/>
      <c r="H18" s="102"/>
      <c r="I18" s="102"/>
      <c r="J18" s="102"/>
      <c r="K18" s="103"/>
      <c r="L18" s="27"/>
      <c r="M18" s="27"/>
      <c r="N18" s="27"/>
      <c r="O18" s="27"/>
      <c r="P18" s="27"/>
    </row>
    <row r="19" spans="2:16">
      <c r="B19" s="101"/>
      <c r="C19" s="102"/>
      <c r="D19" s="102"/>
      <c r="E19" s="102"/>
      <c r="F19" s="102"/>
      <c r="G19" s="102"/>
      <c r="H19" s="102"/>
      <c r="I19" s="102"/>
      <c r="J19" s="102"/>
      <c r="K19" s="103"/>
      <c r="L19" s="27"/>
      <c r="M19" s="27"/>
      <c r="N19" s="27"/>
      <c r="O19" s="27"/>
      <c r="P19" s="27"/>
    </row>
    <row r="20" spans="2:16">
      <c r="B20" s="101"/>
      <c r="C20" s="102"/>
      <c r="D20" s="102"/>
      <c r="E20" s="102"/>
      <c r="F20" s="102"/>
      <c r="G20" s="102"/>
      <c r="H20" s="102"/>
      <c r="I20" s="102"/>
      <c r="J20" s="102"/>
      <c r="K20" s="103"/>
      <c r="L20" s="27"/>
      <c r="M20" s="27"/>
      <c r="N20" s="27"/>
      <c r="O20" s="27"/>
      <c r="P20" s="27"/>
    </row>
    <row r="21" spans="2:16">
      <c r="B21" s="101"/>
      <c r="C21" s="102"/>
      <c r="D21" s="102"/>
      <c r="E21" s="102"/>
      <c r="F21" s="102"/>
      <c r="G21" s="102"/>
      <c r="H21" s="102"/>
      <c r="I21" s="102"/>
      <c r="J21" s="102"/>
      <c r="K21" s="103"/>
      <c r="L21" s="27"/>
      <c r="M21" s="27"/>
      <c r="N21" s="27"/>
      <c r="O21" s="27"/>
      <c r="P21" s="27"/>
    </row>
    <row r="22" spans="2:16">
      <c r="B22" s="101"/>
      <c r="C22" s="102"/>
      <c r="D22" s="102"/>
      <c r="E22" s="102"/>
      <c r="F22" s="102"/>
      <c r="G22" s="102"/>
      <c r="H22" s="102"/>
      <c r="I22" s="102"/>
      <c r="J22" s="102"/>
      <c r="K22" s="103"/>
      <c r="L22" s="27"/>
      <c r="M22" s="27"/>
      <c r="N22" s="27"/>
      <c r="O22" s="27"/>
      <c r="P22" s="27"/>
    </row>
    <row r="23" spans="2:16">
      <c r="B23" s="101"/>
      <c r="C23" s="102"/>
      <c r="D23" s="102"/>
      <c r="E23" s="102"/>
      <c r="F23" s="102"/>
      <c r="G23" s="102"/>
      <c r="H23" s="102"/>
      <c r="I23" s="102"/>
      <c r="J23" s="102"/>
      <c r="K23" s="103"/>
      <c r="L23" s="27"/>
      <c r="M23" s="27"/>
      <c r="N23" s="27"/>
      <c r="O23" s="27"/>
      <c r="P23" s="27"/>
    </row>
    <row r="24" spans="2:16">
      <c r="B24" s="101"/>
      <c r="C24" s="102"/>
      <c r="D24" s="102"/>
      <c r="E24" s="102"/>
      <c r="F24" s="102"/>
      <c r="G24" s="102"/>
      <c r="H24" s="102"/>
      <c r="I24" s="102"/>
      <c r="J24" s="102"/>
      <c r="K24" s="103"/>
      <c r="L24" s="27"/>
      <c r="M24" s="27"/>
      <c r="N24" s="27"/>
      <c r="O24" s="27"/>
      <c r="P24" s="27"/>
    </row>
    <row r="25" spans="2:16">
      <c r="B25" s="101"/>
      <c r="C25" s="102"/>
      <c r="D25" s="102"/>
      <c r="E25" s="102"/>
      <c r="F25" s="102"/>
      <c r="G25" s="102"/>
      <c r="H25" s="102"/>
      <c r="I25" s="102"/>
      <c r="J25" s="102"/>
      <c r="K25" s="103"/>
      <c r="L25" s="27"/>
      <c r="M25" s="27"/>
      <c r="N25" s="27"/>
      <c r="O25" s="27"/>
      <c r="P25" s="27"/>
    </row>
    <row r="26" spans="2:16">
      <c r="B26" s="104"/>
      <c r="C26" s="105"/>
      <c r="D26" s="105"/>
      <c r="E26" s="105"/>
      <c r="F26" s="105"/>
      <c r="G26" s="105"/>
      <c r="H26" s="105"/>
      <c r="I26" s="105"/>
      <c r="J26" s="105"/>
      <c r="K26" s="106"/>
    </row>
  </sheetData>
  <mergeCells count="2">
    <mergeCell ref="B2:K2"/>
    <mergeCell ref="B3:K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86"/>
  <sheetViews>
    <sheetView tabSelected="1" topLeftCell="D31" zoomScale="70" zoomScaleNormal="70" workbookViewId="0">
      <selection activeCell="R35" sqref="R35:R41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5.5703125" style="1" customWidth="1"/>
    <col min="5" max="5" width="30.85546875" style="1" customWidth="1"/>
    <col min="6" max="6" width="21.5703125" style="1" customWidth="1"/>
    <col min="7" max="7" width="41.42578125" style="1" customWidth="1"/>
    <col min="8" max="8" width="15.7109375" style="1" customWidth="1"/>
    <col min="9" max="9" width="26.5703125" style="1" customWidth="1"/>
    <col min="10" max="10" width="24" style="1" customWidth="1"/>
    <col min="11" max="11" width="23.140625" style="1" customWidth="1"/>
    <col min="12" max="13" width="13.28515625" style="1" customWidth="1"/>
    <col min="14" max="14" width="26.5703125" style="1" customWidth="1"/>
    <col min="15" max="16" width="25.42578125" style="1" customWidth="1"/>
    <col min="17" max="17" width="34.140625" style="1" customWidth="1"/>
    <col min="18" max="18" width="15.28515625" style="1" customWidth="1"/>
    <col min="19" max="19" width="25.7109375" style="1" hidden="1" customWidth="1"/>
    <col min="20" max="20" width="20.5703125" style="1" hidden="1" customWidth="1"/>
    <col min="21" max="21" width="5.85546875" style="1" customWidth="1"/>
    <col min="22" max="16384" width="11.42578125" style="1"/>
  </cols>
  <sheetData>
    <row r="1" spans="2:21" ht="9" customHeight="1"/>
    <row r="2" spans="2:21" ht="15" customHeight="1">
      <c r="B2" s="35"/>
      <c r="C2" s="136"/>
      <c r="D2" s="136"/>
      <c r="E2" s="136"/>
      <c r="F2" s="138" t="s">
        <v>0</v>
      </c>
      <c r="G2" s="138"/>
      <c r="H2" s="138"/>
      <c r="I2" s="138"/>
      <c r="J2" s="138"/>
      <c r="K2" s="138"/>
      <c r="L2" s="138"/>
      <c r="M2" s="138"/>
      <c r="N2" s="138"/>
      <c r="O2" s="138"/>
      <c r="P2" s="137" t="s">
        <v>1</v>
      </c>
      <c r="Q2" s="137"/>
      <c r="R2" s="137"/>
      <c r="S2" s="49"/>
      <c r="T2" s="31" t="s">
        <v>34</v>
      </c>
      <c r="U2" s="62"/>
    </row>
    <row r="3" spans="2:21" ht="12.75" customHeight="1">
      <c r="B3" s="36"/>
      <c r="C3" s="136"/>
      <c r="D3" s="136"/>
      <c r="E3" s="136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7"/>
      <c r="Q3" s="137"/>
      <c r="R3" s="137"/>
      <c r="S3" s="49"/>
      <c r="T3" s="32" t="s">
        <v>35</v>
      </c>
      <c r="U3" s="62"/>
    </row>
    <row r="4" spans="2:21" ht="12.75" customHeight="1">
      <c r="B4" s="36"/>
      <c r="C4" s="136"/>
      <c r="D4" s="136"/>
      <c r="E4" s="136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7"/>
      <c r="Q4" s="137"/>
      <c r="R4" s="137"/>
      <c r="S4" s="49"/>
      <c r="T4" s="32" t="s">
        <v>36</v>
      </c>
      <c r="U4" s="62"/>
    </row>
    <row r="5" spans="2:21" ht="12.75" customHeight="1">
      <c r="B5" s="36"/>
      <c r="C5" s="136"/>
      <c r="D5" s="136"/>
      <c r="E5" s="136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7"/>
      <c r="Q5" s="137"/>
      <c r="R5" s="137"/>
      <c r="S5" s="49"/>
      <c r="T5" s="32" t="s">
        <v>37</v>
      </c>
      <c r="U5" s="62"/>
    </row>
    <row r="6" spans="2:21" ht="12.75" customHeight="1">
      <c r="B6" s="37"/>
      <c r="C6" s="136"/>
      <c r="D6" s="136"/>
      <c r="E6" s="136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7"/>
      <c r="Q6" s="137"/>
      <c r="R6" s="137"/>
      <c r="S6" s="49"/>
      <c r="T6" s="33" t="s">
        <v>38</v>
      </c>
      <c r="U6" s="62"/>
    </row>
    <row r="7" spans="2:21" ht="15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 ht="15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 ht="15">
      <c r="B9" s="3"/>
      <c r="C9" s="4"/>
      <c r="D9" s="4"/>
      <c r="E9" s="4"/>
      <c r="F9" s="4"/>
      <c r="G9" s="4"/>
      <c r="H9" s="4"/>
      <c r="I9" s="6" t="s">
        <v>2</v>
      </c>
      <c r="J9" s="4"/>
      <c r="K9" s="126" t="s">
        <v>69</v>
      </c>
      <c r="L9" s="126"/>
      <c r="M9" s="126"/>
      <c r="N9" s="126"/>
      <c r="O9" s="4"/>
      <c r="P9" s="19"/>
      <c r="Q9" s="19"/>
      <c r="R9" s="19"/>
      <c r="S9" s="19"/>
      <c r="T9" s="5"/>
      <c r="U9" s="62"/>
    </row>
    <row r="10" spans="2:21" ht="15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6">
        <v>1707022432</v>
      </c>
      <c r="L10" s="126"/>
      <c r="M10" s="126"/>
      <c r="N10" s="126"/>
      <c r="O10" s="4"/>
      <c r="P10" s="4"/>
      <c r="Q10" s="4"/>
      <c r="R10" s="4"/>
      <c r="S10" s="4"/>
      <c r="T10" s="5"/>
      <c r="U10" s="62"/>
    </row>
    <row r="11" spans="2:21" ht="15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7">
        <v>44293</v>
      </c>
      <c r="L11" s="126"/>
      <c r="M11" s="126"/>
      <c r="N11" s="126"/>
      <c r="O11" s="4"/>
      <c r="P11" s="4"/>
      <c r="Q11" s="4"/>
      <c r="R11" s="4"/>
      <c r="S11" s="4"/>
      <c r="T11" s="5"/>
      <c r="U11" s="62"/>
    </row>
    <row r="12" spans="2:21" ht="15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7">
        <v>44301</v>
      </c>
      <c r="L12" s="126"/>
      <c r="M12" s="126"/>
      <c r="N12" s="126"/>
      <c r="O12" s="4"/>
      <c r="P12" s="4"/>
      <c r="Q12" s="4"/>
      <c r="R12" s="4"/>
      <c r="S12" s="4"/>
      <c r="T12" s="5"/>
      <c r="U12" s="62"/>
    </row>
    <row r="13" spans="2:21" ht="15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7">
        <v>44408</v>
      </c>
      <c r="L13" s="126"/>
      <c r="M13" s="126"/>
      <c r="N13" s="126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8" t="s">
        <v>14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35" t="s">
        <v>67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31" t="s">
        <v>11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3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48" customHeight="1">
      <c r="B22" s="3"/>
      <c r="C22" s="134" t="s">
        <v>70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4"/>
      <c r="Q22" s="4"/>
      <c r="R22" s="4"/>
      <c r="S22" s="4"/>
      <c r="T22" s="5"/>
      <c r="U22" s="62"/>
    </row>
    <row r="23" spans="2:21" ht="43.5" customHeight="1">
      <c r="B23" s="3"/>
      <c r="C23" s="134" t="s">
        <v>71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4"/>
      <c r="Q23" s="4"/>
      <c r="R23" s="4"/>
      <c r="S23" s="4"/>
      <c r="T23" s="5"/>
      <c r="U23" s="62"/>
    </row>
    <row r="24" spans="2:21" ht="15.75" customHeight="1">
      <c r="B24" s="3"/>
      <c r="C24" s="131" t="s">
        <v>21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3"/>
      <c r="P24" s="24"/>
      <c r="Q24" s="24"/>
      <c r="R24" s="24"/>
      <c r="S24" s="24"/>
      <c r="T24" s="5"/>
      <c r="U24" s="62"/>
    </row>
    <row r="25" spans="2:21" ht="5.25" customHeight="1">
      <c r="B25" s="3"/>
      <c r="C25" s="9"/>
      <c r="D25" s="9"/>
      <c r="E25" s="9"/>
      <c r="F25" s="9"/>
      <c r="G25" s="9"/>
      <c r="H25" s="9"/>
      <c r="I25" s="9"/>
      <c r="J25" s="7"/>
      <c r="K25" s="7"/>
      <c r="L25" s="7"/>
      <c r="M25" s="7"/>
      <c r="N25" s="7"/>
      <c r="O25" s="7"/>
      <c r="P25" s="7"/>
      <c r="Q25" s="7"/>
      <c r="R25" s="7"/>
      <c r="S25" s="7"/>
      <c r="T25" s="5"/>
      <c r="U25" s="62"/>
    </row>
    <row r="26" spans="2:21" ht="34.5" customHeight="1">
      <c r="B26" s="3"/>
      <c r="C26" s="135" t="s">
        <v>72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7"/>
      <c r="Q26" s="7"/>
      <c r="R26" s="7"/>
      <c r="S26" s="7"/>
      <c r="T26" s="5"/>
      <c r="U26" s="62"/>
    </row>
    <row r="27" spans="2:21" ht="3.75" customHeight="1">
      <c r="B27" s="3"/>
      <c r="C27" s="4"/>
      <c r="D27" s="4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7"/>
      <c r="P27" s="7"/>
      <c r="Q27" s="7"/>
      <c r="R27" s="7"/>
      <c r="S27" s="7"/>
      <c r="T27" s="5"/>
      <c r="U27" s="62"/>
    </row>
    <row r="28" spans="2:21" ht="33.75" customHeight="1">
      <c r="B28" s="3"/>
      <c r="C28" s="135" t="s">
        <v>68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30"/>
      <c r="Q28" s="7"/>
      <c r="R28" s="7"/>
      <c r="S28" s="7"/>
      <c r="T28" s="5"/>
      <c r="U28" s="62"/>
    </row>
    <row r="29" spans="2:21" ht="3.75" customHeight="1"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/>
      <c r="P29" s="7"/>
      <c r="Q29" s="7"/>
      <c r="R29" s="7"/>
      <c r="S29" s="7"/>
      <c r="T29" s="5"/>
      <c r="U29" s="62"/>
    </row>
    <row r="30" spans="2:21" ht="5.25" customHeight="1">
      <c r="B30" s="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4"/>
      <c r="O30" s="4"/>
      <c r="P30" s="4"/>
      <c r="Q30" s="4"/>
      <c r="R30" s="4"/>
      <c r="S30" s="4"/>
      <c r="T30" s="5"/>
      <c r="U30" s="62"/>
    </row>
    <row r="31" spans="2:21" ht="15.75" customHeight="1">
      <c r="B31" s="3"/>
      <c r="C31" s="128" t="s">
        <v>12</v>
      </c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0"/>
      <c r="P31" s="6"/>
      <c r="Q31" s="6"/>
      <c r="R31" s="6"/>
      <c r="S31" s="6"/>
      <c r="T31" s="5"/>
      <c r="U31" s="62"/>
    </row>
    <row r="32" spans="2:21" ht="6" customHeight="1">
      <c r="B32" s="3"/>
      <c r="C32" s="4"/>
      <c r="D32" s="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"/>
      <c r="S32" s="4"/>
      <c r="T32" s="5"/>
      <c r="U32" s="62"/>
    </row>
    <row r="33" spans="1:21" ht="33" customHeight="1">
      <c r="B33" s="3"/>
      <c r="C33" s="110" t="s">
        <v>32</v>
      </c>
      <c r="D33" s="111" t="s">
        <v>39</v>
      </c>
      <c r="E33" s="112" t="s">
        <v>40</v>
      </c>
      <c r="F33" s="110" t="s">
        <v>41</v>
      </c>
      <c r="G33" s="110" t="s">
        <v>42</v>
      </c>
      <c r="H33" s="110" t="s">
        <v>43</v>
      </c>
      <c r="I33" s="112" t="s">
        <v>44</v>
      </c>
      <c r="J33" s="110" t="s">
        <v>45</v>
      </c>
      <c r="K33" s="110"/>
      <c r="L33" s="110" t="s">
        <v>46</v>
      </c>
      <c r="M33" s="110" t="s">
        <v>47</v>
      </c>
      <c r="N33" s="110" t="s">
        <v>48</v>
      </c>
      <c r="O33" s="110" t="s">
        <v>49</v>
      </c>
      <c r="P33" s="125" t="s">
        <v>50</v>
      </c>
      <c r="Q33" s="114" t="s">
        <v>30</v>
      </c>
      <c r="R33" s="115"/>
      <c r="S33" s="46"/>
      <c r="T33" s="5"/>
      <c r="U33" s="62"/>
    </row>
    <row r="34" spans="1:21" ht="33" customHeight="1">
      <c r="B34" s="3"/>
      <c r="C34" s="111"/>
      <c r="D34" s="125"/>
      <c r="E34" s="113"/>
      <c r="F34" s="111"/>
      <c r="G34" s="111"/>
      <c r="H34" s="111"/>
      <c r="I34" s="113"/>
      <c r="J34" s="84" t="s">
        <v>5</v>
      </c>
      <c r="K34" s="84" t="s">
        <v>6</v>
      </c>
      <c r="L34" s="111"/>
      <c r="M34" s="111"/>
      <c r="N34" s="111"/>
      <c r="O34" s="111"/>
      <c r="P34" s="125"/>
      <c r="Q34" s="86" t="s">
        <v>20</v>
      </c>
      <c r="R34" s="87" t="s">
        <v>19</v>
      </c>
      <c r="S34" s="25" t="s">
        <v>53</v>
      </c>
      <c r="T34" s="25" t="s">
        <v>54</v>
      </c>
      <c r="U34" s="62"/>
    </row>
    <row r="35" spans="1:21" s="14" customFormat="1" ht="322.5" customHeight="1">
      <c r="B35" s="15"/>
      <c r="C35" s="88">
        <v>1</v>
      </c>
      <c r="D35" s="91" t="s">
        <v>81</v>
      </c>
      <c r="E35" s="175" t="s">
        <v>88</v>
      </c>
      <c r="F35" s="93" t="s">
        <v>73</v>
      </c>
      <c r="G35" s="175" t="s">
        <v>89</v>
      </c>
      <c r="H35" s="93" t="s">
        <v>37</v>
      </c>
      <c r="I35" s="92" t="s">
        <v>82</v>
      </c>
      <c r="J35" s="179">
        <v>8</v>
      </c>
      <c r="K35" s="177" t="s">
        <v>87</v>
      </c>
      <c r="L35" s="180">
        <v>44317</v>
      </c>
      <c r="M35" s="180">
        <v>44561</v>
      </c>
      <c r="N35" s="178" t="s">
        <v>79</v>
      </c>
      <c r="O35" s="89" t="s">
        <v>78</v>
      </c>
      <c r="P35" s="90"/>
      <c r="Q35" s="90" t="s">
        <v>116</v>
      </c>
      <c r="R35" s="181">
        <v>0.375</v>
      </c>
      <c r="S35" s="85">
        <f>IF(H35="Baja",1,IF(H35="Media - baja",2,IF(H35="Media",3,IF(H35="Media - alta",4,5))))</f>
        <v>4</v>
      </c>
      <c r="T35" s="45">
        <f>R35*S35</f>
        <v>1.5</v>
      </c>
      <c r="U35" s="63"/>
    </row>
    <row r="36" spans="1:21" s="14" customFormat="1" ht="171">
      <c r="B36" s="15"/>
      <c r="C36" s="88">
        <v>2</v>
      </c>
      <c r="D36" s="91" t="s">
        <v>74</v>
      </c>
      <c r="E36" s="176" t="s">
        <v>90</v>
      </c>
      <c r="F36" s="94" t="s">
        <v>73</v>
      </c>
      <c r="G36" s="175" t="s">
        <v>91</v>
      </c>
      <c r="H36" s="92" t="s">
        <v>38</v>
      </c>
      <c r="I36" s="92" t="s">
        <v>83</v>
      </c>
      <c r="J36" s="179">
        <v>8</v>
      </c>
      <c r="K36" s="178" t="s">
        <v>77</v>
      </c>
      <c r="L36" s="180">
        <v>44317</v>
      </c>
      <c r="M36" s="180">
        <v>44561</v>
      </c>
      <c r="N36" s="178" t="s">
        <v>84</v>
      </c>
      <c r="O36" s="89" t="s">
        <v>85</v>
      </c>
      <c r="P36" s="90"/>
      <c r="Q36" s="90" t="s">
        <v>120</v>
      </c>
      <c r="R36" s="181">
        <v>0.375</v>
      </c>
      <c r="S36" s="22">
        <f t="shared" ref="S36:S41" si="0">IF(H36="Baja",1,IF(H36="Media - baja",2,IF(H36="Media",3,IF(H36="Media - alta",4,5))))</f>
        <v>5</v>
      </c>
      <c r="T36" s="45">
        <f t="shared" ref="T36:T41" si="1">R36*S36</f>
        <v>1.875</v>
      </c>
      <c r="U36" s="63"/>
    </row>
    <row r="37" spans="1:21" s="14" customFormat="1" ht="314.25">
      <c r="B37" s="15"/>
      <c r="C37" s="88">
        <v>3</v>
      </c>
      <c r="D37" s="91" t="s">
        <v>75</v>
      </c>
      <c r="E37" s="175" t="s">
        <v>92</v>
      </c>
      <c r="F37" s="94" t="s">
        <v>73</v>
      </c>
      <c r="G37" s="175" t="s">
        <v>93</v>
      </c>
      <c r="H37" s="92" t="s">
        <v>36</v>
      </c>
      <c r="I37" s="92" t="s">
        <v>80</v>
      </c>
      <c r="J37" s="179">
        <v>8</v>
      </c>
      <c r="K37" s="178" t="s">
        <v>76</v>
      </c>
      <c r="L37" s="180">
        <v>44317</v>
      </c>
      <c r="M37" s="180">
        <v>44561</v>
      </c>
      <c r="N37" s="178" t="s">
        <v>84</v>
      </c>
      <c r="O37" s="89" t="s">
        <v>86</v>
      </c>
      <c r="P37" s="90"/>
      <c r="Q37" s="90" t="s">
        <v>117</v>
      </c>
      <c r="R37" s="181">
        <v>0.375</v>
      </c>
      <c r="S37" s="22">
        <f t="shared" si="0"/>
        <v>3</v>
      </c>
      <c r="T37" s="45">
        <f t="shared" si="1"/>
        <v>1.125</v>
      </c>
      <c r="U37" s="63"/>
    </row>
    <row r="38" spans="1:21" s="14" customFormat="1" ht="86.25">
      <c r="B38" s="15"/>
      <c r="C38" s="88">
        <v>4</v>
      </c>
      <c r="D38" s="91" t="s">
        <v>102</v>
      </c>
      <c r="E38" s="175" t="s">
        <v>103</v>
      </c>
      <c r="F38" s="94" t="s">
        <v>73</v>
      </c>
      <c r="G38" s="175" t="s">
        <v>104</v>
      </c>
      <c r="H38" s="92" t="s">
        <v>37</v>
      </c>
      <c r="I38" s="92" t="s">
        <v>110</v>
      </c>
      <c r="J38" s="179">
        <v>2</v>
      </c>
      <c r="K38" s="178" t="s">
        <v>105</v>
      </c>
      <c r="L38" s="180">
        <v>44317</v>
      </c>
      <c r="M38" s="180">
        <v>44560</v>
      </c>
      <c r="N38" s="178" t="s">
        <v>101</v>
      </c>
      <c r="O38" s="89" t="s">
        <v>101</v>
      </c>
      <c r="P38" s="90"/>
      <c r="Q38" s="90" t="s">
        <v>114</v>
      </c>
      <c r="R38" s="181">
        <v>0.5</v>
      </c>
      <c r="S38" s="22"/>
      <c r="T38" s="45"/>
      <c r="U38" s="63"/>
    </row>
    <row r="39" spans="1:21" s="14" customFormat="1" ht="72">
      <c r="B39" s="15"/>
      <c r="C39" s="88">
        <v>5</v>
      </c>
      <c r="D39" s="91" t="s">
        <v>109</v>
      </c>
      <c r="E39" s="175" t="s">
        <v>112</v>
      </c>
      <c r="F39" s="94" t="s">
        <v>95</v>
      </c>
      <c r="G39" s="175" t="s">
        <v>111</v>
      </c>
      <c r="H39" s="92" t="s">
        <v>37</v>
      </c>
      <c r="I39" s="92" t="s">
        <v>98</v>
      </c>
      <c r="J39" s="179">
        <v>1</v>
      </c>
      <c r="K39" s="178" t="s">
        <v>99</v>
      </c>
      <c r="L39" s="180">
        <v>44317</v>
      </c>
      <c r="M39" s="180">
        <v>44347</v>
      </c>
      <c r="N39" s="178" t="s">
        <v>79</v>
      </c>
      <c r="O39" s="89" t="s">
        <v>78</v>
      </c>
      <c r="P39" s="90"/>
      <c r="Q39" s="90" t="s">
        <v>115</v>
      </c>
      <c r="R39" s="181">
        <v>1</v>
      </c>
      <c r="S39" s="22">
        <f t="shared" si="0"/>
        <v>4</v>
      </c>
      <c r="T39" s="45">
        <f t="shared" si="1"/>
        <v>4</v>
      </c>
      <c r="U39" s="63"/>
    </row>
    <row r="40" spans="1:21" s="14" customFormat="1" ht="70.5" customHeight="1">
      <c r="B40" s="15"/>
      <c r="C40" s="88">
        <v>6</v>
      </c>
      <c r="D40" s="91" t="s">
        <v>109</v>
      </c>
      <c r="E40" s="175" t="s">
        <v>94</v>
      </c>
      <c r="F40" s="94" t="s">
        <v>95</v>
      </c>
      <c r="G40" s="175" t="s">
        <v>96</v>
      </c>
      <c r="H40" s="92" t="s">
        <v>37</v>
      </c>
      <c r="I40" s="92" t="s">
        <v>97</v>
      </c>
      <c r="J40" s="179">
        <v>1</v>
      </c>
      <c r="K40" s="178" t="s">
        <v>100</v>
      </c>
      <c r="L40" s="180">
        <v>44348</v>
      </c>
      <c r="M40" s="180">
        <v>44377</v>
      </c>
      <c r="N40" s="178" t="s">
        <v>79</v>
      </c>
      <c r="O40" s="89" t="s">
        <v>78</v>
      </c>
      <c r="P40" s="90"/>
      <c r="Q40" s="90" t="s">
        <v>118</v>
      </c>
      <c r="R40" s="181">
        <v>1</v>
      </c>
      <c r="S40" s="22"/>
      <c r="T40" s="45"/>
      <c r="U40" s="63"/>
    </row>
    <row r="41" spans="1:21" s="14" customFormat="1" ht="86.25">
      <c r="B41" s="15"/>
      <c r="C41" s="88">
        <v>7</v>
      </c>
      <c r="D41" s="91" t="s">
        <v>106</v>
      </c>
      <c r="E41" s="175" t="s">
        <v>108</v>
      </c>
      <c r="F41" s="94" t="s">
        <v>73</v>
      </c>
      <c r="G41" s="175" t="s">
        <v>113</v>
      </c>
      <c r="H41" s="92" t="s">
        <v>37</v>
      </c>
      <c r="I41" s="92" t="s">
        <v>107</v>
      </c>
      <c r="J41" s="179">
        <v>1</v>
      </c>
      <c r="K41" s="178" t="s">
        <v>100</v>
      </c>
      <c r="L41" s="180">
        <v>44348</v>
      </c>
      <c r="M41" s="180">
        <v>44407</v>
      </c>
      <c r="N41" s="178" t="s">
        <v>79</v>
      </c>
      <c r="O41" s="89" t="s">
        <v>78</v>
      </c>
      <c r="P41" s="90"/>
      <c r="Q41" s="90" t="s">
        <v>119</v>
      </c>
      <c r="R41" s="181">
        <v>1</v>
      </c>
      <c r="S41" s="22">
        <f t="shared" si="0"/>
        <v>4</v>
      </c>
      <c r="T41" s="45">
        <f t="shared" si="1"/>
        <v>4</v>
      </c>
      <c r="U41" s="63"/>
    </row>
    <row r="42" spans="1:21" s="14" customFormat="1" ht="31.5" customHeight="1">
      <c r="B42" s="15"/>
      <c r="C42" s="39"/>
      <c r="D42" s="39"/>
      <c r="E42" s="38"/>
      <c r="F42" s="38"/>
      <c r="G42" s="38"/>
      <c r="H42" s="40"/>
      <c r="I42" s="38"/>
      <c r="J42" s="41"/>
      <c r="K42" s="38"/>
      <c r="L42" s="42"/>
      <c r="M42" s="42"/>
      <c r="N42" s="38"/>
      <c r="O42" s="38"/>
      <c r="P42" s="38"/>
      <c r="Q42" s="38"/>
      <c r="R42" s="43"/>
      <c r="S42" s="43"/>
      <c r="T42" s="43"/>
      <c r="U42" s="63"/>
    </row>
    <row r="43" spans="1:21" ht="21.75" customHeight="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7"/>
      <c r="U43" s="62"/>
    </row>
    <row r="44" spans="1:21" ht="21.75" customHeight="1">
      <c r="A44" s="16"/>
      <c r="B44" s="122" t="s">
        <v>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4"/>
    </row>
    <row r="45" spans="1:21" ht="21.75" customHeight="1">
      <c r="A45" s="17"/>
      <c r="B45" s="119" t="s">
        <v>8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</row>
    <row r="46" spans="1:21" ht="21.75" customHeight="1">
      <c r="B46" s="139" t="s">
        <v>9</v>
      </c>
      <c r="C46" s="140"/>
      <c r="D46" s="141"/>
      <c r="E46" s="142" t="s">
        <v>33</v>
      </c>
      <c r="F46" s="142"/>
      <c r="G46" s="142"/>
      <c r="H46" s="142" t="s">
        <v>51</v>
      </c>
      <c r="I46" s="142"/>
      <c r="J46" s="143">
        <v>3</v>
      </c>
      <c r="K46" s="144"/>
      <c r="L46" s="144"/>
      <c r="M46" s="145" t="s">
        <v>10</v>
      </c>
      <c r="N46" s="145"/>
      <c r="O46" s="145"/>
      <c r="P46" s="116">
        <v>43343</v>
      </c>
      <c r="Q46" s="117"/>
      <c r="R46" s="117"/>
      <c r="S46" s="117"/>
      <c r="T46" s="117"/>
      <c r="U46" s="118"/>
    </row>
    <row r="47" spans="1:21" ht="80.25" customHeight="1">
      <c r="B47" s="107"/>
      <c r="C47" s="108"/>
      <c r="D47" s="108"/>
      <c r="E47" s="108"/>
      <c r="F47" s="108"/>
      <c r="G47" s="108"/>
      <c r="H47" s="108"/>
      <c r="I47" s="108"/>
      <c r="J47" s="109"/>
      <c r="K47" s="109"/>
      <c r="L47" s="109"/>
      <c r="M47" s="108"/>
      <c r="N47" s="108"/>
      <c r="O47" s="108"/>
      <c r="P47" s="109"/>
      <c r="Q47" s="109"/>
      <c r="R47" s="109"/>
      <c r="S47" s="109"/>
      <c r="T47" s="109"/>
      <c r="U47" s="64"/>
    </row>
    <row r="82" spans="21:21" ht="15.75" customHeight="1">
      <c r="U82" s="18"/>
    </row>
    <row r="83" spans="21:21">
      <c r="U83" s="18"/>
    </row>
    <row r="84" spans="21:21" ht="15.75" customHeight="1">
      <c r="U84" s="18"/>
    </row>
    <row r="85" spans="21:21">
      <c r="U85" s="9"/>
    </row>
    <row r="86" spans="21:21" ht="15.75" customHeight="1">
      <c r="U86" s="18"/>
    </row>
  </sheetData>
  <mergeCells count="40">
    <mergeCell ref="C2:E6"/>
    <mergeCell ref="P2:R6"/>
    <mergeCell ref="F2:O6"/>
    <mergeCell ref="B46:D46"/>
    <mergeCell ref="E46:G46"/>
    <mergeCell ref="H46:I46"/>
    <mergeCell ref="J46:L46"/>
    <mergeCell ref="M46:O46"/>
    <mergeCell ref="K12:N12"/>
    <mergeCell ref="K13:N13"/>
    <mergeCell ref="H33:H34"/>
    <mergeCell ref="D33:D34"/>
    <mergeCell ref="G33:G34"/>
    <mergeCell ref="C18:O18"/>
    <mergeCell ref="C22:O22"/>
    <mergeCell ref="C20:O20"/>
    <mergeCell ref="C26:O26"/>
    <mergeCell ref="C28:O28"/>
    <mergeCell ref="C31:O31"/>
    <mergeCell ref="I33:I34"/>
    <mergeCell ref="J33:K33"/>
    <mergeCell ref="L33:L34"/>
    <mergeCell ref="M33:M34"/>
    <mergeCell ref="O33:O34"/>
    <mergeCell ref="N33:N34"/>
    <mergeCell ref="K9:N9"/>
    <mergeCell ref="K10:N10"/>
    <mergeCell ref="K11:N11"/>
    <mergeCell ref="C16:O16"/>
    <mergeCell ref="C24:O24"/>
    <mergeCell ref="C23:O23"/>
    <mergeCell ref="B47:T47"/>
    <mergeCell ref="C33:C34"/>
    <mergeCell ref="E33:E34"/>
    <mergeCell ref="F33:F34"/>
    <mergeCell ref="Q33:R33"/>
    <mergeCell ref="P46:U46"/>
    <mergeCell ref="B45:U45"/>
    <mergeCell ref="B44:U44"/>
    <mergeCell ref="P33:P34"/>
  </mergeCells>
  <dataValidations count="1">
    <dataValidation type="list" allowBlank="1" showInputMessage="1" showErrorMessage="1" sqref="H35:H42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10" zoomScale="55" zoomScaleNormal="55" workbookViewId="0">
      <selection activeCell="A14" sqref="A14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4.140625" style="1" customWidth="1"/>
    <col min="10" max="10" width="15.7109375" style="1" customWidth="1"/>
    <col min="11" max="11" width="26.5703125" style="1" hidden="1" customWidth="1"/>
    <col min="12" max="12" width="24" style="1" hidden="1" customWidth="1"/>
    <col min="13" max="13" width="23.140625" style="1" customWidth="1"/>
    <col min="14" max="14" width="18.140625" style="1" customWidth="1"/>
    <col min="15" max="15" width="40.7109375" style="1" customWidth="1"/>
    <col min="16" max="16" width="26.5703125" style="1" customWidth="1"/>
    <col min="17" max="17" width="25.42578125" style="1" customWidth="1"/>
    <col min="18" max="18" width="25.7109375" style="1" hidden="1" customWidth="1"/>
    <col min="19" max="19" width="20.5703125" style="1" hidden="1" customWidth="1"/>
    <col min="20" max="20" width="5.85546875" style="1" customWidth="1"/>
    <col min="21" max="16384" width="11.42578125" style="1"/>
  </cols>
  <sheetData>
    <row r="1" spans="2:19" ht="9" customHeight="1"/>
    <row r="2" spans="2:19" ht="15" customHeight="1">
      <c r="B2" s="78"/>
      <c r="C2" s="158"/>
      <c r="D2" s="159"/>
      <c r="E2" s="164" t="s">
        <v>0</v>
      </c>
      <c r="F2" s="165"/>
      <c r="G2" s="165"/>
      <c r="H2" s="165"/>
      <c r="I2" s="165"/>
      <c r="J2" s="165"/>
      <c r="K2" s="165"/>
      <c r="L2" s="165"/>
      <c r="M2" s="165"/>
      <c r="N2" s="166"/>
      <c r="O2" s="137" t="s">
        <v>1</v>
      </c>
      <c r="P2" s="137"/>
      <c r="Q2" s="137"/>
      <c r="R2" s="44"/>
      <c r="S2" s="31" t="s">
        <v>34</v>
      </c>
    </row>
    <row r="3" spans="2:19" ht="12.75" customHeight="1">
      <c r="B3" s="79"/>
      <c r="C3" s="160"/>
      <c r="D3" s="161"/>
      <c r="E3" s="167"/>
      <c r="F3" s="168"/>
      <c r="G3" s="168"/>
      <c r="H3" s="168"/>
      <c r="I3" s="168"/>
      <c r="J3" s="168"/>
      <c r="K3" s="168"/>
      <c r="L3" s="168"/>
      <c r="M3" s="168"/>
      <c r="N3" s="169"/>
      <c r="O3" s="137"/>
      <c r="P3" s="137"/>
      <c r="Q3" s="137"/>
      <c r="R3" s="44"/>
      <c r="S3" s="32" t="s">
        <v>35</v>
      </c>
    </row>
    <row r="4" spans="2:19" ht="12.75" customHeight="1">
      <c r="B4" s="79"/>
      <c r="C4" s="160"/>
      <c r="D4" s="161"/>
      <c r="E4" s="167"/>
      <c r="F4" s="168"/>
      <c r="G4" s="168"/>
      <c r="H4" s="168"/>
      <c r="I4" s="168"/>
      <c r="J4" s="168"/>
      <c r="K4" s="168"/>
      <c r="L4" s="168"/>
      <c r="M4" s="168"/>
      <c r="N4" s="169"/>
      <c r="O4" s="137"/>
      <c r="P4" s="137"/>
      <c r="Q4" s="137"/>
      <c r="R4" s="44"/>
      <c r="S4" s="32" t="s">
        <v>36</v>
      </c>
    </row>
    <row r="5" spans="2:19" ht="12.75" customHeight="1">
      <c r="B5" s="79"/>
      <c r="C5" s="160"/>
      <c r="D5" s="161"/>
      <c r="E5" s="167"/>
      <c r="F5" s="168"/>
      <c r="G5" s="168"/>
      <c r="H5" s="168"/>
      <c r="I5" s="168"/>
      <c r="J5" s="168"/>
      <c r="K5" s="168"/>
      <c r="L5" s="168"/>
      <c r="M5" s="168"/>
      <c r="N5" s="169"/>
      <c r="O5" s="137"/>
      <c r="P5" s="137"/>
      <c r="Q5" s="137"/>
      <c r="R5" s="44"/>
      <c r="S5" s="32" t="s">
        <v>37</v>
      </c>
    </row>
    <row r="6" spans="2:19" ht="12.75" customHeight="1">
      <c r="B6" s="80"/>
      <c r="C6" s="162"/>
      <c r="D6" s="163"/>
      <c r="E6" s="170"/>
      <c r="F6" s="171"/>
      <c r="G6" s="171"/>
      <c r="H6" s="171"/>
      <c r="I6" s="171"/>
      <c r="J6" s="171"/>
      <c r="K6" s="171"/>
      <c r="L6" s="171"/>
      <c r="M6" s="171"/>
      <c r="N6" s="172"/>
      <c r="O6" s="137"/>
      <c r="P6" s="137"/>
      <c r="Q6" s="137"/>
      <c r="R6" s="44"/>
      <c r="S6" s="33" t="s">
        <v>38</v>
      </c>
    </row>
    <row r="7" spans="2:19" ht="15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10" t="s">
        <v>32</v>
      </c>
      <c r="D9" s="112" t="s">
        <v>40</v>
      </c>
      <c r="E9" s="110" t="s">
        <v>42</v>
      </c>
      <c r="F9" s="110" t="s">
        <v>43</v>
      </c>
      <c r="G9" s="114" t="s">
        <v>60</v>
      </c>
      <c r="H9" s="115"/>
      <c r="I9" s="173" t="s">
        <v>61</v>
      </c>
      <c r="J9" s="173"/>
      <c r="K9" s="46"/>
      <c r="L9" s="5"/>
      <c r="M9" s="4"/>
      <c r="N9" s="157" t="s">
        <v>66</v>
      </c>
      <c r="O9" s="157"/>
      <c r="P9" s="4"/>
      <c r="Q9" s="62"/>
    </row>
    <row r="10" spans="2:19" ht="42" customHeight="1">
      <c r="B10" s="81"/>
      <c r="C10" s="110"/>
      <c r="D10" s="112"/>
      <c r="E10" s="110"/>
      <c r="F10" s="110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'RG1'!E35</f>
        <v>Verificar mensualmente el cumplimiento de requisitos y actividades que soportan el proyecto de donación al interior de las Direcciones Seccionales.</v>
      </c>
      <c r="E11" s="47" t="str">
        <f>'RG1'!G35</f>
        <v xml:space="preserve">Revisar el cumplimiento de las actividades, conformación de eventos y documentos soporte previstos en el instructivo IN-ADF-0214 "Donación de Mercancías ADA y Bienes Adjudicados a la Nación", para cual se tomará una muestra del 10%  de los proyectos de Donación que se reciban en el mes de las siguientes Direcciones Seccionales: de Aduanas de Cali, Aduanas de Medellin, Impuestos y Aduanas de Bucaramanga, Aduanas de Cartagena, Impuestos y Aduanas de Ipiales,Impuestos y Aduanas de Puerto Carreño, Impuestos y Aduanas de Leticia, Impuestos y Aduanas de Maicao, Impuestos y Aduanas de Pereira, Impuestos y Aduanas de Puerto Asis,  Impuestos y Aduanas de Santa Marta, Impuestos y Aduanas de Valledupar, Aduanas de Bogotá, Impuestos y Aduanas de Yopal. </v>
      </c>
      <c r="F11" s="54" t="str">
        <f>'RG1'!H35</f>
        <v>Media - alta</v>
      </c>
      <c r="G11" s="22" t="str">
        <f>'RG1'!Q35</f>
        <v>Avance mayo a julio 2021:  se anexan planillas de revisión de requisitos para los meses de mayo,junio y julio de 2021.</v>
      </c>
      <c r="H11" s="23">
        <f>'RG1'!R35</f>
        <v>0.375</v>
      </c>
      <c r="I11" s="22"/>
      <c r="J11" s="23"/>
      <c r="K11" s="22">
        <f t="shared" ref="K11:K23" si="0">IF(F11="Baja",1,IF(F11="Media - baja",2,IF(F11="Media",3,IF(F11="Media - alta",4,5))))</f>
        <v>4</v>
      </c>
      <c r="L11" s="45">
        <f t="shared" ref="L11:L23" si="1">J11*K11</f>
        <v>0</v>
      </c>
      <c r="M11" s="75"/>
      <c r="N11" s="22" t="str">
        <f>IFERROR(INDEX($D$11:$D$31,MATCH(0,INDEX(COUNTIF($N$10:N10,$D$11:$D$31),),)),"")</f>
        <v>Verificar mensualmente el cumplimiento de requisitos y actividades que soportan el proyecto de donación al interior de las Direcciones Seccionales.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e">
        <f>'RG1'!#REF!</f>
        <v>#REF!</v>
      </c>
      <c r="E12" s="47" t="e">
        <f>'RG1'!#REF!</f>
        <v>#REF!</v>
      </c>
      <c r="F12" s="54" t="e">
        <f>'RG1'!#REF!</f>
        <v>#REF!</v>
      </c>
      <c r="G12" s="22" t="e">
        <f>'RG1'!#REF!</f>
        <v>#REF!</v>
      </c>
      <c r="H12" s="23" t="e">
        <f>'RG1'!#REF!</f>
        <v>#REF!</v>
      </c>
      <c r="I12" s="22"/>
      <c r="J12" s="23"/>
      <c r="K12" s="22" t="e">
        <f t="shared" si="0"/>
        <v>#REF!</v>
      </c>
      <c r="L12" s="45" t="e">
        <f t="shared" si="1"/>
        <v>#REF!</v>
      </c>
      <c r="M12" s="75"/>
      <c r="N12" s="22" t="str">
        <f>IFERROR(INDEX($D$11:$D$31,MATCH(0,INDEX(COUNTIF($N$10:N11,$D$11:$D$31),),)),"")</f>
        <v/>
      </c>
      <c r="O12" s="69" t="e">
        <f t="shared" si="2"/>
        <v>#DIV/0!</v>
      </c>
      <c r="P12" s="75"/>
      <c r="Q12" s="63"/>
    </row>
    <row r="13" spans="2:19" s="14" customFormat="1" ht="31.5" customHeight="1">
      <c r="B13" s="82"/>
      <c r="C13" s="21">
        <v>3</v>
      </c>
      <c r="D13" s="47" t="e">
        <f>'RG1'!#REF!</f>
        <v>#REF!</v>
      </c>
      <c r="E13" s="47" t="e">
        <f>'RG1'!#REF!</f>
        <v>#REF!</v>
      </c>
      <c r="F13" s="54" t="e">
        <f>'RG1'!#REF!</f>
        <v>#REF!</v>
      </c>
      <c r="G13" s="22" t="e">
        <f>'RG1'!#REF!</f>
        <v>#REF!</v>
      </c>
      <c r="H13" s="23" t="e">
        <f>'RG1'!#REF!</f>
        <v>#REF!</v>
      </c>
      <c r="I13" s="22"/>
      <c r="J13" s="23"/>
      <c r="K13" s="22" t="e">
        <f t="shared" si="0"/>
        <v>#REF!</v>
      </c>
      <c r="L13" s="45" t="e">
        <f t="shared" si="1"/>
        <v>#REF!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 t="str">
        <f>'RG1'!E36</f>
        <v xml:space="preserve">Realizar seguimiento de forma quincenal a los Inventarios de mercancias perecederas, mediante listado que será remitido a las Direcciones Seccionales. </v>
      </c>
      <c r="E14" s="47" t="str">
        <f>'RG1'!G36</f>
        <v>Generar alertas a las Direcciones Seccionales para la ágil y oportuna disposición de mercancía perecedera .</v>
      </c>
      <c r="F14" s="54" t="str">
        <f>'RG1'!H36</f>
        <v>Alta</v>
      </c>
      <c r="G14" s="22" t="str">
        <f>'RG1'!Q36</f>
        <v>Avance mayo a julio 2021:  Se anexan archivos pdf con informe gestión mensual perecederos para los meses de mayo, junio  y julio 2021 y correos con soportes de alertas remitidas a las Direcciones Seccionales en relación a mercancia perecedera con fecha de ingreso mayor a 6 meses; correos con reportes ( 19 y 30 de mayo, 16 y 30 de junio,19 y 31 de julio).</v>
      </c>
      <c r="H14" s="23">
        <f>'RG1'!R36</f>
        <v>0.375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 t="e">
        <f>'RG1'!#REF!</f>
        <v>#REF!</v>
      </c>
      <c r="E15" s="47" t="e">
        <f>'RG1'!#REF!</f>
        <v>#REF!</v>
      </c>
      <c r="F15" s="54" t="e">
        <f>'RG1'!#REF!</f>
        <v>#REF!</v>
      </c>
      <c r="G15" s="22" t="e">
        <f>'RG1'!#REF!</f>
        <v>#REF!</v>
      </c>
      <c r="H15" s="23" t="e">
        <f>'RG1'!#REF!</f>
        <v>#REF!</v>
      </c>
      <c r="I15" s="22"/>
      <c r="J15" s="23"/>
      <c r="K15" s="22" t="e">
        <f t="shared" si="0"/>
        <v>#REF!</v>
      </c>
      <c r="L15" s="45" t="e">
        <f t="shared" si="1"/>
        <v>#REF!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 t="str">
        <f>'RG1'!E37</f>
        <v>Realizar seguimiento y verificación a la información registrada en el sistema ADA versus la resolución de Donación y sus egresos.</v>
      </c>
      <c r="E16" s="47" t="str">
        <f>'RG1'!G37</f>
        <v>Revisar la información registrada en el ADA versus la resolución de Donación y sus egresos mediante una muestra equivalente al 10% del total de las resoluciones de donación que se expidan en el mes correspondientes a las Direcciones Seccionales de: Aduanas de Cali, Aduanas de Medellin, Impuestos y Aduanas de Bucaramanga, Aduanas de Cartagena, Impuestos y Aduanas de Ipiales,Impuestos y Aduanas de Puerto Carreño, Impuestos y Aduanas de Leticia, Impuestos y Aduanas de Maicao, Impuestos y Aduanas de Pereira, Impuestos y Aduanas de Puerto Asis,  Impuestos y Aduanas de Santa Marta, Impuestos y Aduanas de Valledupar, Aduanas de Bogotá, Impuestos y Aduanas de Yopal.   fin de mitigar errores de digitación en el sistema ADA, garantizando la coherencia de la información.</v>
      </c>
      <c r="F16" s="54" t="str">
        <f>'RG1'!H37</f>
        <v>Media</v>
      </c>
      <c r="G16" s="22" t="str">
        <f>'RG1'!Q37</f>
        <v>Avance mayo a julio 2021:  Se anexan en  archivos pdf informes con el  reporte mensual de egresos de mayo, junio y julio 2021.</v>
      </c>
      <c r="H16" s="23">
        <f>'RG1'!R37</f>
        <v>0.375</v>
      </c>
      <c r="I16" s="22"/>
      <c r="J16" s="23"/>
      <c r="K16" s="22">
        <f t="shared" si="0"/>
        <v>3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 t="e">
        <f>'RG1'!#REF!</f>
        <v>#REF!</v>
      </c>
      <c r="E17" s="47" t="e">
        <f>'RG1'!#REF!</f>
        <v>#REF!</v>
      </c>
      <c r="F17" s="54" t="e">
        <f>'RG1'!#REF!</f>
        <v>#REF!</v>
      </c>
      <c r="G17" s="22" t="e">
        <f>'RG1'!#REF!</f>
        <v>#REF!</v>
      </c>
      <c r="H17" s="23" t="e">
        <f>'RG1'!#REF!</f>
        <v>#REF!</v>
      </c>
      <c r="I17" s="22"/>
      <c r="J17" s="23"/>
      <c r="K17" s="22" t="e">
        <f t="shared" si="0"/>
        <v>#REF!</v>
      </c>
      <c r="L17" s="45" t="e">
        <f t="shared" si="1"/>
        <v>#REF!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 t="e">
        <f>'RG1'!#REF!</f>
        <v>#REF!</v>
      </c>
      <c r="E18" s="47" t="e">
        <f>'RG1'!#REF!</f>
        <v>#REF!</v>
      </c>
      <c r="F18" s="54" t="e">
        <f>'RG1'!#REF!</f>
        <v>#REF!</v>
      </c>
      <c r="G18" s="22" t="e">
        <f>'RG1'!#REF!</f>
        <v>#REF!</v>
      </c>
      <c r="H18" s="23" t="e">
        <f>'RG1'!#REF!</f>
        <v>#REF!</v>
      </c>
      <c r="I18" s="22"/>
      <c r="J18" s="23"/>
      <c r="K18" s="22" t="e">
        <f t="shared" si="0"/>
        <v>#REF!</v>
      </c>
      <c r="L18" s="45" t="e">
        <f t="shared" si="1"/>
        <v>#REF!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 t="e">
        <f>'RG1'!#REF!</f>
        <v>#REF!</v>
      </c>
      <c r="E19" s="47" t="e">
        <f>'RG1'!#REF!</f>
        <v>#REF!</v>
      </c>
      <c r="F19" s="54" t="e">
        <f>'RG1'!#REF!</f>
        <v>#REF!</v>
      </c>
      <c r="G19" s="22" t="e">
        <f>'RG1'!#REF!</f>
        <v>#REF!</v>
      </c>
      <c r="H19" s="23" t="e">
        <f>'RG1'!#REF!</f>
        <v>#REF!</v>
      </c>
      <c r="I19" s="22"/>
      <c r="J19" s="23"/>
      <c r="K19" s="22" t="e">
        <f t="shared" si="0"/>
        <v>#REF!</v>
      </c>
      <c r="L19" s="45" t="e">
        <f t="shared" si="1"/>
        <v>#REF!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 t="e">
        <f>'RG1'!#REF!</f>
        <v>#REF!</v>
      </c>
      <c r="E20" s="47" t="e">
        <f>'RG1'!#REF!</f>
        <v>#REF!</v>
      </c>
      <c r="F20" s="54" t="e">
        <f>'RG1'!#REF!</f>
        <v>#REF!</v>
      </c>
      <c r="G20" s="22" t="e">
        <f>'RG1'!#REF!</f>
        <v>#REF!</v>
      </c>
      <c r="H20" s="23" t="e">
        <f>'RG1'!#REF!</f>
        <v>#REF!</v>
      </c>
      <c r="I20" s="22"/>
      <c r="J20" s="23"/>
      <c r="K20" s="22" t="e">
        <f t="shared" si="0"/>
        <v>#REF!</v>
      </c>
      <c r="L20" s="45" t="e">
        <f t="shared" si="1"/>
        <v>#REF!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 t="e">
        <f>'RG1'!#REF!</f>
        <v>#REF!</v>
      </c>
      <c r="E21" s="47" t="e">
        <f>'RG1'!#REF!</f>
        <v>#REF!</v>
      </c>
      <c r="F21" s="54" t="e">
        <f>'RG1'!#REF!</f>
        <v>#REF!</v>
      </c>
      <c r="G21" s="22" t="e">
        <f>'RG1'!#REF!</f>
        <v>#REF!</v>
      </c>
      <c r="H21" s="23" t="e">
        <f>'RG1'!#REF!</f>
        <v>#REF!</v>
      </c>
      <c r="I21" s="22"/>
      <c r="J21" s="23"/>
      <c r="K21" s="22" t="e">
        <f t="shared" si="0"/>
        <v>#REF!</v>
      </c>
      <c r="L21" s="45" t="e">
        <f t="shared" si="1"/>
        <v>#REF!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 t="str">
        <f>'RG1'!E39</f>
        <v>Proferir memorando formalizando la base de control ofrecimientos.</v>
      </c>
      <c r="E22" s="47" t="str">
        <f>'RG1'!G39</f>
        <v>Proyectar y expedir memorando formalizando la implementación de la base de control ofrecimientos.</v>
      </c>
      <c r="F22" s="54" t="str">
        <f>'RG1'!H39</f>
        <v>Media - alta</v>
      </c>
      <c r="G22" s="22" t="str">
        <f>'RG1'!Q39</f>
        <v>Avance mayo a julio 2021: se anexa archivo pdf memorando 124 del 17 de junio "Formalización de la base de ofrecimientos de mercancias ADA"</v>
      </c>
      <c r="H22" s="23">
        <f>'RG1'!R39</f>
        <v>1</v>
      </c>
      <c r="I22" s="22"/>
      <c r="J22" s="23"/>
      <c r="K22" s="22">
        <f t="shared" si="0"/>
        <v>4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 t="str">
        <f>'RG1'!E41</f>
        <v>Capacitar a funcionarios del proceso de comercialización a Nivel Nacional sobre lineamientos de disposición de mercancias altamente perecederas.</v>
      </c>
      <c r="E23" s="47" t="str">
        <f>'RG1'!G41</f>
        <v>Realizar Capacitación a los funcionarios de las Direcciones Seccionales que pertenecen al proceso de Comercialización acerca de la disposición de mercancias altamente perecederas.</v>
      </c>
      <c r="F23" s="54" t="str">
        <f>'RG1'!H41</f>
        <v>Media - alta</v>
      </c>
      <c r="G23" s="22" t="str">
        <f>'RG1'!Q41</f>
        <v>Avance mayo a julio 2021: se anexa citación y lista de asistencia a la capacitación realizada el 30 de julio de 2021 sobre lineamientos de Disposición de Mercancia Altamente perecedera.</v>
      </c>
      <c r="H23" s="23">
        <f>'RG1'!R41</f>
        <v>1</v>
      </c>
      <c r="I23" s="22"/>
      <c r="J23" s="23"/>
      <c r="K23" s="22">
        <f t="shared" si="0"/>
        <v>4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 t="e">
        <f>'RG1'!#REF!</f>
        <v>#REF!</v>
      </c>
      <c r="E24" s="47" t="e">
        <f>'RG1'!#REF!</f>
        <v>#REF!</v>
      </c>
      <c r="F24" s="54" t="e">
        <f>'RG1'!#REF!</f>
        <v>#REF!</v>
      </c>
      <c r="G24" s="22" t="e">
        <f>'RG1'!#REF!</f>
        <v>#REF!</v>
      </c>
      <c r="H24" s="23" t="e">
        <f>'RG1'!#REF!</f>
        <v>#REF!</v>
      </c>
      <c r="I24" s="23"/>
      <c r="J24" s="23"/>
      <c r="K24" s="22" t="e">
        <f t="shared" ref="K24:K30" si="3">IF(F24="Baja",1,IF(F24="Media - baja",2,IF(F24="Media",3,IF(F24="Media - alta",4,5))))</f>
        <v>#REF!</v>
      </c>
      <c r="L24" s="45" t="e">
        <f t="shared" ref="L24:L30" si="4">J24*K24</f>
        <v>#REF!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 t="e">
        <f>'RG1'!#REF!</f>
        <v>#REF!</v>
      </c>
      <c r="E25" s="47" t="e">
        <f>'RG1'!#REF!</f>
        <v>#REF!</v>
      </c>
      <c r="F25" s="54" t="e">
        <f>'RG1'!#REF!</f>
        <v>#REF!</v>
      </c>
      <c r="G25" s="22" t="e">
        <f>'RG1'!#REF!</f>
        <v>#REF!</v>
      </c>
      <c r="H25" s="23" t="e">
        <f>'RG1'!#REF!</f>
        <v>#REF!</v>
      </c>
      <c r="I25" s="23"/>
      <c r="J25" s="23"/>
      <c r="K25" s="22" t="e">
        <f t="shared" si="3"/>
        <v>#REF!</v>
      </c>
      <c r="L25" s="45" t="e">
        <f t="shared" si="4"/>
        <v>#REF!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 t="e">
        <f>'RG1'!#REF!</f>
        <v>#REF!</v>
      </c>
      <c r="E26" s="47" t="e">
        <f>'RG1'!#REF!</f>
        <v>#REF!</v>
      </c>
      <c r="F26" s="54" t="e">
        <f>'RG1'!#REF!</f>
        <v>#REF!</v>
      </c>
      <c r="G26" s="22" t="e">
        <f>'RG1'!#REF!</f>
        <v>#REF!</v>
      </c>
      <c r="H26" s="23" t="e">
        <f>'RG1'!#REF!</f>
        <v>#REF!</v>
      </c>
      <c r="I26" s="23"/>
      <c r="J26" s="23"/>
      <c r="K26" s="22" t="e">
        <f t="shared" si="3"/>
        <v>#REF!</v>
      </c>
      <c r="L26" s="45" t="e">
        <f t="shared" si="4"/>
        <v>#REF!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 t="e">
        <f>'RG1'!#REF!</f>
        <v>#REF!</v>
      </c>
      <c r="E27" s="47" t="e">
        <f>'RG1'!#REF!</f>
        <v>#REF!</v>
      </c>
      <c r="F27" s="54" t="e">
        <f>'RG1'!#REF!</f>
        <v>#REF!</v>
      </c>
      <c r="G27" s="22" t="e">
        <f>'RG1'!#REF!</f>
        <v>#REF!</v>
      </c>
      <c r="H27" s="23" t="e">
        <f>'RG1'!#REF!</f>
        <v>#REF!</v>
      </c>
      <c r="I27" s="23"/>
      <c r="J27" s="23"/>
      <c r="K27" s="22" t="e">
        <f t="shared" si="3"/>
        <v>#REF!</v>
      </c>
      <c r="L27" s="45" t="e">
        <f t="shared" si="4"/>
        <v>#REF!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 t="e">
        <f>'RG1'!#REF!</f>
        <v>#REF!</v>
      </c>
      <c r="E28" s="47" t="e">
        <f>'RG1'!#REF!</f>
        <v>#REF!</v>
      </c>
      <c r="F28" s="54" t="e">
        <f>'RG1'!#REF!</f>
        <v>#REF!</v>
      </c>
      <c r="G28" s="22" t="e">
        <f>'RG1'!#REF!</f>
        <v>#REF!</v>
      </c>
      <c r="H28" s="23" t="e">
        <f>'RG1'!#REF!</f>
        <v>#REF!</v>
      </c>
      <c r="I28" s="23"/>
      <c r="J28" s="23"/>
      <c r="K28" s="22" t="e">
        <f t="shared" si="3"/>
        <v>#REF!</v>
      </c>
      <c r="L28" s="45" t="e">
        <f t="shared" si="4"/>
        <v>#REF!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 t="e">
        <f>'RG1'!#REF!</f>
        <v>#REF!</v>
      </c>
      <c r="E29" s="47" t="e">
        <f>'RG1'!#REF!</f>
        <v>#REF!</v>
      </c>
      <c r="F29" s="54" t="e">
        <f>'RG1'!#REF!</f>
        <v>#REF!</v>
      </c>
      <c r="G29" s="22" t="e">
        <f>'RG1'!#REF!</f>
        <v>#REF!</v>
      </c>
      <c r="H29" s="23" t="e">
        <f>'RG1'!#REF!</f>
        <v>#REF!</v>
      </c>
      <c r="I29" s="23"/>
      <c r="J29" s="23"/>
      <c r="K29" s="22" t="e">
        <f t="shared" si="3"/>
        <v>#REF!</v>
      </c>
      <c r="L29" s="45" t="e">
        <f t="shared" si="4"/>
        <v>#REF!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 t="e">
        <f>'RG1'!#REF!</f>
        <v>#REF!</v>
      </c>
      <c r="E30" s="47" t="e">
        <f>'RG1'!#REF!</f>
        <v>#REF!</v>
      </c>
      <c r="F30" s="54" t="e">
        <f>'RG1'!#REF!</f>
        <v>#REF!</v>
      </c>
      <c r="G30" s="22" t="e">
        <f>'RG1'!#REF!</f>
        <v>#REF!</v>
      </c>
      <c r="H30" s="23" t="e">
        <f>'RG1'!#REF!</f>
        <v>#REF!</v>
      </c>
      <c r="I30" s="23"/>
      <c r="J30" s="23"/>
      <c r="K30" s="22" t="e">
        <f t="shared" si="3"/>
        <v>#REF!</v>
      </c>
      <c r="L30" s="45" t="e">
        <f t="shared" si="4"/>
        <v>#REF!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 t="e">
        <f>'RG1'!#REF!</f>
        <v>#REF!</v>
      </c>
      <c r="E31" s="47" t="e">
        <f>'RG1'!#REF!</f>
        <v>#REF!</v>
      </c>
      <c r="F31" s="54" t="e">
        <f>'RG1'!#REF!</f>
        <v>#REF!</v>
      </c>
      <c r="G31" s="22" t="e">
        <f>'RG1'!#REF!</f>
        <v>#REF!</v>
      </c>
      <c r="H31" s="23" t="e">
        <f>'RG1'!#REF!</f>
        <v>#REF!</v>
      </c>
      <c r="I31" s="23"/>
      <c r="J31" s="23"/>
      <c r="K31" s="22" t="e">
        <f t="shared" ref="K31" si="5">IF(F31="Baja",1,IF(F31="Media - baja",2,IF(F31="Media",3,IF(F31="Media - alta",4,5))))</f>
        <v>#REF!</v>
      </c>
      <c r="L31" s="45" t="e">
        <f t="shared" ref="L31" si="6">J31*K31</f>
        <v>#REF!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52" t="s">
        <v>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70"/>
    </row>
    <row r="35" spans="1:18" ht="21.75" customHeight="1">
      <c r="A35" s="17"/>
      <c r="B35" s="139" t="s">
        <v>8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72"/>
    </row>
    <row r="36" spans="1:18" ht="21.75" customHeight="1">
      <c r="B36" s="139" t="s">
        <v>9</v>
      </c>
      <c r="C36" s="140"/>
      <c r="D36" s="141"/>
      <c r="E36" s="139" t="s">
        <v>33</v>
      </c>
      <c r="F36" s="141"/>
      <c r="G36" s="139" t="s">
        <v>51</v>
      </c>
      <c r="H36" s="141"/>
      <c r="I36" s="139">
        <v>3</v>
      </c>
      <c r="J36" s="140"/>
      <c r="K36" s="140"/>
      <c r="L36" s="140"/>
      <c r="M36" s="141"/>
      <c r="N36" s="146" t="s">
        <v>10</v>
      </c>
      <c r="O36" s="147"/>
      <c r="P36" s="155">
        <v>43343</v>
      </c>
      <c r="Q36" s="156"/>
      <c r="R36" s="71"/>
    </row>
    <row r="37" spans="1:18" ht="80.25" customHeight="1"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50"/>
      <c r="Q37" s="151"/>
      <c r="R37" s="64"/>
    </row>
  </sheetData>
  <mergeCells count="19">
    <mergeCell ref="O2:Q6"/>
    <mergeCell ref="N9:O9"/>
    <mergeCell ref="C2:D6"/>
    <mergeCell ref="E2:N6"/>
    <mergeCell ref="C9:C10"/>
    <mergeCell ref="D9:D10"/>
    <mergeCell ref="E9:E10"/>
    <mergeCell ref="F9:F10"/>
    <mergeCell ref="I9:J9"/>
    <mergeCell ref="I36:M36"/>
    <mergeCell ref="N36:O36"/>
    <mergeCell ref="G9:H9"/>
    <mergeCell ref="B36:D36"/>
    <mergeCell ref="B37:Q37"/>
    <mergeCell ref="E36:F36"/>
    <mergeCell ref="G36:H36"/>
    <mergeCell ref="B35:Q35"/>
    <mergeCell ref="B34:Q34"/>
    <mergeCell ref="P36:Q36"/>
  </mergeCells>
  <dataValidations count="2">
    <dataValidation type="list" allowBlank="1" showInputMessage="1" showErrorMessage="1" sqref="F11:F31">
      <formula1>$S$2:$S$6</formula1>
    </dataValidation>
    <dataValidation type="list" allowBlank="1" showInputMessage="1" showErrorMessage="1" sqref="H32">
      <formula1>$Q$2:$Q$6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A16" workbookViewId="0">
      <selection activeCell="B60" sqref="B60:T60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6.5703125" style="1" customWidth="1"/>
    <col min="10" max="10" width="24" style="1" customWidth="1"/>
    <col min="11" max="11" width="23.140625" style="1" customWidth="1"/>
    <col min="12" max="13" width="13.28515625" style="1" customWidth="1"/>
    <col min="14" max="14" width="26.5703125" style="1" customWidth="1"/>
    <col min="15" max="16" width="25.42578125" style="1" customWidth="1"/>
    <col min="17" max="17" width="34.140625" style="1" customWidth="1"/>
    <col min="18" max="18" width="15.28515625" style="1" customWidth="1"/>
    <col min="19" max="19" width="25.7109375" style="1" hidden="1" customWidth="1"/>
    <col min="20" max="20" width="20.5703125" style="1" hidden="1" customWidth="1"/>
    <col min="21" max="21" width="5.85546875" style="1" customWidth="1"/>
    <col min="22" max="16384" width="11.42578125" style="1"/>
  </cols>
  <sheetData>
    <row r="1" spans="2:21" ht="9" customHeight="1"/>
    <row r="2" spans="2:21" ht="15" customHeight="1">
      <c r="B2" s="35"/>
      <c r="C2" s="136"/>
      <c r="D2" s="136"/>
      <c r="E2" s="136"/>
      <c r="F2" s="138" t="s">
        <v>0</v>
      </c>
      <c r="G2" s="138"/>
      <c r="H2" s="138"/>
      <c r="I2" s="138"/>
      <c r="J2" s="138"/>
      <c r="K2" s="138"/>
      <c r="L2" s="138"/>
      <c r="M2" s="138"/>
      <c r="N2" s="138"/>
      <c r="O2" s="138"/>
      <c r="P2" s="137" t="s">
        <v>1</v>
      </c>
      <c r="Q2" s="137"/>
      <c r="R2" s="137"/>
      <c r="S2" s="49"/>
      <c r="T2" s="31" t="s">
        <v>34</v>
      </c>
      <c r="U2" s="62"/>
    </row>
    <row r="3" spans="2:21" ht="12.75" customHeight="1">
      <c r="B3" s="36"/>
      <c r="C3" s="136"/>
      <c r="D3" s="136"/>
      <c r="E3" s="136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7"/>
      <c r="Q3" s="137"/>
      <c r="R3" s="137"/>
      <c r="S3" s="49"/>
      <c r="T3" s="32" t="s">
        <v>35</v>
      </c>
      <c r="U3" s="62"/>
    </row>
    <row r="4" spans="2:21" ht="12.75" customHeight="1">
      <c r="B4" s="36"/>
      <c r="C4" s="136"/>
      <c r="D4" s="136"/>
      <c r="E4" s="136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7"/>
      <c r="Q4" s="137"/>
      <c r="R4" s="137"/>
      <c r="S4" s="49"/>
      <c r="T4" s="32" t="s">
        <v>36</v>
      </c>
      <c r="U4" s="62"/>
    </row>
    <row r="5" spans="2:21" ht="12.75" customHeight="1">
      <c r="B5" s="36"/>
      <c r="C5" s="136"/>
      <c r="D5" s="136"/>
      <c r="E5" s="136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7"/>
      <c r="Q5" s="137"/>
      <c r="R5" s="137"/>
      <c r="S5" s="49"/>
      <c r="T5" s="32" t="s">
        <v>37</v>
      </c>
      <c r="U5" s="62"/>
    </row>
    <row r="6" spans="2:21" ht="12.75" customHeight="1">
      <c r="B6" s="37"/>
      <c r="C6" s="136"/>
      <c r="D6" s="136"/>
      <c r="E6" s="136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7"/>
      <c r="Q6" s="137"/>
      <c r="R6" s="137"/>
      <c r="S6" s="49"/>
      <c r="T6" s="33" t="s">
        <v>38</v>
      </c>
      <c r="U6" s="62"/>
    </row>
    <row r="7" spans="2:21" ht="15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 ht="15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 ht="15">
      <c r="B9" s="3"/>
      <c r="C9" s="4"/>
      <c r="D9" s="4"/>
      <c r="E9" s="4"/>
      <c r="F9" s="4"/>
      <c r="G9" s="4"/>
      <c r="H9" s="4"/>
      <c r="I9" s="6" t="s">
        <v>2</v>
      </c>
      <c r="J9" s="4"/>
      <c r="K9" s="126" t="s">
        <v>18</v>
      </c>
      <c r="L9" s="126"/>
      <c r="M9" s="126"/>
      <c r="N9" s="126"/>
      <c r="O9" s="4"/>
      <c r="P9" s="19"/>
      <c r="Q9" s="19"/>
      <c r="R9" s="19"/>
      <c r="S9" s="19"/>
      <c r="T9" s="5"/>
      <c r="U9" s="62"/>
    </row>
    <row r="10" spans="2:21" ht="15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6" t="s">
        <v>15</v>
      </c>
      <c r="L10" s="126"/>
      <c r="M10" s="126"/>
      <c r="N10" s="126"/>
      <c r="O10" s="4"/>
      <c r="P10" s="4"/>
      <c r="Q10" s="4"/>
      <c r="R10" s="4"/>
      <c r="S10" s="4"/>
      <c r="T10" s="5"/>
      <c r="U10" s="62"/>
    </row>
    <row r="11" spans="2:21" ht="15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6" t="s">
        <v>16</v>
      </c>
      <c r="L11" s="126"/>
      <c r="M11" s="126"/>
      <c r="N11" s="126"/>
      <c r="O11" s="4"/>
      <c r="P11" s="4"/>
      <c r="Q11" s="4"/>
      <c r="R11" s="4"/>
      <c r="S11" s="4"/>
      <c r="T11" s="5"/>
      <c r="U11" s="62"/>
    </row>
    <row r="12" spans="2:21" ht="15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6" t="s">
        <v>22</v>
      </c>
      <c r="L12" s="126"/>
      <c r="M12" s="126"/>
      <c r="N12" s="126"/>
      <c r="O12" s="4"/>
      <c r="P12" s="4"/>
      <c r="Q12" s="4"/>
      <c r="R12" s="4"/>
      <c r="S12" s="4"/>
      <c r="T12" s="5"/>
      <c r="U12" s="62"/>
    </row>
    <row r="13" spans="2:21" ht="15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6" t="s">
        <v>23</v>
      </c>
      <c r="L13" s="126"/>
      <c r="M13" s="126"/>
      <c r="N13" s="126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8" t="s">
        <v>14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35" t="s">
        <v>26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31" t="s">
        <v>11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3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34" t="s">
        <v>25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4"/>
      <c r="Q22" s="4"/>
      <c r="R22" s="4"/>
      <c r="S22" s="4"/>
      <c r="T22" s="5"/>
      <c r="U22" s="62"/>
    </row>
    <row r="23" spans="2:21" ht="15.75" customHeight="1">
      <c r="B23" s="3"/>
      <c r="C23" s="131" t="s">
        <v>17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3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35" t="s">
        <v>27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35" t="s">
        <v>28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8" t="s">
        <v>12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0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10" t="s">
        <v>32</v>
      </c>
      <c r="D32" s="111" t="s">
        <v>39</v>
      </c>
      <c r="E32" s="112" t="s">
        <v>40</v>
      </c>
      <c r="F32" s="110" t="s">
        <v>41</v>
      </c>
      <c r="G32" s="110" t="s">
        <v>42</v>
      </c>
      <c r="H32" s="110" t="s">
        <v>43</v>
      </c>
      <c r="I32" s="112" t="s">
        <v>44</v>
      </c>
      <c r="J32" s="110" t="s">
        <v>45</v>
      </c>
      <c r="K32" s="110"/>
      <c r="L32" s="110" t="s">
        <v>46</v>
      </c>
      <c r="M32" s="110" t="s">
        <v>47</v>
      </c>
      <c r="N32" s="110" t="s">
        <v>48</v>
      </c>
      <c r="O32" s="110" t="s">
        <v>49</v>
      </c>
      <c r="P32" s="125" t="s">
        <v>50</v>
      </c>
      <c r="Q32" s="114" t="s">
        <v>30</v>
      </c>
      <c r="R32" s="115"/>
      <c r="S32" s="46"/>
      <c r="T32" s="5"/>
      <c r="U32" s="62"/>
    </row>
    <row r="33" spans="2:21" ht="33" customHeight="1">
      <c r="B33" s="3"/>
      <c r="C33" s="110"/>
      <c r="D33" s="174"/>
      <c r="E33" s="112"/>
      <c r="F33" s="110"/>
      <c r="G33" s="110"/>
      <c r="H33" s="110"/>
      <c r="I33" s="112"/>
      <c r="J33" s="48" t="s">
        <v>5</v>
      </c>
      <c r="K33" s="48" t="s">
        <v>6</v>
      </c>
      <c r="L33" s="110"/>
      <c r="M33" s="110"/>
      <c r="N33" s="110"/>
      <c r="O33" s="110"/>
      <c r="P33" s="174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22" t="s">
        <v>7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4"/>
    </row>
    <row r="58" spans="1:21" ht="21.75" customHeight="1">
      <c r="A58" s="17"/>
      <c r="B58" s="119" t="s">
        <v>8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</row>
    <row r="59" spans="1:21" ht="21.75" customHeight="1">
      <c r="B59" s="139" t="s">
        <v>9</v>
      </c>
      <c r="C59" s="140"/>
      <c r="D59" s="141"/>
      <c r="E59" s="142" t="s">
        <v>33</v>
      </c>
      <c r="F59" s="142"/>
      <c r="G59" s="142"/>
      <c r="H59" s="142" t="s">
        <v>51</v>
      </c>
      <c r="I59" s="142"/>
      <c r="J59" s="143">
        <v>3</v>
      </c>
      <c r="K59" s="144"/>
      <c r="L59" s="144"/>
      <c r="M59" s="145" t="s">
        <v>10</v>
      </c>
      <c r="N59" s="145"/>
      <c r="O59" s="145"/>
      <c r="P59" s="116">
        <v>43343</v>
      </c>
      <c r="Q59" s="117"/>
      <c r="R59" s="117"/>
      <c r="S59" s="117"/>
      <c r="T59" s="117"/>
      <c r="U59" s="118"/>
    </row>
    <row r="60" spans="1:21" ht="80.25" customHeight="1">
      <c r="B60" s="107"/>
      <c r="C60" s="108"/>
      <c r="D60" s="108"/>
      <c r="E60" s="108"/>
      <c r="F60" s="108"/>
      <c r="G60" s="108"/>
      <c r="H60" s="108"/>
      <c r="I60" s="108"/>
      <c r="J60" s="109"/>
      <c r="K60" s="109"/>
      <c r="L60" s="109"/>
      <c r="M60" s="108"/>
      <c r="N60" s="108"/>
      <c r="O60" s="108"/>
      <c r="P60" s="109"/>
      <c r="Q60" s="109"/>
      <c r="R60" s="109"/>
      <c r="S60" s="109"/>
      <c r="T60" s="109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zoomScale="55" zoomScaleNormal="55" workbookViewId="0">
      <selection activeCell="B37" sqref="B37:Q37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4.140625" style="1" customWidth="1"/>
    <col min="10" max="10" width="15.7109375" style="1" customWidth="1"/>
    <col min="11" max="11" width="26.5703125" style="1" hidden="1" customWidth="1"/>
    <col min="12" max="12" width="24" style="1" hidden="1" customWidth="1"/>
    <col min="13" max="13" width="23.140625" style="1" customWidth="1"/>
    <col min="14" max="14" width="18.140625" style="1" customWidth="1"/>
    <col min="15" max="15" width="40.7109375" style="1" customWidth="1"/>
    <col min="16" max="16" width="26.5703125" style="1" customWidth="1"/>
    <col min="17" max="17" width="25.42578125" style="1" customWidth="1"/>
    <col min="18" max="18" width="25.7109375" style="1" hidden="1" customWidth="1"/>
    <col min="19" max="19" width="20.5703125" style="1" hidden="1" customWidth="1"/>
    <col min="20" max="20" width="5.85546875" style="1" customWidth="1"/>
    <col min="21" max="16384" width="11.42578125" style="1"/>
  </cols>
  <sheetData>
    <row r="1" spans="2:19" ht="9" customHeight="1"/>
    <row r="2" spans="2:19" ht="15" customHeight="1">
      <c r="B2" s="78"/>
      <c r="C2" s="158"/>
      <c r="D2" s="159"/>
      <c r="E2" s="164" t="s">
        <v>0</v>
      </c>
      <c r="F2" s="165"/>
      <c r="G2" s="165"/>
      <c r="H2" s="165"/>
      <c r="I2" s="165"/>
      <c r="J2" s="165"/>
      <c r="K2" s="165"/>
      <c r="L2" s="165"/>
      <c r="M2" s="165"/>
      <c r="N2" s="166"/>
      <c r="O2" s="137" t="s">
        <v>1</v>
      </c>
      <c r="P2" s="137"/>
      <c r="Q2" s="137"/>
      <c r="R2" s="49"/>
      <c r="S2" s="31" t="s">
        <v>34</v>
      </c>
    </row>
    <row r="3" spans="2:19" ht="12.75" customHeight="1">
      <c r="B3" s="79"/>
      <c r="C3" s="160"/>
      <c r="D3" s="161"/>
      <c r="E3" s="167"/>
      <c r="F3" s="168"/>
      <c r="G3" s="168"/>
      <c r="H3" s="168"/>
      <c r="I3" s="168"/>
      <c r="J3" s="168"/>
      <c r="K3" s="168"/>
      <c r="L3" s="168"/>
      <c r="M3" s="168"/>
      <c r="N3" s="169"/>
      <c r="O3" s="137"/>
      <c r="P3" s="137"/>
      <c r="Q3" s="137"/>
      <c r="R3" s="49"/>
      <c r="S3" s="32" t="s">
        <v>35</v>
      </c>
    </row>
    <row r="4" spans="2:19" ht="12.75" customHeight="1">
      <c r="B4" s="79"/>
      <c r="C4" s="160"/>
      <c r="D4" s="161"/>
      <c r="E4" s="167"/>
      <c r="F4" s="168"/>
      <c r="G4" s="168"/>
      <c r="H4" s="168"/>
      <c r="I4" s="168"/>
      <c r="J4" s="168"/>
      <c r="K4" s="168"/>
      <c r="L4" s="168"/>
      <c r="M4" s="168"/>
      <c r="N4" s="169"/>
      <c r="O4" s="137"/>
      <c r="P4" s="137"/>
      <c r="Q4" s="137"/>
      <c r="R4" s="49"/>
      <c r="S4" s="32" t="s">
        <v>36</v>
      </c>
    </row>
    <row r="5" spans="2:19" ht="12.75" customHeight="1">
      <c r="B5" s="79"/>
      <c r="C5" s="160"/>
      <c r="D5" s="161"/>
      <c r="E5" s="167"/>
      <c r="F5" s="168"/>
      <c r="G5" s="168"/>
      <c r="H5" s="168"/>
      <c r="I5" s="168"/>
      <c r="J5" s="168"/>
      <c r="K5" s="168"/>
      <c r="L5" s="168"/>
      <c r="M5" s="168"/>
      <c r="N5" s="169"/>
      <c r="O5" s="137"/>
      <c r="P5" s="137"/>
      <c r="Q5" s="137"/>
      <c r="R5" s="49"/>
      <c r="S5" s="32" t="s">
        <v>37</v>
      </c>
    </row>
    <row r="6" spans="2:19" ht="12.75" customHeight="1">
      <c r="B6" s="80"/>
      <c r="C6" s="162"/>
      <c r="D6" s="163"/>
      <c r="E6" s="170"/>
      <c r="F6" s="171"/>
      <c r="G6" s="171"/>
      <c r="H6" s="171"/>
      <c r="I6" s="171"/>
      <c r="J6" s="171"/>
      <c r="K6" s="171"/>
      <c r="L6" s="171"/>
      <c r="M6" s="171"/>
      <c r="N6" s="172"/>
      <c r="O6" s="137"/>
      <c r="P6" s="137"/>
      <c r="Q6" s="137"/>
      <c r="R6" s="49"/>
      <c r="S6" s="33" t="s">
        <v>38</v>
      </c>
    </row>
    <row r="7" spans="2:19" ht="15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10" t="s">
        <v>32</v>
      </c>
      <c r="D9" s="112" t="s">
        <v>40</v>
      </c>
      <c r="E9" s="110" t="s">
        <v>42</v>
      </c>
      <c r="F9" s="110" t="s">
        <v>43</v>
      </c>
      <c r="G9" s="114" t="s">
        <v>60</v>
      </c>
      <c r="H9" s="115"/>
      <c r="I9" s="173" t="s">
        <v>61</v>
      </c>
      <c r="J9" s="173"/>
      <c r="K9" s="46"/>
      <c r="L9" s="5"/>
      <c r="M9" s="4"/>
      <c r="N9" s="157" t="s">
        <v>66</v>
      </c>
      <c r="O9" s="157"/>
      <c r="P9" s="4"/>
      <c r="Q9" s="62"/>
    </row>
    <row r="10" spans="2:19" ht="42" customHeight="1">
      <c r="B10" s="81"/>
      <c r="C10" s="110"/>
      <c r="D10" s="112"/>
      <c r="E10" s="110"/>
      <c r="F10" s="110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'RG2'!E34</f>
        <v>Acción No.1</v>
      </c>
      <c r="E11" s="47" t="str">
        <f>'RG2'!G34</f>
        <v>Tarea No.1</v>
      </c>
      <c r="F11" s="54">
        <f>'RG2'!H34</f>
        <v>0</v>
      </c>
      <c r="G11" s="22">
        <f>'RG2'!Q34</f>
        <v>0</v>
      </c>
      <c r="H11" s="23">
        <f>'RG2'!R34</f>
        <v>0</v>
      </c>
      <c r="I11" s="22"/>
      <c r="J11" s="23"/>
      <c r="K11" s="22">
        <f t="shared" ref="K11:K31" si="0">IF(F11="Baja",1,IF(F11="Media - baja",2,IF(F11="Media",3,IF(F11="Media - alta",4,5))))</f>
        <v>5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Acción No.1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'RG2'!E35</f>
        <v>Acción No.1</v>
      </c>
      <c r="E12" s="47" t="str">
        <f>'RG2'!G35</f>
        <v>Tarea No.2</v>
      </c>
      <c r="F12" s="54">
        <f>'RG2'!H35</f>
        <v>0</v>
      </c>
      <c r="G12" s="22">
        <f>'RG2'!Q35</f>
        <v>0</v>
      </c>
      <c r="H12" s="23">
        <f>'RG2'!R35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>
        <f>IFERROR(INDEX($D$11:$D$31,MATCH(0,INDEX(COUNTIF($N$10:N11,$D$11:$D$31),),)),"")</f>
        <v>0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'RG2'!E36</f>
        <v>Acción No.1</v>
      </c>
      <c r="E13" s="47" t="str">
        <f>'RG2'!G36</f>
        <v>Tarea No.3</v>
      </c>
      <c r="F13" s="54">
        <f>'RG2'!H36</f>
        <v>0</v>
      </c>
      <c r="G13" s="22">
        <f>'RG2'!Q36</f>
        <v>0</v>
      </c>
      <c r="H13" s="23">
        <f>'RG2'!R36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>
        <f>'RG2'!E37</f>
        <v>0</v>
      </c>
      <c r="E14" s="47">
        <f>'RG2'!G37</f>
        <v>0</v>
      </c>
      <c r="F14" s="54">
        <f>'RG2'!H37</f>
        <v>0</v>
      </c>
      <c r="G14" s="22">
        <f>'RG2'!Q37</f>
        <v>0</v>
      </c>
      <c r="H14" s="23">
        <f>'RG2'!R37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>
        <f>'RG2'!E38</f>
        <v>0</v>
      </c>
      <c r="E15" s="47">
        <f>'RG2'!G38</f>
        <v>0</v>
      </c>
      <c r="F15" s="54">
        <f>'RG2'!H38</f>
        <v>0</v>
      </c>
      <c r="G15" s="22">
        <f>'RG2'!Q38</f>
        <v>0</v>
      </c>
      <c r="H15" s="23">
        <f>'RG2'!R38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>
        <f>'RG2'!E39</f>
        <v>0</v>
      </c>
      <c r="E16" s="47">
        <f>'RG2'!G39</f>
        <v>0</v>
      </c>
      <c r="F16" s="54">
        <f>'RG2'!H39</f>
        <v>0</v>
      </c>
      <c r="G16" s="22">
        <f>'RG2'!Q39</f>
        <v>0</v>
      </c>
      <c r="H16" s="23">
        <f>'RG2'!R39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>
        <f>'RG2'!E40</f>
        <v>0</v>
      </c>
      <c r="E17" s="47">
        <f>'RG2'!G40</f>
        <v>0</v>
      </c>
      <c r="F17" s="54">
        <f>'RG2'!H40</f>
        <v>0</v>
      </c>
      <c r="G17" s="22">
        <f>'RG2'!Q40</f>
        <v>0</v>
      </c>
      <c r="H17" s="23">
        <f>'RG2'!R40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'RG2'!E41</f>
        <v>0</v>
      </c>
      <c r="E18" s="47">
        <f>'RG2'!G41</f>
        <v>0</v>
      </c>
      <c r="F18" s="54">
        <f>'RG2'!H41</f>
        <v>0</v>
      </c>
      <c r="G18" s="22">
        <f>'RG2'!Q41</f>
        <v>0</v>
      </c>
      <c r="H18" s="23">
        <f>'RG2'!R41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>
        <f>'RG2'!E42</f>
        <v>0</v>
      </c>
      <c r="E19" s="47">
        <f>'RG2'!G42</f>
        <v>0</v>
      </c>
      <c r="F19" s="54">
        <f>'RG2'!H42</f>
        <v>0</v>
      </c>
      <c r="G19" s="22">
        <f>'RG2'!Q42</f>
        <v>0</v>
      </c>
      <c r="H19" s="23">
        <f>'RG2'!R42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'RG2'!E43</f>
        <v>0</v>
      </c>
      <c r="E20" s="47">
        <f>'RG2'!G43</f>
        <v>0</v>
      </c>
      <c r="F20" s="54">
        <f>'RG2'!H43</f>
        <v>0</v>
      </c>
      <c r="G20" s="22">
        <f>'RG2'!Q43</f>
        <v>0</v>
      </c>
      <c r="H20" s="23">
        <f>'RG2'!R43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'RG2'!E44</f>
        <v>0</v>
      </c>
      <c r="E21" s="47">
        <f>'RG2'!G44</f>
        <v>0</v>
      </c>
      <c r="F21" s="54">
        <f>'RG2'!H44</f>
        <v>0</v>
      </c>
      <c r="G21" s="22">
        <f>'RG2'!Q44</f>
        <v>0</v>
      </c>
      <c r="H21" s="23">
        <f>'RG2'!R44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'RG2'!E45</f>
        <v>0</v>
      </c>
      <c r="E22" s="47">
        <f>'RG2'!G45</f>
        <v>0</v>
      </c>
      <c r="F22" s="54">
        <f>'RG2'!H45</f>
        <v>0</v>
      </c>
      <c r="G22" s="22">
        <f>'RG2'!Q45</f>
        <v>0</v>
      </c>
      <c r="H22" s="23">
        <f>'RG2'!R45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'RG2'!E46</f>
        <v>0</v>
      </c>
      <c r="E23" s="47">
        <f>'RG2'!G46</f>
        <v>0</v>
      </c>
      <c r="F23" s="54">
        <f>'RG2'!H46</f>
        <v>0</v>
      </c>
      <c r="G23" s="22">
        <f>'RG2'!Q46</f>
        <v>0</v>
      </c>
      <c r="H23" s="23">
        <f>'RG2'!R46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'RG2'!E47</f>
        <v>0</v>
      </c>
      <c r="E24" s="47">
        <f>'RG2'!G47</f>
        <v>0</v>
      </c>
      <c r="F24" s="54">
        <f>'RG2'!H47</f>
        <v>0</v>
      </c>
      <c r="G24" s="22">
        <f>'RG2'!Q47</f>
        <v>0</v>
      </c>
      <c r="H24" s="23">
        <f>'RG2'!R47</f>
        <v>0</v>
      </c>
      <c r="I24" s="23"/>
      <c r="J24" s="23"/>
      <c r="K24" s="22">
        <f t="shared" si="0"/>
        <v>5</v>
      </c>
      <c r="L24" s="45">
        <f t="shared" si="1"/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'RG2'!E48</f>
        <v>0</v>
      </c>
      <c r="E25" s="47">
        <f>'RG2'!G48</f>
        <v>0</v>
      </c>
      <c r="F25" s="54">
        <f>'RG2'!H48</f>
        <v>0</v>
      </c>
      <c r="G25" s="22">
        <f>'RG2'!Q48</f>
        <v>0</v>
      </c>
      <c r="H25" s="23">
        <f>'RG2'!R48</f>
        <v>0</v>
      </c>
      <c r="I25" s="23"/>
      <c r="J25" s="23"/>
      <c r="K25" s="22">
        <f t="shared" si="0"/>
        <v>5</v>
      </c>
      <c r="L25" s="45">
        <f t="shared" si="1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'RG2'!E49</f>
        <v>0</v>
      </c>
      <c r="E26" s="47">
        <f>'RG2'!G49</f>
        <v>0</v>
      </c>
      <c r="F26" s="54">
        <f>'RG2'!H49</f>
        <v>0</v>
      </c>
      <c r="G26" s="22">
        <f>'RG2'!Q49</f>
        <v>0</v>
      </c>
      <c r="H26" s="23">
        <f>'RG2'!R49</f>
        <v>0</v>
      </c>
      <c r="I26" s="23"/>
      <c r="J26" s="23"/>
      <c r="K26" s="22">
        <f t="shared" si="0"/>
        <v>5</v>
      </c>
      <c r="L26" s="45">
        <f t="shared" si="1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'RG2'!E50</f>
        <v>0</v>
      </c>
      <c r="E27" s="47">
        <f>'RG2'!G50</f>
        <v>0</v>
      </c>
      <c r="F27" s="54">
        <f>'RG2'!H50</f>
        <v>0</v>
      </c>
      <c r="G27" s="22">
        <f>'RG2'!Q50</f>
        <v>0</v>
      </c>
      <c r="H27" s="23">
        <f>'RG2'!R50</f>
        <v>0</v>
      </c>
      <c r="I27" s="23"/>
      <c r="J27" s="23"/>
      <c r="K27" s="22">
        <f t="shared" si="0"/>
        <v>5</v>
      </c>
      <c r="L27" s="45">
        <f t="shared" si="1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'RG2'!E51</f>
        <v>0</v>
      </c>
      <c r="E28" s="47">
        <f>'RG2'!G51</f>
        <v>0</v>
      </c>
      <c r="F28" s="54">
        <f>'RG2'!H51</f>
        <v>0</v>
      </c>
      <c r="G28" s="22">
        <f>'RG2'!Q51</f>
        <v>0</v>
      </c>
      <c r="H28" s="23">
        <f>'RG2'!R51</f>
        <v>0</v>
      </c>
      <c r="I28" s="23"/>
      <c r="J28" s="23"/>
      <c r="K28" s="22">
        <f t="shared" si="0"/>
        <v>5</v>
      </c>
      <c r="L28" s="45">
        <f t="shared" si="1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'RG2'!E52</f>
        <v>0</v>
      </c>
      <c r="E29" s="47">
        <f>'RG2'!G52</f>
        <v>0</v>
      </c>
      <c r="F29" s="54">
        <f>'RG2'!H52</f>
        <v>0</v>
      </c>
      <c r="G29" s="22">
        <f>'RG2'!Q52</f>
        <v>0</v>
      </c>
      <c r="H29" s="23">
        <f>'RG2'!R52</f>
        <v>0</v>
      </c>
      <c r="I29" s="23"/>
      <c r="J29" s="23"/>
      <c r="K29" s="22">
        <f t="shared" si="0"/>
        <v>5</v>
      </c>
      <c r="L29" s="45">
        <f t="shared" si="1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'RG2'!E53</f>
        <v>0</v>
      </c>
      <c r="E30" s="47">
        <f>'RG2'!G53</f>
        <v>0</v>
      </c>
      <c r="F30" s="54">
        <f>'RG2'!H53</f>
        <v>0</v>
      </c>
      <c r="G30" s="22">
        <f>'RG2'!Q53</f>
        <v>0</v>
      </c>
      <c r="H30" s="23">
        <f>'RG2'!R53</f>
        <v>0</v>
      </c>
      <c r="I30" s="23"/>
      <c r="J30" s="23"/>
      <c r="K30" s="22">
        <f t="shared" si="0"/>
        <v>5</v>
      </c>
      <c r="L30" s="45">
        <f t="shared" si="1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'RG2'!E54</f>
        <v>0</v>
      </c>
      <c r="E31" s="47">
        <f>'RG2'!G54</f>
        <v>0</v>
      </c>
      <c r="F31" s="54">
        <f>'RG2'!H54</f>
        <v>0</v>
      </c>
      <c r="G31" s="22">
        <f>'RG2'!Q54</f>
        <v>0</v>
      </c>
      <c r="H31" s="23">
        <f>'RG2'!R54</f>
        <v>0</v>
      </c>
      <c r="I31" s="23"/>
      <c r="J31" s="23"/>
      <c r="K31" s="22">
        <f t="shared" si="0"/>
        <v>5</v>
      </c>
      <c r="L31" s="45">
        <f t="shared" si="1"/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52" t="s">
        <v>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70"/>
    </row>
    <row r="35" spans="1:18" ht="21.75" customHeight="1">
      <c r="A35" s="17"/>
      <c r="B35" s="139" t="s">
        <v>8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72"/>
    </row>
    <row r="36" spans="1:18" ht="21.75" customHeight="1">
      <c r="B36" s="139" t="s">
        <v>9</v>
      </c>
      <c r="C36" s="140"/>
      <c r="D36" s="141"/>
      <c r="E36" s="139" t="s">
        <v>33</v>
      </c>
      <c r="F36" s="141"/>
      <c r="G36" s="139" t="s">
        <v>51</v>
      </c>
      <c r="H36" s="141"/>
      <c r="I36" s="139">
        <v>3</v>
      </c>
      <c r="J36" s="140"/>
      <c r="K36" s="140"/>
      <c r="L36" s="140"/>
      <c r="M36" s="141"/>
      <c r="N36" s="146" t="s">
        <v>10</v>
      </c>
      <c r="O36" s="147"/>
      <c r="P36" s="155">
        <v>43343</v>
      </c>
      <c r="Q36" s="156"/>
      <c r="R36" s="71"/>
    </row>
    <row r="37" spans="1:18" ht="80.25" customHeight="1"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50"/>
      <c r="Q37" s="151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A58" workbookViewId="0">
      <selection activeCell="B60" sqref="B60:T60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6.5703125" style="1" customWidth="1"/>
    <col min="10" max="10" width="24" style="1" customWidth="1"/>
    <col min="11" max="11" width="23.140625" style="1" customWidth="1"/>
    <col min="12" max="13" width="13.28515625" style="1" customWidth="1"/>
    <col min="14" max="14" width="26.5703125" style="1" customWidth="1"/>
    <col min="15" max="16" width="25.42578125" style="1" customWidth="1"/>
    <col min="17" max="17" width="34.140625" style="1" customWidth="1"/>
    <col min="18" max="18" width="15.28515625" style="1" customWidth="1"/>
    <col min="19" max="19" width="25.7109375" style="1" hidden="1" customWidth="1"/>
    <col min="20" max="20" width="20.5703125" style="1" hidden="1" customWidth="1"/>
    <col min="21" max="21" width="5.85546875" style="1" customWidth="1"/>
    <col min="22" max="16384" width="11.42578125" style="1"/>
  </cols>
  <sheetData>
    <row r="1" spans="2:21" ht="9" customHeight="1"/>
    <row r="2" spans="2:21" ht="15" customHeight="1">
      <c r="B2" s="35"/>
      <c r="C2" s="136"/>
      <c r="D2" s="136"/>
      <c r="E2" s="136"/>
      <c r="F2" s="138" t="s">
        <v>0</v>
      </c>
      <c r="G2" s="138"/>
      <c r="H2" s="138"/>
      <c r="I2" s="138"/>
      <c r="J2" s="138"/>
      <c r="K2" s="138"/>
      <c r="L2" s="138"/>
      <c r="M2" s="138"/>
      <c r="N2" s="138"/>
      <c r="O2" s="138"/>
      <c r="P2" s="137" t="s">
        <v>1</v>
      </c>
      <c r="Q2" s="137"/>
      <c r="R2" s="137"/>
      <c r="S2" s="49"/>
      <c r="T2" s="31" t="s">
        <v>34</v>
      </c>
      <c r="U2" s="62"/>
    </row>
    <row r="3" spans="2:21" ht="12.75" customHeight="1">
      <c r="B3" s="36"/>
      <c r="C3" s="136"/>
      <c r="D3" s="136"/>
      <c r="E3" s="136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7"/>
      <c r="Q3" s="137"/>
      <c r="R3" s="137"/>
      <c r="S3" s="49"/>
      <c r="T3" s="32" t="s">
        <v>35</v>
      </c>
      <c r="U3" s="62"/>
    </row>
    <row r="4" spans="2:21" ht="12.75" customHeight="1">
      <c r="B4" s="36"/>
      <c r="C4" s="136"/>
      <c r="D4" s="136"/>
      <c r="E4" s="136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7"/>
      <c r="Q4" s="137"/>
      <c r="R4" s="137"/>
      <c r="S4" s="49"/>
      <c r="T4" s="32" t="s">
        <v>36</v>
      </c>
      <c r="U4" s="62"/>
    </row>
    <row r="5" spans="2:21" ht="12.75" customHeight="1">
      <c r="B5" s="36"/>
      <c r="C5" s="136"/>
      <c r="D5" s="136"/>
      <c r="E5" s="136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7"/>
      <c r="Q5" s="137"/>
      <c r="R5" s="137"/>
      <c r="S5" s="49"/>
      <c r="T5" s="32" t="s">
        <v>37</v>
      </c>
      <c r="U5" s="62"/>
    </row>
    <row r="6" spans="2:21" ht="12.75" customHeight="1">
      <c r="B6" s="37"/>
      <c r="C6" s="136"/>
      <c r="D6" s="136"/>
      <c r="E6" s="136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7"/>
      <c r="Q6" s="137"/>
      <c r="R6" s="137"/>
      <c r="S6" s="49"/>
      <c r="T6" s="33" t="s">
        <v>38</v>
      </c>
      <c r="U6" s="62"/>
    </row>
    <row r="7" spans="2:21" ht="15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 ht="15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 ht="15">
      <c r="B9" s="3"/>
      <c r="C9" s="4"/>
      <c r="D9" s="4"/>
      <c r="E9" s="4"/>
      <c r="F9" s="4"/>
      <c r="G9" s="4"/>
      <c r="H9" s="4"/>
      <c r="I9" s="6" t="s">
        <v>2</v>
      </c>
      <c r="J9" s="4"/>
      <c r="K9" s="126" t="s">
        <v>18</v>
      </c>
      <c r="L9" s="126"/>
      <c r="M9" s="126"/>
      <c r="N9" s="126"/>
      <c r="O9" s="4"/>
      <c r="P9" s="19"/>
      <c r="Q9" s="19"/>
      <c r="R9" s="19"/>
      <c r="S9" s="19"/>
      <c r="T9" s="5"/>
      <c r="U9" s="62"/>
    </row>
    <row r="10" spans="2:21" ht="15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6" t="s">
        <v>15</v>
      </c>
      <c r="L10" s="126"/>
      <c r="M10" s="126"/>
      <c r="N10" s="126"/>
      <c r="O10" s="4"/>
      <c r="P10" s="4"/>
      <c r="Q10" s="4"/>
      <c r="R10" s="4"/>
      <c r="S10" s="4"/>
      <c r="T10" s="5"/>
      <c r="U10" s="62"/>
    </row>
    <row r="11" spans="2:21" ht="15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6" t="s">
        <v>16</v>
      </c>
      <c r="L11" s="126"/>
      <c r="M11" s="126"/>
      <c r="N11" s="126"/>
      <c r="O11" s="4"/>
      <c r="P11" s="4"/>
      <c r="Q11" s="4"/>
      <c r="R11" s="4"/>
      <c r="S11" s="4"/>
      <c r="T11" s="5"/>
      <c r="U11" s="62"/>
    </row>
    <row r="12" spans="2:21" ht="15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6" t="s">
        <v>22</v>
      </c>
      <c r="L12" s="126"/>
      <c r="M12" s="126"/>
      <c r="N12" s="126"/>
      <c r="O12" s="4"/>
      <c r="P12" s="4"/>
      <c r="Q12" s="4"/>
      <c r="R12" s="4"/>
      <c r="S12" s="4"/>
      <c r="T12" s="5"/>
      <c r="U12" s="62"/>
    </row>
    <row r="13" spans="2:21" ht="15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6" t="s">
        <v>23</v>
      </c>
      <c r="L13" s="126"/>
      <c r="M13" s="126"/>
      <c r="N13" s="126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8" t="s">
        <v>14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35" t="s">
        <v>26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31" t="s">
        <v>11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3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34" t="s">
        <v>25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4"/>
      <c r="Q22" s="4"/>
      <c r="R22" s="4"/>
      <c r="S22" s="4"/>
      <c r="T22" s="5"/>
      <c r="U22" s="62"/>
    </row>
    <row r="23" spans="2:21" ht="15.75" customHeight="1">
      <c r="B23" s="3"/>
      <c r="C23" s="131" t="s">
        <v>17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3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35" t="s">
        <v>27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35" t="s">
        <v>28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8" t="s">
        <v>12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0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10" t="s">
        <v>32</v>
      </c>
      <c r="D32" s="111" t="s">
        <v>39</v>
      </c>
      <c r="E32" s="112" t="s">
        <v>40</v>
      </c>
      <c r="F32" s="110" t="s">
        <v>41</v>
      </c>
      <c r="G32" s="110" t="s">
        <v>42</v>
      </c>
      <c r="H32" s="110" t="s">
        <v>43</v>
      </c>
      <c r="I32" s="112" t="s">
        <v>44</v>
      </c>
      <c r="J32" s="110" t="s">
        <v>45</v>
      </c>
      <c r="K32" s="110"/>
      <c r="L32" s="110" t="s">
        <v>46</v>
      </c>
      <c r="M32" s="110" t="s">
        <v>47</v>
      </c>
      <c r="N32" s="110" t="s">
        <v>48</v>
      </c>
      <c r="O32" s="110" t="s">
        <v>49</v>
      </c>
      <c r="P32" s="125" t="s">
        <v>50</v>
      </c>
      <c r="Q32" s="114" t="s">
        <v>30</v>
      </c>
      <c r="R32" s="115"/>
      <c r="S32" s="46"/>
      <c r="T32" s="5"/>
      <c r="U32" s="62"/>
    </row>
    <row r="33" spans="2:21" ht="33" customHeight="1">
      <c r="B33" s="3"/>
      <c r="C33" s="110"/>
      <c r="D33" s="174"/>
      <c r="E33" s="112"/>
      <c r="F33" s="110"/>
      <c r="G33" s="110"/>
      <c r="H33" s="110"/>
      <c r="I33" s="112"/>
      <c r="J33" s="48" t="s">
        <v>5</v>
      </c>
      <c r="K33" s="48" t="s">
        <v>6</v>
      </c>
      <c r="L33" s="110"/>
      <c r="M33" s="110"/>
      <c r="N33" s="110"/>
      <c r="O33" s="110"/>
      <c r="P33" s="174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22" t="s">
        <v>7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4"/>
    </row>
    <row r="58" spans="1:21" ht="21.75" customHeight="1">
      <c r="A58" s="17"/>
      <c r="B58" s="119" t="s">
        <v>8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</row>
    <row r="59" spans="1:21" ht="21.75" customHeight="1">
      <c r="B59" s="139" t="s">
        <v>9</v>
      </c>
      <c r="C59" s="140"/>
      <c r="D59" s="141"/>
      <c r="E59" s="142" t="s">
        <v>33</v>
      </c>
      <c r="F59" s="142"/>
      <c r="G59" s="142"/>
      <c r="H59" s="142" t="s">
        <v>51</v>
      </c>
      <c r="I59" s="142"/>
      <c r="J59" s="143">
        <v>3</v>
      </c>
      <c r="K59" s="144"/>
      <c r="L59" s="144"/>
      <c r="M59" s="145" t="s">
        <v>10</v>
      </c>
      <c r="N59" s="145"/>
      <c r="O59" s="145"/>
      <c r="P59" s="116">
        <v>43343</v>
      </c>
      <c r="Q59" s="117"/>
      <c r="R59" s="117"/>
      <c r="S59" s="117"/>
      <c r="T59" s="117"/>
      <c r="U59" s="118"/>
    </row>
    <row r="60" spans="1:21" ht="80.25" customHeight="1">
      <c r="B60" s="107"/>
      <c r="C60" s="108"/>
      <c r="D60" s="108"/>
      <c r="E60" s="108"/>
      <c r="F60" s="108"/>
      <c r="G60" s="108"/>
      <c r="H60" s="108"/>
      <c r="I60" s="108"/>
      <c r="J60" s="109"/>
      <c r="K60" s="109"/>
      <c r="L60" s="109"/>
      <c r="M60" s="108"/>
      <c r="N60" s="108"/>
      <c r="O60" s="108"/>
      <c r="P60" s="109"/>
      <c r="Q60" s="109"/>
      <c r="R60" s="109"/>
      <c r="S60" s="109"/>
      <c r="T60" s="109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16" zoomScale="55" zoomScaleNormal="55" workbookViewId="0">
      <selection activeCell="Q49" sqref="Q49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4.140625" style="1" customWidth="1"/>
    <col min="10" max="10" width="15.7109375" style="1" customWidth="1"/>
    <col min="11" max="11" width="26.5703125" style="1" hidden="1" customWidth="1"/>
    <col min="12" max="12" width="24" style="1" hidden="1" customWidth="1"/>
    <col min="13" max="13" width="23.140625" style="1" customWidth="1"/>
    <col min="14" max="14" width="18.140625" style="1" customWidth="1"/>
    <col min="15" max="15" width="40.7109375" style="1" customWidth="1"/>
    <col min="16" max="16" width="26.5703125" style="1" customWidth="1"/>
    <col min="17" max="17" width="25.42578125" style="1" customWidth="1"/>
    <col min="18" max="18" width="25.7109375" style="1" hidden="1" customWidth="1"/>
    <col min="19" max="19" width="20.5703125" style="1" hidden="1" customWidth="1"/>
    <col min="20" max="20" width="5.85546875" style="1" customWidth="1"/>
    <col min="21" max="16384" width="11.42578125" style="1"/>
  </cols>
  <sheetData>
    <row r="1" spans="2:19" ht="9" customHeight="1"/>
    <row r="2" spans="2:19" ht="15" customHeight="1">
      <c r="B2" s="78"/>
      <c r="C2" s="158"/>
      <c r="D2" s="159"/>
      <c r="E2" s="164" t="s">
        <v>0</v>
      </c>
      <c r="F2" s="165"/>
      <c r="G2" s="165"/>
      <c r="H2" s="165"/>
      <c r="I2" s="165"/>
      <c r="J2" s="165"/>
      <c r="K2" s="165"/>
      <c r="L2" s="165"/>
      <c r="M2" s="165"/>
      <c r="N2" s="166"/>
      <c r="O2" s="137" t="s">
        <v>1</v>
      </c>
      <c r="P2" s="137"/>
      <c r="Q2" s="137"/>
      <c r="R2" s="49"/>
      <c r="S2" s="31" t="s">
        <v>34</v>
      </c>
    </row>
    <row r="3" spans="2:19" ht="12.75" customHeight="1">
      <c r="B3" s="79"/>
      <c r="C3" s="160"/>
      <c r="D3" s="161"/>
      <c r="E3" s="167"/>
      <c r="F3" s="168"/>
      <c r="G3" s="168"/>
      <c r="H3" s="168"/>
      <c r="I3" s="168"/>
      <c r="J3" s="168"/>
      <c r="K3" s="168"/>
      <c r="L3" s="168"/>
      <c r="M3" s="168"/>
      <c r="N3" s="169"/>
      <c r="O3" s="137"/>
      <c r="P3" s="137"/>
      <c r="Q3" s="137"/>
      <c r="R3" s="49"/>
      <c r="S3" s="32" t="s">
        <v>35</v>
      </c>
    </row>
    <row r="4" spans="2:19" ht="12.75" customHeight="1">
      <c r="B4" s="79"/>
      <c r="C4" s="160"/>
      <c r="D4" s="161"/>
      <c r="E4" s="167"/>
      <c r="F4" s="168"/>
      <c r="G4" s="168"/>
      <c r="H4" s="168"/>
      <c r="I4" s="168"/>
      <c r="J4" s="168"/>
      <c r="K4" s="168"/>
      <c r="L4" s="168"/>
      <c r="M4" s="168"/>
      <c r="N4" s="169"/>
      <c r="O4" s="137"/>
      <c r="P4" s="137"/>
      <c r="Q4" s="137"/>
      <c r="R4" s="49"/>
      <c r="S4" s="32" t="s">
        <v>36</v>
      </c>
    </row>
    <row r="5" spans="2:19" ht="12.75" customHeight="1">
      <c r="B5" s="79"/>
      <c r="C5" s="160"/>
      <c r="D5" s="161"/>
      <c r="E5" s="167"/>
      <c r="F5" s="168"/>
      <c r="G5" s="168"/>
      <c r="H5" s="168"/>
      <c r="I5" s="168"/>
      <c r="J5" s="168"/>
      <c r="K5" s="168"/>
      <c r="L5" s="168"/>
      <c r="M5" s="168"/>
      <c r="N5" s="169"/>
      <c r="O5" s="137"/>
      <c r="P5" s="137"/>
      <c r="Q5" s="137"/>
      <c r="R5" s="49"/>
      <c r="S5" s="32" t="s">
        <v>37</v>
      </c>
    </row>
    <row r="6" spans="2:19" ht="12.75" customHeight="1">
      <c r="B6" s="80"/>
      <c r="C6" s="162"/>
      <c r="D6" s="163"/>
      <c r="E6" s="170"/>
      <c r="F6" s="171"/>
      <c r="G6" s="171"/>
      <c r="H6" s="171"/>
      <c r="I6" s="171"/>
      <c r="J6" s="171"/>
      <c r="K6" s="171"/>
      <c r="L6" s="171"/>
      <c r="M6" s="171"/>
      <c r="N6" s="172"/>
      <c r="O6" s="137"/>
      <c r="P6" s="137"/>
      <c r="Q6" s="137"/>
      <c r="R6" s="49"/>
      <c r="S6" s="33" t="s">
        <v>38</v>
      </c>
    </row>
    <row r="7" spans="2:19" ht="15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10" t="s">
        <v>32</v>
      </c>
      <c r="D9" s="112" t="s">
        <v>40</v>
      </c>
      <c r="E9" s="110" t="s">
        <v>42</v>
      </c>
      <c r="F9" s="110" t="s">
        <v>43</v>
      </c>
      <c r="G9" s="114" t="s">
        <v>60</v>
      </c>
      <c r="H9" s="115"/>
      <c r="I9" s="173" t="s">
        <v>61</v>
      </c>
      <c r="J9" s="173"/>
      <c r="K9" s="46"/>
      <c r="L9" s="5"/>
      <c r="M9" s="4"/>
      <c r="N9" s="157" t="s">
        <v>66</v>
      </c>
      <c r="O9" s="157"/>
      <c r="P9" s="4"/>
      <c r="Q9" s="62"/>
    </row>
    <row r="10" spans="2:19" ht="42" customHeight="1">
      <c r="B10" s="81"/>
      <c r="C10" s="110"/>
      <c r="D10" s="112"/>
      <c r="E10" s="110"/>
      <c r="F10" s="110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'RG1'!E35</f>
        <v>Verificar mensualmente el cumplimiento de requisitos y actividades que soportan el proyecto de donación al interior de las Direcciones Seccionales.</v>
      </c>
      <c r="E11" s="47" t="str">
        <f>'RG1'!G35</f>
        <v xml:space="preserve">Revisar el cumplimiento de las actividades, conformación de eventos y documentos soporte previstos en el instructivo IN-ADF-0214 "Donación de Mercancías ADA y Bienes Adjudicados a la Nación", para cual se tomará una muestra del 10%  de los proyectos de Donación que se reciban en el mes de las siguientes Direcciones Seccionales: de Aduanas de Cali, Aduanas de Medellin, Impuestos y Aduanas de Bucaramanga, Aduanas de Cartagena, Impuestos y Aduanas de Ipiales,Impuestos y Aduanas de Puerto Carreño, Impuestos y Aduanas de Leticia, Impuestos y Aduanas de Maicao, Impuestos y Aduanas de Pereira, Impuestos y Aduanas de Puerto Asis,  Impuestos y Aduanas de Santa Marta, Impuestos y Aduanas de Valledupar, Aduanas de Bogotá, Impuestos y Aduanas de Yopal. </v>
      </c>
      <c r="F11" s="54" t="str">
        <f>'RG1'!H35</f>
        <v>Media - alta</v>
      </c>
      <c r="G11" s="22" t="str">
        <f>'RG1'!Q35</f>
        <v>Avance mayo a julio 2021:  se anexan planillas de revisión de requisitos para los meses de mayo,junio y julio de 2021.</v>
      </c>
      <c r="H11" s="23">
        <f>'RG1'!R35</f>
        <v>0.375</v>
      </c>
      <c r="I11" s="22"/>
      <c r="J11" s="23"/>
      <c r="K11" s="22">
        <f t="shared" ref="K11:K31" si="0">IF(F11="Baja",1,IF(F11="Media - baja",2,IF(F11="Media",3,IF(F11="Media - alta",4,5))))</f>
        <v>4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Verificar mensualmente el cumplimiento de requisitos y actividades que soportan el proyecto de donación al interior de las Direcciones Seccionales.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e">
        <f>'RG1'!#REF!</f>
        <v>#REF!</v>
      </c>
      <c r="E12" s="47" t="e">
        <f>'RG1'!#REF!</f>
        <v>#REF!</v>
      </c>
      <c r="F12" s="54" t="e">
        <f>'RG1'!#REF!</f>
        <v>#REF!</v>
      </c>
      <c r="G12" s="22" t="e">
        <f>'RG1'!#REF!</f>
        <v>#REF!</v>
      </c>
      <c r="H12" s="23" t="e">
        <f>'RG1'!#REF!</f>
        <v>#REF!</v>
      </c>
      <c r="I12" s="22"/>
      <c r="J12" s="23"/>
      <c r="K12" s="22" t="e">
        <f t="shared" si="0"/>
        <v>#REF!</v>
      </c>
      <c r="L12" s="45" t="e">
        <f t="shared" si="1"/>
        <v>#REF!</v>
      </c>
      <c r="M12" s="75"/>
      <c r="N12" s="22" t="str">
        <f>IFERROR(INDEX($D$11:$D$31,MATCH(0,INDEX(COUNTIF($N$10:N11,$D$11:$D$31),),)),"")</f>
        <v/>
      </c>
      <c r="O12" s="69" t="e">
        <f t="shared" si="2"/>
        <v>#DIV/0!</v>
      </c>
      <c r="P12" s="75"/>
      <c r="Q12" s="63"/>
    </row>
    <row r="13" spans="2:19" s="14" customFormat="1" ht="31.5" customHeight="1">
      <c r="B13" s="82"/>
      <c r="C13" s="21">
        <v>3</v>
      </c>
      <c r="D13" s="47" t="e">
        <f>'RG1'!#REF!</f>
        <v>#REF!</v>
      </c>
      <c r="E13" s="47" t="e">
        <f>'RG1'!#REF!</f>
        <v>#REF!</v>
      </c>
      <c r="F13" s="54" t="e">
        <f>'RG1'!#REF!</f>
        <v>#REF!</v>
      </c>
      <c r="G13" s="22" t="e">
        <f>'RG1'!#REF!</f>
        <v>#REF!</v>
      </c>
      <c r="H13" s="23" t="e">
        <f>'RG1'!#REF!</f>
        <v>#REF!</v>
      </c>
      <c r="I13" s="22"/>
      <c r="J13" s="23"/>
      <c r="K13" s="22" t="e">
        <f t="shared" si="0"/>
        <v>#REF!</v>
      </c>
      <c r="L13" s="45" t="e">
        <f t="shared" si="1"/>
        <v>#REF!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 t="str">
        <f>'RG1'!E36</f>
        <v xml:space="preserve">Realizar seguimiento de forma quincenal a los Inventarios de mercancias perecederas, mediante listado que será remitido a las Direcciones Seccionales. </v>
      </c>
      <c r="E14" s="47" t="str">
        <f>'RG1'!G36</f>
        <v>Generar alertas a las Direcciones Seccionales para la ágil y oportuna disposición de mercancía perecedera .</v>
      </c>
      <c r="F14" s="54" t="str">
        <f>'RG1'!H36</f>
        <v>Alta</v>
      </c>
      <c r="G14" s="22" t="str">
        <f>'RG1'!Q36</f>
        <v>Avance mayo a julio 2021:  Se anexan archivos pdf con informe gestión mensual perecederos para los meses de mayo, junio  y julio 2021 y correos con soportes de alertas remitidas a las Direcciones Seccionales en relación a mercancia perecedera con fecha de ingreso mayor a 6 meses; correos con reportes ( 19 y 30 de mayo, 16 y 30 de junio,19 y 31 de julio).</v>
      </c>
      <c r="H14" s="23">
        <f>'RG1'!R36</f>
        <v>0.375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 t="e">
        <f>'RG1'!#REF!</f>
        <v>#REF!</v>
      </c>
      <c r="E15" s="47" t="e">
        <f>'RG1'!#REF!</f>
        <v>#REF!</v>
      </c>
      <c r="F15" s="54" t="e">
        <f>'RG1'!#REF!</f>
        <v>#REF!</v>
      </c>
      <c r="G15" s="22" t="e">
        <f>'RG1'!#REF!</f>
        <v>#REF!</v>
      </c>
      <c r="H15" s="23" t="e">
        <f>'RG1'!#REF!</f>
        <v>#REF!</v>
      </c>
      <c r="I15" s="22"/>
      <c r="J15" s="23"/>
      <c r="K15" s="22" t="e">
        <f t="shared" si="0"/>
        <v>#REF!</v>
      </c>
      <c r="L15" s="45" t="e">
        <f t="shared" si="1"/>
        <v>#REF!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 t="str">
        <f>'RG1'!E37</f>
        <v>Realizar seguimiento y verificación a la información registrada en el sistema ADA versus la resolución de Donación y sus egresos.</v>
      </c>
      <c r="E16" s="47" t="str">
        <f>'RG1'!G37</f>
        <v>Revisar la información registrada en el ADA versus la resolución de Donación y sus egresos mediante una muestra equivalente al 10% del total de las resoluciones de donación que se expidan en el mes correspondientes a las Direcciones Seccionales de: Aduanas de Cali, Aduanas de Medellin, Impuestos y Aduanas de Bucaramanga, Aduanas de Cartagena, Impuestos y Aduanas de Ipiales,Impuestos y Aduanas de Puerto Carreño, Impuestos y Aduanas de Leticia, Impuestos y Aduanas de Maicao, Impuestos y Aduanas de Pereira, Impuestos y Aduanas de Puerto Asis,  Impuestos y Aduanas de Santa Marta, Impuestos y Aduanas de Valledupar, Aduanas de Bogotá, Impuestos y Aduanas de Yopal.   fin de mitigar errores de digitación en el sistema ADA, garantizando la coherencia de la información.</v>
      </c>
      <c r="F16" s="54" t="str">
        <f>'RG1'!H37</f>
        <v>Media</v>
      </c>
      <c r="G16" s="22" t="str">
        <f>'RG1'!Q37</f>
        <v>Avance mayo a julio 2021:  Se anexan en  archivos pdf informes con el  reporte mensual de egresos de mayo, junio y julio 2021.</v>
      </c>
      <c r="H16" s="23">
        <f>'RG1'!R37</f>
        <v>0.375</v>
      </c>
      <c r="I16" s="22"/>
      <c r="J16" s="23"/>
      <c r="K16" s="22">
        <f t="shared" si="0"/>
        <v>3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 t="e">
        <f>'RG1'!#REF!</f>
        <v>#REF!</v>
      </c>
      <c r="E17" s="47" t="e">
        <f>'RG1'!#REF!</f>
        <v>#REF!</v>
      </c>
      <c r="F17" s="54" t="e">
        <f>'RG1'!#REF!</f>
        <v>#REF!</v>
      </c>
      <c r="G17" s="22" t="e">
        <f>'RG1'!#REF!</f>
        <v>#REF!</v>
      </c>
      <c r="H17" s="23" t="e">
        <f>'RG1'!#REF!</f>
        <v>#REF!</v>
      </c>
      <c r="I17" s="22"/>
      <c r="J17" s="23"/>
      <c r="K17" s="22" t="e">
        <f t="shared" si="0"/>
        <v>#REF!</v>
      </c>
      <c r="L17" s="45" t="e">
        <f t="shared" si="1"/>
        <v>#REF!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 t="e">
        <f>'RG1'!#REF!</f>
        <v>#REF!</v>
      </c>
      <c r="E18" s="47" t="e">
        <f>'RG1'!#REF!</f>
        <v>#REF!</v>
      </c>
      <c r="F18" s="54" t="e">
        <f>'RG1'!#REF!</f>
        <v>#REF!</v>
      </c>
      <c r="G18" s="22" t="e">
        <f>'RG1'!#REF!</f>
        <v>#REF!</v>
      </c>
      <c r="H18" s="23" t="e">
        <f>'RG1'!#REF!</f>
        <v>#REF!</v>
      </c>
      <c r="I18" s="22"/>
      <c r="J18" s="23"/>
      <c r="K18" s="22" t="e">
        <f t="shared" si="0"/>
        <v>#REF!</v>
      </c>
      <c r="L18" s="45" t="e">
        <f t="shared" si="1"/>
        <v>#REF!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 t="e">
        <f>'RG1'!#REF!</f>
        <v>#REF!</v>
      </c>
      <c r="E19" s="47" t="e">
        <f>'RG1'!#REF!</f>
        <v>#REF!</v>
      </c>
      <c r="F19" s="54" t="e">
        <f>'RG1'!#REF!</f>
        <v>#REF!</v>
      </c>
      <c r="G19" s="22" t="e">
        <f>'RG1'!#REF!</f>
        <v>#REF!</v>
      </c>
      <c r="H19" s="23" t="e">
        <f>'RG1'!#REF!</f>
        <v>#REF!</v>
      </c>
      <c r="I19" s="22"/>
      <c r="J19" s="23"/>
      <c r="K19" s="22" t="e">
        <f t="shared" si="0"/>
        <v>#REF!</v>
      </c>
      <c r="L19" s="45" t="e">
        <f t="shared" si="1"/>
        <v>#REF!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 t="e">
        <f>'RG1'!#REF!</f>
        <v>#REF!</v>
      </c>
      <c r="E20" s="47" t="e">
        <f>'RG1'!#REF!</f>
        <v>#REF!</v>
      </c>
      <c r="F20" s="54" t="e">
        <f>'RG1'!#REF!</f>
        <v>#REF!</v>
      </c>
      <c r="G20" s="22" t="e">
        <f>'RG1'!#REF!</f>
        <v>#REF!</v>
      </c>
      <c r="H20" s="23" t="e">
        <f>'RG1'!#REF!</f>
        <v>#REF!</v>
      </c>
      <c r="I20" s="22"/>
      <c r="J20" s="23"/>
      <c r="K20" s="22" t="e">
        <f t="shared" si="0"/>
        <v>#REF!</v>
      </c>
      <c r="L20" s="45" t="e">
        <f t="shared" si="1"/>
        <v>#REF!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 t="e">
        <f>'RG1'!#REF!</f>
        <v>#REF!</v>
      </c>
      <c r="E21" s="47" t="e">
        <f>'RG1'!#REF!</f>
        <v>#REF!</v>
      </c>
      <c r="F21" s="54" t="e">
        <f>'RG1'!#REF!</f>
        <v>#REF!</v>
      </c>
      <c r="G21" s="22" t="e">
        <f>'RG1'!#REF!</f>
        <v>#REF!</v>
      </c>
      <c r="H21" s="23" t="e">
        <f>'RG1'!#REF!</f>
        <v>#REF!</v>
      </c>
      <c r="I21" s="22"/>
      <c r="J21" s="23"/>
      <c r="K21" s="22" t="e">
        <f t="shared" si="0"/>
        <v>#REF!</v>
      </c>
      <c r="L21" s="45" t="e">
        <f t="shared" si="1"/>
        <v>#REF!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 t="str">
        <f>'RG1'!E39</f>
        <v>Proferir memorando formalizando la base de control ofrecimientos.</v>
      </c>
      <c r="E22" s="47" t="str">
        <f>'RG1'!G39</f>
        <v>Proyectar y expedir memorando formalizando la implementación de la base de control ofrecimientos.</v>
      </c>
      <c r="F22" s="54" t="str">
        <f>'RG1'!H39</f>
        <v>Media - alta</v>
      </c>
      <c r="G22" s="22" t="str">
        <f>'RG1'!Q39</f>
        <v>Avance mayo a julio 2021: se anexa archivo pdf memorando 124 del 17 de junio "Formalización de la base de ofrecimientos de mercancias ADA"</v>
      </c>
      <c r="H22" s="23">
        <f>'RG1'!R39</f>
        <v>1</v>
      </c>
      <c r="I22" s="22"/>
      <c r="J22" s="23"/>
      <c r="K22" s="22">
        <f t="shared" si="0"/>
        <v>4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 t="str">
        <f>'RG1'!E41</f>
        <v>Capacitar a funcionarios del proceso de comercialización a Nivel Nacional sobre lineamientos de disposición de mercancias altamente perecederas.</v>
      </c>
      <c r="E23" s="47" t="str">
        <f>'RG1'!G41</f>
        <v>Realizar Capacitación a los funcionarios de las Direcciones Seccionales que pertenecen al proceso de Comercialización acerca de la disposición de mercancias altamente perecederas.</v>
      </c>
      <c r="F23" s="54" t="str">
        <f>'RG1'!H41</f>
        <v>Media - alta</v>
      </c>
      <c r="G23" s="22" t="str">
        <f>'RG1'!Q41</f>
        <v>Avance mayo a julio 2021: se anexa citación y lista de asistencia a la capacitación realizada el 30 de julio de 2021 sobre lineamientos de Disposición de Mercancia Altamente perecedera.</v>
      </c>
      <c r="H23" s="23">
        <f>'RG1'!R41</f>
        <v>1</v>
      </c>
      <c r="I23" s="22"/>
      <c r="J23" s="23"/>
      <c r="K23" s="22">
        <f t="shared" si="0"/>
        <v>4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 t="e">
        <f>'RG1'!#REF!</f>
        <v>#REF!</v>
      </c>
      <c r="E24" s="47" t="e">
        <f>'RG1'!#REF!</f>
        <v>#REF!</v>
      </c>
      <c r="F24" s="54" t="e">
        <f>'RG1'!#REF!</f>
        <v>#REF!</v>
      </c>
      <c r="G24" s="22" t="e">
        <f>'RG1'!#REF!</f>
        <v>#REF!</v>
      </c>
      <c r="H24" s="23" t="e">
        <f>'RG1'!#REF!</f>
        <v>#REF!</v>
      </c>
      <c r="I24" s="23"/>
      <c r="J24" s="23"/>
      <c r="K24" s="22" t="e">
        <f t="shared" si="0"/>
        <v>#REF!</v>
      </c>
      <c r="L24" s="45" t="e">
        <f t="shared" si="1"/>
        <v>#REF!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 t="e">
        <f>'RG1'!#REF!</f>
        <v>#REF!</v>
      </c>
      <c r="E25" s="47" t="e">
        <f>'RG1'!#REF!</f>
        <v>#REF!</v>
      </c>
      <c r="F25" s="54" t="e">
        <f>'RG1'!#REF!</f>
        <v>#REF!</v>
      </c>
      <c r="G25" s="22" t="e">
        <f>'RG1'!#REF!</f>
        <v>#REF!</v>
      </c>
      <c r="H25" s="23" t="e">
        <f>'RG1'!#REF!</f>
        <v>#REF!</v>
      </c>
      <c r="I25" s="23"/>
      <c r="J25" s="23"/>
      <c r="K25" s="22" t="e">
        <f t="shared" si="0"/>
        <v>#REF!</v>
      </c>
      <c r="L25" s="45" t="e">
        <f t="shared" si="1"/>
        <v>#REF!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 t="e">
        <f>'RG1'!#REF!</f>
        <v>#REF!</v>
      </c>
      <c r="E26" s="47" t="e">
        <f>'RG1'!#REF!</f>
        <v>#REF!</v>
      </c>
      <c r="F26" s="54" t="e">
        <f>'RG1'!#REF!</f>
        <v>#REF!</v>
      </c>
      <c r="G26" s="22" t="e">
        <f>'RG1'!#REF!</f>
        <v>#REF!</v>
      </c>
      <c r="H26" s="23" t="e">
        <f>'RG1'!#REF!</f>
        <v>#REF!</v>
      </c>
      <c r="I26" s="23"/>
      <c r="J26" s="23"/>
      <c r="K26" s="22" t="e">
        <f t="shared" si="0"/>
        <v>#REF!</v>
      </c>
      <c r="L26" s="45" t="e">
        <f t="shared" si="1"/>
        <v>#REF!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 t="e">
        <f>'RG1'!#REF!</f>
        <v>#REF!</v>
      </c>
      <c r="E27" s="47" t="e">
        <f>'RG1'!#REF!</f>
        <v>#REF!</v>
      </c>
      <c r="F27" s="54" t="e">
        <f>'RG1'!#REF!</f>
        <v>#REF!</v>
      </c>
      <c r="G27" s="22" t="e">
        <f>'RG1'!#REF!</f>
        <v>#REF!</v>
      </c>
      <c r="H27" s="23" t="e">
        <f>'RG1'!#REF!</f>
        <v>#REF!</v>
      </c>
      <c r="I27" s="23"/>
      <c r="J27" s="23"/>
      <c r="K27" s="22" t="e">
        <f t="shared" si="0"/>
        <v>#REF!</v>
      </c>
      <c r="L27" s="45" t="e">
        <f t="shared" si="1"/>
        <v>#REF!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 t="e">
        <f>'RG1'!#REF!</f>
        <v>#REF!</v>
      </c>
      <c r="E28" s="47" t="e">
        <f>'RG1'!#REF!</f>
        <v>#REF!</v>
      </c>
      <c r="F28" s="54" t="e">
        <f>'RG1'!#REF!</f>
        <v>#REF!</v>
      </c>
      <c r="G28" s="22" t="e">
        <f>'RG1'!#REF!</f>
        <v>#REF!</v>
      </c>
      <c r="H28" s="23" t="e">
        <f>'RG1'!#REF!</f>
        <v>#REF!</v>
      </c>
      <c r="I28" s="23"/>
      <c r="J28" s="23"/>
      <c r="K28" s="22" t="e">
        <f t="shared" si="0"/>
        <v>#REF!</v>
      </c>
      <c r="L28" s="45" t="e">
        <f t="shared" si="1"/>
        <v>#REF!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 t="e">
        <f>'RG1'!#REF!</f>
        <v>#REF!</v>
      </c>
      <c r="E29" s="47" t="e">
        <f>'RG1'!#REF!</f>
        <v>#REF!</v>
      </c>
      <c r="F29" s="54" t="e">
        <f>'RG1'!#REF!</f>
        <v>#REF!</v>
      </c>
      <c r="G29" s="22" t="e">
        <f>'RG1'!#REF!</f>
        <v>#REF!</v>
      </c>
      <c r="H29" s="23" t="e">
        <f>'RG1'!#REF!</f>
        <v>#REF!</v>
      </c>
      <c r="I29" s="23"/>
      <c r="J29" s="23"/>
      <c r="K29" s="22" t="e">
        <f t="shared" si="0"/>
        <v>#REF!</v>
      </c>
      <c r="L29" s="45" t="e">
        <f t="shared" si="1"/>
        <v>#REF!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 t="e">
        <f>'RG1'!#REF!</f>
        <v>#REF!</v>
      </c>
      <c r="E30" s="47" t="e">
        <f>'RG1'!#REF!</f>
        <v>#REF!</v>
      </c>
      <c r="F30" s="54" t="e">
        <f>'RG1'!#REF!</f>
        <v>#REF!</v>
      </c>
      <c r="G30" s="22" t="e">
        <f>'RG1'!#REF!</f>
        <v>#REF!</v>
      </c>
      <c r="H30" s="23" t="e">
        <f>'RG1'!#REF!</f>
        <v>#REF!</v>
      </c>
      <c r="I30" s="23"/>
      <c r="J30" s="23"/>
      <c r="K30" s="22" t="e">
        <f t="shared" si="0"/>
        <v>#REF!</v>
      </c>
      <c r="L30" s="45" t="e">
        <f t="shared" si="1"/>
        <v>#REF!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 t="e">
        <f>'RG1'!#REF!</f>
        <v>#REF!</v>
      </c>
      <c r="E31" s="47" t="e">
        <f>'RG1'!#REF!</f>
        <v>#REF!</v>
      </c>
      <c r="F31" s="54" t="e">
        <f>'RG1'!#REF!</f>
        <v>#REF!</v>
      </c>
      <c r="G31" s="22" t="e">
        <f>'RG1'!#REF!</f>
        <v>#REF!</v>
      </c>
      <c r="H31" s="23" t="e">
        <f>'RG1'!#REF!</f>
        <v>#REF!</v>
      </c>
      <c r="I31" s="23"/>
      <c r="J31" s="23"/>
      <c r="K31" s="22" t="e">
        <f t="shared" si="0"/>
        <v>#REF!</v>
      </c>
      <c r="L31" s="45" t="e">
        <f t="shared" si="1"/>
        <v>#REF!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52" t="s">
        <v>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70"/>
    </row>
    <row r="35" spans="1:18" ht="21.75" customHeight="1">
      <c r="A35" s="17"/>
      <c r="B35" s="139" t="s">
        <v>8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72"/>
    </row>
    <row r="36" spans="1:18" ht="21.75" customHeight="1">
      <c r="B36" s="139" t="s">
        <v>9</v>
      </c>
      <c r="C36" s="140"/>
      <c r="D36" s="141"/>
      <c r="E36" s="139" t="s">
        <v>33</v>
      </c>
      <c r="F36" s="141"/>
      <c r="G36" s="139" t="s">
        <v>51</v>
      </c>
      <c r="H36" s="141"/>
      <c r="I36" s="139">
        <v>3</v>
      </c>
      <c r="J36" s="140"/>
      <c r="K36" s="140"/>
      <c r="L36" s="140"/>
      <c r="M36" s="141"/>
      <c r="N36" s="146" t="s">
        <v>10</v>
      </c>
      <c r="O36" s="147"/>
      <c r="P36" s="155">
        <v>43343</v>
      </c>
      <c r="Q36" s="156"/>
      <c r="R36" s="71"/>
    </row>
    <row r="37" spans="1:18" ht="80.25" customHeight="1"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50"/>
      <c r="Q37" s="151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F753C7F9978541BE88E5AAB4976321" ma:contentTypeVersion="4" ma:contentTypeDescription="Crear nuevo documento." ma:contentTypeScope="" ma:versionID="fd9893127048276a78d94724cde76771">
  <xsd:schema xmlns:xsd="http://www.w3.org/2001/XMLSchema" xmlns:xs="http://www.w3.org/2001/XMLSchema" xmlns:p="http://schemas.microsoft.com/office/2006/metadata/properties" xmlns:ns2="cd09cc2a-b5dd-4b53-8bbf-4c299dd3bd70" xmlns:ns3="2febaad4-4a94-47d8-bd40-dd72d5026160" targetNamespace="http://schemas.microsoft.com/office/2006/metadata/properties" ma:root="true" ma:fieldsID="d8b93f2a6c5c077f1f9e28b8be7613e7" ns2:_="" ns3:_="">
    <xsd:import namespace="cd09cc2a-b5dd-4b53-8bbf-4c299dd3bd70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a_" minOccurs="0"/>
                <xsd:element ref="ns3:SharedWithUsers" minOccurs="0"/>
                <xsd:element ref="ns2:_x0023_" minOccurs="0"/>
                <xsd:element ref="ns2:_x002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9cc2a-b5dd-4b53-8bbf-4c299dd3bd70" elementFormDefault="qualified">
    <xsd:import namespace="http://schemas.microsoft.com/office/2006/documentManagement/types"/>
    <xsd:import namespace="http://schemas.microsoft.com/office/infopath/2007/PartnerControls"/>
    <xsd:element name="_x002a_" ma:index="8" nillable="true" ma:displayName="-" ma:internalName="_x002a_">
      <xsd:simpleType>
        <xsd:restriction base="dms:Text">
          <xsd:maxLength value="255"/>
        </xsd:restriction>
      </xsd:simpleType>
    </xsd:element>
    <xsd:element name="_x0023_" ma:index="10" nillable="true" ma:displayName="#" ma:internalName="_x0023_">
      <xsd:simpleType>
        <xsd:restriction base="dms:Number"/>
      </xsd:simpleType>
    </xsd:element>
    <xsd:element name="_x002f_" ma:index="11" nillable="true" ma:displayName="/" ma:internalName="_x002f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f_ xmlns="cd09cc2a-b5dd-4b53-8bbf-4c299dd3bd70" xsi:nil="true"/>
    <_x002a_ xmlns="cd09cc2a-b5dd-4b53-8bbf-4c299dd3bd70">Plan de Prevención de Fraude y Corrupción</_x002a_>
    <_x0023_ xmlns="cd09cc2a-b5dd-4b53-8bbf-4c299dd3bd70" xsi:nil="true"/>
  </documentManagement>
</p:properties>
</file>

<file path=customXml/itemProps1.xml><?xml version="1.0" encoding="utf-8"?>
<ds:datastoreItem xmlns:ds="http://schemas.openxmlformats.org/officeDocument/2006/customXml" ds:itemID="{065EAF56-B2F3-4309-B776-FEED22E075C0}"/>
</file>

<file path=customXml/itemProps2.xml><?xml version="1.0" encoding="utf-8"?>
<ds:datastoreItem xmlns:ds="http://schemas.openxmlformats.org/officeDocument/2006/customXml" ds:itemID="{CDA5FAE6-53ED-4729-8FD8-CB399607A6C8}"/>
</file>

<file path=customXml/itemProps3.xml><?xml version="1.0" encoding="utf-8"?>
<ds:datastoreItem xmlns:ds="http://schemas.openxmlformats.org/officeDocument/2006/customXml" ds:itemID="{C94DC7DD-1C39-4325-A7CC-CF3285845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Instrucciones</vt:lpstr>
      <vt:lpstr>RG1</vt:lpstr>
      <vt:lpstr>Monitoreo y Seguimiento RG1</vt:lpstr>
      <vt:lpstr>RG2</vt:lpstr>
      <vt:lpstr>Monitoreo y Seguimiento RG2</vt:lpstr>
      <vt:lpstr>RG3</vt:lpstr>
      <vt:lpstr>Monitoreo y Seguimiento RG3</vt:lpstr>
      <vt:lpstr>'Monitoreo y Seguimiento RG1'!Área_de_impresión</vt:lpstr>
      <vt:lpstr>'Monitoreo y Seguimiento RG2'!Área_de_impresión</vt:lpstr>
      <vt:lpstr>'Monitoreo y Seguimiento RG3'!Área_de_impresión</vt:lpstr>
      <vt:lpstr>'RG1'!Área_de_impresión</vt:lpstr>
      <vt:lpstr>'RG2'!Área_de_impresión</vt:lpstr>
      <vt:lpstr>'RG3'!Área_de_impresión</vt:lpstr>
      <vt:lpstr>'Monitoreo y Seguimiento RG1'!Títulos_a_imprimir</vt:lpstr>
      <vt:lpstr>'Monitoreo y Seguimiento RG2'!Títulos_a_imprimir</vt:lpstr>
      <vt:lpstr>'Monitoreo y Seguimiento RG3'!Títulos_a_imprimir</vt:lpstr>
      <vt:lpstr>'RG1'!Títulos_a_imprimir</vt:lpstr>
      <vt:lpstr>'RG2'!Títulos_a_imprimir</vt:lpstr>
      <vt:lpstr>'RG3'!Títulos_a_imprimir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Ana Libia Garzon Bohorquez</dc:creator>
  <cp:lastModifiedBy>Juan Rafael Lozano Rodriguez</cp:lastModifiedBy>
  <cp:lastPrinted>2015-10-07T23:19:01Z</cp:lastPrinted>
  <dcterms:created xsi:type="dcterms:W3CDTF">2015-06-22T21:28:44Z</dcterms:created>
  <dcterms:modified xsi:type="dcterms:W3CDTF">2021-09-22T21:49:37Z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0x0101007BF753C7F9978541BE88E5AAB4976321</vt:lpwstr>
  </property>
</Properties>
</file>