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jlozanor\Desktop\09_02_22 ITRC Seguimiento 31_01_22\"/>
    </mc:Choice>
  </mc:AlternateContent>
  <bookViews>
    <workbookView xWindow="-120" yWindow="-120" windowWidth="20736" windowHeight="11160" firstSheet="1" activeTab="5"/>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'RG1'!$A$1:$K$48</definedName>
    <definedName name="_xlnm.Print_Area" localSheetId="3">'RG2'!$A$1:$K$63</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'RG1'!$32:$33</definedName>
    <definedName name="_xlnm.Print_Titles" localSheetId="3">'RG2'!$32:$33</definedName>
    <definedName name="_xlnm.Print_Titles" localSheetId="5">'RG3'!$32:$33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H11" i="20"/>
  <c r="G11" i="20"/>
  <c r="F11" i="20"/>
  <c r="K11" i="20" s="1"/>
  <c r="L11" i="20" s="1"/>
  <c r="E11" i="20"/>
  <c r="D11" i="20"/>
  <c r="N11" i="20" s="1"/>
  <c r="O11" i="20" s="1"/>
  <c r="J56" i="19"/>
  <c r="K56" i="19" s="1"/>
  <c r="J55" i="19"/>
  <c r="K55" i="19" s="1"/>
  <c r="J48" i="19"/>
  <c r="K48" i="19" s="1"/>
  <c r="J47" i="19"/>
  <c r="K47" i="19" s="1"/>
  <c r="J46" i="19"/>
  <c r="K46" i="19" s="1"/>
  <c r="J45" i="19"/>
  <c r="K45" i="19" s="1"/>
  <c r="G11" i="18"/>
  <c r="O11" i="22" l="1"/>
  <c r="N12" i="22"/>
  <c r="O12"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3" i="20" l="1"/>
  <c r="O13" i="20" s="1"/>
  <c r="N13" i="22"/>
  <c r="O11" i="18"/>
  <c r="N12" i="18"/>
  <c r="N14" i="20" l="1"/>
  <c r="O14" i="20" s="1"/>
  <c r="O13" i="22"/>
  <c r="N14" i="22"/>
  <c r="O14" i="22" s="1"/>
  <c r="O12" i="18"/>
  <c r="N13" i="18"/>
  <c r="N15" i="20" l="1"/>
  <c r="O15" i="20" s="1"/>
  <c r="N15" i="22"/>
  <c r="O13" i="18"/>
  <c r="N14" i="18"/>
  <c r="N16" i="20" l="1"/>
  <c r="O16" i="20" s="1"/>
  <c r="O15" i="22"/>
  <c r="N16" i="22"/>
  <c r="O14" i="18"/>
  <c r="N15" i="18"/>
  <c r="O15" i="18" s="1"/>
  <c r="N17" i="20" l="1"/>
  <c r="O16" i="22"/>
  <c r="N17" i="22"/>
  <c r="N16" i="18"/>
  <c r="N18" i="20" l="1"/>
  <c r="O18" i="20" s="1"/>
  <c r="O17" i="20"/>
  <c r="O17" i="22"/>
  <c r="N18" i="22"/>
  <c r="O16" i="18"/>
  <c r="N17" i="18"/>
  <c r="N18" i="18" s="1"/>
  <c r="N19" i="20" l="1"/>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authors>
    <author>Maritza Lizeth Cardenas Cardozo</author>
    <author>Hector Andres Moreno Vasquez</author>
  </authors>
  <commentList>
    <comment ref="C32"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D32" authorId="1" shapeId="0">
      <text>
        <r>
          <rPr>
            <b/>
            <sz val="9"/>
            <color indexed="81"/>
            <rFont val="Tahoma"/>
            <family val="2"/>
          </rPr>
          <t xml:space="preserve">Agencia ITRC:
</t>
        </r>
        <r>
          <rPr>
            <sz val="9"/>
            <color indexed="81"/>
            <rFont val="Tahoma"/>
            <family val="2"/>
          </rPr>
          <t>Establezca las tareas que den cumplimiento a la acción/es propuestas que están alineadas al control propuesto</t>
        </r>
      </text>
    </comment>
    <comment ref="E32" authorId="0"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G32" authorId="0"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H32" authorId="0"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E33" authorId="1"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F33" authorId="1"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I33"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33"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authors>
    <author>Maritza Lizeth Cardenas Cardozo</author>
    <author>Hector Andres Moreno Vasquez</author>
  </authors>
  <commentList>
    <comment ref="C32"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D32" authorId="1" shapeId="0">
      <text>
        <r>
          <rPr>
            <b/>
            <sz val="9"/>
            <color indexed="81"/>
            <rFont val="Tahoma"/>
            <family val="2"/>
          </rPr>
          <t xml:space="preserve">Agencia ITRC:
</t>
        </r>
        <r>
          <rPr>
            <sz val="9"/>
            <color indexed="81"/>
            <rFont val="Tahoma"/>
            <family val="2"/>
          </rPr>
          <t>Establezca las tareas que den cumplimiento a la acción/es propuestas que están alineadas al control propuesto</t>
        </r>
      </text>
    </comment>
    <comment ref="E32" authorId="0"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G32" authorId="0"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H32" authorId="0"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E33" authorId="1"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F33" authorId="1"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I33"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33"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<sst xmlns="http://schemas.openxmlformats.org/spreadsheetml/2006/main" count="235" uniqueCount="104">
  <si>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</si>
  <si>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</si>
  <si>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</si>
  <si>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</si>
  <si>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</si>
  <si>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</si>
  <si>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</si>
  <si>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</si>
  <si>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</si>
  <si>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</si>
  <si>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</si>
  <si>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</si>
  <si>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</si>
  <si>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</si>
  <si>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</si>
  <si>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Este numero es el asignado a la inspección</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</si>
  <si>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</si>
  <si>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</si>
  <si>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Identificar la Entidad que esta formulando el PPFC</t>
  </si>
  <si>
    <t xml:space="preserve">% Avance </t>
  </si>
  <si>
    <t xml:space="preserve">Descripción  - evidencias </t>
  </si>
  <si>
    <t>Indicar la fecha en que la ITRC formalizó el  PPFC</t>
  </si>
  <si>
    <t>Señalar la fecha de corte del seguimiento (trimestre o periodo)</t>
  </si>
  <si>
    <t>Lineamientos para diligenciar el Plan de Prevención de Fraude  y Corrupción - PPFC</t>
  </si>
  <si>
    <r>
      <t xml:space="preserve">ID del hallazgo I. </t>
    </r>
    <r>
      <rPr>
        <sz val="11"/>
        <color theme="0" tint="-0.34998626667073579"/>
        <rFont val="Myriad Pro"/>
        <family val="2"/>
      </rPr>
      <t>(Esta identificación y descripción se encuentra en el informe final)</t>
    </r>
  </si>
  <si>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</si>
  <si>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</si>
  <si>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</si>
  <si>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</si>
  <si>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</si>
  <si>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</si>
  <si>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</si>
  <si>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</si>
  <si>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</si>
  <si>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</si>
  <si>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</si>
  <si>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</si>
  <si>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</si>
  <si>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</si>
  <si>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</si>
  <si>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</si>
  <si>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</si>
  <si>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</si>
  <si>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</si>
  <si>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</si>
  <si>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</si>
  <si>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</si>
  <si>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</si>
  <si>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</si>
  <si>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</si>
  <si>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</si>
  <si>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</si>
  <si>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</si>
  <si>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</si>
  <si>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</si>
  <si>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</si>
  <si>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</si>
  <si>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</si>
  <si>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</si>
  <si>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</si>
  <si>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</si>
  <si>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</si>
  <si>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</si>
  <si>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</si>
  <si>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</si>
  <si>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</si>
  <si>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DIAN</t>
  </si>
  <si>
    <t>Documento con requerimientos funcionales</t>
  </si>
  <si>
    <t>Establecer el análisis y diseño de la solución</t>
  </si>
  <si>
    <t>Documento con el análisis y diseño</t>
  </si>
  <si>
    <t>Desarrollar, probar e implementar la solución planeada</t>
  </si>
  <si>
    <t>Puesta en producción de la solución</t>
  </si>
  <si>
    <t>Levantar requerimientos funcionales del servicio solicitado</t>
  </si>
  <si>
    <t>Reforzar el correcto diligenciamiento de las actas y formatos en control previo y simultaneo.</t>
  </si>
  <si>
    <t xml:space="preserve">Capacitación  sobre el correcto diligenciamiento de las actas de inspección, de aprehensión y autos comisorios gestionados en inspección aduanera. </t>
  </si>
  <si>
    <t>Lista de asistencia a la capacitación</t>
  </si>
  <si>
    <t xml:space="preserve">Verificar que las actuaciones de los funcionarios de la operación aduanera se encuentren cobijadas mediante auto comisorio debidamente expedido  </t>
  </si>
  <si>
    <t>Realizar verificación mensual aleatoria de las actas de hechos, inspección y aprehensión; cuyas actuaciones deben contar con su respectivo auto comisorio donde se evidencie que el funcionario fue comisionado.</t>
  </si>
  <si>
    <t>Informe de resultados de la verificación</t>
  </si>
  <si>
    <t xml:space="preserve">Fortalecer el conocimiento respecto a los procedimientos e instructivos para la inspección aduanera. </t>
  </si>
  <si>
    <t>Fortalecer  las actividades que adelantan los funcionarios en el  diligenciamientos y registro de la información del formato Control y Seguimiento Aprehensiones FT-FL-2205  .</t>
  </si>
  <si>
    <t xml:space="preserve">Capacitación sobre el correcto diligenciamiento y registro de la información en el formato Control y Seguimiento Aprehensiones FT-FL-2205  . </t>
  </si>
  <si>
    <t xml:space="preserve">Realizar reunión conjunta con el objetivo de exponer las situaciones presentadas. </t>
  </si>
  <si>
    <t>Reunión y retroalimentación trimestral conjunta para la revisión sobre la completitud de la entrega de los insumos para conformar los expedientes.</t>
  </si>
  <si>
    <t>1. Lista de asistencia 
2. Acta de los puntos tratados.</t>
  </si>
  <si>
    <t>1. Memorando 
2. Lista de socialización memorando</t>
  </si>
  <si>
    <t>Informes (3 por cada seccional)</t>
  </si>
  <si>
    <t>Registros de asistencia (2 por cada seccional)</t>
  </si>
  <si>
    <t>Poner en servicio el sistema que apoye el control del proceso de decomiso</t>
  </si>
  <si>
    <t>Lineamiento</t>
  </si>
  <si>
    <t>Procedimiento Revisado</t>
  </si>
  <si>
    <t>Capacitación sobre los procedimiento Nacionalización de Mercancías PR-COA-0188, Medidas Cautelares PR-COA-0396 y el instructivo IN-COA-0151 en lo concerniente a las actuaciones en la diligencia de inspección aduanera.</t>
  </si>
  <si>
    <t>Impartir lineamientos para el control de la radicación de la entrega física del acta de aprehensión y sus insumos a Fiscalización.</t>
  </si>
  <si>
    <t>Elaborar memorando impartiendo lineamientos para el control de la radicación del acta de aprehensión y sus insumos entregados a Fiscalización</t>
  </si>
  <si>
    <t>Presentar un informe trimestral con el análisis de las verificaciones, que permitan establecer la completitud e idoneidad de la información allegada, para gestionar el proceso de decomiso.</t>
  </si>
  <si>
    <t>Cada Dirección Seccional elabora un informe trimestral con los resultados encontrados en las verificaciones realizadas, en donde deben incluir las estrategias para el mejoramiento del proceso. En cada informe se debe evidenciar mínimo una verificación aleatoria del 30% de las operaciones sucedidas en el período observado.</t>
  </si>
  <si>
    <t>Realizar 2 reuniones con los funcionarios de las unidades aprehensoras de la seccional, para brindar una socialización de los lineamientos  establecidos para la ejecución de las acciones de control y decomisos.</t>
  </si>
  <si>
    <t>Cada Dirección Seccional debe coordinar y ejecutar 2 capacitaciones, una cada trimestre, con los funcionarios de las unidades aprehensoras de su Dirección Seccional</t>
  </si>
  <si>
    <t>Proferir el lineamiento con las orientaciones para el envío de insumos al proceso de fiscalización cambiaria de cada Dirección Seccional</t>
  </si>
  <si>
    <t>Elaborar el documento con los lineamientos para el cumplimiento de todas las Divisiones de Fiscalización</t>
  </si>
  <si>
    <t>Socializar el lineamiento a todas las Divisiones de Fiscalización que ejecuten el proceso de decomiso.</t>
  </si>
  <si>
    <t>Correo electrónico</t>
  </si>
  <si>
    <t>Evaluar el procedimiento de decomiso y la posible inclusión de actividades relacionadas con remisión de insumos a otros procesos.</t>
  </si>
  <si>
    <t>Efectuar la revisión del procedimiento, tanto en sus acápites textuales como en el flujograma.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</si>
</sst>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12"/>
      <color theme="1"/>
      <name val="Arial"/>
      <family val="2"/>
    </font>
    <font>
      <sz val="11"/>
      <color theme="1"/>
      <name val="Arial"/>
      <family val="2"/>
    </font>
    <font>
      <sz val="11"/>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theme="5" tint="0.79998168889431442"/>
        <bgColor indexed="64"/>
      </patternFill>
    </fill>
  </fills>
  <borders count="45">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right style="hair">
        <color theme="3"/>
      </right>
      <top style="hair">
        <color theme="3"/>
      </top>
      <bottom style="hair">
        <color theme="3"/>
      </bottom>
      <diagonal/>
    </border>
    <border>
      <left/>
      <right style="thin">
        <color indexed="64"/>
      </right>
      <top style="thin">
        <color theme="3"/>
      </top>
      <bottom style="thin">
        <color theme="3"/>
      </bottom>
      <diagonal/>
    </border>
  </borders>
  <cellStyleXfs count="3">
    <xf numFmtId="0" fontId="0" fillId="0" borderId="0"/>
    <xf numFmtId="0" fontId="1" fillId="0" borderId="0"/>
    <xf numFmtId="9" fontId="28" fillId="0" borderId="0" applyFont="0" applyFill="0" applyBorder="0" applyAlignment="0" applyProtection="0"/>
  </cellStyleXfs>
  <cellXfs count="203">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3"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14" fontId="32" fillId="0" borderId="11" xfId="0" applyNumberFormat="1" applyFont="1" applyBorder="1" applyAlignment="1">
      <alignment horizontal="center" vertical="top" wrapText="1"/>
    </xf>
    <xf numFmtId="0" fontId="32" fillId="2" borderId="12" xfId="0" applyFont="1" applyFill="1" applyBorder="1" applyAlignment="1">
      <alignment horizontal="left" vertical="top" wrapText="1"/>
    </xf>
    <xf numFmtId="0" fontId="32" fillId="2" borderId="12" xfId="0" applyFont="1" applyFill="1" applyBorder="1" applyAlignment="1">
      <alignment vertical="top" wrapText="1"/>
    </xf>
    <xf numFmtId="0" fontId="32" fillId="2" borderId="11" xfId="0" applyFont="1" applyFill="1" applyBorder="1" applyAlignment="1">
      <alignment horizontal="center" vertical="top" wrapText="1"/>
    </xf>
    <xf numFmtId="0" fontId="32" fillId="2"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13" fillId="2" borderId="43" xfId="0" applyFont="1" applyFill="1" applyBorder="1" applyAlignment="1">
      <alignment horizontal="center" vertical="top" wrapText="1"/>
    </xf>
    <xf numFmtId="0" fontId="14" fillId="4" borderId="22" xfId="0" applyFont="1" applyFill="1" applyBorder="1" applyAlignment="1">
      <alignment horizontal="center" vertical="center" wrapText="1"/>
    </xf>
    <xf numFmtId="0" fontId="32" fillId="2" borderId="29" xfId="0" applyFont="1" applyFill="1" applyBorder="1" applyAlignment="1">
      <alignment horizontal="left" vertical="top" wrapText="1"/>
    </xf>
    <xf numFmtId="0" fontId="32" fillId="2" borderId="29" xfId="0" applyFont="1" applyFill="1" applyBorder="1" applyAlignment="1">
      <alignment vertical="top" wrapText="1"/>
    </xf>
    <xf numFmtId="0" fontId="32" fillId="2" borderId="19" xfId="0" applyNumberFormat="1" applyFont="1" applyFill="1" applyBorder="1" applyAlignment="1">
      <alignment horizontal="center" vertical="top" wrapText="1"/>
    </xf>
    <xf numFmtId="0" fontId="32" fillId="2" borderId="19" xfId="0" applyFont="1" applyFill="1" applyBorder="1" applyAlignment="1">
      <alignment horizontal="center" vertical="top" wrapText="1"/>
    </xf>
    <xf numFmtId="14" fontId="32" fillId="2" borderId="19" xfId="0" applyNumberFormat="1" applyFont="1" applyFill="1" applyBorder="1" applyAlignment="1">
      <alignment horizontal="center" vertical="top" wrapText="1"/>
    </xf>
    <xf numFmtId="9" fontId="2" fillId="2" borderId="19" xfId="0" applyNumberFormat="1" applyFont="1" applyFill="1" applyBorder="1" applyAlignment="1">
      <alignment horizontal="center" vertical="top" wrapText="1"/>
    </xf>
    <xf numFmtId="0" fontId="27" fillId="2" borderId="26" xfId="1" applyFont="1" applyFill="1" applyBorder="1" applyAlignment="1">
      <alignment horizontal="center" vertical="center"/>
    </xf>
    <xf numFmtId="14" fontId="27" fillId="2" borderId="20" xfId="1" applyNumberFormat="1" applyFont="1" applyFill="1" applyBorder="1" applyAlignment="1">
      <alignment horizontal="center" vertical="center"/>
    </xf>
    <xf numFmtId="0" fontId="8" fillId="4" borderId="30" xfId="0" applyFont="1" applyFill="1" applyBorder="1" applyAlignment="1">
      <alignment horizontal="center" vertical="center" wrapText="1"/>
    </xf>
    <xf numFmtId="14" fontId="27" fillId="2" borderId="26" xfId="1" applyNumberFormat="1"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22" xfId="0" applyFont="1" applyFill="1" applyBorder="1" applyAlignment="1">
      <alignment horizontal="center" vertical="center"/>
    </xf>
    <xf numFmtId="0" fontId="8" fillId="4" borderId="19" xfId="0"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8" fillId="3" borderId="0" xfId="0" applyFont="1" applyFill="1" applyBorder="1" applyAlignment="1">
      <alignment horizontal="left" vertical="center"/>
    </xf>
    <xf numFmtId="0" fontId="4" fillId="2" borderId="8" xfId="0" applyFont="1" applyFill="1" applyBorder="1" applyAlignment="1">
      <alignment horizontal="left"/>
    </xf>
    <xf numFmtId="0" fontId="4" fillId="2" borderId="8" xfId="0" applyFont="1" applyFill="1" applyBorder="1" applyAlignment="1">
      <alignment horizontal="left" wrapText="1"/>
    </xf>
    <xf numFmtId="0" fontId="2" fillId="2" borderId="35"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3" fillId="2" borderId="20"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27" fillId="2" borderId="44" xfId="1"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8" fillId="4" borderId="12"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27" fillId="2" borderId="27" xfId="1" applyFont="1" applyFill="1" applyBorder="1" applyAlignment="1">
      <alignment horizontal="center" vertical="center"/>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24" xfId="0" applyFont="1" applyFill="1" applyBorder="1" applyAlignment="1">
      <alignment horizontal="center"/>
    </xf>
    <xf numFmtId="0" fontId="2" fillId="2" borderId="37"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5" borderId="30" xfId="0" applyFont="1" applyFill="1" applyBorder="1" applyAlignment="1">
      <alignment horizontal="center" vertical="center" wrapText="1"/>
    </xf>
    <xf numFmtId="0" fontId="2" fillId="2" borderId="20" xfId="0" applyFont="1" applyFill="1" applyBorder="1" applyAlignment="1">
      <alignment horizontal="center"/>
    </xf>
    <xf numFmtId="0" fontId="24" fillId="2" borderId="20" xfId="0" applyFont="1" applyFill="1" applyBorder="1" applyAlignment="1">
      <alignment horizontal="center" vertical="center" wrapText="1"/>
    </xf>
    <xf numFmtId="0" fontId="27" fillId="2" borderId="20" xfId="1" applyFont="1" applyFill="1" applyBorder="1" applyAlignment="1">
      <alignment horizontal="center" vertical="center"/>
    </xf>
    <xf numFmtId="0" fontId="4" fillId="2" borderId="7"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9" xfId="0" applyFont="1" applyFill="1" applyBorder="1" applyAlignment="1">
      <alignment horizontal="left" wrapText="1"/>
    </xf>
    <xf numFmtId="0" fontId="8" fillId="4" borderId="13" xfId="0"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14" fontId="27" fillId="2" borderId="36" xfId="1" applyNumberFormat="1" applyFont="1" applyFill="1" applyBorder="1" applyAlignment="1">
      <alignment horizontal="center" vertical="center"/>
    </xf>
    <xf numFmtId="0" fontId="33" fillId="6" borderId="12" xfId="0" applyFont="1" applyFill="1" applyBorder="1" applyAlignment="1">
      <alignment horizontal="justify" vertical="top" wrapText="1"/>
    </xf>
    <xf numFmtId="0" fontId="33" fillId="6" borderId="29" xfId="0" applyFont="1" applyFill="1" applyBorder="1" applyAlignment="1">
      <alignment horizontal="justify" vertical="top" wrapText="1"/>
    </xf>
    <xf numFmtId="0" fontId="33" fillId="6" borderId="11" xfId="0" applyFont="1" applyFill="1" applyBorder="1" applyAlignment="1">
      <alignment vertical="center" wrapText="1"/>
    </xf>
    <xf numFmtId="0" fontId="33" fillId="6" borderId="11" xfId="0" applyFont="1" applyFill="1" applyBorder="1" applyAlignment="1">
      <alignment horizontal="center" vertical="center" wrapText="1"/>
    </xf>
    <xf numFmtId="1" fontId="33" fillId="6" borderId="11" xfId="0" applyNumberFormat="1" applyFont="1" applyFill="1" applyBorder="1" applyAlignment="1">
      <alignment horizontal="center" vertical="center" wrapText="1"/>
    </xf>
    <xf numFmtId="14" fontId="33" fillId="6" borderId="11" xfId="0" applyNumberFormat="1" applyFont="1" applyFill="1" applyBorder="1" applyAlignment="1">
      <alignment vertical="center" wrapText="1"/>
    </xf>
    <xf numFmtId="14" fontId="33" fillId="6" borderId="11" xfId="0" applyNumberFormat="1" applyFont="1" applyFill="1" applyBorder="1" applyAlignment="1">
      <alignment horizontal="center" vertical="center" wrapText="1"/>
    </xf>
    <xf numFmtId="9" fontId="9" fillId="6" borderId="11" xfId="0" applyNumberFormat="1" applyFont="1" applyFill="1" applyBorder="1" applyAlignment="1">
      <alignment horizontal="center" vertical="center" wrapText="1"/>
    </xf>
    <xf numFmtId="0" fontId="33" fillId="6" borderId="20" xfId="0" applyFont="1" applyFill="1" applyBorder="1" applyAlignment="1">
      <alignment horizontal="justify" vertical="top" wrapText="1"/>
    </xf>
    <xf numFmtId="0" fontId="33" fillId="6" borderId="20" xfId="0" applyFont="1" applyFill="1" applyBorder="1" applyAlignment="1">
      <alignment horizontal="center" vertical="top" wrapText="1"/>
    </xf>
    <xf numFmtId="0" fontId="33" fillId="6" borderId="20" xfId="0" applyFont="1" applyFill="1" applyBorder="1" applyAlignment="1">
      <alignment horizontal="center" vertical="center" wrapText="1"/>
    </xf>
    <xf numFmtId="14" fontId="33" fillId="6" borderId="20" xfId="0" applyNumberFormat="1" applyFont="1" applyFill="1" applyBorder="1" applyAlignment="1">
      <alignment horizontal="center" vertical="top" wrapText="1"/>
    </xf>
    <xf numFmtId="14" fontId="33" fillId="6" borderId="20" xfId="0" applyNumberFormat="1" applyFont="1" applyFill="1" applyBorder="1" applyAlignment="1">
      <alignment horizontal="center" vertical="center" wrapText="1"/>
    </xf>
    <xf numFmtId="14" fontId="34" fillId="6" borderId="20" xfId="0" applyNumberFormat="1" applyFont="1" applyFill="1" applyBorder="1" applyAlignment="1">
      <alignment horizontal="center" vertical="center" wrapText="1"/>
    </xf>
    <xf numFmtId="14" fontId="33" fillId="6" borderId="20" xfId="0" applyNumberFormat="1" applyFont="1" applyFill="1" applyBorder="1" applyAlignment="1">
      <alignment vertical="center"/>
    </xf>
    <xf numFmtId="9" fontId="9" fillId="6" borderId="20" xfId="0" applyNumberFormat="1" applyFont="1" applyFill="1" applyBorder="1" applyAlignment="1">
      <alignment horizontal="center" vertical="center" wrapText="1"/>
    </xf>
    <xf numFmtId="9" fontId="9" fillId="6" borderId="20" xfId="0" applyNumberFormat="1" applyFont="1" applyFill="1" applyBorder="1" applyAlignment="1">
      <alignment horizontal="center" vertical="top" wrapText="1"/>
    </xf>
    <xf numFmtId="9" fontId="0" fillId="6" borderId="20" xfId="0" applyNumberFormat="1" applyFont="1" applyFill="1" applyBorder="1" applyAlignment="1">
      <alignment horizontal="center" vertical="center"/>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85725</xdr:rowOff>
    </xdr:from>
    <xdr:to>
      <xdr:col>2</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466725</xdr:colOff>
      <xdr:row>46</xdr:row>
      <xdr:rowOff>352425</xdr:rowOff>
    </xdr:from>
    <xdr:to>
      <xdr:col>5</xdr:col>
      <xdr:colOff>492258</xdr:colOff>
      <xdr:row>46</xdr:row>
      <xdr:rowOff>663521</xdr:rowOff>
    </xdr:to>
    <xdr:pic>
      <xdr:nvPicPr>
        <xdr:cNvPr id="3" name="Imagen 2">
          <a:extLst>
            <a:ext uri="{FF2B5EF4-FFF2-40B4-BE49-F238E27FC236}">
              <a16:creationId xmlns:a16="http://schemas.microsoft.com/office/drawing/2014/main" id="{986AE9CC-2528-43B1-913A-E41DA050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0" y="16402050"/>
          <a:ext cx="7772400" cy="3110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1108364</xdr:colOff>
      <xdr:row>36</xdr:row>
      <xdr:rowOff>606137</xdr:rowOff>
    </xdr:from>
    <xdr:to>
      <xdr:col>9</xdr:col>
      <xdr:colOff>892118</xdr:colOff>
      <xdr:row>36</xdr:row>
      <xdr:rowOff>796637</xdr:rowOff>
    </xdr:to>
    <xdr:pic>
      <xdr:nvPicPr>
        <xdr:cNvPr id="5" name="Imagen 4">
          <a:extLst>
            <a:ext uri="{FF2B5EF4-FFF2-40B4-BE49-F238E27FC236}">
              <a16:creationId xmlns:a16="http://schemas.microsoft.com/office/drawing/2014/main" id="{CED24113-A9FB-4F04-987A-4B1E9D235BF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3546" y="12642273"/>
          <a:ext cx="5152390" cy="1905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66675</xdr:rowOff>
    </xdr:from>
    <xdr:to>
      <xdr:col>2</xdr:col>
      <xdr:colOff>390525</xdr:colOff>
      <xdr:row>5</xdr:row>
      <xdr:rowOff>28575</xdr:rowOff>
    </xdr:to>
    <xdr:pic>
      <xdr:nvPicPr>
        <xdr:cNvPr id="4" name="Imagen 2">
          <a:extLst>
            <a:ext uri="{FF2B5EF4-FFF2-40B4-BE49-F238E27FC236}">
              <a16:creationId xmlns:a16="http://schemas.microsoft.com/office/drawing/2014/main"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895350</xdr:colOff>
      <xdr:row>61</xdr:row>
      <xdr:rowOff>771525</xdr:rowOff>
    </xdr:from>
    <xdr:to>
      <xdr:col>4</xdr:col>
      <xdr:colOff>282314</xdr:colOff>
      <xdr:row>61</xdr:row>
      <xdr:rowOff>962025</xdr:rowOff>
    </xdr:to>
    <xdr:pic>
      <xdr:nvPicPr>
        <xdr:cNvPr id="5" name="Imagen 4">
          <a:extLst>
            <a:ext uri="{FF2B5EF4-FFF2-40B4-BE49-F238E27FC236}">
              <a16:creationId xmlns:a16="http://schemas.microsoft.com/office/drawing/2014/main" id="{011E34B3-4BCD-44A4-8F4F-F6DFDA6106C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71875" y="16821150"/>
          <a:ext cx="5152390" cy="1905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225136</xdr:colOff>
      <xdr:row>36</xdr:row>
      <xdr:rowOff>692727</xdr:rowOff>
    </xdr:from>
    <xdr:to>
      <xdr:col>12</xdr:col>
      <xdr:colOff>389890</xdr:colOff>
      <xdr:row>36</xdr:row>
      <xdr:rowOff>883227</xdr:rowOff>
    </xdr:to>
    <xdr:pic>
      <xdr:nvPicPr>
        <xdr:cNvPr id="5" name="Imagen 4">
          <a:extLst>
            <a:ext uri="{FF2B5EF4-FFF2-40B4-BE49-F238E27FC236}">
              <a16:creationId xmlns:a16="http://schemas.microsoft.com/office/drawing/2014/main" id="{FE893509-CDAB-4941-947F-5E51402DCA1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7727" y="12728863"/>
          <a:ext cx="5152390" cy="1905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657225</xdr:colOff>
      <xdr:row>59</xdr:row>
      <xdr:rowOff>723900</xdr:rowOff>
    </xdr:from>
    <xdr:to>
      <xdr:col>8</xdr:col>
      <xdr:colOff>8890</xdr:colOff>
      <xdr:row>59</xdr:row>
      <xdr:rowOff>914400</xdr:rowOff>
    </xdr:to>
    <xdr:pic>
      <xdr:nvPicPr>
        <xdr:cNvPr id="5" name="Imagen 4">
          <a:extLst>
            <a:ext uri="{FF2B5EF4-FFF2-40B4-BE49-F238E27FC236}">
              <a16:creationId xmlns:a16="http://schemas.microsoft.com/office/drawing/2014/main" id="{E1FDB9B7-92CE-463A-82FC-2A1C5F67C54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16773525"/>
          <a:ext cx="5152390" cy="1905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848591</xdr:colOff>
      <xdr:row>36</xdr:row>
      <xdr:rowOff>606136</xdr:rowOff>
    </xdr:from>
    <xdr:to>
      <xdr:col>12</xdr:col>
      <xdr:colOff>1013345</xdr:colOff>
      <xdr:row>36</xdr:row>
      <xdr:rowOff>796636</xdr:rowOff>
    </xdr:to>
    <xdr:pic>
      <xdr:nvPicPr>
        <xdr:cNvPr id="5" name="Imagen 4">
          <a:extLst>
            <a:ext uri="{FF2B5EF4-FFF2-40B4-BE49-F238E27FC236}">
              <a16:creationId xmlns:a16="http://schemas.microsoft.com/office/drawing/2014/main" id="{775ABA6B-3C12-480B-A87A-FC773BA9F5B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31182" y="12642272"/>
          <a:ext cx="5152390" cy="190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17" workbookViewId="0">
      <selection activeCell="B3" sqref="B3:K26"/>
    </sheetView>
  </sheetViews>
  <sheetFormatPr baseColWidth="10" defaultColWidth="11.44140625" defaultRowHeight="13.8"/>
  <cols>
    <col min="1" max="1" width="4.44140625" style="26" customWidth="1"/>
    <col min="2" max="11" width="14.33203125" style="26" customWidth="1"/>
    <col min="12" max="16384" width="11.44140625" style="26"/>
  </cols>
  <sheetData>
    <row r="1" spans="2:16">
      <c r="B1" s="27"/>
      <c r="C1" s="27"/>
      <c r="D1" s="27"/>
      <c r="E1" s="27"/>
      <c r="F1" s="27"/>
      <c r="G1" s="27"/>
      <c r="H1" s="27"/>
      <c r="I1" s="27"/>
      <c r="J1" s="27"/>
      <c r="K1" s="27"/>
      <c r="L1" s="27"/>
      <c r="M1" s="27"/>
      <c r="N1" s="27"/>
      <c r="O1" s="27"/>
      <c r="P1" s="27"/>
    </row>
    <row r="2" spans="2:16" ht="63.75" customHeight="1">
      <c r="B2" s="102" t="s">
        <v>23</v>
      </c>
      <c r="C2" s="103"/>
      <c r="D2" s="103"/>
      <c r="E2" s="103"/>
      <c r="F2" s="103"/>
      <c r="G2" s="103"/>
      <c r="H2" s="103"/>
      <c r="I2" s="103"/>
      <c r="J2" s="103"/>
      <c r="K2" s="104"/>
      <c r="L2" s="27"/>
      <c r="M2" s="27"/>
      <c r="N2" s="27"/>
      <c r="O2" s="27"/>
      <c r="P2" s="27"/>
    </row>
    <row r="3" spans="2:16" s="28" customFormat="1" ht="24.75" customHeight="1">
      <c r="B3" s="105" t="s">
        <v>58</v>
      </c>
      <c r="C3" s="106"/>
      <c r="D3" s="106"/>
      <c r="E3" s="106"/>
      <c r="F3" s="106"/>
      <c r="G3" s="106"/>
      <c r="H3" s="106"/>
      <c r="I3" s="106"/>
      <c r="J3" s="106"/>
      <c r="K3" s="107"/>
      <c r="L3" s="29"/>
      <c r="M3" s="29"/>
      <c r="N3" s="29"/>
      <c r="O3" s="29"/>
      <c r="P3" s="29"/>
    </row>
    <row r="4" spans="2:16" ht="24.75" customHeight="1">
      <c r="B4" s="108"/>
      <c r="C4" s="109"/>
      <c r="D4" s="109"/>
      <c r="E4" s="109"/>
      <c r="F4" s="109"/>
      <c r="G4" s="109"/>
      <c r="H4" s="109"/>
      <c r="I4" s="109"/>
      <c r="J4" s="109"/>
      <c r="K4" s="110"/>
      <c r="L4" s="27"/>
      <c r="M4" s="27"/>
      <c r="N4" s="27"/>
      <c r="O4" s="27"/>
      <c r="P4" s="27"/>
    </row>
    <row r="5" spans="2:16" ht="24.75" customHeight="1">
      <c r="B5" s="108"/>
      <c r="C5" s="109"/>
      <c r="D5" s="109"/>
      <c r="E5" s="109"/>
      <c r="F5" s="109"/>
      <c r="G5" s="109"/>
      <c r="H5" s="109"/>
      <c r="I5" s="109"/>
      <c r="J5" s="109"/>
      <c r="K5" s="110"/>
      <c r="L5" s="27"/>
      <c r="M5" s="27"/>
      <c r="N5" s="27"/>
      <c r="O5" s="27"/>
      <c r="P5" s="27"/>
    </row>
    <row r="6" spans="2:16" ht="24.75" customHeight="1">
      <c r="B6" s="108"/>
      <c r="C6" s="109"/>
      <c r="D6" s="109"/>
      <c r="E6" s="109"/>
      <c r="F6" s="109"/>
      <c r="G6" s="109"/>
      <c r="H6" s="109"/>
      <c r="I6" s="109"/>
      <c r="J6" s="109"/>
      <c r="K6" s="110"/>
      <c r="L6" s="27"/>
      <c r="M6" s="27"/>
      <c r="N6" s="27"/>
      <c r="O6" s="27"/>
      <c r="P6" s="27"/>
    </row>
    <row r="7" spans="2:16" ht="24.75" customHeight="1">
      <c r="B7" s="108"/>
      <c r="C7" s="109"/>
      <c r="D7" s="109"/>
      <c r="E7" s="109"/>
      <c r="F7" s="109"/>
      <c r="G7" s="109"/>
      <c r="H7" s="109"/>
      <c r="I7" s="109"/>
      <c r="J7" s="109"/>
      <c r="K7" s="110"/>
      <c r="L7" s="27"/>
      <c r="M7" s="27"/>
      <c r="N7" s="27"/>
      <c r="O7" s="27"/>
      <c r="P7" s="27"/>
    </row>
    <row r="8" spans="2:16" ht="24.75" customHeight="1">
      <c r="B8" s="108"/>
      <c r="C8" s="109"/>
      <c r="D8" s="109"/>
      <c r="E8" s="109"/>
      <c r="F8" s="109"/>
      <c r="G8" s="109"/>
      <c r="H8" s="109"/>
      <c r="I8" s="109"/>
      <c r="J8" s="109"/>
      <c r="K8" s="110"/>
      <c r="L8" s="27"/>
      <c r="M8" s="27"/>
      <c r="N8" s="27"/>
      <c r="O8" s="27"/>
      <c r="P8" s="27"/>
    </row>
    <row r="9" spans="2:16" ht="24.75" customHeight="1">
      <c r="B9" s="108"/>
      <c r="C9" s="109"/>
      <c r="D9" s="109"/>
      <c r="E9" s="109"/>
      <c r="F9" s="109"/>
      <c r="G9" s="109"/>
      <c r="H9" s="109"/>
      <c r="I9" s="109"/>
      <c r="J9" s="109"/>
      <c r="K9" s="110"/>
      <c r="L9" s="27"/>
      <c r="M9" s="27"/>
      <c r="N9" s="27"/>
      <c r="O9" s="27"/>
      <c r="P9" s="27"/>
    </row>
    <row r="10" spans="2:16" ht="24.75" customHeight="1">
      <c r="B10" s="108"/>
      <c r="C10" s="109"/>
      <c r="D10" s="109"/>
      <c r="E10" s="109"/>
      <c r="F10" s="109"/>
      <c r="G10" s="109"/>
      <c r="H10" s="109"/>
      <c r="I10" s="109"/>
      <c r="J10" s="109"/>
      <c r="K10" s="110"/>
      <c r="L10" s="27"/>
      <c r="M10" s="27"/>
      <c r="N10" s="27"/>
      <c r="O10" s="27"/>
      <c r="P10" s="27"/>
    </row>
    <row r="11" spans="2:16" ht="24.75" customHeight="1">
      <c r="B11" s="108"/>
      <c r="C11" s="109"/>
      <c r="D11" s="109"/>
      <c r="E11" s="109"/>
      <c r="F11" s="109"/>
      <c r="G11" s="109"/>
      <c r="H11" s="109"/>
      <c r="I11" s="109"/>
      <c r="J11" s="109"/>
      <c r="K11" s="110"/>
      <c r="L11" s="27"/>
      <c r="M11" s="27"/>
      <c r="N11" s="27"/>
      <c r="O11" s="27"/>
      <c r="P11" s="27"/>
    </row>
    <row r="12" spans="2:16" ht="24.75" customHeight="1">
      <c r="B12" s="108"/>
      <c r="C12" s="109"/>
      <c r="D12" s="109"/>
      <c r="E12" s="109"/>
      <c r="F12" s="109"/>
      <c r="G12" s="109"/>
      <c r="H12" s="109"/>
      <c r="I12" s="109"/>
      <c r="J12" s="109"/>
      <c r="K12" s="110"/>
      <c r="L12" s="27"/>
      <c r="M12" s="27"/>
      <c r="N12" s="27"/>
      <c r="O12" s="27"/>
      <c r="P12" s="27"/>
    </row>
    <row r="13" spans="2:16" ht="24.75" customHeight="1">
      <c r="B13" s="108"/>
      <c r="C13" s="109"/>
      <c r="D13" s="109"/>
      <c r="E13" s="109"/>
      <c r="F13" s="109"/>
      <c r="G13" s="109"/>
      <c r="H13" s="109"/>
      <c r="I13" s="109"/>
      <c r="J13" s="109"/>
      <c r="K13" s="110"/>
      <c r="L13" s="27"/>
      <c r="M13" s="27"/>
      <c r="N13" s="27"/>
      <c r="O13" s="27"/>
      <c r="P13" s="27"/>
    </row>
    <row r="14" spans="2:16" ht="24.75" customHeight="1">
      <c r="B14" s="108"/>
      <c r="C14" s="109"/>
      <c r="D14" s="109"/>
      <c r="E14" s="109"/>
      <c r="F14" s="109"/>
      <c r="G14" s="109"/>
      <c r="H14" s="109"/>
      <c r="I14" s="109"/>
      <c r="J14" s="109"/>
      <c r="K14" s="110"/>
      <c r="L14" s="27"/>
      <c r="M14" s="27"/>
      <c r="N14" s="27"/>
      <c r="O14" s="27"/>
      <c r="P14" s="27"/>
    </row>
    <row r="15" spans="2:16" ht="24.75" customHeight="1">
      <c r="B15" s="108"/>
      <c r="C15" s="109"/>
      <c r="D15" s="109"/>
      <c r="E15" s="109"/>
      <c r="F15" s="109"/>
      <c r="G15" s="109"/>
      <c r="H15" s="109"/>
      <c r="I15" s="109"/>
      <c r="J15" s="109"/>
      <c r="K15" s="110"/>
      <c r="L15" s="27"/>
      <c r="M15" s="27"/>
      <c r="N15" s="27"/>
      <c r="O15" s="27"/>
      <c r="P15" s="27"/>
    </row>
    <row r="16" spans="2:16" ht="24.75" customHeight="1">
      <c r="B16" s="108"/>
      <c r="C16" s="109"/>
      <c r="D16" s="109"/>
      <c r="E16" s="109"/>
      <c r="F16" s="109"/>
      <c r="G16" s="109"/>
      <c r="H16" s="109"/>
      <c r="I16" s="109"/>
      <c r="J16" s="109"/>
      <c r="K16" s="110"/>
      <c r="L16" s="27"/>
      <c r="M16" s="27"/>
      <c r="N16" s="27"/>
      <c r="O16" s="27"/>
      <c r="P16" s="27"/>
    </row>
    <row r="17" spans="2:16" ht="24.75" customHeight="1">
      <c r="B17" s="108"/>
      <c r="C17" s="109"/>
      <c r="D17" s="109"/>
      <c r="E17" s="109"/>
      <c r="F17" s="109"/>
      <c r="G17" s="109"/>
      <c r="H17" s="109"/>
      <c r="I17" s="109"/>
      <c r="J17" s="109"/>
      <c r="K17" s="110"/>
      <c r="L17" s="27"/>
      <c r="M17" s="27"/>
      <c r="N17" s="27"/>
      <c r="O17" s="27"/>
      <c r="P17" s="27"/>
    </row>
    <row r="18" spans="2:16" ht="24" customHeight="1">
      <c r="B18" s="108"/>
      <c r="C18" s="109"/>
      <c r="D18" s="109"/>
      <c r="E18" s="109"/>
      <c r="F18" s="109"/>
      <c r="G18" s="109"/>
      <c r="H18" s="109"/>
      <c r="I18" s="109"/>
      <c r="J18" s="109"/>
      <c r="K18" s="110"/>
      <c r="L18" s="27"/>
      <c r="M18" s="27"/>
      <c r="N18" s="27"/>
      <c r="O18" s="27"/>
      <c r="P18" s="27"/>
    </row>
    <row r="19" spans="2:16">
      <c r="B19" s="108"/>
      <c r="C19" s="109"/>
      <c r="D19" s="109"/>
      <c r="E19" s="109"/>
      <c r="F19" s="109"/>
      <c r="G19" s="109"/>
      <c r="H19" s="109"/>
      <c r="I19" s="109"/>
      <c r="J19" s="109"/>
      <c r="K19" s="110"/>
      <c r="L19" s="27"/>
      <c r="M19" s="27"/>
      <c r="N19" s="27"/>
      <c r="O19" s="27"/>
      <c r="P19" s="27"/>
    </row>
    <row r="20" spans="2:16">
      <c r="B20" s="108"/>
      <c r="C20" s="109"/>
      <c r="D20" s="109"/>
      <c r="E20" s="109"/>
      <c r="F20" s="109"/>
      <c r="G20" s="109"/>
      <c r="H20" s="109"/>
      <c r="I20" s="109"/>
      <c r="J20" s="109"/>
      <c r="K20" s="110"/>
      <c r="L20" s="27"/>
      <c r="M20" s="27"/>
      <c r="N20" s="27"/>
      <c r="O20" s="27"/>
      <c r="P20" s="27"/>
    </row>
    <row r="21" spans="2:16">
      <c r="B21" s="108"/>
      <c r="C21" s="109"/>
      <c r="D21" s="109"/>
      <c r="E21" s="109"/>
      <c r="F21" s="109"/>
      <c r="G21" s="109"/>
      <c r="H21" s="109"/>
      <c r="I21" s="109"/>
      <c r="J21" s="109"/>
      <c r="K21" s="110"/>
      <c r="L21" s="27"/>
      <c r="M21" s="27"/>
      <c r="N21" s="27"/>
      <c r="O21" s="27"/>
      <c r="P21" s="27"/>
    </row>
    <row r="22" spans="2:16">
      <c r="B22" s="108"/>
      <c r="C22" s="109"/>
      <c r="D22" s="109"/>
      <c r="E22" s="109"/>
      <c r="F22" s="109"/>
      <c r="G22" s="109"/>
      <c r="H22" s="109"/>
      <c r="I22" s="109"/>
      <c r="J22" s="109"/>
      <c r="K22" s="110"/>
      <c r="L22" s="27"/>
      <c r="M22" s="27"/>
      <c r="N22" s="27"/>
      <c r="O22" s="27"/>
      <c r="P22" s="27"/>
    </row>
    <row r="23" spans="2:16">
      <c r="B23" s="108"/>
      <c r="C23" s="109"/>
      <c r="D23" s="109"/>
      <c r="E23" s="109"/>
      <c r="F23" s="109"/>
      <c r="G23" s="109"/>
      <c r="H23" s="109"/>
      <c r="I23" s="109"/>
      <c r="J23" s="109"/>
      <c r="K23" s="110"/>
      <c r="L23" s="27"/>
      <c r="M23" s="27"/>
      <c r="N23" s="27"/>
      <c r="O23" s="27"/>
      <c r="P23" s="27"/>
    </row>
    <row r="24" spans="2:16">
      <c r="B24" s="108"/>
      <c r="C24" s="109"/>
      <c r="D24" s="109"/>
      <c r="E24" s="109"/>
      <c r="F24" s="109"/>
      <c r="G24" s="109"/>
      <c r="H24" s="109"/>
      <c r="I24" s="109"/>
      <c r="J24" s="109"/>
      <c r="K24" s="110"/>
      <c r="L24" s="27"/>
      <c r="M24" s="27"/>
      <c r="N24" s="27"/>
      <c r="O24" s="27"/>
      <c r="P24" s="27"/>
    </row>
    <row r="25" spans="2:16">
      <c r="B25" s="108"/>
      <c r="C25" s="109"/>
      <c r="D25" s="109"/>
      <c r="E25" s="109"/>
      <c r="F25" s="109"/>
      <c r="G25" s="109"/>
      <c r="H25" s="109"/>
      <c r="I25" s="109"/>
      <c r="J25" s="109"/>
      <c r="K25" s="110"/>
      <c r="L25" s="27"/>
      <c r="M25" s="27"/>
      <c r="N25" s="27"/>
      <c r="O25" s="27"/>
      <c r="P25" s="27"/>
    </row>
    <row r="26" spans="2:16">
      <c r="B26" s="111"/>
      <c r="C26" s="112"/>
      <c r="D26" s="112"/>
      <c r="E26" s="112"/>
      <c r="F26" s="112"/>
      <c r="G26" s="112"/>
      <c r="H26" s="112"/>
      <c r="I26" s="112"/>
      <c r="J26" s="112"/>
      <c r="K26" s="113"/>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L86"/>
  <sheetViews>
    <sheetView topLeftCell="A21" zoomScale="70" zoomScaleNormal="70" workbookViewId="0">
      <selection activeCell="I34" sqref="I34:I39"/>
    </sheetView>
  </sheetViews>
  <sheetFormatPr baseColWidth="10" defaultColWidth="11.44140625" defaultRowHeight="13.8"/>
  <cols>
    <col min="1" max="1" width="1.5546875" style="1" customWidth="1"/>
    <col min="2" max="2" width="1.109375" style="1" customWidth="1"/>
    <col min="3" max="3" width="45" style="1" customWidth="1"/>
    <col min="4" max="4" width="47.33203125" style="1" customWidth="1"/>
    <col min="5" max="5" width="24" style="1" customWidth="1"/>
    <col min="6" max="6" width="23.109375" style="1" customWidth="1"/>
    <col min="7" max="8" width="13.33203125" style="1" customWidth="1"/>
    <col min="9" max="9" width="15.33203125" style="1" customWidth="1"/>
    <col min="10" max="10" width="25.6640625" style="1" hidden="1" customWidth="1"/>
    <col min="11" max="11" width="20.5546875" style="1" hidden="1" customWidth="1"/>
    <col min="12" max="12" width="5.88671875" style="1" customWidth="1"/>
    <col min="13" max="16384" width="11.44140625" style="1"/>
  </cols>
  <sheetData>
    <row r="1" spans="2:12" ht="9" customHeight="1"/>
    <row r="2" spans="2:12" ht="15" customHeight="1">
      <c r="B2" s="35"/>
      <c r="C2" s="132"/>
      <c r="D2" s="136"/>
      <c r="E2" s="136"/>
      <c r="F2" s="136"/>
      <c r="G2" s="136"/>
      <c r="H2" s="136"/>
      <c r="I2" s="135"/>
      <c r="J2" s="49"/>
      <c r="K2" s="31" t="s">
        <v>33</v>
      </c>
      <c r="L2" s="62"/>
    </row>
    <row r="3" spans="2:12" ht="12.75" customHeight="1">
      <c r="B3" s="36"/>
      <c r="C3" s="133"/>
      <c r="D3" s="137"/>
      <c r="E3" s="137"/>
      <c r="F3" s="137"/>
      <c r="G3" s="137"/>
      <c r="H3" s="137"/>
      <c r="I3" s="135"/>
      <c r="J3" s="49"/>
      <c r="K3" s="32" t="s">
        <v>34</v>
      </c>
      <c r="L3" s="62"/>
    </row>
    <row r="4" spans="2:12" ht="12.75" customHeight="1">
      <c r="B4" s="36"/>
      <c r="C4" s="133"/>
      <c r="D4" s="137"/>
      <c r="E4" s="137"/>
      <c r="F4" s="137"/>
      <c r="G4" s="137"/>
      <c r="H4" s="137"/>
      <c r="I4" s="135"/>
      <c r="J4" s="49"/>
      <c r="K4" s="32" t="s">
        <v>35</v>
      </c>
      <c r="L4" s="62"/>
    </row>
    <row r="5" spans="2:12" ht="12.75" customHeight="1">
      <c r="B5" s="36"/>
      <c r="C5" s="133"/>
      <c r="D5" s="137"/>
      <c r="E5" s="137"/>
      <c r="F5" s="137"/>
      <c r="G5" s="137"/>
      <c r="H5" s="137"/>
      <c r="I5" s="135"/>
      <c r="J5" s="49"/>
      <c r="K5" s="32" t="s">
        <v>36</v>
      </c>
      <c r="L5" s="62"/>
    </row>
    <row r="6" spans="2:12" ht="12.75" customHeight="1">
      <c r="B6" s="37"/>
      <c r="C6" s="134"/>
      <c r="D6" s="138"/>
      <c r="E6" s="138"/>
      <c r="F6" s="138"/>
      <c r="G6" s="138"/>
      <c r="H6" s="138"/>
      <c r="I6" s="135"/>
      <c r="J6" s="49"/>
      <c r="K6" s="33" t="s">
        <v>37</v>
      </c>
      <c r="L6" s="62"/>
    </row>
    <row r="7" spans="2:12">
      <c r="B7" s="3"/>
      <c r="C7" s="4"/>
      <c r="D7" s="4"/>
      <c r="E7" s="34"/>
      <c r="F7" s="34"/>
      <c r="G7" s="34"/>
      <c r="H7" s="34"/>
      <c r="I7" s="19"/>
      <c r="J7" s="19"/>
      <c r="K7" s="2"/>
      <c r="L7" s="62"/>
    </row>
    <row r="8" spans="2:12">
      <c r="B8" s="3"/>
      <c r="C8" s="4"/>
      <c r="D8" s="4"/>
      <c r="E8" s="34"/>
      <c r="F8" s="34"/>
      <c r="G8" s="34"/>
      <c r="H8" s="34"/>
      <c r="I8" s="19"/>
      <c r="J8" s="19"/>
      <c r="K8" s="5"/>
      <c r="L8" s="62"/>
    </row>
    <row r="9" spans="2:12">
      <c r="B9" s="3"/>
      <c r="C9" s="4"/>
      <c r="D9" s="4"/>
      <c r="E9" s="4"/>
      <c r="F9" s="129" t="s">
        <v>66</v>
      </c>
      <c r="G9" s="129"/>
      <c r="H9" s="129"/>
      <c r="I9" s="19"/>
      <c r="J9" s="19"/>
      <c r="K9" s="5"/>
      <c r="L9" s="62"/>
    </row>
    <row r="10" spans="2:12">
      <c r="B10" s="3"/>
      <c r="C10" s="4"/>
      <c r="D10" s="4"/>
      <c r="E10" s="4"/>
      <c r="F10" s="129">
        <v>1707022435</v>
      </c>
      <c r="G10" s="129"/>
      <c r="H10" s="129"/>
      <c r="I10" s="4"/>
      <c r="J10" s="4"/>
      <c r="K10" s="5"/>
      <c r="L10" s="62"/>
    </row>
    <row r="11" spans="2:12">
      <c r="B11" s="3"/>
      <c r="C11" s="4"/>
      <c r="D11" s="4"/>
      <c r="E11" s="4"/>
      <c r="F11" s="129" t="s">
        <v>16</v>
      </c>
      <c r="G11" s="129"/>
      <c r="H11" s="129"/>
      <c r="I11" s="4"/>
      <c r="J11" s="4"/>
      <c r="K11" s="5"/>
      <c r="L11" s="62"/>
    </row>
    <row r="12" spans="2:12">
      <c r="B12" s="3"/>
      <c r="C12" s="4"/>
      <c r="D12" s="4"/>
      <c r="E12" s="4"/>
      <c r="F12" s="129" t="s">
        <v>21</v>
      </c>
      <c r="G12" s="129"/>
      <c r="H12" s="129"/>
      <c r="I12" s="4"/>
      <c r="J12" s="4"/>
      <c r="K12" s="5"/>
      <c r="L12" s="62"/>
    </row>
    <row r="13" spans="2:12">
      <c r="B13" s="3"/>
      <c r="C13" s="4"/>
      <c r="D13" s="4"/>
      <c r="E13" s="4"/>
      <c r="F13" s="129" t="s">
        <v>22</v>
      </c>
      <c r="G13" s="129"/>
      <c r="H13" s="129"/>
      <c r="I13" s="4"/>
      <c r="J13" s="4"/>
      <c r="K13" s="5"/>
      <c r="L13" s="62"/>
    </row>
    <row r="14" spans="2:12">
      <c r="B14" s="3"/>
      <c r="C14" s="4"/>
      <c r="D14" s="4"/>
      <c r="E14" s="4"/>
      <c r="F14" s="20"/>
      <c r="G14" s="34"/>
      <c r="H14" s="34"/>
      <c r="I14" s="4"/>
      <c r="J14" s="4"/>
      <c r="K14" s="5"/>
      <c r="L14" s="62"/>
    </row>
    <row r="15" spans="2:12" ht="5.25" customHeight="1">
      <c r="B15" s="3"/>
      <c r="C15" s="9"/>
      <c r="D15" s="9"/>
      <c r="E15" s="7"/>
      <c r="F15" s="7"/>
      <c r="G15" s="4"/>
      <c r="H15" s="4"/>
      <c r="I15" s="4"/>
      <c r="J15" s="4"/>
      <c r="K15" s="5"/>
      <c r="L15" s="62"/>
    </row>
    <row r="16" spans="2:12" ht="15" customHeight="1">
      <c r="B16" s="3"/>
      <c r="C16" s="130"/>
      <c r="D16" s="130"/>
      <c r="E16" s="130"/>
      <c r="F16" s="130"/>
      <c r="G16" s="130"/>
      <c r="H16" s="130"/>
      <c r="I16" s="4"/>
      <c r="J16" s="4"/>
      <c r="K16" s="5"/>
      <c r="L16" s="62"/>
    </row>
    <row r="17" spans="2:12" ht="5.25" customHeight="1">
      <c r="B17" s="3"/>
      <c r="C17" s="7"/>
      <c r="D17" s="7"/>
      <c r="E17" s="7"/>
      <c r="F17" s="7"/>
      <c r="G17" s="7"/>
      <c r="H17" s="7"/>
      <c r="I17" s="4"/>
      <c r="J17" s="4"/>
      <c r="K17" s="5"/>
      <c r="L17" s="62"/>
    </row>
    <row r="18" spans="2:12" ht="17.25" customHeight="1">
      <c r="B18" s="3"/>
      <c r="C18" s="144"/>
      <c r="D18" s="144"/>
      <c r="E18" s="144"/>
      <c r="F18" s="144"/>
      <c r="G18" s="144"/>
      <c r="H18" s="144"/>
      <c r="I18" s="4"/>
      <c r="J18" s="4"/>
      <c r="K18" s="5"/>
      <c r="L18" s="62"/>
    </row>
    <row r="19" spans="2:12" ht="4.5" customHeight="1">
      <c r="B19" s="3"/>
      <c r="C19" s="9"/>
      <c r="D19" s="9"/>
      <c r="E19" s="9"/>
      <c r="F19" s="9"/>
      <c r="G19" s="10"/>
      <c r="H19" s="10"/>
      <c r="I19" s="4"/>
      <c r="J19" s="4"/>
      <c r="K19" s="5"/>
      <c r="L19" s="62"/>
    </row>
    <row r="20" spans="2:12" ht="15.75" customHeight="1">
      <c r="B20" s="3"/>
      <c r="C20" s="131"/>
      <c r="D20" s="131"/>
      <c r="E20" s="131"/>
      <c r="F20" s="131"/>
      <c r="G20" s="131"/>
      <c r="H20" s="131"/>
      <c r="I20" s="4"/>
      <c r="J20" s="4"/>
      <c r="K20" s="5"/>
      <c r="L20" s="62"/>
    </row>
    <row r="21" spans="2:12" ht="6" customHeight="1">
      <c r="B21" s="3"/>
      <c r="C21" s="8"/>
      <c r="D21" s="8"/>
      <c r="E21" s="8"/>
      <c r="F21" s="8"/>
      <c r="G21" s="8"/>
      <c r="H21" s="8"/>
      <c r="I21" s="8"/>
      <c r="J21" s="8"/>
      <c r="K21" s="5"/>
      <c r="L21" s="62"/>
    </row>
    <row r="22" spans="2:12" ht="66" customHeight="1">
      <c r="B22" s="3"/>
      <c r="C22" s="145"/>
      <c r="D22" s="145"/>
      <c r="E22" s="145"/>
      <c r="F22" s="145"/>
      <c r="G22" s="145"/>
      <c r="H22" s="145"/>
      <c r="I22" s="4"/>
      <c r="J22" s="4"/>
      <c r="K22" s="5"/>
      <c r="L22" s="62"/>
    </row>
    <row r="23" spans="2:12" ht="15.75" customHeight="1">
      <c r="B23" s="3"/>
      <c r="C23" s="131"/>
      <c r="D23" s="131"/>
      <c r="E23" s="131"/>
      <c r="F23" s="131"/>
      <c r="G23" s="131"/>
      <c r="H23" s="131"/>
      <c r="I23" s="24"/>
      <c r="J23" s="24"/>
      <c r="K23" s="5"/>
      <c r="L23" s="62"/>
    </row>
    <row r="24" spans="2:12" ht="5.25" customHeight="1">
      <c r="B24" s="3"/>
      <c r="C24" s="9"/>
      <c r="D24" s="9"/>
      <c r="E24" s="7"/>
      <c r="F24" s="7"/>
      <c r="G24" s="7"/>
      <c r="H24" s="7"/>
      <c r="I24" s="7"/>
      <c r="J24" s="7"/>
      <c r="K24" s="5"/>
      <c r="L24" s="62"/>
    </row>
    <row r="25" spans="2:12" ht="34.5" customHeight="1">
      <c r="B25" s="3"/>
      <c r="C25" s="144"/>
      <c r="D25" s="144"/>
      <c r="E25" s="144"/>
      <c r="F25" s="144"/>
      <c r="G25" s="144"/>
      <c r="H25" s="144"/>
      <c r="I25" s="7"/>
      <c r="J25" s="7"/>
      <c r="K25" s="5"/>
      <c r="L25" s="62"/>
    </row>
    <row r="26" spans="2:12" ht="3.75" customHeight="1">
      <c r="B26" s="3"/>
      <c r="C26" s="18"/>
      <c r="D26" s="18"/>
      <c r="E26" s="18"/>
      <c r="F26" s="18"/>
      <c r="G26" s="18"/>
      <c r="H26" s="18"/>
      <c r="I26" s="7"/>
      <c r="J26" s="7"/>
      <c r="K26" s="5"/>
      <c r="L26" s="62"/>
    </row>
    <row r="27" spans="2:12" ht="33.75" customHeight="1">
      <c r="B27" s="3"/>
      <c r="C27" s="144"/>
      <c r="D27" s="144"/>
      <c r="E27" s="144"/>
      <c r="F27" s="144"/>
      <c r="G27" s="144"/>
      <c r="H27" s="144"/>
      <c r="I27" s="7"/>
      <c r="J27" s="7"/>
      <c r="K27" s="5"/>
      <c r="L27" s="62"/>
    </row>
    <row r="28" spans="2:12" ht="3.75" customHeight="1">
      <c r="B28" s="3"/>
      <c r="C28" s="9"/>
      <c r="D28" s="9"/>
      <c r="E28" s="9"/>
      <c r="F28" s="9"/>
      <c r="G28" s="9"/>
      <c r="H28" s="9"/>
      <c r="I28" s="7"/>
      <c r="J28" s="7"/>
      <c r="K28" s="5"/>
      <c r="L28" s="62"/>
    </row>
    <row r="29" spans="2:12" ht="5.25" customHeight="1">
      <c r="B29" s="3"/>
      <c r="C29" s="12"/>
      <c r="D29" s="12"/>
      <c r="E29" s="12"/>
      <c r="F29" s="12"/>
      <c r="G29" s="12"/>
      <c r="H29" s="12"/>
      <c r="I29" s="4"/>
      <c r="J29" s="4"/>
      <c r="K29" s="5"/>
      <c r="L29" s="62"/>
    </row>
    <row r="30" spans="2:12" ht="15.75" customHeight="1">
      <c r="B30" s="3"/>
      <c r="C30" s="130"/>
      <c r="D30" s="130"/>
      <c r="E30" s="130"/>
      <c r="F30" s="130"/>
      <c r="G30" s="130"/>
      <c r="H30" s="130"/>
      <c r="I30" s="6"/>
      <c r="J30" s="6"/>
      <c r="K30" s="5"/>
      <c r="L30" s="62"/>
    </row>
    <row r="31" spans="2:12" ht="6" customHeight="1">
      <c r="B31" s="3"/>
      <c r="C31" s="13"/>
      <c r="D31" s="13"/>
      <c r="E31" s="13"/>
      <c r="F31" s="13"/>
      <c r="G31" s="13"/>
      <c r="H31" s="13"/>
      <c r="I31" s="4"/>
      <c r="J31" s="4"/>
      <c r="K31" s="5"/>
      <c r="L31" s="62"/>
    </row>
    <row r="32" spans="2:12" ht="33" customHeight="1">
      <c r="B32" s="3"/>
      <c r="C32" s="117" t="s">
        <v>39</v>
      </c>
      <c r="D32" s="127" t="s">
        <v>41</v>
      </c>
      <c r="E32" s="146" t="s">
        <v>44</v>
      </c>
      <c r="F32" s="147"/>
      <c r="G32" s="127" t="s">
        <v>45</v>
      </c>
      <c r="H32" s="127" t="s">
        <v>46</v>
      </c>
      <c r="I32" s="100"/>
      <c r="J32" s="46"/>
      <c r="K32" s="5"/>
      <c r="L32" s="62"/>
    </row>
    <row r="33" spans="1:12" ht="33" customHeight="1">
      <c r="B33" s="3"/>
      <c r="C33" s="118"/>
      <c r="D33" s="128"/>
      <c r="E33" s="48" t="s">
        <v>5</v>
      </c>
      <c r="F33" s="48" t="s">
        <v>6</v>
      </c>
      <c r="G33" s="128"/>
      <c r="H33" s="128"/>
      <c r="I33" s="51" t="s">
        <v>19</v>
      </c>
      <c r="J33" s="25" t="s">
        <v>52</v>
      </c>
      <c r="K33" s="25" t="s">
        <v>53</v>
      </c>
      <c r="L33" s="62"/>
    </row>
    <row r="34" spans="1:12" s="14" customFormat="1" ht="189" customHeight="1">
      <c r="B34" s="15"/>
      <c r="C34" s="185" t="s">
        <v>73</v>
      </c>
      <c r="D34" s="185" t="s">
        <v>74</v>
      </c>
      <c r="E34" s="188">
        <v>1</v>
      </c>
      <c r="F34" s="187" t="s">
        <v>75</v>
      </c>
      <c r="G34" s="190">
        <v>44501</v>
      </c>
      <c r="H34" s="190">
        <v>44592</v>
      </c>
      <c r="I34" s="192">
        <v>1</v>
      </c>
      <c r="J34" s="22"/>
      <c r="K34" s="45"/>
      <c r="L34" s="63"/>
    </row>
    <row r="35" spans="1:12" s="14" customFormat="1" ht="175.5" customHeight="1">
      <c r="B35" s="15"/>
      <c r="C35" s="186" t="s">
        <v>76</v>
      </c>
      <c r="D35" s="185" t="s">
        <v>77</v>
      </c>
      <c r="E35" s="189">
        <v>6</v>
      </c>
      <c r="F35" s="188" t="s">
        <v>78</v>
      </c>
      <c r="G35" s="191">
        <v>44501</v>
      </c>
      <c r="H35" s="191">
        <v>44681</v>
      </c>
      <c r="I35" s="192">
        <v>0.85</v>
      </c>
      <c r="J35" s="22"/>
      <c r="K35" s="45"/>
      <c r="L35" s="63"/>
    </row>
    <row r="36" spans="1:12" s="14" customFormat="1" ht="234.75" customHeight="1">
      <c r="B36" s="15"/>
      <c r="C36" s="186" t="s">
        <v>79</v>
      </c>
      <c r="D36" s="185" t="s">
        <v>91</v>
      </c>
      <c r="E36" s="189">
        <v>1</v>
      </c>
      <c r="F36" s="188" t="s">
        <v>75</v>
      </c>
      <c r="G36" s="191">
        <v>44501</v>
      </c>
      <c r="H36" s="191">
        <v>44681</v>
      </c>
      <c r="I36" s="192">
        <v>0.8</v>
      </c>
      <c r="J36" s="22"/>
      <c r="K36" s="45"/>
      <c r="L36" s="63"/>
    </row>
    <row r="37" spans="1:12" s="14" customFormat="1" ht="152.25" customHeight="1">
      <c r="B37" s="15"/>
      <c r="C37" s="185" t="s">
        <v>80</v>
      </c>
      <c r="D37" s="185" t="s">
        <v>81</v>
      </c>
      <c r="E37" s="188">
        <v>1</v>
      </c>
      <c r="F37" s="188" t="s">
        <v>75</v>
      </c>
      <c r="G37" s="191">
        <v>44501</v>
      </c>
      <c r="H37" s="191">
        <v>44592</v>
      </c>
      <c r="I37" s="192">
        <v>1</v>
      </c>
      <c r="J37" s="22"/>
      <c r="K37" s="45"/>
      <c r="L37" s="63"/>
    </row>
    <row r="38" spans="1:12" s="14" customFormat="1" ht="162.75" customHeight="1">
      <c r="B38" s="15"/>
      <c r="C38" s="185" t="s">
        <v>82</v>
      </c>
      <c r="D38" s="185" t="s">
        <v>83</v>
      </c>
      <c r="E38" s="189">
        <v>2</v>
      </c>
      <c r="F38" s="188" t="s">
        <v>84</v>
      </c>
      <c r="G38" s="191">
        <v>44501</v>
      </c>
      <c r="H38" s="191">
        <v>44681</v>
      </c>
      <c r="I38" s="192">
        <v>0.5</v>
      </c>
      <c r="J38" s="22"/>
      <c r="K38" s="45"/>
      <c r="L38" s="63"/>
    </row>
    <row r="39" spans="1:12" s="14" customFormat="1" ht="114.75" customHeight="1">
      <c r="B39" s="15"/>
      <c r="C39" s="185" t="s">
        <v>92</v>
      </c>
      <c r="D39" s="185" t="s">
        <v>93</v>
      </c>
      <c r="E39" s="189">
        <v>1</v>
      </c>
      <c r="F39" s="188" t="s">
        <v>85</v>
      </c>
      <c r="G39" s="191">
        <v>44501</v>
      </c>
      <c r="H39" s="191">
        <v>44681</v>
      </c>
      <c r="I39" s="192">
        <v>0.55000000000000004</v>
      </c>
      <c r="J39" s="22"/>
      <c r="K39" s="45"/>
      <c r="L39" s="63"/>
    </row>
    <row r="42" spans="1:12" s="14" customFormat="1" ht="31.5" customHeight="1">
      <c r="B42" s="15"/>
      <c r="C42" s="38"/>
      <c r="D42" s="38"/>
      <c r="E42" s="41"/>
      <c r="F42" s="38"/>
      <c r="G42" s="42"/>
      <c r="H42" s="42"/>
      <c r="I42" s="43"/>
      <c r="J42" s="43"/>
      <c r="K42" s="43"/>
      <c r="L42" s="63"/>
    </row>
    <row r="43" spans="1:12" ht="21.75" customHeight="1">
      <c r="B43" s="65"/>
      <c r="C43" s="66"/>
      <c r="D43" s="66"/>
      <c r="E43" s="66"/>
      <c r="F43" s="66"/>
      <c r="G43" s="66"/>
      <c r="H43" s="66"/>
      <c r="I43" s="66"/>
      <c r="J43" s="66"/>
      <c r="K43" s="67"/>
      <c r="L43" s="62"/>
    </row>
    <row r="44" spans="1:12" ht="21.75" customHeight="1">
      <c r="A44" s="16"/>
      <c r="B44" s="124"/>
      <c r="C44" s="125"/>
      <c r="D44" s="125"/>
      <c r="E44" s="125"/>
      <c r="F44" s="125"/>
      <c r="G44" s="125"/>
      <c r="H44" s="125"/>
      <c r="I44" s="125"/>
      <c r="J44" s="125"/>
      <c r="K44" s="125"/>
      <c r="L44" s="126"/>
    </row>
    <row r="45" spans="1:12" ht="21.75" customHeight="1">
      <c r="A45" s="17"/>
      <c r="B45" s="121"/>
      <c r="C45" s="122"/>
      <c r="D45" s="122"/>
      <c r="E45" s="122"/>
      <c r="F45" s="122"/>
      <c r="G45" s="122"/>
      <c r="H45" s="122"/>
      <c r="I45" s="122"/>
      <c r="J45" s="122"/>
      <c r="K45" s="122"/>
      <c r="L45" s="123"/>
    </row>
    <row r="46" spans="1:12" ht="21.75" customHeight="1">
      <c r="B46" s="98" t="s">
        <v>9</v>
      </c>
      <c r="C46" s="139" t="s">
        <v>32</v>
      </c>
      <c r="D46" s="140"/>
      <c r="E46" s="141">
        <v>3</v>
      </c>
      <c r="F46" s="142"/>
      <c r="G46" s="143"/>
      <c r="H46" s="101" t="s">
        <v>10</v>
      </c>
      <c r="I46" s="119"/>
      <c r="J46" s="119"/>
      <c r="K46" s="119"/>
      <c r="L46" s="120"/>
    </row>
    <row r="47" spans="1:12" ht="80.25" customHeight="1">
      <c r="B47" s="114"/>
      <c r="C47" s="115"/>
      <c r="D47" s="115"/>
      <c r="E47" s="116"/>
      <c r="F47" s="116"/>
      <c r="G47" s="116"/>
      <c r="H47" s="115"/>
      <c r="I47" s="116"/>
      <c r="J47" s="116"/>
      <c r="K47" s="116"/>
      <c r="L47" s="64"/>
    </row>
    <row r="82" spans="12:12" ht="15.75" customHeight="1">
      <c r="L82" s="18"/>
    </row>
    <row r="83" spans="12:12">
      <c r="L83" s="18"/>
    </row>
    <row r="84" spans="12:12" ht="15.75" customHeight="1">
      <c r="L84" s="18"/>
    </row>
    <row r="85" spans="12:12">
      <c r="L85" s="9"/>
    </row>
    <row r="86" spans="12:12" ht="15.75" customHeight="1">
      <c r="L86" s="18"/>
    </row>
  </sheetData>
  <mergeCells count="27">
    <mergeCell ref="C2:C6"/>
    <mergeCell ref="I2:I6"/>
    <mergeCell ref="D2:H6"/>
    <mergeCell ref="C46:D46"/>
    <mergeCell ref="E46:G46"/>
    <mergeCell ref="F12:H12"/>
    <mergeCell ref="F13:H13"/>
    <mergeCell ref="D32:D33"/>
    <mergeCell ref="C18:H18"/>
    <mergeCell ref="C22:H22"/>
    <mergeCell ref="C20:H20"/>
    <mergeCell ref="C25:H25"/>
    <mergeCell ref="C27:H27"/>
    <mergeCell ref="C30:H30"/>
    <mergeCell ref="E32:F32"/>
    <mergeCell ref="G32:G33"/>
    <mergeCell ref="F9:H9"/>
    <mergeCell ref="F10:H10"/>
    <mergeCell ref="F11:H11"/>
    <mergeCell ref="C16:H16"/>
    <mergeCell ref="C23:H23"/>
    <mergeCell ref="B47:K47"/>
    <mergeCell ref="C32:C33"/>
    <mergeCell ref="I46:L46"/>
    <mergeCell ref="B45:L45"/>
    <mergeCell ref="B44:L44"/>
    <mergeCell ref="H32:H33"/>
  </mergeCell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29" zoomScale="55" zoomScaleNormal="55" workbookViewId="0">
      <selection activeCell="G51" sqref="G51"/>
    </sheetView>
  </sheetViews>
  <sheetFormatPr baseColWidth="10" defaultColWidth="11.44140625" defaultRowHeight="13.8"/>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4.109375" style="1" customWidth="1"/>
    <col min="10" max="10" width="15.6640625" style="1" customWidth="1"/>
    <col min="11" max="11" width="26.5546875" style="1" hidden="1" customWidth="1"/>
    <col min="12" max="12" width="24" style="1" hidden="1" customWidth="1"/>
    <col min="13" max="13" width="23.109375" style="1" customWidth="1"/>
    <col min="14" max="14" width="18.109375" style="1" customWidth="1"/>
    <col min="15" max="15" width="40.6640625" style="1" customWidth="1"/>
    <col min="16" max="16" width="26.5546875" style="1" customWidth="1"/>
    <col min="17" max="17" width="25.44140625" style="1" customWidth="1"/>
    <col min="18" max="18" width="25.6640625" style="1" hidden="1" customWidth="1"/>
    <col min="19" max="19" width="20.5546875" style="1" hidden="1" customWidth="1"/>
    <col min="20" max="20" width="5.88671875" style="1" customWidth="1"/>
    <col min="21" max="16384" width="11.44140625" style="1"/>
  </cols>
  <sheetData>
    <row r="1" spans="2:19" ht="9" customHeight="1"/>
    <row r="2" spans="2:19" ht="15" customHeight="1">
      <c r="B2" s="78"/>
      <c r="C2" s="163"/>
      <c r="D2" s="132"/>
      <c r="E2" s="166" t="s">
        <v>0</v>
      </c>
      <c r="F2" s="136"/>
      <c r="G2" s="136"/>
      <c r="H2" s="136"/>
      <c r="I2" s="136"/>
      <c r="J2" s="136"/>
      <c r="K2" s="136"/>
      <c r="L2" s="136"/>
      <c r="M2" s="136"/>
      <c r="N2" s="167"/>
      <c r="O2" s="135" t="s">
        <v>1</v>
      </c>
      <c r="P2" s="135"/>
      <c r="Q2" s="135"/>
      <c r="R2" s="44"/>
      <c r="S2" s="31" t="s">
        <v>33</v>
      </c>
    </row>
    <row r="3" spans="2:19" ht="12.75" customHeight="1">
      <c r="B3" s="79"/>
      <c r="C3" s="164"/>
      <c r="D3" s="133"/>
      <c r="E3" s="168"/>
      <c r="F3" s="137"/>
      <c r="G3" s="137"/>
      <c r="H3" s="137"/>
      <c r="I3" s="137"/>
      <c r="J3" s="137"/>
      <c r="K3" s="137"/>
      <c r="L3" s="137"/>
      <c r="M3" s="137"/>
      <c r="N3" s="169"/>
      <c r="O3" s="135"/>
      <c r="P3" s="135"/>
      <c r="Q3" s="135"/>
      <c r="R3" s="44"/>
      <c r="S3" s="32" t="s">
        <v>34</v>
      </c>
    </row>
    <row r="4" spans="2:19" ht="12.75" customHeight="1">
      <c r="B4" s="79"/>
      <c r="C4" s="164"/>
      <c r="D4" s="133"/>
      <c r="E4" s="168"/>
      <c r="F4" s="137"/>
      <c r="G4" s="137"/>
      <c r="H4" s="137"/>
      <c r="I4" s="137"/>
      <c r="J4" s="137"/>
      <c r="K4" s="137"/>
      <c r="L4" s="137"/>
      <c r="M4" s="137"/>
      <c r="N4" s="169"/>
      <c r="O4" s="135"/>
      <c r="P4" s="135"/>
      <c r="Q4" s="135"/>
      <c r="R4" s="44"/>
      <c r="S4" s="32" t="s">
        <v>35</v>
      </c>
    </row>
    <row r="5" spans="2:19" ht="12.75" customHeight="1">
      <c r="B5" s="79"/>
      <c r="C5" s="164"/>
      <c r="D5" s="133"/>
      <c r="E5" s="168"/>
      <c r="F5" s="137"/>
      <c r="G5" s="137"/>
      <c r="H5" s="137"/>
      <c r="I5" s="137"/>
      <c r="J5" s="137"/>
      <c r="K5" s="137"/>
      <c r="L5" s="137"/>
      <c r="M5" s="137"/>
      <c r="N5" s="169"/>
      <c r="O5" s="135"/>
      <c r="P5" s="135"/>
      <c r="Q5" s="135"/>
      <c r="R5" s="44"/>
      <c r="S5" s="32" t="s">
        <v>36</v>
      </c>
    </row>
    <row r="6" spans="2:19" ht="12.75" customHeight="1">
      <c r="B6" s="80"/>
      <c r="C6" s="165"/>
      <c r="D6" s="134"/>
      <c r="E6" s="170"/>
      <c r="F6" s="138"/>
      <c r="G6" s="138"/>
      <c r="H6" s="138"/>
      <c r="I6" s="138"/>
      <c r="J6" s="138"/>
      <c r="K6" s="138"/>
      <c r="L6" s="138"/>
      <c r="M6" s="138"/>
      <c r="N6" s="171"/>
      <c r="O6" s="135"/>
      <c r="P6" s="135"/>
      <c r="Q6" s="135"/>
      <c r="R6" s="44"/>
      <c r="S6" s="33" t="s">
        <v>37</v>
      </c>
    </row>
    <row r="7" spans="2:19">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72" t="s">
        <v>31</v>
      </c>
      <c r="D9" s="173" t="s">
        <v>39</v>
      </c>
      <c r="E9" s="172" t="s">
        <v>41</v>
      </c>
      <c r="F9" s="172" t="s">
        <v>42</v>
      </c>
      <c r="G9" s="151" t="s">
        <v>59</v>
      </c>
      <c r="H9" s="152"/>
      <c r="I9" s="174" t="s">
        <v>60</v>
      </c>
      <c r="J9" s="174"/>
      <c r="K9" s="46"/>
      <c r="L9" s="5"/>
      <c r="M9" s="4"/>
      <c r="N9" s="162" t="s">
        <v>65</v>
      </c>
      <c r="O9" s="162"/>
      <c r="P9" s="4"/>
      <c r="Q9" s="62"/>
    </row>
    <row r="10" spans="2:19" ht="42" customHeight="1">
      <c r="B10" s="81"/>
      <c r="C10" s="172"/>
      <c r="D10" s="173"/>
      <c r="E10" s="172"/>
      <c r="F10" s="172"/>
      <c r="G10" s="50" t="s">
        <v>20</v>
      </c>
      <c r="H10" s="51" t="s">
        <v>55</v>
      </c>
      <c r="I10" s="25" t="s">
        <v>57</v>
      </c>
      <c r="J10" s="25" t="s">
        <v>56</v>
      </c>
      <c r="K10" s="25" t="s">
        <v>52</v>
      </c>
      <c r="L10" s="25" t="s">
        <v>53</v>
      </c>
      <c r="M10" s="4"/>
      <c r="N10" s="52" t="s">
        <v>51</v>
      </c>
      <c r="O10" s="53" t="s">
        <v>54</v>
      </c>
      <c r="P10" s="75"/>
      <c r="Q10" s="62"/>
    </row>
    <row r="11" spans="2:19" s="14" customFormat="1" ht="33" customHeight="1">
      <c r="B11" s="82"/>
      <c r="C11" s="21">
        <v>1</v>
      </c>
      <c r="D11" s="47" t="str">
        <f>'RG1'!C34</f>
        <v>Reforzar el correcto diligenciamiento de las actas y formatos en control previo y simultaneo.</v>
      </c>
      <c r="E11" s="47" t="str">
        <f>'RG1'!D34</f>
        <v xml:space="preserve">Capacitación  sobre el correcto diligenciamiento de las actas de inspección, de aprehensión y autos comisorios gestionados en inspección aduanera. </v>
      </c>
      <c r="F11" s="54" t="e">
        <f>'RG1'!#REF!</f>
        <v>#REF!</v>
      </c>
      <c r="G11" s="22" t="e">
        <f>'RG1'!#REF!</f>
        <v>#REF!</v>
      </c>
      <c r="H11" s="23">
        <f>'RG1'!I34</f>
        <v>1</v>
      </c>
      <c r="I11" s="22"/>
      <c r="J11" s="23"/>
      <c r="K11" s="22" t="e">
        <f t="shared" ref="K11:K23" si="0">IF(F11="Baja",1,IF(F11="Media - baja",2,IF(F11="Media",3,IF(F11="Media - alta",4,5))))</f>
        <v>#REF!</v>
      </c>
      <c r="L11" s="45" t="e">
        <f t="shared" ref="L11:L23" si="1">J11*K11</f>
        <v>#REF!</v>
      </c>
      <c r="M11" s="75"/>
      <c r="N11" s="22" t="str">
        <f>IFERROR(INDEX($D$11:$D$31,MATCH(0,INDEX(COUNTIF($N$10:N10,$D$11:$D$31),),)),"")</f>
        <v>Reforzar el correcto diligenciamiento de las actas y formatos en control previo y simultaneo.</v>
      </c>
      <c r="O11" s="69" t="e">
        <f t="shared" ref="O11:O25" si="2">SUMIFS($L$11:$L$31,$D$11:$D$31,N11)/SUMIFS($K$11:$K$31,$D$11:$D$31,N11)</f>
        <v>#REF!</v>
      </c>
      <c r="P11" s="75"/>
      <c r="Q11" s="63"/>
    </row>
    <row r="12" spans="2:19" s="14" customFormat="1" ht="31.5" customHeight="1">
      <c r="B12" s="82"/>
      <c r="C12" s="21">
        <v>2</v>
      </c>
      <c r="D12" s="47" t="str">
        <f>'RG1'!C35</f>
        <v xml:space="preserve">Verificar que las actuaciones de los funcionarios de la operación aduanera se encuentren cobijadas mediante auto comisorio debidamente expedido  </v>
      </c>
      <c r="E12" s="47" t="str">
        <f>'RG1'!D35</f>
        <v>Realizar verificación mensual aleatoria de las actas de hechos, inspección y aprehensión; cuyas actuaciones deben contar con su respectivo auto comisorio donde se evidencie que el funcionario fue comisionado.</v>
      </c>
      <c r="F12" s="54" t="e">
        <f>'RG1'!#REF!</f>
        <v>#REF!</v>
      </c>
      <c r="G12" s="22" t="e">
        <f>'RG1'!#REF!</f>
        <v>#REF!</v>
      </c>
      <c r="H12" s="23">
        <f>'RG1'!I35</f>
        <v>0.85</v>
      </c>
      <c r="I12" s="22"/>
      <c r="J12" s="23"/>
      <c r="K12" s="22" t="e">
        <f t="shared" si="0"/>
        <v>#REF!</v>
      </c>
      <c r="L12" s="45" t="e">
        <f t="shared" si="1"/>
        <v>#REF!</v>
      </c>
      <c r="M12" s="75"/>
      <c r="N12" s="22" t="str">
        <f>IFERROR(INDEX($D$11:$D$31,MATCH(0,INDEX(COUNTIF($N$10:N11,$D$11:$D$31),),)),"")</f>
        <v xml:space="preserve">Verificar que las actuaciones de los funcionarios de la operación aduanera se encuentren cobijadas mediante auto comisorio debidamente expedido  </v>
      </c>
      <c r="O12" s="69" t="e">
        <f t="shared" si="2"/>
        <v>#REF!</v>
      </c>
      <c r="P12" s="75"/>
      <c r="Q12" s="63"/>
    </row>
    <row r="13" spans="2:19" s="14" customFormat="1" ht="31.5" customHeight="1">
      <c r="B13" s="82"/>
      <c r="C13" s="21">
        <v>3</v>
      </c>
      <c r="D13" s="47" t="str">
        <f>'RG1'!C36</f>
        <v xml:space="preserve">Fortalecer el conocimiento respecto a los procedimientos e instructivos para la inspección aduanera. </v>
      </c>
      <c r="E13" s="47" t="str">
        <f>'RG1'!D36</f>
        <v>Capacitación sobre los procedimiento Nacionalización de Mercancías PR-COA-0188, Medidas Cautelares PR-COA-0396 y el instructivo IN-COA-0151 en lo concerniente a las actuaciones en la diligencia de inspección aduanera.</v>
      </c>
      <c r="F13" s="54" t="e">
        <f>'RG1'!#REF!</f>
        <v>#REF!</v>
      </c>
      <c r="G13" s="22" t="e">
        <f>'RG1'!#REF!</f>
        <v>#REF!</v>
      </c>
      <c r="H13" s="23">
        <f>'RG1'!I36</f>
        <v>0.8</v>
      </c>
      <c r="I13" s="22"/>
      <c r="J13" s="23"/>
      <c r="K13" s="22" t="e">
        <f t="shared" si="0"/>
        <v>#REF!</v>
      </c>
      <c r="L13" s="45" t="e">
        <f t="shared" si="1"/>
        <v>#REF!</v>
      </c>
      <c r="M13" s="75"/>
      <c r="N13" s="22" t="str">
        <f>IFERROR(INDEX($D$11:$D$31,MATCH(0,INDEX(COUNTIF($N$10:N12,$D$11:$D$31),),)),"")</f>
        <v xml:space="preserve">Fortalecer el conocimiento respecto a los procedimientos e instructivos para la inspección aduanera. </v>
      </c>
      <c r="O13" s="69" t="e">
        <f t="shared" si="2"/>
        <v>#REF!</v>
      </c>
      <c r="P13" s="75"/>
      <c r="Q13" s="63"/>
    </row>
    <row r="14" spans="2:19" s="14" customFormat="1" ht="31.5" customHeight="1">
      <c r="B14" s="82"/>
      <c r="C14" s="21">
        <v>4</v>
      </c>
      <c r="D14" s="47" t="str">
        <f>'RG1'!C37</f>
        <v>Fortalecer  las actividades que adelantan los funcionarios en el  diligenciamientos y registro de la información del formato Control y Seguimiento Aprehensiones FT-FL-2205  .</v>
      </c>
      <c r="E14" s="47" t="str">
        <f>'RG1'!D37</f>
        <v xml:space="preserve">Capacitación sobre el correcto diligenciamiento y registro de la información en el formato Control y Seguimiento Aprehensiones FT-FL-2205  . </v>
      </c>
      <c r="F14" s="54" t="e">
        <f>'RG1'!#REF!</f>
        <v>#REF!</v>
      </c>
      <c r="G14" s="22" t="e">
        <f>'RG1'!#REF!</f>
        <v>#REF!</v>
      </c>
      <c r="H14" s="23">
        <f>'RG1'!I37</f>
        <v>1</v>
      </c>
      <c r="I14" s="22"/>
      <c r="J14" s="23"/>
      <c r="K14" s="22" t="e">
        <f t="shared" si="0"/>
        <v>#REF!</v>
      </c>
      <c r="L14" s="45" t="e">
        <f t="shared" si="1"/>
        <v>#REF!</v>
      </c>
      <c r="M14" s="75"/>
      <c r="N14" s="22" t="str">
        <f>IFERROR(INDEX($D$11:$D$31,MATCH(0,INDEX(COUNTIF($N$10:N13,$D$11:$D$31),),)),"")</f>
        <v>Fortalecer  las actividades que adelantan los funcionarios en el  diligenciamientos y registro de la información del formato Control y Seguimiento Aprehensiones FT-FL-2205  .</v>
      </c>
      <c r="O14" s="69" t="e">
        <f t="shared" si="2"/>
        <v>#REF!</v>
      </c>
      <c r="P14" s="75"/>
      <c r="Q14" s="63"/>
    </row>
    <row r="15" spans="2:19" s="14" customFormat="1" ht="31.5" customHeight="1">
      <c r="B15" s="82"/>
      <c r="C15" s="21">
        <v>5</v>
      </c>
      <c r="D15" s="47" t="str">
        <f>'RG1'!C38</f>
        <v xml:space="preserve">Realizar reunión conjunta con el objetivo de exponer las situaciones presentadas. </v>
      </c>
      <c r="E15" s="47" t="str">
        <f>'RG1'!D38</f>
        <v>Reunión y retroalimentación trimestral conjunta para la revisión sobre la completitud de la entrega de los insumos para conformar los expedientes.</v>
      </c>
      <c r="F15" s="54" t="e">
        <f>'RG1'!#REF!</f>
        <v>#REF!</v>
      </c>
      <c r="G15" s="22" t="e">
        <f>'RG1'!#REF!</f>
        <v>#REF!</v>
      </c>
      <c r="H15" s="23">
        <f>'RG1'!I38</f>
        <v>0.5</v>
      </c>
      <c r="I15" s="22"/>
      <c r="J15" s="23"/>
      <c r="K15" s="22" t="e">
        <f t="shared" si="0"/>
        <v>#REF!</v>
      </c>
      <c r="L15" s="45" t="e">
        <f t="shared" si="1"/>
        <v>#REF!</v>
      </c>
      <c r="M15" s="75"/>
      <c r="N15" s="22" t="str">
        <f>IFERROR(INDEX($D$11:$D$31,MATCH(0,INDEX(COUNTIF($N$10:N14,$D$11:$D$31),),)),"")</f>
        <v xml:space="preserve">Realizar reunión conjunta con el objetivo de exponer las situaciones presentadas. </v>
      </c>
      <c r="O15" s="69" t="e">
        <f t="shared" si="2"/>
        <v>#REF!</v>
      </c>
      <c r="P15" s="75"/>
      <c r="Q15" s="63"/>
    </row>
    <row r="16" spans="2:19" s="14" customFormat="1" ht="31.5" customHeight="1">
      <c r="B16" s="82"/>
      <c r="C16" s="21">
        <v>6</v>
      </c>
      <c r="D16" s="47" t="str">
        <f>'RG1'!C39</f>
        <v>Impartir lineamientos para el control de la radicación de la entrega física del acta de aprehensión y sus insumos a Fiscalización.</v>
      </c>
      <c r="E16" s="47" t="str">
        <f>'RG1'!D39</f>
        <v>Elaborar memorando impartiendo lineamientos para el control de la radicación del acta de aprehensión y sus insumos entregados a Fiscalización</v>
      </c>
      <c r="F16" s="54" t="e">
        <f>'RG1'!#REF!</f>
        <v>#REF!</v>
      </c>
      <c r="G16" s="22" t="e">
        <f>'RG1'!#REF!</f>
        <v>#REF!</v>
      </c>
      <c r="H16" s="23">
        <f>'RG1'!I39</f>
        <v>0.55000000000000004</v>
      </c>
      <c r="I16" s="22"/>
      <c r="J16" s="23"/>
      <c r="K16" s="22" t="e">
        <f t="shared" si="0"/>
        <v>#REF!</v>
      </c>
      <c r="L16" s="45" t="e">
        <f t="shared" si="1"/>
        <v>#REF!</v>
      </c>
      <c r="M16" s="75"/>
      <c r="N16" s="22" t="str">
        <f>IFERROR(INDEX($D$11:$D$31,MATCH(0,INDEX(COUNTIF($N$10:N15,$D$11:$D$31),),)),"")</f>
        <v>Impartir lineamientos para el control de la radicación de la entrega física del acta de aprehensión y sus insumos a Fiscalización.</v>
      </c>
      <c r="O16" s="69" t="e">
        <f t="shared" si="2"/>
        <v>#REF!</v>
      </c>
      <c r="P16" s="38"/>
      <c r="Q16" s="63"/>
    </row>
    <row r="17" spans="2:18" s="14" customFormat="1" ht="31.5" customHeight="1">
      <c r="B17" s="82"/>
      <c r="C17" s="21">
        <v>7</v>
      </c>
      <c r="D17" s="47" t="str">
        <f>'RG2'!C34</f>
        <v>Presentar un informe trimestral con el análisis de las verificaciones, que permitan establecer la completitud e idoneidad de la información allegada, para gestionar el proceso de decomiso.</v>
      </c>
      <c r="E17" s="47" t="str">
        <f>'RG2'!D34</f>
        <v>Cada Dirección Seccional elabora un informe trimestral con los resultados encontrados en las verificaciones realizadas, en donde deben incluir las estrategias para el mejoramiento del proceso. En cada informe se debe evidenciar mínimo una verificación aleatoria del 30% de las operaciones sucedidas en el período observado.</v>
      </c>
      <c r="F17" s="54" t="e">
        <f>'RG2'!#REF!</f>
        <v>#REF!</v>
      </c>
      <c r="G17" s="22" t="e">
        <f>'RG2'!#REF!</f>
        <v>#REF!</v>
      </c>
      <c r="H17" s="23">
        <f>'RG2'!I34</f>
        <v>0.33</v>
      </c>
      <c r="I17" s="22"/>
      <c r="J17" s="23"/>
      <c r="K17" s="22" t="e">
        <f t="shared" si="0"/>
        <v>#REF!</v>
      </c>
      <c r="L17" s="45" t="e">
        <f t="shared" si="1"/>
        <v>#REF!</v>
      </c>
      <c r="M17" s="75"/>
      <c r="N17" s="22" t="str">
        <f>IFERROR(INDEX($D$11:$D$31,MATCH(0,INDEX(COUNTIF($N$10:N16,$D$11:$D$31),),)),"")</f>
        <v>Presentar un informe trimestral con el análisis de las verificaciones, que permitan establecer la completitud e idoneidad de la información allegada, para gestionar el proceso de decomiso.</v>
      </c>
      <c r="O17" s="69" t="e">
        <f t="shared" si="2"/>
        <v>#REF!</v>
      </c>
      <c r="P17" s="38"/>
      <c r="Q17" s="63"/>
    </row>
    <row r="18" spans="2:18" s="14" customFormat="1" ht="31.5" customHeight="1">
      <c r="B18" s="82"/>
      <c r="C18" s="21">
        <v>8</v>
      </c>
      <c r="D18" s="47" t="str">
        <f>'RG2'!C35</f>
        <v>Realizar 2 reuniones con los funcionarios de las unidades aprehensoras de la seccional, para brindar una socialización de los lineamientos  establecidos para la ejecución de las acciones de control y decomisos.</v>
      </c>
      <c r="E18" s="47" t="str">
        <f>'RG2'!D35</f>
        <v>Cada Dirección Seccional debe coordinar y ejecutar 2 capacitaciones, una cada trimestre, con los funcionarios de las unidades aprehensoras de su Dirección Seccional</v>
      </c>
      <c r="F18" s="54" t="e">
        <f>'RG2'!#REF!</f>
        <v>#REF!</v>
      </c>
      <c r="G18" s="22" t="e">
        <f>'RG2'!#REF!</f>
        <v>#REF!</v>
      </c>
      <c r="H18" s="23">
        <f>'RG2'!I35</f>
        <v>0.5</v>
      </c>
      <c r="I18" s="22"/>
      <c r="J18" s="23"/>
      <c r="K18" s="22" t="e">
        <f t="shared" si="0"/>
        <v>#REF!</v>
      </c>
      <c r="L18" s="45" t="e">
        <f t="shared" si="1"/>
        <v>#REF!</v>
      </c>
      <c r="M18" s="75"/>
      <c r="N18" s="22" t="str">
        <f>IFERROR(INDEX($D$11:$D$31,MATCH(0,INDEX(COUNTIF($N$10:N17,$D$11:$D$31),),)),"")</f>
        <v>Realizar 2 reuniones con los funcionarios de las unidades aprehensoras de la seccional, para brindar una socialización de los lineamientos  establecidos para la ejecución de las acciones de control y decomisos.</v>
      </c>
      <c r="O18" s="69" t="e">
        <f t="shared" si="2"/>
        <v>#REF!</v>
      </c>
      <c r="P18" s="38"/>
      <c r="Q18" s="63"/>
    </row>
    <row r="19" spans="2:18" s="14" customFormat="1" ht="31.5" customHeight="1">
      <c r="B19" s="82"/>
      <c r="C19" s="21">
        <v>9</v>
      </c>
      <c r="D19" s="47" t="e">
        <f>'RG1'!#REF!</f>
        <v>#REF!</v>
      </c>
      <c r="E19" s="47" t="e">
        <f>'RG1'!#REF!</f>
        <v>#REF!</v>
      </c>
      <c r="F19" s="54" t="e">
        <f>'RG1'!#REF!</f>
        <v>#REF!</v>
      </c>
      <c r="G19" s="22" t="e">
        <f>'RG1'!#REF!</f>
        <v>#REF!</v>
      </c>
      <c r="H19" s="23" t="e">
        <f>'RG1'!#REF!</f>
        <v>#REF!</v>
      </c>
      <c r="I19" s="22"/>
      <c r="J19" s="23"/>
      <c r="K19" s="22" t="e">
        <f t="shared" si="0"/>
        <v>#REF!</v>
      </c>
      <c r="L19" s="45" t="e">
        <f t="shared" si="1"/>
        <v>#REF!</v>
      </c>
      <c r="M19" s="75"/>
      <c r="N19" s="22" t="str">
        <f>IFERROR(INDEX($D$11:$D$31,MATCH(0,INDEX(COUNTIF($N$10:N18,$D$11:$D$31),),)),"")</f>
        <v/>
      </c>
      <c r="O19" s="69" t="e">
        <f t="shared" si="2"/>
        <v>#DIV/0!</v>
      </c>
      <c r="P19" s="38"/>
      <c r="Q19" s="63"/>
    </row>
    <row r="20" spans="2:18" s="14" customFormat="1" ht="31.5" customHeight="1">
      <c r="B20" s="82"/>
      <c r="C20" s="21">
        <v>10</v>
      </c>
      <c r="D20" s="47" t="e">
        <f>'RG1'!#REF!</f>
        <v>#REF!</v>
      </c>
      <c r="E20" s="47" t="e">
        <f>'RG1'!#REF!</f>
        <v>#REF!</v>
      </c>
      <c r="F20" s="54" t="e">
        <f>'RG1'!#REF!</f>
        <v>#REF!</v>
      </c>
      <c r="G20" s="22" t="e">
        <f>'RG1'!#REF!</f>
        <v>#REF!</v>
      </c>
      <c r="H20" s="23" t="e">
        <f>'RG1'!#REF!</f>
        <v>#REF!</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t="e">
        <f>'RG1'!#REF!</f>
        <v>#REF!</v>
      </c>
      <c r="E21" s="47" t="e">
        <f>'RG1'!#REF!</f>
        <v>#REF!</v>
      </c>
      <c r="F21" s="54" t="e">
        <f>'RG1'!#REF!</f>
        <v>#REF!</v>
      </c>
      <c r="G21" s="22" t="e">
        <f>'RG1'!#REF!</f>
        <v>#REF!</v>
      </c>
      <c r="H21" s="23" t="e">
        <f>'RG1'!#REF!</f>
        <v>#REF!</v>
      </c>
      <c r="I21" s="22"/>
      <c r="J21" s="23"/>
      <c r="K21" s="22" t="e">
        <f t="shared" si="0"/>
        <v>#REF!</v>
      </c>
      <c r="L21" s="45" t="e">
        <f t="shared" si="1"/>
        <v>#REF!</v>
      </c>
      <c r="M21" s="75"/>
      <c r="N21" s="22" t="str">
        <f>IFERROR(INDEX($D$11:$D$31,MATCH(0,INDEX(COUNTIF($N$10:N20,$D$11:$D$31),),)),"")</f>
        <v/>
      </c>
      <c r="O21" s="69" t="e">
        <f t="shared" si="2"/>
        <v>#DIV/0!</v>
      </c>
      <c r="P21" s="38"/>
      <c r="Q21" s="63"/>
    </row>
    <row r="22" spans="2:18" s="14" customFormat="1" ht="31.5" customHeight="1">
      <c r="B22" s="82"/>
      <c r="C22" s="21">
        <v>12</v>
      </c>
      <c r="D22" s="47" t="e">
        <f>'RG1'!#REF!</f>
        <v>#REF!</v>
      </c>
      <c r="E22" s="47" t="e">
        <f>'RG1'!#REF!</f>
        <v>#REF!</v>
      </c>
      <c r="F22" s="54" t="e">
        <f>'RG1'!#REF!</f>
        <v>#REF!</v>
      </c>
      <c r="G22" s="22" t="e">
        <f>'RG1'!#REF!</f>
        <v>#REF!</v>
      </c>
      <c r="H22" s="23" t="e">
        <f>'RG1'!#REF!</f>
        <v>#REF!</v>
      </c>
      <c r="I22" s="22"/>
      <c r="J22" s="23"/>
      <c r="K22" s="22" t="e">
        <f t="shared" si="0"/>
        <v>#REF!</v>
      </c>
      <c r="L22" s="45" t="e">
        <f t="shared" si="1"/>
        <v>#REF!</v>
      </c>
      <c r="M22" s="75"/>
      <c r="N22" s="22" t="str">
        <f>IFERROR(INDEX($D$11:$D$31,MATCH(0,INDEX(COUNTIF($N$10:N21,$D$11:$D$31),),)),"")</f>
        <v/>
      </c>
      <c r="O22" s="69" t="e">
        <f t="shared" si="2"/>
        <v>#DIV/0!</v>
      </c>
      <c r="P22" s="38"/>
      <c r="Q22" s="63"/>
    </row>
    <row r="23" spans="2:18" s="14" customFormat="1" ht="31.5" customHeight="1">
      <c r="B23" s="82"/>
      <c r="C23" s="21">
        <v>13</v>
      </c>
      <c r="D23" s="47" t="e">
        <f>'RG1'!#REF!</f>
        <v>#REF!</v>
      </c>
      <c r="E23" s="47" t="e">
        <f>'RG1'!#REF!</f>
        <v>#REF!</v>
      </c>
      <c r="F23" s="54" t="e">
        <f>'RG1'!#REF!</f>
        <v>#REF!</v>
      </c>
      <c r="G23" s="22" t="e">
        <f>'RG1'!#REF!</f>
        <v>#REF!</v>
      </c>
      <c r="H23" s="23" t="e">
        <f>'RG1'!#REF!</f>
        <v>#REF!</v>
      </c>
      <c r="I23" s="22"/>
      <c r="J23" s="23"/>
      <c r="K23" s="22" t="e">
        <f t="shared" si="0"/>
        <v>#REF!</v>
      </c>
      <c r="L23" s="45" t="e">
        <f t="shared" si="1"/>
        <v>#REF!</v>
      </c>
      <c r="M23" s="75"/>
      <c r="N23" s="22" t="str">
        <f>IFERROR(INDEX($D$11:$D$31,MATCH(0,INDEX(COUNTIF($N$10:N22,$D$11:$D$31),),)),"")</f>
        <v/>
      </c>
      <c r="O23" s="69" t="e">
        <f t="shared" si="2"/>
        <v>#DIV/0!</v>
      </c>
      <c r="P23" s="38"/>
      <c r="Q23" s="63"/>
    </row>
    <row r="24" spans="2:18" s="14" customFormat="1" ht="31.5" customHeight="1">
      <c r="B24" s="82"/>
      <c r="C24" s="21">
        <v>14</v>
      </c>
      <c r="D24" s="47" t="e">
        <f>'RG1'!#REF!</f>
        <v>#REF!</v>
      </c>
      <c r="E24" s="47" t="e">
        <f>'RG1'!#REF!</f>
        <v>#REF!</v>
      </c>
      <c r="F24" s="54" t="e">
        <f>'RG1'!#REF!</f>
        <v>#REF!</v>
      </c>
      <c r="G24" s="22" t="e">
        <f>'RG1'!#REF!</f>
        <v>#REF!</v>
      </c>
      <c r="H24" s="23" t="e">
        <f>'RG1'!#REF!</f>
        <v>#REF!</v>
      </c>
      <c r="I24" s="23"/>
      <c r="J24" s="23"/>
      <c r="K24" s="22" t="e">
        <f t="shared" ref="K24:K30" si="3">IF(F24="Baja",1,IF(F24="Media - baja",2,IF(F24="Media",3,IF(F24="Media - alta",4,5))))</f>
        <v>#REF!</v>
      </c>
      <c r="L24" s="45" t="e">
        <f t="shared" ref="L24:L30" si="4">J24*K24</f>
        <v>#REF!</v>
      </c>
      <c r="M24" s="75"/>
      <c r="N24" s="22" t="str">
        <f>IFERROR(INDEX($D$11:$D$31,MATCH(0,INDEX(COUNTIF($N$10:N23,$D$11:$D$31),),)),"")</f>
        <v/>
      </c>
      <c r="O24" s="69" t="e">
        <f t="shared" si="2"/>
        <v>#DIV/0!</v>
      </c>
      <c r="P24" s="38"/>
      <c r="Q24" s="63"/>
    </row>
    <row r="25" spans="2:18" s="14" customFormat="1" ht="31.5" customHeight="1">
      <c r="B25" s="82"/>
      <c r="C25" s="21">
        <v>15</v>
      </c>
      <c r="D25" s="47" t="e">
        <f>'RG1'!#REF!</f>
        <v>#REF!</v>
      </c>
      <c r="E25" s="47" t="e">
        <f>'RG1'!#REF!</f>
        <v>#REF!</v>
      </c>
      <c r="F25" s="54" t="e">
        <f>'RG1'!#REF!</f>
        <v>#REF!</v>
      </c>
      <c r="G25" s="22" t="e">
        <f>'RG1'!#REF!</f>
        <v>#REF!</v>
      </c>
      <c r="H25" s="23" t="e">
        <f>'RG1'!#REF!</f>
        <v>#REF!</v>
      </c>
      <c r="I25" s="23"/>
      <c r="J25" s="23"/>
      <c r="K25" s="22" t="e">
        <f t="shared" si="3"/>
        <v>#REF!</v>
      </c>
      <c r="L25" s="45" t="e">
        <f t="shared" si="4"/>
        <v>#REF!</v>
      </c>
      <c r="M25" s="75"/>
      <c r="N25" s="22" t="str">
        <f>IFERROR(INDEX($D$11:$D$31,MATCH(0,INDEX(COUNTIF($N$10:N24,$D$11:$D$31),),)),"")</f>
        <v/>
      </c>
      <c r="O25" s="69" t="e">
        <f t="shared" si="2"/>
        <v>#DIV/0!</v>
      </c>
      <c r="P25" s="38"/>
      <c r="Q25" s="63"/>
    </row>
    <row r="26" spans="2:18" s="14" customFormat="1" ht="31.5" customHeight="1">
      <c r="B26" s="82"/>
      <c r="C26" s="21">
        <v>16</v>
      </c>
      <c r="D26" s="47" t="e">
        <f>'RG1'!#REF!</f>
        <v>#REF!</v>
      </c>
      <c r="E26" s="47" t="e">
        <f>'RG1'!#REF!</f>
        <v>#REF!</v>
      </c>
      <c r="F26" s="54" t="e">
        <f>'RG1'!#REF!</f>
        <v>#REF!</v>
      </c>
      <c r="G26" s="22" t="e">
        <f>'RG1'!#REF!</f>
        <v>#REF!</v>
      </c>
      <c r="H26" s="23" t="e">
        <f>'RG1'!#REF!</f>
        <v>#REF!</v>
      </c>
      <c r="I26" s="23"/>
      <c r="J26" s="23"/>
      <c r="K26" s="22" t="e">
        <f t="shared" si="3"/>
        <v>#REF!</v>
      </c>
      <c r="L26" s="45" t="e">
        <f t="shared" si="4"/>
        <v>#REF!</v>
      </c>
      <c r="M26" s="75"/>
      <c r="N26" s="75"/>
      <c r="O26" s="75"/>
      <c r="P26" s="38"/>
      <c r="Q26" s="63"/>
    </row>
    <row r="27" spans="2:18" s="14" customFormat="1" ht="31.5" customHeight="1">
      <c r="B27" s="82"/>
      <c r="C27" s="21">
        <v>17</v>
      </c>
      <c r="D27" s="47" t="e">
        <f>'RG1'!#REF!</f>
        <v>#REF!</v>
      </c>
      <c r="E27" s="47" t="e">
        <f>'RG1'!#REF!</f>
        <v>#REF!</v>
      </c>
      <c r="F27" s="54" t="e">
        <f>'RG1'!#REF!</f>
        <v>#REF!</v>
      </c>
      <c r="G27" s="22" t="e">
        <f>'RG1'!#REF!</f>
        <v>#REF!</v>
      </c>
      <c r="H27" s="23" t="e">
        <f>'RG1'!#REF!</f>
        <v>#REF!</v>
      </c>
      <c r="I27" s="23"/>
      <c r="J27" s="23"/>
      <c r="K27" s="22" t="e">
        <f t="shared" si="3"/>
        <v>#REF!</v>
      </c>
      <c r="L27" s="45" t="e">
        <f t="shared" si="4"/>
        <v>#REF!</v>
      </c>
      <c r="M27" s="75"/>
      <c r="N27" s="75"/>
      <c r="O27" s="75"/>
      <c r="P27" s="38"/>
      <c r="Q27" s="63"/>
    </row>
    <row r="28" spans="2:18" s="14" customFormat="1" ht="31.5" customHeight="1">
      <c r="B28" s="82"/>
      <c r="C28" s="21">
        <v>18</v>
      </c>
      <c r="D28" s="47" t="e">
        <f>'RG1'!#REF!</f>
        <v>#REF!</v>
      </c>
      <c r="E28" s="47" t="e">
        <f>'RG1'!#REF!</f>
        <v>#REF!</v>
      </c>
      <c r="F28" s="54" t="e">
        <f>'RG1'!#REF!</f>
        <v>#REF!</v>
      </c>
      <c r="G28" s="22" t="e">
        <f>'RG1'!#REF!</f>
        <v>#REF!</v>
      </c>
      <c r="H28" s="23" t="e">
        <f>'RG1'!#REF!</f>
        <v>#REF!</v>
      </c>
      <c r="I28" s="23"/>
      <c r="J28" s="23"/>
      <c r="K28" s="22" t="e">
        <f t="shared" si="3"/>
        <v>#REF!</v>
      </c>
      <c r="L28" s="45" t="e">
        <f t="shared" si="4"/>
        <v>#REF!</v>
      </c>
      <c r="M28" s="75"/>
      <c r="N28" s="75"/>
      <c r="O28" s="75"/>
      <c r="P28" s="38"/>
      <c r="Q28" s="63"/>
    </row>
    <row r="29" spans="2:18" s="14" customFormat="1" ht="31.5" customHeight="1">
      <c r="B29" s="82"/>
      <c r="C29" s="21">
        <v>19</v>
      </c>
      <c r="D29" s="47" t="e">
        <f>'RG1'!#REF!</f>
        <v>#REF!</v>
      </c>
      <c r="E29" s="47" t="e">
        <f>'RG1'!#REF!</f>
        <v>#REF!</v>
      </c>
      <c r="F29" s="54" t="e">
        <f>'RG1'!#REF!</f>
        <v>#REF!</v>
      </c>
      <c r="G29" s="22" t="e">
        <f>'RG1'!#REF!</f>
        <v>#REF!</v>
      </c>
      <c r="H29" s="23" t="e">
        <f>'RG1'!#REF!</f>
        <v>#REF!</v>
      </c>
      <c r="I29" s="23"/>
      <c r="J29" s="23"/>
      <c r="K29" s="22" t="e">
        <f t="shared" si="3"/>
        <v>#REF!</v>
      </c>
      <c r="L29" s="45" t="e">
        <f t="shared" si="4"/>
        <v>#REF!</v>
      </c>
      <c r="M29" s="75"/>
      <c r="N29" s="75"/>
      <c r="O29" s="75"/>
      <c r="P29" s="38"/>
      <c r="Q29" s="63"/>
    </row>
    <row r="30" spans="2:18" s="14" customFormat="1" ht="31.5" customHeight="1">
      <c r="B30" s="82"/>
      <c r="C30" s="21">
        <v>20</v>
      </c>
      <c r="D30" s="47" t="e">
        <f>'RG1'!#REF!</f>
        <v>#REF!</v>
      </c>
      <c r="E30" s="47" t="e">
        <f>'RG1'!#REF!</f>
        <v>#REF!</v>
      </c>
      <c r="F30" s="54" t="e">
        <f>'RG1'!#REF!</f>
        <v>#REF!</v>
      </c>
      <c r="G30" s="22" t="e">
        <f>'RG1'!#REF!</f>
        <v>#REF!</v>
      </c>
      <c r="H30" s="23" t="e">
        <f>'RG1'!#REF!</f>
        <v>#REF!</v>
      </c>
      <c r="I30" s="23"/>
      <c r="J30" s="23"/>
      <c r="K30" s="22" t="e">
        <f t="shared" si="3"/>
        <v>#REF!</v>
      </c>
      <c r="L30" s="45" t="e">
        <f t="shared" si="4"/>
        <v>#REF!</v>
      </c>
      <c r="M30" s="75"/>
      <c r="N30" s="75"/>
      <c r="O30" s="75"/>
      <c r="P30" s="38"/>
      <c r="Q30" s="63"/>
    </row>
    <row r="31" spans="2:18" s="14" customFormat="1" ht="31.5" customHeight="1">
      <c r="B31" s="82"/>
      <c r="C31" s="21" t="s">
        <v>30</v>
      </c>
      <c r="D31" s="47" t="e">
        <f>'RG1'!#REF!</f>
        <v>#REF!</v>
      </c>
      <c r="E31" s="47" t="e">
        <f>'RG1'!#REF!</f>
        <v>#REF!</v>
      </c>
      <c r="F31" s="54" t="e">
        <f>'RG1'!#REF!</f>
        <v>#REF!</v>
      </c>
      <c r="G31" s="22" t="e">
        <f>'RG1'!#REF!</f>
        <v>#REF!</v>
      </c>
      <c r="H31" s="23" t="e">
        <f>'RG1'!#REF!</f>
        <v>#REF!</v>
      </c>
      <c r="I31" s="23"/>
      <c r="J31" s="23"/>
      <c r="K31" s="22" t="e">
        <f t="shared" ref="K31" si="5">IF(F31="Baja",1,IF(F31="Media - baja",2,IF(F31="Media",3,IF(F31="Media - alta",4,5))))</f>
        <v>#REF!</v>
      </c>
      <c r="L31" s="45" t="e">
        <f t="shared" ref="L31" si="6">J31*K31</f>
        <v>#REF!</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57" t="s">
        <v>7</v>
      </c>
      <c r="C34" s="158"/>
      <c r="D34" s="158"/>
      <c r="E34" s="158"/>
      <c r="F34" s="158"/>
      <c r="G34" s="158"/>
      <c r="H34" s="158"/>
      <c r="I34" s="158"/>
      <c r="J34" s="158"/>
      <c r="K34" s="158"/>
      <c r="L34" s="158"/>
      <c r="M34" s="158"/>
      <c r="N34" s="158"/>
      <c r="O34" s="158"/>
      <c r="P34" s="158"/>
      <c r="Q34" s="159"/>
      <c r="R34" s="70"/>
    </row>
    <row r="35" spans="1:18" ht="21.75" customHeight="1">
      <c r="A35" s="17"/>
      <c r="B35" s="139" t="s">
        <v>8</v>
      </c>
      <c r="C35" s="148"/>
      <c r="D35" s="148"/>
      <c r="E35" s="148"/>
      <c r="F35" s="148"/>
      <c r="G35" s="148"/>
      <c r="H35" s="148"/>
      <c r="I35" s="148"/>
      <c r="J35" s="148"/>
      <c r="K35" s="148"/>
      <c r="L35" s="148"/>
      <c r="M35" s="148"/>
      <c r="N35" s="148"/>
      <c r="O35" s="148"/>
      <c r="P35" s="148"/>
      <c r="Q35" s="140"/>
      <c r="R35" s="72"/>
    </row>
    <row r="36" spans="1:18" ht="21.75" customHeight="1">
      <c r="B36" s="139" t="s">
        <v>9</v>
      </c>
      <c r="C36" s="148"/>
      <c r="D36" s="140"/>
      <c r="E36" s="139" t="s">
        <v>32</v>
      </c>
      <c r="F36" s="140"/>
      <c r="G36" s="139" t="s">
        <v>50</v>
      </c>
      <c r="H36" s="140"/>
      <c r="I36" s="139">
        <v>3</v>
      </c>
      <c r="J36" s="148"/>
      <c r="K36" s="148"/>
      <c r="L36" s="148"/>
      <c r="M36" s="140"/>
      <c r="N36" s="149" t="s">
        <v>10</v>
      </c>
      <c r="O36" s="150"/>
      <c r="P36" s="160">
        <v>43343</v>
      </c>
      <c r="Q36" s="161"/>
      <c r="R36" s="71"/>
    </row>
    <row r="37" spans="1:18" ht="80.25" customHeight="1">
      <c r="B37" s="153"/>
      <c r="C37" s="154"/>
      <c r="D37" s="154"/>
      <c r="E37" s="154"/>
      <c r="F37" s="154"/>
      <c r="G37" s="154"/>
      <c r="H37" s="154"/>
      <c r="I37" s="154"/>
      <c r="J37" s="154"/>
      <c r="K37" s="154"/>
      <c r="L37" s="154"/>
      <c r="M37" s="154"/>
      <c r="N37" s="154"/>
      <c r="O37" s="154"/>
      <c r="P37" s="155"/>
      <c r="Q37" s="156"/>
      <c r="R37" s="64"/>
    </row>
  </sheetData>
  <mergeCells count="19">
    <mergeCell ref="O2:Q6"/>
    <mergeCell ref="N9:O9"/>
    <mergeCell ref="C2:D6"/>
    <mergeCell ref="E2:N6"/>
    <mergeCell ref="C9:C10"/>
    <mergeCell ref="D9:D10"/>
    <mergeCell ref="E9:E10"/>
    <mergeCell ref="F9:F10"/>
    <mergeCell ref="I9:J9"/>
    <mergeCell ref="I36:M36"/>
    <mergeCell ref="N36:O36"/>
    <mergeCell ref="G9:H9"/>
    <mergeCell ref="B36:D36"/>
    <mergeCell ref="B37:Q37"/>
    <mergeCell ref="E36:F36"/>
    <mergeCell ref="G36:H36"/>
    <mergeCell ref="B35:Q35"/>
    <mergeCell ref="B34:Q34"/>
    <mergeCell ref="P36:Q36"/>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L101"/>
  <sheetViews>
    <sheetView topLeftCell="A33" zoomScale="39" zoomScaleNormal="39" workbookViewId="0">
      <selection activeCell="I34" sqref="I34:I41"/>
    </sheetView>
  </sheetViews>
  <sheetFormatPr baseColWidth="10" defaultColWidth="11.44140625" defaultRowHeight="13.8"/>
  <cols>
    <col min="1" max="1" width="1.5546875" style="1" customWidth="1"/>
    <col min="2" max="2" width="1.109375" style="1" customWidth="1"/>
    <col min="3" max="3" width="38.109375" style="1" customWidth="1"/>
    <col min="4" max="4" width="47.5546875" style="1" customWidth="1"/>
    <col min="5" max="5" width="24" style="1" customWidth="1"/>
    <col min="6" max="6" width="23.109375" style="1" customWidth="1"/>
    <col min="7" max="8" width="13.33203125" style="1" customWidth="1"/>
    <col min="9" max="9" width="15.33203125" style="1" customWidth="1"/>
    <col min="10" max="10" width="25.6640625" style="1" hidden="1" customWidth="1"/>
    <col min="11" max="11" width="20.5546875" style="1" hidden="1" customWidth="1"/>
    <col min="12" max="12" width="5.88671875" style="1" customWidth="1"/>
    <col min="13" max="16384" width="11.44140625" style="1"/>
  </cols>
  <sheetData>
    <row r="1" spans="2:12" ht="9" customHeight="1"/>
    <row r="2" spans="2:12" ht="15" customHeight="1">
      <c r="B2" s="35"/>
      <c r="C2" s="175"/>
      <c r="D2" s="176"/>
      <c r="E2" s="176"/>
      <c r="F2" s="176"/>
      <c r="G2" s="176"/>
      <c r="H2" s="176"/>
      <c r="I2" s="135"/>
      <c r="J2" s="49"/>
      <c r="K2" s="31" t="s">
        <v>33</v>
      </c>
      <c r="L2" s="62"/>
    </row>
    <row r="3" spans="2:12" ht="12.75" customHeight="1">
      <c r="B3" s="36"/>
      <c r="C3" s="175"/>
      <c r="D3" s="176"/>
      <c r="E3" s="176"/>
      <c r="F3" s="176"/>
      <c r="G3" s="176"/>
      <c r="H3" s="176"/>
      <c r="I3" s="135"/>
      <c r="J3" s="49"/>
      <c r="K3" s="32" t="s">
        <v>34</v>
      </c>
      <c r="L3" s="62"/>
    </row>
    <row r="4" spans="2:12" ht="12.75" customHeight="1">
      <c r="B4" s="36"/>
      <c r="C4" s="175"/>
      <c r="D4" s="176"/>
      <c r="E4" s="176"/>
      <c r="F4" s="176"/>
      <c r="G4" s="176"/>
      <c r="H4" s="176"/>
      <c r="I4" s="135"/>
      <c r="J4" s="49"/>
      <c r="K4" s="32" t="s">
        <v>35</v>
      </c>
      <c r="L4" s="62"/>
    </row>
    <row r="5" spans="2:12" ht="12.75" customHeight="1">
      <c r="B5" s="36"/>
      <c r="C5" s="175"/>
      <c r="D5" s="176"/>
      <c r="E5" s="176"/>
      <c r="F5" s="176"/>
      <c r="G5" s="176"/>
      <c r="H5" s="176"/>
      <c r="I5" s="135"/>
      <c r="J5" s="49"/>
      <c r="K5" s="32" t="s">
        <v>36</v>
      </c>
      <c r="L5" s="62"/>
    </row>
    <row r="6" spans="2:12" ht="12.75" customHeight="1">
      <c r="B6" s="37"/>
      <c r="C6" s="175"/>
      <c r="D6" s="176"/>
      <c r="E6" s="176"/>
      <c r="F6" s="176"/>
      <c r="G6" s="176"/>
      <c r="H6" s="176"/>
      <c r="I6" s="135"/>
      <c r="J6" s="49"/>
      <c r="K6" s="33" t="s">
        <v>37</v>
      </c>
      <c r="L6" s="62"/>
    </row>
    <row r="7" spans="2:12">
      <c r="B7" s="3"/>
      <c r="C7" s="4"/>
      <c r="D7" s="4"/>
      <c r="E7" s="34"/>
      <c r="F7" s="34"/>
      <c r="G7" s="34"/>
      <c r="H7" s="34"/>
      <c r="I7" s="19"/>
      <c r="J7" s="19"/>
      <c r="K7" s="2"/>
      <c r="L7" s="62"/>
    </row>
    <row r="8" spans="2:12">
      <c r="B8" s="3"/>
      <c r="C8" s="4"/>
      <c r="D8" s="4"/>
      <c r="E8" s="34"/>
      <c r="F8" s="34"/>
      <c r="G8" s="34"/>
      <c r="H8" s="34"/>
      <c r="I8" s="19"/>
      <c r="J8" s="19"/>
      <c r="K8" s="5"/>
      <c r="L8" s="62"/>
    </row>
    <row r="9" spans="2:12">
      <c r="B9" s="3"/>
      <c r="C9" s="4"/>
      <c r="D9" s="4"/>
      <c r="E9" s="4"/>
      <c r="F9" s="129" t="s">
        <v>66</v>
      </c>
      <c r="G9" s="129"/>
      <c r="H9" s="129"/>
      <c r="I9" s="19"/>
      <c r="J9" s="19"/>
      <c r="K9" s="5"/>
      <c r="L9" s="62"/>
    </row>
    <row r="10" spans="2:12">
      <c r="B10" s="3"/>
      <c r="C10" s="4"/>
      <c r="D10" s="4"/>
      <c r="E10" s="4"/>
      <c r="F10" s="129">
        <v>1707022435</v>
      </c>
      <c r="G10" s="129"/>
      <c r="H10" s="129"/>
      <c r="I10" s="4"/>
      <c r="J10" s="4"/>
      <c r="K10" s="5"/>
      <c r="L10" s="62"/>
    </row>
    <row r="11" spans="2:12">
      <c r="B11" s="3"/>
      <c r="C11" s="4"/>
      <c r="D11" s="4"/>
      <c r="E11" s="4"/>
      <c r="F11" s="129" t="s">
        <v>16</v>
      </c>
      <c r="G11" s="129"/>
      <c r="H11" s="129"/>
      <c r="I11" s="4"/>
      <c r="J11" s="4"/>
      <c r="K11" s="5"/>
      <c r="L11" s="62"/>
    </row>
    <row r="12" spans="2:12">
      <c r="B12" s="3"/>
      <c r="C12" s="4"/>
      <c r="D12" s="4"/>
      <c r="E12" s="4"/>
      <c r="F12" s="129" t="s">
        <v>21</v>
      </c>
      <c r="G12" s="129"/>
      <c r="H12" s="129"/>
      <c r="I12" s="4"/>
      <c r="J12" s="4"/>
      <c r="K12" s="5"/>
      <c r="L12" s="62"/>
    </row>
    <row r="13" spans="2:12">
      <c r="B13" s="3"/>
      <c r="C13" s="4"/>
      <c r="D13" s="4"/>
      <c r="E13" s="4"/>
      <c r="F13" s="129" t="s">
        <v>22</v>
      </c>
      <c r="G13" s="129"/>
      <c r="H13" s="129"/>
      <c r="I13" s="4"/>
      <c r="J13" s="4"/>
      <c r="K13" s="5"/>
      <c r="L13" s="62"/>
    </row>
    <row r="14" spans="2:12">
      <c r="B14" s="3"/>
      <c r="C14" s="4"/>
      <c r="D14" s="4"/>
      <c r="E14" s="4"/>
      <c r="F14" s="20"/>
      <c r="G14" s="34"/>
      <c r="H14" s="34"/>
      <c r="I14" s="4"/>
      <c r="J14" s="4"/>
      <c r="K14" s="5"/>
      <c r="L14" s="62"/>
    </row>
    <row r="15" spans="2:12" ht="5.25" customHeight="1">
      <c r="B15" s="3"/>
      <c r="C15" s="9"/>
      <c r="D15" s="9"/>
      <c r="E15" s="7"/>
      <c r="F15" s="7"/>
      <c r="G15" s="4"/>
      <c r="H15" s="4"/>
      <c r="I15" s="4"/>
      <c r="J15" s="4"/>
      <c r="K15" s="5"/>
      <c r="L15" s="62"/>
    </row>
    <row r="16" spans="2:12" ht="15" customHeight="1">
      <c r="B16" s="3"/>
      <c r="C16" s="130"/>
      <c r="D16" s="130"/>
      <c r="E16" s="130"/>
      <c r="F16" s="130"/>
      <c r="G16" s="130"/>
      <c r="H16" s="130"/>
      <c r="I16" s="4"/>
      <c r="J16" s="4"/>
      <c r="K16" s="5"/>
      <c r="L16" s="62"/>
    </row>
    <row r="17" spans="2:12" ht="5.25" customHeight="1">
      <c r="B17" s="3"/>
      <c r="C17" s="7"/>
      <c r="D17" s="7"/>
      <c r="E17" s="7"/>
      <c r="F17" s="7"/>
      <c r="G17" s="7"/>
      <c r="H17" s="7"/>
      <c r="I17" s="4"/>
      <c r="J17" s="4"/>
      <c r="K17" s="5"/>
      <c r="L17" s="62"/>
    </row>
    <row r="18" spans="2:12" ht="17.25" customHeight="1">
      <c r="B18" s="3"/>
      <c r="C18" s="144"/>
      <c r="D18" s="144"/>
      <c r="E18" s="144"/>
      <c r="F18" s="144"/>
      <c r="G18" s="144"/>
      <c r="H18" s="144"/>
      <c r="I18" s="4"/>
      <c r="J18" s="4"/>
      <c r="K18" s="5"/>
      <c r="L18" s="62"/>
    </row>
    <row r="19" spans="2:12" ht="4.5" customHeight="1">
      <c r="B19" s="3"/>
      <c r="C19" s="9"/>
      <c r="D19" s="9"/>
      <c r="E19" s="9"/>
      <c r="F19" s="9"/>
      <c r="G19" s="10"/>
      <c r="H19" s="10"/>
      <c r="I19" s="4"/>
      <c r="J19" s="4"/>
      <c r="K19" s="5"/>
      <c r="L19" s="62"/>
    </row>
    <row r="20" spans="2:12" ht="15.75" customHeight="1">
      <c r="B20" s="3"/>
      <c r="C20" s="131"/>
      <c r="D20" s="131"/>
      <c r="E20" s="131"/>
      <c r="F20" s="131"/>
      <c r="G20" s="131"/>
      <c r="H20" s="131"/>
      <c r="I20" s="4"/>
      <c r="J20" s="4"/>
      <c r="K20" s="5"/>
      <c r="L20" s="62"/>
    </row>
    <row r="21" spans="2:12" ht="6" customHeight="1">
      <c r="B21" s="3"/>
      <c r="C21" s="8"/>
      <c r="D21" s="8"/>
      <c r="E21" s="8"/>
      <c r="F21" s="8"/>
      <c r="G21" s="8"/>
      <c r="H21" s="8"/>
      <c r="I21" s="8"/>
      <c r="J21" s="8"/>
      <c r="K21" s="5"/>
      <c r="L21" s="62"/>
    </row>
    <row r="22" spans="2:12" ht="29.25" customHeight="1">
      <c r="B22" s="3"/>
      <c r="C22" s="145"/>
      <c r="D22" s="145"/>
      <c r="E22" s="145"/>
      <c r="F22" s="145"/>
      <c r="G22" s="145"/>
      <c r="H22" s="145"/>
      <c r="I22" s="4"/>
      <c r="J22" s="4"/>
      <c r="K22" s="5"/>
      <c r="L22" s="62"/>
    </row>
    <row r="23" spans="2:12" ht="15.75" customHeight="1">
      <c r="B23" s="3"/>
      <c r="C23" s="131"/>
      <c r="D23" s="131"/>
      <c r="E23" s="131"/>
      <c r="F23" s="131"/>
      <c r="G23" s="131"/>
      <c r="H23" s="131"/>
      <c r="I23" s="24"/>
      <c r="J23" s="24"/>
      <c r="K23" s="5"/>
      <c r="L23" s="62"/>
    </row>
    <row r="24" spans="2:12" ht="5.25" customHeight="1">
      <c r="B24" s="3"/>
      <c r="C24" s="9"/>
      <c r="D24" s="9"/>
      <c r="E24" s="7"/>
      <c r="F24" s="7"/>
      <c r="G24" s="7"/>
      <c r="H24" s="7"/>
      <c r="I24" s="7"/>
      <c r="J24" s="7"/>
      <c r="K24" s="5"/>
      <c r="L24" s="62"/>
    </row>
    <row r="25" spans="2:12" ht="34.5" customHeight="1">
      <c r="B25" s="3"/>
      <c r="C25" s="144"/>
      <c r="D25" s="144"/>
      <c r="E25" s="144"/>
      <c r="F25" s="144"/>
      <c r="G25" s="144"/>
      <c r="H25" s="144"/>
      <c r="I25" s="7"/>
      <c r="J25" s="7"/>
      <c r="K25" s="5"/>
      <c r="L25" s="62"/>
    </row>
    <row r="26" spans="2:12" ht="3.75" customHeight="1">
      <c r="B26" s="3"/>
      <c r="C26" s="18"/>
      <c r="D26" s="18"/>
      <c r="E26" s="18"/>
      <c r="F26" s="18"/>
      <c r="G26" s="18"/>
      <c r="H26" s="18"/>
      <c r="I26" s="7"/>
      <c r="J26" s="7"/>
      <c r="K26" s="5"/>
      <c r="L26" s="62"/>
    </row>
    <row r="27" spans="2:12" ht="33.75" customHeight="1">
      <c r="B27" s="3"/>
      <c r="C27" s="144"/>
      <c r="D27" s="144"/>
      <c r="E27" s="144"/>
      <c r="F27" s="144"/>
      <c r="G27" s="144"/>
      <c r="H27" s="144"/>
      <c r="I27" s="7"/>
      <c r="J27" s="7"/>
      <c r="K27" s="5"/>
      <c r="L27" s="62"/>
    </row>
    <row r="28" spans="2:12" ht="3.75" customHeight="1">
      <c r="B28" s="3"/>
      <c r="C28" s="9"/>
      <c r="D28" s="9"/>
      <c r="E28" s="9"/>
      <c r="F28" s="9"/>
      <c r="G28" s="9"/>
      <c r="H28" s="9"/>
      <c r="I28" s="7"/>
      <c r="J28" s="7"/>
      <c r="K28" s="5"/>
      <c r="L28" s="62"/>
    </row>
    <row r="29" spans="2:12" ht="5.25" customHeight="1">
      <c r="B29" s="3"/>
      <c r="C29" s="12"/>
      <c r="D29" s="12"/>
      <c r="E29" s="12"/>
      <c r="F29" s="12"/>
      <c r="G29" s="12"/>
      <c r="H29" s="12"/>
      <c r="I29" s="4"/>
      <c r="J29" s="4"/>
      <c r="K29" s="5"/>
      <c r="L29" s="62"/>
    </row>
    <row r="30" spans="2:12" ht="15.75" customHeight="1">
      <c r="B30" s="3"/>
      <c r="C30" s="130"/>
      <c r="D30" s="130"/>
      <c r="E30" s="130"/>
      <c r="F30" s="130"/>
      <c r="G30" s="130"/>
      <c r="H30" s="130"/>
      <c r="I30" s="6"/>
      <c r="J30" s="6"/>
      <c r="K30" s="5"/>
      <c r="L30" s="62"/>
    </row>
    <row r="31" spans="2:12" ht="6" customHeight="1">
      <c r="B31" s="3"/>
      <c r="C31" s="13"/>
      <c r="D31" s="13"/>
      <c r="E31" s="13"/>
      <c r="F31" s="13"/>
      <c r="G31" s="13"/>
      <c r="H31" s="13"/>
      <c r="I31" s="4"/>
      <c r="J31" s="4"/>
      <c r="K31" s="5"/>
      <c r="L31" s="62"/>
    </row>
    <row r="32" spans="2:12" ht="33" customHeight="1">
      <c r="B32" s="3"/>
      <c r="C32" s="173" t="s">
        <v>39</v>
      </c>
      <c r="D32" s="172" t="s">
        <v>41</v>
      </c>
      <c r="E32" s="172" t="s">
        <v>44</v>
      </c>
      <c r="F32" s="172"/>
      <c r="G32" s="172" t="s">
        <v>45</v>
      </c>
      <c r="H32" s="172" t="s">
        <v>46</v>
      </c>
      <c r="I32" s="100"/>
      <c r="J32" s="46"/>
      <c r="K32" s="5"/>
      <c r="L32" s="62"/>
    </row>
    <row r="33" spans="2:12" ht="33" customHeight="1">
      <c r="B33" s="3"/>
      <c r="C33" s="117"/>
      <c r="D33" s="127"/>
      <c r="E33" s="89" t="s">
        <v>5</v>
      </c>
      <c r="F33" s="89" t="s">
        <v>6</v>
      </c>
      <c r="G33" s="127"/>
      <c r="H33" s="127"/>
      <c r="I33" s="91" t="s">
        <v>19</v>
      </c>
      <c r="J33" s="25" t="s">
        <v>52</v>
      </c>
      <c r="K33" s="25" t="s">
        <v>53</v>
      </c>
      <c r="L33" s="62"/>
    </row>
    <row r="34" spans="2:12" s="14" customFormat="1" ht="148.5" customHeight="1">
      <c r="B34" s="15"/>
      <c r="C34" s="193" t="s">
        <v>94</v>
      </c>
      <c r="D34" s="193" t="s">
        <v>95</v>
      </c>
      <c r="E34" s="194">
        <v>12</v>
      </c>
      <c r="F34" s="194" t="s">
        <v>86</v>
      </c>
      <c r="G34" s="196">
        <v>44501</v>
      </c>
      <c r="H34" s="196">
        <v>44804</v>
      </c>
      <c r="I34" s="200">
        <v>0.33</v>
      </c>
      <c r="J34" s="90"/>
      <c r="K34" s="45"/>
      <c r="L34" s="63"/>
    </row>
    <row r="35" spans="2:12" s="14" customFormat="1" ht="132" customHeight="1">
      <c r="B35" s="15"/>
      <c r="C35" s="193" t="s">
        <v>96</v>
      </c>
      <c r="D35" s="193" t="s">
        <v>97</v>
      </c>
      <c r="E35" s="195">
        <v>8</v>
      </c>
      <c r="F35" s="195" t="s">
        <v>87</v>
      </c>
      <c r="G35" s="197">
        <v>44501</v>
      </c>
      <c r="H35" s="197">
        <v>44682</v>
      </c>
      <c r="I35" s="200">
        <v>0.5</v>
      </c>
      <c r="J35" s="90"/>
      <c r="K35" s="45"/>
      <c r="L35" s="63"/>
    </row>
    <row r="36" spans="2:12" s="14" customFormat="1" ht="108.75" customHeight="1">
      <c r="B36" s="15"/>
      <c r="C36" s="193" t="s">
        <v>88</v>
      </c>
      <c r="D36" s="193" t="s">
        <v>72</v>
      </c>
      <c r="E36" s="195">
        <v>1</v>
      </c>
      <c r="F36" s="194" t="s">
        <v>67</v>
      </c>
      <c r="G36" s="196">
        <v>44562</v>
      </c>
      <c r="H36" s="196">
        <v>44620</v>
      </c>
      <c r="I36" s="201">
        <v>0</v>
      </c>
      <c r="J36" s="90"/>
      <c r="K36" s="45"/>
      <c r="L36" s="63"/>
    </row>
    <row r="37" spans="2:12" s="14" customFormat="1" ht="108.75" customHeight="1">
      <c r="B37" s="15"/>
      <c r="C37" s="193" t="s">
        <v>88</v>
      </c>
      <c r="D37" s="193" t="s">
        <v>68</v>
      </c>
      <c r="E37" s="195">
        <v>1</v>
      </c>
      <c r="F37" s="194" t="s">
        <v>69</v>
      </c>
      <c r="G37" s="196">
        <v>44621</v>
      </c>
      <c r="H37" s="196">
        <v>44681</v>
      </c>
      <c r="I37" s="201">
        <v>0</v>
      </c>
      <c r="J37" s="90"/>
      <c r="K37" s="45"/>
      <c r="L37" s="63"/>
    </row>
    <row r="38" spans="2:12" s="14" customFormat="1" ht="108.75" customHeight="1">
      <c r="B38" s="15"/>
      <c r="C38" s="193" t="s">
        <v>88</v>
      </c>
      <c r="D38" s="193" t="s">
        <v>70</v>
      </c>
      <c r="E38" s="195">
        <v>1</v>
      </c>
      <c r="F38" s="194" t="s">
        <v>71</v>
      </c>
      <c r="G38" s="196">
        <v>44682</v>
      </c>
      <c r="H38" s="196">
        <v>44803</v>
      </c>
      <c r="I38" s="201">
        <v>0</v>
      </c>
      <c r="J38" s="90"/>
      <c r="K38" s="45"/>
      <c r="L38" s="63"/>
    </row>
    <row r="39" spans="2:12" s="14" customFormat="1" ht="108.75" customHeight="1">
      <c r="B39" s="15"/>
      <c r="C39" s="193" t="s">
        <v>98</v>
      </c>
      <c r="D39" s="193" t="s">
        <v>99</v>
      </c>
      <c r="E39" s="195">
        <v>1</v>
      </c>
      <c r="F39" s="195" t="s">
        <v>89</v>
      </c>
      <c r="G39" s="197">
        <v>44531</v>
      </c>
      <c r="H39" s="197">
        <v>44561</v>
      </c>
      <c r="I39" s="202">
        <v>1</v>
      </c>
      <c r="J39" s="90"/>
      <c r="K39" s="45"/>
      <c r="L39" s="63"/>
    </row>
    <row r="40" spans="2:12" s="14" customFormat="1" ht="108.75" customHeight="1">
      <c r="B40" s="15"/>
      <c r="C40" s="193" t="s">
        <v>98</v>
      </c>
      <c r="D40" s="193" t="s">
        <v>100</v>
      </c>
      <c r="E40" s="195">
        <v>2</v>
      </c>
      <c r="F40" s="195" t="s">
        <v>101</v>
      </c>
      <c r="G40" s="197">
        <v>44564</v>
      </c>
      <c r="H40" s="197">
        <v>44592</v>
      </c>
      <c r="I40" s="202">
        <v>1</v>
      </c>
      <c r="J40" s="90"/>
      <c r="K40" s="45"/>
      <c r="L40" s="63"/>
    </row>
    <row r="41" spans="2:12" s="14" customFormat="1" ht="108.75" customHeight="1">
      <c r="B41" s="15"/>
      <c r="C41" s="193" t="s">
        <v>102</v>
      </c>
      <c r="D41" s="193" t="s">
        <v>103</v>
      </c>
      <c r="E41" s="195">
        <v>1</v>
      </c>
      <c r="F41" s="194" t="s">
        <v>90</v>
      </c>
      <c r="G41" s="198">
        <v>44564</v>
      </c>
      <c r="H41" s="199">
        <v>44773</v>
      </c>
      <c r="I41" s="202">
        <v>0</v>
      </c>
      <c r="J41" s="90"/>
      <c r="K41" s="45"/>
      <c r="L41" s="63"/>
    </row>
    <row r="42" spans="2:12" s="14" customFormat="1" ht="71.25" customHeight="1">
      <c r="B42" s="15"/>
      <c r="C42" s="93"/>
      <c r="D42" s="92"/>
      <c r="E42" s="94"/>
      <c r="F42" s="95"/>
      <c r="G42" s="96"/>
      <c r="H42" s="96"/>
      <c r="I42" s="97"/>
      <c r="J42" s="22"/>
      <c r="K42" s="45"/>
      <c r="L42" s="63"/>
    </row>
    <row r="43" spans="2:12" s="14" customFormat="1" ht="71.25" customHeight="1">
      <c r="B43" s="15"/>
      <c r="C43" s="86"/>
      <c r="D43" s="85"/>
      <c r="E43" s="88"/>
      <c r="F43" s="87"/>
      <c r="G43" s="84"/>
      <c r="H43" s="84"/>
      <c r="I43" s="61"/>
      <c r="J43" s="22"/>
      <c r="K43" s="45"/>
      <c r="L43" s="63"/>
    </row>
    <row r="44" spans="2:12" s="14" customFormat="1" ht="71.25" customHeight="1">
      <c r="B44" s="15"/>
      <c r="C44" s="86"/>
      <c r="D44" s="85"/>
      <c r="E44" s="88"/>
      <c r="F44" s="87"/>
      <c r="G44" s="84"/>
      <c r="H44" s="84"/>
      <c r="I44" s="61"/>
      <c r="J44" s="22"/>
      <c r="K44" s="45"/>
      <c r="L44" s="63"/>
    </row>
    <row r="45" spans="2:12" s="14" customFormat="1" ht="71.25" customHeight="1">
      <c r="B45" s="15"/>
      <c r="C45" s="86"/>
      <c r="D45" s="85"/>
      <c r="E45" s="88"/>
      <c r="F45" s="87"/>
      <c r="G45" s="84"/>
      <c r="H45" s="84"/>
      <c r="I45" s="61"/>
      <c r="J45" s="22" t="e">
        <f>IF(#REF!="Baja",1,IF(#REF!="Media - baja",2,IF(#REF!="Media",3,IF(#REF!="Media - alta",4,5))))</f>
        <v>#REF!</v>
      </c>
      <c r="K45" s="45" t="e">
        <f t="shared" ref="K45:K56" si="0">I45*J45</f>
        <v>#REF!</v>
      </c>
      <c r="L45" s="63"/>
    </row>
    <row r="46" spans="2:12" s="14" customFormat="1" ht="31.5" customHeight="1">
      <c r="B46" s="15"/>
      <c r="C46" s="57"/>
      <c r="D46" s="57"/>
      <c r="E46" s="61"/>
      <c r="F46" s="59"/>
      <c r="G46" s="60"/>
      <c r="H46" s="60"/>
      <c r="I46" s="61"/>
      <c r="J46" s="22" t="e">
        <f>IF(#REF!="Baja",1,IF(#REF!="Media - baja",2,IF(#REF!="Media",3,IF(#REF!="Media - alta",4,5))))</f>
        <v>#REF!</v>
      </c>
      <c r="K46" s="45" t="e">
        <f t="shared" si="0"/>
        <v>#REF!</v>
      </c>
      <c r="L46" s="63"/>
    </row>
    <row r="47" spans="2:12" s="14" customFormat="1" ht="31.5" customHeight="1">
      <c r="B47" s="15"/>
      <c r="C47" s="57"/>
      <c r="D47" s="57"/>
      <c r="E47" s="61"/>
      <c r="F47" s="59"/>
      <c r="G47" s="60"/>
      <c r="H47" s="60"/>
      <c r="I47" s="61"/>
      <c r="J47" s="22" t="e">
        <f>IF(#REF!="Baja",1,IF(#REF!="Media - baja",2,IF(#REF!="Media",3,IF(#REF!="Media - alta",4,5))))</f>
        <v>#REF!</v>
      </c>
      <c r="K47" s="45" t="e">
        <f t="shared" si="0"/>
        <v>#REF!</v>
      </c>
      <c r="L47" s="63"/>
    </row>
    <row r="48" spans="2:12" s="14" customFormat="1" ht="31.5" customHeight="1">
      <c r="B48" s="15"/>
      <c r="C48" s="57"/>
      <c r="D48" s="57"/>
      <c r="E48" s="61"/>
      <c r="F48" s="59"/>
      <c r="G48" s="60"/>
      <c r="H48" s="60"/>
      <c r="I48" s="61"/>
      <c r="J48" s="22" t="e">
        <f>IF(#REF!="Baja",1,IF(#REF!="Media - baja",2,IF(#REF!="Media",3,IF(#REF!="Media - alta",4,5))))</f>
        <v>#REF!</v>
      </c>
      <c r="K48" s="45" t="e">
        <f t="shared" si="0"/>
        <v>#REF!</v>
      </c>
      <c r="L48" s="63"/>
    </row>
    <row r="49" spans="1:12" s="14" customFormat="1" ht="31.5" customHeight="1">
      <c r="B49" s="15"/>
      <c r="C49" s="57"/>
      <c r="D49" s="57"/>
      <c r="E49" s="61"/>
      <c r="F49" s="59"/>
      <c r="G49" s="60"/>
      <c r="H49" s="60"/>
      <c r="I49" s="61"/>
      <c r="J49" s="22"/>
      <c r="K49" s="45"/>
      <c r="L49" s="63"/>
    </row>
    <row r="50" spans="1:12" s="14" customFormat="1" ht="31.5" customHeight="1">
      <c r="B50" s="15"/>
      <c r="C50" s="57"/>
      <c r="D50" s="57"/>
      <c r="E50" s="61"/>
      <c r="F50" s="59"/>
      <c r="G50" s="60"/>
      <c r="H50" s="60"/>
      <c r="I50" s="61"/>
      <c r="J50" s="22"/>
      <c r="K50" s="45"/>
      <c r="L50" s="63"/>
    </row>
    <row r="51" spans="1:12" s="14" customFormat="1" ht="31.5" customHeight="1">
      <c r="B51" s="15"/>
      <c r="C51" s="57"/>
      <c r="D51" s="57"/>
      <c r="E51" s="61"/>
      <c r="F51" s="59"/>
      <c r="G51" s="60"/>
      <c r="H51" s="60"/>
      <c r="I51" s="61"/>
      <c r="J51" s="22"/>
      <c r="K51" s="45"/>
      <c r="L51" s="63"/>
    </row>
    <row r="52" spans="1:12" s="14" customFormat="1" ht="31.5" customHeight="1">
      <c r="B52" s="15"/>
      <c r="C52" s="57"/>
      <c r="D52" s="57"/>
      <c r="E52" s="61"/>
      <c r="F52" s="59"/>
      <c r="G52" s="60"/>
      <c r="H52" s="60"/>
      <c r="I52" s="61"/>
      <c r="J52" s="22"/>
      <c r="K52" s="45"/>
      <c r="L52" s="63"/>
    </row>
    <row r="53" spans="1:12" s="14" customFormat="1" ht="31.5" customHeight="1">
      <c r="B53" s="15"/>
      <c r="C53" s="57"/>
      <c r="D53" s="57"/>
      <c r="E53" s="61"/>
      <c r="F53" s="59"/>
      <c r="G53" s="60"/>
      <c r="H53" s="60"/>
      <c r="I53" s="61"/>
      <c r="J53" s="22"/>
      <c r="K53" s="45"/>
      <c r="L53" s="63"/>
    </row>
    <row r="54" spans="1:12" s="14" customFormat="1" ht="31.5" customHeight="1">
      <c r="B54" s="15"/>
      <c r="C54" s="57"/>
      <c r="D54" s="57"/>
      <c r="E54" s="61"/>
      <c r="F54" s="59"/>
      <c r="G54" s="60"/>
      <c r="H54" s="60"/>
      <c r="I54" s="61"/>
      <c r="J54" s="22"/>
      <c r="K54" s="45"/>
      <c r="L54" s="63"/>
    </row>
    <row r="55" spans="1:12" s="14" customFormat="1" ht="31.5" customHeight="1">
      <c r="B55" s="15"/>
      <c r="C55" s="57"/>
      <c r="D55" s="57"/>
      <c r="E55" s="61"/>
      <c r="F55" s="59"/>
      <c r="G55" s="60"/>
      <c r="H55" s="60"/>
      <c r="I55" s="61"/>
      <c r="J55" s="22" t="e">
        <f>IF(#REF!="Baja",1,IF(#REF!="Media - baja",2,IF(#REF!="Media",3,IF(#REF!="Media - alta",4,5))))</f>
        <v>#REF!</v>
      </c>
      <c r="K55" s="45" t="e">
        <f t="shared" si="0"/>
        <v>#REF!</v>
      </c>
      <c r="L55" s="63"/>
    </row>
    <row r="56" spans="1:12" s="14" customFormat="1" ht="31.5" customHeight="1">
      <c r="B56" s="15"/>
      <c r="C56" s="57"/>
      <c r="D56" s="57"/>
      <c r="E56" s="61"/>
      <c r="F56" s="59"/>
      <c r="G56" s="60"/>
      <c r="H56" s="60"/>
      <c r="I56" s="61"/>
      <c r="J56" s="22" t="e">
        <f>IF(#REF!="Baja",1,IF(#REF!="Media - baja",2,IF(#REF!="Media",3,IF(#REF!="Media - alta",4,5))))</f>
        <v>#REF!</v>
      </c>
      <c r="K56" s="45" t="e">
        <f t="shared" si="0"/>
        <v>#REF!</v>
      </c>
      <c r="L56" s="63"/>
    </row>
    <row r="57" spans="1:12" s="14" customFormat="1" ht="31.5" customHeight="1">
      <c r="B57" s="15"/>
      <c r="C57" s="38"/>
      <c r="D57" s="38"/>
      <c r="E57" s="41"/>
      <c r="F57" s="38"/>
      <c r="G57" s="42"/>
      <c r="H57" s="42"/>
      <c r="I57" s="43"/>
      <c r="J57" s="43"/>
      <c r="K57" s="43"/>
      <c r="L57" s="63"/>
    </row>
    <row r="58" spans="1:12" ht="21.75" customHeight="1">
      <c r="B58" s="65"/>
      <c r="C58" s="66"/>
      <c r="D58" s="66"/>
      <c r="E58" s="66"/>
      <c r="F58" s="66"/>
      <c r="G58" s="66"/>
      <c r="H58" s="66"/>
      <c r="I58" s="66"/>
      <c r="J58" s="66"/>
      <c r="K58" s="67"/>
      <c r="L58" s="62"/>
    </row>
    <row r="59" spans="1:12" ht="21.75" customHeight="1">
      <c r="A59" s="16"/>
      <c r="B59" s="124" t="s">
        <v>7</v>
      </c>
      <c r="C59" s="125"/>
      <c r="D59" s="125"/>
      <c r="E59" s="125"/>
      <c r="F59" s="125"/>
      <c r="G59" s="125"/>
      <c r="H59" s="125"/>
      <c r="I59" s="125"/>
      <c r="J59" s="125"/>
      <c r="K59" s="125"/>
      <c r="L59" s="126"/>
    </row>
    <row r="60" spans="1:12" ht="21.75" customHeight="1">
      <c r="A60" s="17"/>
      <c r="B60" s="121" t="s">
        <v>8</v>
      </c>
      <c r="C60" s="122"/>
      <c r="D60" s="122"/>
      <c r="E60" s="122"/>
      <c r="F60" s="122"/>
      <c r="G60" s="122"/>
      <c r="H60" s="122"/>
      <c r="I60" s="122"/>
      <c r="J60" s="122"/>
      <c r="K60" s="122"/>
      <c r="L60" s="123"/>
    </row>
    <row r="61" spans="1:12" ht="21.75" customHeight="1">
      <c r="B61" s="98" t="s">
        <v>9</v>
      </c>
      <c r="C61" s="177" t="s">
        <v>32</v>
      </c>
      <c r="D61" s="177"/>
      <c r="E61" s="141">
        <v>3</v>
      </c>
      <c r="F61" s="142"/>
      <c r="G61" s="142"/>
      <c r="H61" s="99" t="s">
        <v>10</v>
      </c>
      <c r="I61" s="119"/>
      <c r="J61" s="119"/>
      <c r="K61" s="119"/>
      <c r="L61" s="120"/>
    </row>
    <row r="62" spans="1:12" ht="80.25" customHeight="1">
      <c r="B62" s="114"/>
      <c r="C62" s="115"/>
      <c r="D62" s="115"/>
      <c r="E62" s="115"/>
      <c r="F62" s="115"/>
      <c r="G62" s="115"/>
      <c r="H62" s="115"/>
      <c r="I62" s="115"/>
      <c r="J62" s="115"/>
      <c r="K62" s="115"/>
      <c r="L62" s="64"/>
    </row>
    <row r="97" spans="12:12" ht="15.75" customHeight="1">
      <c r="L97" s="18"/>
    </row>
    <row r="98" spans="12:12">
      <c r="L98" s="18"/>
    </row>
    <row r="99" spans="12:12" ht="15.75" customHeight="1">
      <c r="L99" s="18"/>
    </row>
    <row r="100" spans="12:12">
      <c r="L100" s="9"/>
    </row>
    <row r="101" spans="12:12" ht="15.75" customHeight="1">
      <c r="L101" s="18"/>
    </row>
  </sheetData>
  <mergeCells count="27">
    <mergeCell ref="B62:K62"/>
    <mergeCell ref="B59:L59"/>
    <mergeCell ref="B60:L60"/>
    <mergeCell ref="C61:D61"/>
    <mergeCell ref="E61:G61"/>
    <mergeCell ref="I61:L61"/>
    <mergeCell ref="E32:F32"/>
    <mergeCell ref="G32:G33"/>
    <mergeCell ref="H32:H33"/>
    <mergeCell ref="C23:H23"/>
    <mergeCell ref="C25:H25"/>
    <mergeCell ref="C27:H27"/>
    <mergeCell ref="C30:H30"/>
    <mergeCell ref="C32:C33"/>
    <mergeCell ref="D32:D33"/>
    <mergeCell ref="C22:H22"/>
    <mergeCell ref="C2:C6"/>
    <mergeCell ref="D2:H6"/>
    <mergeCell ref="I2:I6"/>
    <mergeCell ref="F9:H9"/>
    <mergeCell ref="F10:H10"/>
    <mergeCell ref="F11:H11"/>
    <mergeCell ref="F12:H12"/>
    <mergeCell ref="F13:H13"/>
    <mergeCell ref="C16:H16"/>
    <mergeCell ref="C18:H18"/>
    <mergeCell ref="C20:H20"/>
  </mergeCell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25" zoomScale="55" zoomScaleNormal="55" workbookViewId="0">
      <selection activeCell="B37" sqref="B37:Q37"/>
    </sheetView>
  </sheetViews>
  <sheetFormatPr baseColWidth="10" defaultColWidth="11.44140625" defaultRowHeight="13.8"/>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4.109375" style="1" customWidth="1"/>
    <col min="10" max="10" width="15.6640625" style="1" customWidth="1"/>
    <col min="11" max="11" width="26.5546875" style="1" hidden="1" customWidth="1"/>
    <col min="12" max="12" width="24" style="1" hidden="1" customWidth="1"/>
    <col min="13" max="13" width="23.109375" style="1" customWidth="1"/>
    <col min="14" max="14" width="18.109375" style="1" customWidth="1"/>
    <col min="15" max="15" width="40.6640625" style="1" customWidth="1"/>
    <col min="16" max="16" width="26.5546875" style="1" customWidth="1"/>
    <col min="17" max="17" width="25.44140625" style="1" customWidth="1"/>
    <col min="18" max="18" width="25.6640625" style="1" hidden="1" customWidth="1"/>
    <col min="19" max="19" width="20.5546875" style="1" hidden="1" customWidth="1"/>
    <col min="20" max="20" width="5.88671875" style="1" customWidth="1"/>
    <col min="21" max="16384" width="11.44140625" style="1"/>
  </cols>
  <sheetData>
    <row r="1" spans="2:19" ht="9" customHeight="1"/>
    <row r="2" spans="2:19" ht="15" customHeight="1">
      <c r="B2" s="78"/>
      <c r="C2" s="163"/>
      <c r="D2" s="132"/>
      <c r="E2" s="166" t="s">
        <v>0</v>
      </c>
      <c r="F2" s="136"/>
      <c r="G2" s="136"/>
      <c r="H2" s="136"/>
      <c r="I2" s="136"/>
      <c r="J2" s="136"/>
      <c r="K2" s="136"/>
      <c r="L2" s="136"/>
      <c r="M2" s="136"/>
      <c r="N2" s="167"/>
      <c r="O2" s="135" t="s">
        <v>1</v>
      </c>
      <c r="P2" s="135"/>
      <c r="Q2" s="135"/>
      <c r="R2" s="49"/>
      <c r="S2" s="31" t="s">
        <v>33</v>
      </c>
    </row>
    <row r="3" spans="2:19" ht="12.75" customHeight="1">
      <c r="B3" s="79"/>
      <c r="C3" s="164"/>
      <c r="D3" s="133"/>
      <c r="E3" s="168"/>
      <c r="F3" s="137"/>
      <c r="G3" s="137"/>
      <c r="H3" s="137"/>
      <c r="I3" s="137"/>
      <c r="J3" s="137"/>
      <c r="K3" s="137"/>
      <c r="L3" s="137"/>
      <c r="M3" s="137"/>
      <c r="N3" s="169"/>
      <c r="O3" s="135"/>
      <c r="P3" s="135"/>
      <c r="Q3" s="135"/>
      <c r="R3" s="49"/>
      <c r="S3" s="32" t="s">
        <v>34</v>
      </c>
    </row>
    <row r="4" spans="2:19" ht="12.75" customHeight="1">
      <c r="B4" s="79"/>
      <c r="C4" s="164"/>
      <c r="D4" s="133"/>
      <c r="E4" s="168"/>
      <c r="F4" s="137"/>
      <c r="G4" s="137"/>
      <c r="H4" s="137"/>
      <c r="I4" s="137"/>
      <c r="J4" s="137"/>
      <c r="K4" s="137"/>
      <c r="L4" s="137"/>
      <c r="M4" s="137"/>
      <c r="N4" s="169"/>
      <c r="O4" s="135"/>
      <c r="P4" s="135"/>
      <c r="Q4" s="135"/>
      <c r="R4" s="49"/>
      <c r="S4" s="32" t="s">
        <v>35</v>
      </c>
    </row>
    <row r="5" spans="2:19" ht="12.75" customHeight="1">
      <c r="B5" s="79"/>
      <c r="C5" s="164"/>
      <c r="D5" s="133"/>
      <c r="E5" s="168"/>
      <c r="F5" s="137"/>
      <c r="G5" s="137"/>
      <c r="H5" s="137"/>
      <c r="I5" s="137"/>
      <c r="J5" s="137"/>
      <c r="K5" s="137"/>
      <c r="L5" s="137"/>
      <c r="M5" s="137"/>
      <c r="N5" s="169"/>
      <c r="O5" s="135"/>
      <c r="P5" s="135"/>
      <c r="Q5" s="135"/>
      <c r="R5" s="49"/>
      <c r="S5" s="32" t="s">
        <v>36</v>
      </c>
    </row>
    <row r="6" spans="2:19" ht="12.75" customHeight="1">
      <c r="B6" s="80"/>
      <c r="C6" s="165"/>
      <c r="D6" s="134"/>
      <c r="E6" s="170"/>
      <c r="F6" s="138"/>
      <c r="G6" s="138"/>
      <c r="H6" s="138"/>
      <c r="I6" s="138"/>
      <c r="J6" s="138"/>
      <c r="K6" s="138"/>
      <c r="L6" s="138"/>
      <c r="M6" s="138"/>
      <c r="N6" s="171"/>
      <c r="O6" s="135"/>
      <c r="P6" s="135"/>
      <c r="Q6" s="135"/>
      <c r="R6" s="49"/>
      <c r="S6" s="33" t="s">
        <v>37</v>
      </c>
    </row>
    <row r="7" spans="2:19">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72" t="s">
        <v>31</v>
      </c>
      <c r="D9" s="173" t="s">
        <v>39</v>
      </c>
      <c r="E9" s="172" t="s">
        <v>41</v>
      </c>
      <c r="F9" s="172" t="s">
        <v>42</v>
      </c>
      <c r="G9" s="151" t="s">
        <v>59</v>
      </c>
      <c r="H9" s="152"/>
      <c r="I9" s="174" t="s">
        <v>60</v>
      </c>
      <c r="J9" s="174"/>
      <c r="K9" s="46"/>
      <c r="L9" s="5"/>
      <c r="M9" s="4"/>
      <c r="N9" s="162" t="s">
        <v>65</v>
      </c>
      <c r="O9" s="162"/>
      <c r="P9" s="4"/>
      <c r="Q9" s="62"/>
    </row>
    <row r="10" spans="2:19" ht="42" customHeight="1">
      <c r="B10" s="81"/>
      <c r="C10" s="172"/>
      <c r="D10" s="173"/>
      <c r="E10" s="172"/>
      <c r="F10" s="172"/>
      <c r="G10" s="50" t="s">
        <v>20</v>
      </c>
      <c r="H10" s="51" t="s">
        <v>55</v>
      </c>
      <c r="I10" s="25" t="s">
        <v>57</v>
      </c>
      <c r="J10" s="25" t="s">
        <v>56</v>
      </c>
      <c r="K10" s="25" t="s">
        <v>52</v>
      </c>
      <c r="L10" s="25" t="s">
        <v>53</v>
      </c>
      <c r="M10" s="4"/>
      <c r="N10" s="52" t="s">
        <v>51</v>
      </c>
      <c r="O10" s="53" t="s">
        <v>54</v>
      </c>
      <c r="P10" s="75"/>
      <c r="Q10" s="62"/>
    </row>
    <row r="11" spans="2:19" s="14" customFormat="1" ht="33" customHeight="1">
      <c r="B11" s="82"/>
      <c r="C11" s="21">
        <v>1</v>
      </c>
      <c r="D11" s="47" t="str">
        <f>'RG2'!C36</f>
        <v>Poner en servicio el sistema que apoye el control del proceso de decomiso</v>
      </c>
      <c r="E11" s="47" t="str">
        <f>'RG2'!D36</f>
        <v>Levantar requerimientos funcionales del servicio solicitado</v>
      </c>
      <c r="F11" s="54" t="e">
        <f>'RG2'!#REF!</f>
        <v>#REF!</v>
      </c>
      <c r="G11" s="22" t="e">
        <f>'RG2'!#REF!</f>
        <v>#REF!</v>
      </c>
      <c r="H11" s="23">
        <f>'RG2'!I36</f>
        <v>0</v>
      </c>
      <c r="I11" s="22"/>
      <c r="J11" s="23"/>
      <c r="K11" s="22" t="e">
        <f t="shared" ref="K11:K31" si="0">IF(F11="Baja",1,IF(F11="Media - baja",2,IF(F11="Media",3,IF(F11="Media - alta",4,5))))</f>
        <v>#REF!</v>
      </c>
      <c r="L11" s="45" t="e">
        <f t="shared" ref="L11:L31" si="1">J11*K11</f>
        <v>#REF!</v>
      </c>
      <c r="M11" s="75"/>
      <c r="N11" s="22" t="str">
        <f>IFERROR(INDEX($D$11:$D$31,MATCH(0,INDEX(COUNTIF($N$10:N10,$D$11:$D$31),),)),"")</f>
        <v>Poner en servicio el sistema que apoye el control del proceso de decomiso</v>
      </c>
      <c r="O11" s="69" t="e">
        <f t="shared" ref="O11:O25" si="2">SUMIFS($L$11:$L$31,$D$11:$D$31,N11)/SUMIFS($K$11:$K$31,$D$11:$D$31,N11)</f>
        <v>#REF!</v>
      </c>
      <c r="P11" s="75"/>
      <c r="Q11" s="63"/>
    </row>
    <row r="12" spans="2:19" s="14" customFormat="1" ht="31.5" customHeight="1">
      <c r="B12" s="82"/>
      <c r="C12" s="21">
        <v>2</v>
      </c>
      <c r="D12" s="47" t="str">
        <f>'RG2'!C37</f>
        <v>Poner en servicio el sistema que apoye el control del proceso de decomiso</v>
      </c>
      <c r="E12" s="47" t="str">
        <f>'RG2'!D37</f>
        <v>Establecer el análisis y diseño de la solución</v>
      </c>
      <c r="F12" s="54" t="e">
        <f>'RG2'!#REF!</f>
        <v>#REF!</v>
      </c>
      <c r="G12" s="22" t="e">
        <f>'RG2'!#REF!</f>
        <v>#REF!</v>
      </c>
      <c r="H12" s="23">
        <f>'RG2'!I37</f>
        <v>0</v>
      </c>
      <c r="I12" s="22"/>
      <c r="J12" s="23"/>
      <c r="K12" s="22" t="e">
        <f t="shared" si="0"/>
        <v>#REF!</v>
      </c>
      <c r="L12" s="45" t="e">
        <f t="shared" si="1"/>
        <v>#REF!</v>
      </c>
      <c r="M12" s="75"/>
      <c r="N12" s="22" t="str">
        <f>IFERROR(INDEX($D$11:$D$31,MATCH(0,INDEX(COUNTIF($N$10:N11,$D$11:$D$31),),)),"")</f>
        <v>Proferir el lineamiento con las orientaciones para el envío de insumos al proceso de fiscalización cambiaria de cada Dirección Seccional</v>
      </c>
      <c r="O12" s="69" t="e">
        <f t="shared" si="2"/>
        <v>#REF!</v>
      </c>
      <c r="P12" s="75"/>
      <c r="Q12" s="63"/>
    </row>
    <row r="13" spans="2:19" s="14" customFormat="1" ht="31.5" customHeight="1">
      <c r="B13" s="82"/>
      <c r="C13" s="21">
        <v>3</v>
      </c>
      <c r="D13" s="47" t="str">
        <f>'RG2'!C38</f>
        <v>Poner en servicio el sistema que apoye el control del proceso de decomiso</v>
      </c>
      <c r="E13" s="47" t="str">
        <f>'RG2'!D38</f>
        <v>Desarrollar, probar e implementar la solución planeada</v>
      </c>
      <c r="F13" s="54" t="e">
        <f>'RG2'!#REF!</f>
        <v>#REF!</v>
      </c>
      <c r="G13" s="22" t="e">
        <f>'RG2'!#REF!</f>
        <v>#REF!</v>
      </c>
      <c r="H13" s="23">
        <f>'RG2'!I38</f>
        <v>0</v>
      </c>
      <c r="I13" s="22"/>
      <c r="J13" s="23"/>
      <c r="K13" s="22" t="e">
        <f t="shared" si="0"/>
        <v>#REF!</v>
      </c>
      <c r="L13" s="45" t="e">
        <f t="shared" si="1"/>
        <v>#REF!</v>
      </c>
      <c r="M13" s="75"/>
      <c r="N13" s="22" t="str">
        <f>IFERROR(INDEX($D$11:$D$31,MATCH(0,INDEX(COUNTIF($N$10:N12,$D$11:$D$31),),)),"")</f>
        <v>Evaluar el procedimiento de decomiso y la posible inclusión de actividades relacionadas con remisión de insumos a otros procesos.</v>
      </c>
      <c r="O13" s="69" t="e">
        <f t="shared" si="2"/>
        <v>#REF!</v>
      </c>
      <c r="P13" s="75"/>
      <c r="Q13" s="63"/>
    </row>
    <row r="14" spans="2:19" s="14" customFormat="1" ht="31.5" customHeight="1">
      <c r="B14" s="82"/>
      <c r="C14" s="21">
        <v>4</v>
      </c>
      <c r="D14" s="47" t="str">
        <f>'RG2'!C39</f>
        <v>Proferir el lineamiento con las orientaciones para el envío de insumos al proceso de fiscalización cambiaria de cada Dirección Seccional</v>
      </c>
      <c r="E14" s="47" t="str">
        <f>'RG2'!D39</f>
        <v>Elaborar el documento con los lineamientos para el cumplimiento de todas las Divisiones de Fiscalización</v>
      </c>
      <c r="F14" s="54" t="e">
        <f>'RG2'!#REF!</f>
        <v>#REF!</v>
      </c>
      <c r="G14" s="22" t="e">
        <f>'RG2'!#REF!</f>
        <v>#REF!</v>
      </c>
      <c r="H14" s="23">
        <f>'RG2'!I39</f>
        <v>1</v>
      </c>
      <c r="I14" s="22"/>
      <c r="J14" s="23"/>
      <c r="K14" s="22" t="e">
        <f t="shared" si="0"/>
        <v>#REF!</v>
      </c>
      <c r="L14" s="45" t="e">
        <f t="shared" si="1"/>
        <v>#REF!</v>
      </c>
      <c r="M14" s="75"/>
      <c r="N14" s="22">
        <f>IFERROR(INDEX($D$11:$D$31,MATCH(0,INDEX(COUNTIF($N$10:N13,$D$11:$D$31),),)),"")</f>
        <v>0</v>
      </c>
      <c r="O14" s="69" t="e">
        <f t="shared" si="2"/>
        <v>#REF!</v>
      </c>
      <c r="P14" s="75"/>
      <c r="Q14" s="63"/>
    </row>
    <row r="15" spans="2:19" s="14" customFormat="1" ht="31.5" customHeight="1">
      <c r="B15" s="82"/>
      <c r="C15" s="21">
        <v>5</v>
      </c>
      <c r="D15" s="47" t="str">
        <f>'RG2'!C40</f>
        <v>Proferir el lineamiento con las orientaciones para el envío de insumos al proceso de fiscalización cambiaria de cada Dirección Seccional</v>
      </c>
      <c r="E15" s="47" t="str">
        <f>'RG2'!D40</f>
        <v>Socializar el lineamiento a todas las Divisiones de Fiscalización que ejecuten el proceso de decomiso.</v>
      </c>
      <c r="F15" s="54" t="e">
        <f>'RG2'!#REF!</f>
        <v>#REF!</v>
      </c>
      <c r="G15" s="22" t="e">
        <f>'RG2'!#REF!</f>
        <v>#REF!</v>
      </c>
      <c r="H15" s="23">
        <f>'RG2'!I40</f>
        <v>1</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t="str">
        <f>'RG2'!C41</f>
        <v>Evaluar el procedimiento de decomiso y la posible inclusión de actividades relacionadas con remisión de insumos a otros procesos.</v>
      </c>
      <c r="E16" s="47" t="str">
        <f>'RG2'!D41</f>
        <v>Efectuar la revisión del procedimiento, tanto en sus acápites textuales como en el flujograma.</v>
      </c>
      <c r="F16" s="54" t="e">
        <f>'RG2'!#REF!</f>
        <v>#REF!</v>
      </c>
      <c r="G16" s="22" t="e">
        <f>'RG2'!#REF!</f>
        <v>#REF!</v>
      </c>
      <c r="H16" s="23">
        <f>'RG2'!I41</f>
        <v>0</v>
      </c>
      <c r="I16" s="22"/>
      <c r="J16" s="23"/>
      <c r="K16" s="22" t="e">
        <f t="shared" si="0"/>
        <v>#REF!</v>
      </c>
      <c r="L16" s="45" t="e">
        <f t="shared" si="1"/>
        <v>#REF!</v>
      </c>
      <c r="M16" s="75"/>
      <c r="N16" s="22" t="str">
        <f>IFERROR(INDEX($D$11:$D$31,MATCH(0,INDEX(COUNTIF($N$10:N15,$D$11:$D$31),),)),"")</f>
        <v/>
      </c>
      <c r="O16" s="69" t="e">
        <f t="shared" si="2"/>
        <v>#DIV/0!</v>
      </c>
      <c r="P16" s="38"/>
      <c r="Q16" s="63"/>
    </row>
    <row r="17" spans="2:18" s="14" customFormat="1" ht="31.5" customHeight="1">
      <c r="B17" s="82"/>
      <c r="C17" s="21">
        <v>7</v>
      </c>
      <c r="D17" s="47">
        <f>'RG2'!C42</f>
        <v>0</v>
      </c>
      <c r="E17" s="47">
        <f>'RG2'!D42</f>
        <v>0</v>
      </c>
      <c r="F17" s="54" t="e">
        <f>'RG2'!#REF!</f>
        <v>#REF!</v>
      </c>
      <c r="G17" s="22" t="e">
        <f>'RG2'!#REF!</f>
        <v>#REF!</v>
      </c>
      <c r="H17" s="23">
        <f>'RG2'!I42</f>
        <v>0</v>
      </c>
      <c r="I17" s="22"/>
      <c r="J17" s="23"/>
      <c r="K17" s="22" t="e">
        <f t="shared" si="0"/>
        <v>#REF!</v>
      </c>
      <c r="L17" s="45" t="e">
        <f t="shared" si="1"/>
        <v>#REF!</v>
      </c>
      <c r="M17" s="75"/>
      <c r="N17" s="22" t="str">
        <f>IFERROR(INDEX($D$11:$D$31,MATCH(0,INDEX(COUNTIF($N$10:N16,$D$11:$D$31),),)),"")</f>
        <v/>
      </c>
      <c r="O17" s="69" t="e">
        <f t="shared" si="2"/>
        <v>#DIV/0!</v>
      </c>
      <c r="P17" s="38"/>
      <c r="Q17" s="63"/>
    </row>
    <row r="18" spans="2:18" s="14" customFormat="1" ht="31.5" customHeight="1">
      <c r="B18" s="82"/>
      <c r="C18" s="21">
        <v>8</v>
      </c>
      <c r="D18" s="47">
        <f>'RG2'!C43</f>
        <v>0</v>
      </c>
      <c r="E18" s="47">
        <f>'RG2'!D43</f>
        <v>0</v>
      </c>
      <c r="F18" s="54" t="e">
        <f>'RG2'!#REF!</f>
        <v>#REF!</v>
      </c>
      <c r="G18" s="22" t="e">
        <f>'RG2'!#REF!</f>
        <v>#REF!</v>
      </c>
      <c r="H18" s="23">
        <f>'RG2'!I43</f>
        <v>0</v>
      </c>
      <c r="I18" s="22"/>
      <c r="J18" s="23"/>
      <c r="K18" s="22" t="e">
        <f t="shared" si="0"/>
        <v>#REF!</v>
      </c>
      <c r="L18" s="45" t="e">
        <f t="shared" si="1"/>
        <v>#REF!</v>
      </c>
      <c r="M18" s="75"/>
      <c r="N18" s="22" t="str">
        <f>IFERROR(INDEX($D$11:$D$31,MATCH(0,INDEX(COUNTIF($N$10:N17,$D$11:$D$31),),)),"")</f>
        <v/>
      </c>
      <c r="O18" s="69" t="e">
        <f t="shared" si="2"/>
        <v>#DIV/0!</v>
      </c>
      <c r="P18" s="38"/>
      <c r="Q18" s="63"/>
    </row>
    <row r="19" spans="2:18" s="14" customFormat="1" ht="31.5" customHeight="1">
      <c r="B19" s="82"/>
      <c r="C19" s="21">
        <v>9</v>
      </c>
      <c r="D19" s="47">
        <f>'RG2'!C44</f>
        <v>0</v>
      </c>
      <c r="E19" s="47">
        <f>'RG2'!D44</f>
        <v>0</v>
      </c>
      <c r="F19" s="54" t="e">
        <f>'RG2'!#REF!</f>
        <v>#REF!</v>
      </c>
      <c r="G19" s="22" t="e">
        <f>'RG2'!#REF!</f>
        <v>#REF!</v>
      </c>
      <c r="H19" s="23">
        <f>'RG2'!I44</f>
        <v>0</v>
      </c>
      <c r="I19" s="22"/>
      <c r="J19" s="23"/>
      <c r="K19" s="22" t="e">
        <f t="shared" si="0"/>
        <v>#REF!</v>
      </c>
      <c r="L19" s="45" t="e">
        <f t="shared" si="1"/>
        <v>#REF!</v>
      </c>
      <c r="M19" s="75"/>
      <c r="N19" s="22" t="str">
        <f>IFERROR(INDEX($D$11:$D$31,MATCH(0,INDEX(COUNTIF($N$10:N18,$D$11:$D$31),),)),"")</f>
        <v/>
      </c>
      <c r="O19" s="69" t="e">
        <f t="shared" si="2"/>
        <v>#DIV/0!</v>
      </c>
      <c r="P19" s="38"/>
      <c r="Q19" s="63"/>
    </row>
    <row r="20" spans="2:18" s="14" customFormat="1" ht="31.5" customHeight="1">
      <c r="B20" s="82"/>
      <c r="C20" s="21">
        <v>10</v>
      </c>
      <c r="D20" s="47">
        <f>'RG2'!C45</f>
        <v>0</v>
      </c>
      <c r="E20" s="47">
        <f>'RG2'!D45</f>
        <v>0</v>
      </c>
      <c r="F20" s="54" t="e">
        <f>'RG2'!#REF!</f>
        <v>#REF!</v>
      </c>
      <c r="G20" s="22" t="e">
        <f>'RG2'!#REF!</f>
        <v>#REF!</v>
      </c>
      <c r="H20" s="23">
        <f>'RG2'!I45</f>
        <v>0</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f>'RG2'!C46</f>
        <v>0</v>
      </c>
      <c r="E21" s="47">
        <f>'RG2'!D46</f>
        <v>0</v>
      </c>
      <c r="F21" s="54" t="e">
        <f>'RG2'!#REF!</f>
        <v>#REF!</v>
      </c>
      <c r="G21" s="22" t="e">
        <f>'RG2'!#REF!</f>
        <v>#REF!</v>
      </c>
      <c r="H21" s="23">
        <f>'RG2'!I46</f>
        <v>0</v>
      </c>
      <c r="I21" s="22"/>
      <c r="J21" s="23"/>
      <c r="K21" s="22" t="e">
        <f t="shared" si="0"/>
        <v>#REF!</v>
      </c>
      <c r="L21" s="45" t="e">
        <f t="shared" si="1"/>
        <v>#REF!</v>
      </c>
      <c r="M21" s="75"/>
      <c r="N21" s="22" t="str">
        <f>IFERROR(INDEX($D$11:$D$31,MATCH(0,INDEX(COUNTIF($N$10:N20,$D$11:$D$31),),)),"")</f>
        <v/>
      </c>
      <c r="O21" s="69" t="e">
        <f t="shared" si="2"/>
        <v>#DIV/0!</v>
      </c>
      <c r="P21" s="38"/>
      <c r="Q21" s="63"/>
    </row>
    <row r="22" spans="2:18" s="14" customFormat="1" ht="31.5" customHeight="1">
      <c r="B22" s="82"/>
      <c r="C22" s="21">
        <v>12</v>
      </c>
      <c r="D22" s="47">
        <f>'RG2'!C47</f>
        <v>0</v>
      </c>
      <c r="E22" s="47">
        <f>'RG2'!D47</f>
        <v>0</v>
      </c>
      <c r="F22" s="54" t="e">
        <f>'RG2'!#REF!</f>
        <v>#REF!</v>
      </c>
      <c r="G22" s="22" t="e">
        <f>'RG2'!#REF!</f>
        <v>#REF!</v>
      </c>
      <c r="H22" s="23">
        <f>'RG2'!I47</f>
        <v>0</v>
      </c>
      <c r="I22" s="22"/>
      <c r="J22" s="23"/>
      <c r="K22" s="22" t="e">
        <f t="shared" si="0"/>
        <v>#REF!</v>
      </c>
      <c r="L22" s="45" t="e">
        <f t="shared" si="1"/>
        <v>#REF!</v>
      </c>
      <c r="M22" s="75"/>
      <c r="N22" s="22" t="str">
        <f>IFERROR(INDEX($D$11:$D$31,MATCH(0,INDEX(COUNTIF($N$10:N21,$D$11:$D$31),),)),"")</f>
        <v/>
      </c>
      <c r="O22" s="69" t="e">
        <f t="shared" si="2"/>
        <v>#DIV/0!</v>
      </c>
      <c r="P22" s="38"/>
      <c r="Q22" s="63"/>
    </row>
    <row r="23" spans="2:18" s="14" customFormat="1" ht="31.5" customHeight="1">
      <c r="B23" s="82"/>
      <c r="C23" s="21">
        <v>13</v>
      </c>
      <c r="D23" s="47">
        <f>'RG2'!C48</f>
        <v>0</v>
      </c>
      <c r="E23" s="47">
        <f>'RG2'!D48</f>
        <v>0</v>
      </c>
      <c r="F23" s="54" t="e">
        <f>'RG2'!#REF!</f>
        <v>#REF!</v>
      </c>
      <c r="G23" s="22" t="e">
        <f>'RG2'!#REF!</f>
        <v>#REF!</v>
      </c>
      <c r="H23" s="23">
        <f>'RG2'!I48</f>
        <v>0</v>
      </c>
      <c r="I23" s="22"/>
      <c r="J23" s="23"/>
      <c r="K23" s="22" t="e">
        <f t="shared" si="0"/>
        <v>#REF!</v>
      </c>
      <c r="L23" s="45" t="e">
        <f t="shared" si="1"/>
        <v>#REF!</v>
      </c>
      <c r="M23" s="75"/>
      <c r="N23" s="22" t="str">
        <f>IFERROR(INDEX($D$11:$D$31,MATCH(0,INDEX(COUNTIF($N$10:N22,$D$11:$D$31),),)),"")</f>
        <v/>
      </c>
      <c r="O23" s="69" t="e">
        <f t="shared" si="2"/>
        <v>#DIV/0!</v>
      </c>
      <c r="P23" s="38"/>
      <c r="Q23" s="63"/>
    </row>
    <row r="24" spans="2:18" s="14" customFormat="1" ht="31.5" customHeight="1">
      <c r="B24" s="82"/>
      <c r="C24" s="21">
        <v>14</v>
      </c>
      <c r="D24" s="47">
        <f>'RG2'!C49</f>
        <v>0</v>
      </c>
      <c r="E24" s="47">
        <f>'RG2'!D49</f>
        <v>0</v>
      </c>
      <c r="F24" s="54" t="e">
        <f>'RG2'!#REF!</f>
        <v>#REF!</v>
      </c>
      <c r="G24" s="22" t="e">
        <f>'RG2'!#REF!</f>
        <v>#REF!</v>
      </c>
      <c r="H24" s="23">
        <f>'RG2'!I49</f>
        <v>0</v>
      </c>
      <c r="I24" s="23"/>
      <c r="J24" s="23"/>
      <c r="K24" s="22" t="e">
        <f t="shared" si="0"/>
        <v>#REF!</v>
      </c>
      <c r="L24" s="45" t="e">
        <f t="shared" si="1"/>
        <v>#REF!</v>
      </c>
      <c r="M24" s="75"/>
      <c r="N24" s="22" t="str">
        <f>IFERROR(INDEX($D$11:$D$31,MATCH(0,INDEX(COUNTIF($N$10:N23,$D$11:$D$31),),)),"")</f>
        <v/>
      </c>
      <c r="O24" s="69" t="e">
        <f t="shared" si="2"/>
        <v>#DIV/0!</v>
      </c>
      <c r="P24" s="38"/>
      <c r="Q24" s="63"/>
    </row>
    <row r="25" spans="2:18" s="14" customFormat="1" ht="31.5" customHeight="1">
      <c r="B25" s="82"/>
      <c r="C25" s="21">
        <v>15</v>
      </c>
      <c r="D25" s="47">
        <f>'RG2'!C50</f>
        <v>0</v>
      </c>
      <c r="E25" s="47">
        <f>'RG2'!D50</f>
        <v>0</v>
      </c>
      <c r="F25" s="54" t="e">
        <f>'RG2'!#REF!</f>
        <v>#REF!</v>
      </c>
      <c r="G25" s="22" t="e">
        <f>'RG2'!#REF!</f>
        <v>#REF!</v>
      </c>
      <c r="H25" s="23">
        <f>'RG2'!I50</f>
        <v>0</v>
      </c>
      <c r="I25" s="23"/>
      <c r="J25" s="23"/>
      <c r="K25" s="22" t="e">
        <f t="shared" si="0"/>
        <v>#REF!</v>
      </c>
      <c r="L25" s="45" t="e">
        <f t="shared" si="1"/>
        <v>#REF!</v>
      </c>
      <c r="M25" s="75"/>
      <c r="N25" s="22" t="str">
        <f>IFERROR(INDEX($D$11:$D$31,MATCH(0,INDEX(COUNTIF($N$10:N24,$D$11:$D$31),),)),"")</f>
        <v/>
      </c>
      <c r="O25" s="69" t="e">
        <f t="shared" si="2"/>
        <v>#DIV/0!</v>
      </c>
      <c r="P25" s="38"/>
      <c r="Q25" s="63"/>
    </row>
    <row r="26" spans="2:18" s="14" customFormat="1" ht="31.5" customHeight="1">
      <c r="B26" s="82"/>
      <c r="C26" s="21">
        <v>16</v>
      </c>
      <c r="D26" s="47">
        <f>'RG2'!C51</f>
        <v>0</v>
      </c>
      <c r="E26" s="47">
        <f>'RG2'!D51</f>
        <v>0</v>
      </c>
      <c r="F26" s="54" t="e">
        <f>'RG2'!#REF!</f>
        <v>#REF!</v>
      </c>
      <c r="G26" s="22" t="e">
        <f>'RG2'!#REF!</f>
        <v>#REF!</v>
      </c>
      <c r="H26" s="23">
        <f>'RG2'!I51</f>
        <v>0</v>
      </c>
      <c r="I26" s="23"/>
      <c r="J26" s="23"/>
      <c r="K26" s="22" t="e">
        <f t="shared" si="0"/>
        <v>#REF!</v>
      </c>
      <c r="L26" s="45" t="e">
        <f t="shared" si="1"/>
        <v>#REF!</v>
      </c>
      <c r="M26" s="75"/>
      <c r="N26" s="75"/>
      <c r="O26" s="75"/>
      <c r="P26" s="38"/>
      <c r="Q26" s="63"/>
    </row>
    <row r="27" spans="2:18" s="14" customFormat="1" ht="31.5" customHeight="1">
      <c r="B27" s="82"/>
      <c r="C27" s="21">
        <v>17</v>
      </c>
      <c r="D27" s="47">
        <f>'RG2'!C52</f>
        <v>0</v>
      </c>
      <c r="E27" s="47">
        <f>'RG2'!D52</f>
        <v>0</v>
      </c>
      <c r="F27" s="54" t="e">
        <f>'RG2'!#REF!</f>
        <v>#REF!</v>
      </c>
      <c r="G27" s="22" t="e">
        <f>'RG2'!#REF!</f>
        <v>#REF!</v>
      </c>
      <c r="H27" s="23">
        <f>'RG2'!I52</f>
        <v>0</v>
      </c>
      <c r="I27" s="23"/>
      <c r="J27" s="23"/>
      <c r="K27" s="22" t="e">
        <f t="shared" si="0"/>
        <v>#REF!</v>
      </c>
      <c r="L27" s="45" t="e">
        <f t="shared" si="1"/>
        <v>#REF!</v>
      </c>
      <c r="M27" s="75"/>
      <c r="N27" s="75"/>
      <c r="O27" s="75"/>
      <c r="P27" s="38"/>
      <c r="Q27" s="63"/>
    </row>
    <row r="28" spans="2:18" s="14" customFormat="1" ht="31.5" customHeight="1">
      <c r="B28" s="82"/>
      <c r="C28" s="21">
        <v>18</v>
      </c>
      <c r="D28" s="47">
        <f>'RG2'!C53</f>
        <v>0</v>
      </c>
      <c r="E28" s="47">
        <f>'RG2'!D53</f>
        <v>0</v>
      </c>
      <c r="F28" s="54" t="e">
        <f>'RG2'!#REF!</f>
        <v>#REF!</v>
      </c>
      <c r="G28" s="22" t="e">
        <f>'RG2'!#REF!</f>
        <v>#REF!</v>
      </c>
      <c r="H28" s="23">
        <f>'RG2'!I53</f>
        <v>0</v>
      </c>
      <c r="I28" s="23"/>
      <c r="J28" s="23"/>
      <c r="K28" s="22" t="e">
        <f t="shared" si="0"/>
        <v>#REF!</v>
      </c>
      <c r="L28" s="45" t="e">
        <f t="shared" si="1"/>
        <v>#REF!</v>
      </c>
      <c r="M28" s="75"/>
      <c r="N28" s="75"/>
      <c r="O28" s="75"/>
      <c r="P28" s="38"/>
      <c r="Q28" s="63"/>
    </row>
    <row r="29" spans="2:18" s="14" customFormat="1" ht="31.5" customHeight="1">
      <c r="B29" s="82"/>
      <c r="C29" s="21">
        <v>19</v>
      </c>
      <c r="D29" s="47">
        <f>'RG2'!C54</f>
        <v>0</v>
      </c>
      <c r="E29" s="47">
        <f>'RG2'!D54</f>
        <v>0</v>
      </c>
      <c r="F29" s="54" t="e">
        <f>'RG2'!#REF!</f>
        <v>#REF!</v>
      </c>
      <c r="G29" s="22" t="e">
        <f>'RG2'!#REF!</f>
        <v>#REF!</v>
      </c>
      <c r="H29" s="23">
        <f>'RG2'!I54</f>
        <v>0</v>
      </c>
      <c r="I29" s="23"/>
      <c r="J29" s="23"/>
      <c r="K29" s="22" t="e">
        <f t="shared" si="0"/>
        <v>#REF!</v>
      </c>
      <c r="L29" s="45" t="e">
        <f t="shared" si="1"/>
        <v>#REF!</v>
      </c>
      <c r="M29" s="75"/>
      <c r="N29" s="75"/>
      <c r="O29" s="75"/>
      <c r="P29" s="38"/>
      <c r="Q29" s="63"/>
    </row>
    <row r="30" spans="2:18" s="14" customFormat="1" ht="31.5" customHeight="1">
      <c r="B30" s="82"/>
      <c r="C30" s="21">
        <v>20</v>
      </c>
      <c r="D30" s="47">
        <f>'RG2'!C55</f>
        <v>0</v>
      </c>
      <c r="E30" s="47">
        <f>'RG2'!D55</f>
        <v>0</v>
      </c>
      <c r="F30" s="54" t="e">
        <f>'RG2'!#REF!</f>
        <v>#REF!</v>
      </c>
      <c r="G30" s="22" t="e">
        <f>'RG2'!#REF!</f>
        <v>#REF!</v>
      </c>
      <c r="H30" s="23">
        <f>'RG2'!I55</f>
        <v>0</v>
      </c>
      <c r="I30" s="23"/>
      <c r="J30" s="23"/>
      <c r="K30" s="22" t="e">
        <f t="shared" si="0"/>
        <v>#REF!</v>
      </c>
      <c r="L30" s="45" t="e">
        <f t="shared" si="1"/>
        <v>#REF!</v>
      </c>
      <c r="M30" s="75"/>
      <c r="N30" s="75"/>
      <c r="O30" s="75"/>
      <c r="P30" s="38"/>
      <c r="Q30" s="63"/>
    </row>
    <row r="31" spans="2:18" s="14" customFormat="1" ht="31.5" customHeight="1">
      <c r="B31" s="82"/>
      <c r="C31" s="21" t="s">
        <v>30</v>
      </c>
      <c r="D31" s="47">
        <f>'RG2'!C56</f>
        <v>0</v>
      </c>
      <c r="E31" s="47">
        <f>'RG2'!D56</f>
        <v>0</v>
      </c>
      <c r="F31" s="54" t="e">
        <f>'RG2'!#REF!</f>
        <v>#REF!</v>
      </c>
      <c r="G31" s="22" t="e">
        <f>'RG2'!#REF!</f>
        <v>#REF!</v>
      </c>
      <c r="H31" s="23">
        <f>'RG2'!I56</f>
        <v>0</v>
      </c>
      <c r="I31" s="23"/>
      <c r="J31" s="23"/>
      <c r="K31" s="22" t="e">
        <f t="shared" si="0"/>
        <v>#REF!</v>
      </c>
      <c r="L31" s="45" t="e">
        <f t="shared" si="1"/>
        <v>#REF!</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57" t="s">
        <v>7</v>
      </c>
      <c r="C34" s="158"/>
      <c r="D34" s="158"/>
      <c r="E34" s="158"/>
      <c r="F34" s="158"/>
      <c r="G34" s="158"/>
      <c r="H34" s="158"/>
      <c r="I34" s="158"/>
      <c r="J34" s="158"/>
      <c r="K34" s="158"/>
      <c r="L34" s="158"/>
      <c r="M34" s="158"/>
      <c r="N34" s="158"/>
      <c r="O34" s="158"/>
      <c r="P34" s="158"/>
      <c r="Q34" s="159"/>
      <c r="R34" s="70"/>
    </row>
    <row r="35" spans="1:18" ht="21.75" customHeight="1">
      <c r="A35" s="17"/>
      <c r="B35" s="139" t="s">
        <v>8</v>
      </c>
      <c r="C35" s="148"/>
      <c r="D35" s="148"/>
      <c r="E35" s="148"/>
      <c r="F35" s="148"/>
      <c r="G35" s="148"/>
      <c r="H35" s="148"/>
      <c r="I35" s="148"/>
      <c r="J35" s="148"/>
      <c r="K35" s="148"/>
      <c r="L35" s="148"/>
      <c r="M35" s="148"/>
      <c r="N35" s="148"/>
      <c r="O35" s="148"/>
      <c r="P35" s="148"/>
      <c r="Q35" s="140"/>
      <c r="R35" s="72"/>
    </row>
    <row r="36" spans="1:18" ht="21.75" customHeight="1">
      <c r="B36" s="139" t="s">
        <v>9</v>
      </c>
      <c r="C36" s="148"/>
      <c r="D36" s="140"/>
      <c r="E36" s="139" t="s">
        <v>32</v>
      </c>
      <c r="F36" s="140"/>
      <c r="G36" s="139" t="s">
        <v>50</v>
      </c>
      <c r="H36" s="140"/>
      <c r="I36" s="139">
        <v>3</v>
      </c>
      <c r="J36" s="148"/>
      <c r="K36" s="148"/>
      <c r="L36" s="148"/>
      <c r="M36" s="140"/>
      <c r="N36" s="149" t="s">
        <v>10</v>
      </c>
      <c r="O36" s="150"/>
      <c r="P36" s="160">
        <v>43343</v>
      </c>
      <c r="Q36" s="161"/>
      <c r="R36" s="71"/>
    </row>
    <row r="37" spans="1:18" ht="80.25" customHeight="1">
      <c r="B37" s="153"/>
      <c r="C37" s="154"/>
      <c r="D37" s="154"/>
      <c r="E37" s="154"/>
      <c r="F37" s="154"/>
      <c r="G37" s="154"/>
      <c r="H37" s="154"/>
      <c r="I37" s="154"/>
      <c r="J37" s="154"/>
      <c r="K37" s="154"/>
      <c r="L37" s="154"/>
      <c r="M37" s="154"/>
      <c r="N37" s="154"/>
      <c r="O37" s="154"/>
      <c r="P37" s="155"/>
      <c r="Q37" s="156"/>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abSelected="1" topLeftCell="A26" workbookViewId="0">
      <selection activeCell="F24" sqref="F24"/>
    </sheetView>
  </sheetViews>
  <sheetFormatPr baseColWidth="10" defaultColWidth="11.44140625" defaultRowHeight="13.8"/>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6.5546875" style="1" customWidth="1"/>
    <col min="10" max="10" width="24" style="1" customWidth="1"/>
    <col min="11" max="11" width="23.109375" style="1" customWidth="1"/>
    <col min="12" max="13" width="13.33203125" style="1" customWidth="1"/>
    <col min="14" max="14" width="26.5546875" style="1" customWidth="1"/>
    <col min="15" max="16" width="25.44140625" style="1" customWidth="1"/>
    <col min="17" max="17" width="34.109375" style="1" customWidth="1"/>
    <col min="18" max="18" width="15.33203125" style="1" customWidth="1"/>
    <col min="19" max="19" width="25.6640625" style="1" hidden="1" customWidth="1"/>
    <col min="20" max="20" width="20.5546875" style="1" hidden="1" customWidth="1"/>
    <col min="21" max="21" width="5.88671875" style="1" customWidth="1"/>
    <col min="22" max="16384" width="11.44140625" style="1"/>
  </cols>
  <sheetData>
    <row r="1" spans="2:21" ht="9" customHeight="1"/>
    <row r="2" spans="2:21" ht="15" customHeight="1">
      <c r="B2" s="35"/>
      <c r="C2" s="175"/>
      <c r="D2" s="175"/>
      <c r="E2" s="175"/>
      <c r="F2" s="176" t="s">
        <v>0</v>
      </c>
      <c r="G2" s="176"/>
      <c r="H2" s="176"/>
      <c r="I2" s="176"/>
      <c r="J2" s="176"/>
      <c r="K2" s="176"/>
      <c r="L2" s="176"/>
      <c r="M2" s="176"/>
      <c r="N2" s="176"/>
      <c r="O2" s="176"/>
      <c r="P2" s="135" t="s">
        <v>1</v>
      </c>
      <c r="Q2" s="135"/>
      <c r="R2" s="135"/>
      <c r="S2" s="49"/>
      <c r="T2" s="31" t="s">
        <v>33</v>
      </c>
      <c r="U2" s="62"/>
    </row>
    <row r="3" spans="2:21" ht="12.75" customHeight="1">
      <c r="B3" s="36"/>
      <c r="C3" s="175"/>
      <c r="D3" s="175"/>
      <c r="E3" s="175"/>
      <c r="F3" s="176"/>
      <c r="G3" s="176"/>
      <c r="H3" s="176"/>
      <c r="I3" s="176"/>
      <c r="J3" s="176"/>
      <c r="K3" s="176"/>
      <c r="L3" s="176"/>
      <c r="M3" s="176"/>
      <c r="N3" s="176"/>
      <c r="O3" s="176"/>
      <c r="P3" s="135"/>
      <c r="Q3" s="135"/>
      <c r="R3" s="135"/>
      <c r="S3" s="49"/>
      <c r="T3" s="32" t="s">
        <v>34</v>
      </c>
      <c r="U3" s="62"/>
    </row>
    <row r="4" spans="2:21" ht="12.75" customHeight="1">
      <c r="B4" s="36"/>
      <c r="C4" s="175"/>
      <c r="D4" s="175"/>
      <c r="E4" s="175"/>
      <c r="F4" s="176"/>
      <c r="G4" s="176"/>
      <c r="H4" s="176"/>
      <c r="I4" s="176"/>
      <c r="J4" s="176"/>
      <c r="K4" s="176"/>
      <c r="L4" s="176"/>
      <c r="M4" s="176"/>
      <c r="N4" s="176"/>
      <c r="O4" s="176"/>
      <c r="P4" s="135"/>
      <c r="Q4" s="135"/>
      <c r="R4" s="135"/>
      <c r="S4" s="49"/>
      <c r="T4" s="32" t="s">
        <v>35</v>
      </c>
      <c r="U4" s="62"/>
    </row>
    <row r="5" spans="2:21" ht="12.75" customHeight="1">
      <c r="B5" s="36"/>
      <c r="C5" s="175"/>
      <c r="D5" s="175"/>
      <c r="E5" s="175"/>
      <c r="F5" s="176"/>
      <c r="G5" s="176"/>
      <c r="H5" s="176"/>
      <c r="I5" s="176"/>
      <c r="J5" s="176"/>
      <c r="K5" s="176"/>
      <c r="L5" s="176"/>
      <c r="M5" s="176"/>
      <c r="N5" s="176"/>
      <c r="O5" s="176"/>
      <c r="P5" s="135"/>
      <c r="Q5" s="135"/>
      <c r="R5" s="135"/>
      <c r="S5" s="49"/>
      <c r="T5" s="32" t="s">
        <v>36</v>
      </c>
      <c r="U5" s="62"/>
    </row>
    <row r="6" spans="2:21" ht="12.75" customHeight="1">
      <c r="B6" s="37"/>
      <c r="C6" s="175"/>
      <c r="D6" s="175"/>
      <c r="E6" s="175"/>
      <c r="F6" s="176"/>
      <c r="G6" s="176"/>
      <c r="H6" s="176"/>
      <c r="I6" s="176"/>
      <c r="J6" s="176"/>
      <c r="K6" s="176"/>
      <c r="L6" s="176"/>
      <c r="M6" s="176"/>
      <c r="N6" s="176"/>
      <c r="O6" s="176"/>
      <c r="P6" s="135"/>
      <c r="Q6" s="135"/>
      <c r="R6" s="135"/>
      <c r="S6" s="49"/>
      <c r="T6" s="33" t="s">
        <v>37</v>
      </c>
      <c r="U6" s="62"/>
    </row>
    <row r="7" spans="2:21">
      <c r="B7" s="3"/>
      <c r="C7" s="4"/>
      <c r="D7" s="4"/>
      <c r="E7" s="4"/>
      <c r="F7" s="4"/>
      <c r="G7" s="4"/>
      <c r="H7" s="4"/>
      <c r="I7" s="34"/>
      <c r="J7" s="34"/>
      <c r="K7" s="34"/>
      <c r="L7" s="34"/>
      <c r="M7" s="34"/>
      <c r="N7" s="4"/>
      <c r="O7" s="19"/>
      <c r="P7" s="19"/>
      <c r="Q7" s="19"/>
      <c r="R7" s="19"/>
      <c r="S7" s="19"/>
      <c r="T7" s="2"/>
      <c r="U7" s="62"/>
    </row>
    <row r="8" spans="2:21">
      <c r="B8" s="3"/>
      <c r="C8" s="4"/>
      <c r="D8" s="4"/>
      <c r="E8" s="4"/>
      <c r="F8" s="4"/>
      <c r="G8" s="4"/>
      <c r="H8" s="4"/>
      <c r="I8" s="34"/>
      <c r="J8" s="34"/>
      <c r="K8" s="34"/>
      <c r="L8" s="34"/>
      <c r="M8" s="34"/>
      <c r="N8" s="4"/>
      <c r="O8" s="19"/>
      <c r="P8" s="19"/>
      <c r="Q8" s="19"/>
      <c r="R8" s="19"/>
      <c r="S8" s="19"/>
      <c r="T8" s="5"/>
      <c r="U8" s="62"/>
    </row>
    <row r="9" spans="2:21">
      <c r="B9" s="3"/>
      <c r="C9" s="4"/>
      <c r="D9" s="4"/>
      <c r="E9" s="4"/>
      <c r="F9" s="4"/>
      <c r="G9" s="4"/>
      <c r="H9" s="4"/>
      <c r="I9" s="6" t="s">
        <v>2</v>
      </c>
      <c r="J9" s="4"/>
      <c r="K9" s="129" t="s">
        <v>18</v>
      </c>
      <c r="L9" s="129"/>
      <c r="M9" s="129"/>
      <c r="N9" s="129"/>
      <c r="O9" s="4"/>
      <c r="P9" s="19"/>
      <c r="Q9" s="19"/>
      <c r="R9" s="19"/>
      <c r="S9" s="19"/>
      <c r="T9" s="5"/>
      <c r="U9" s="62"/>
    </row>
    <row r="10" spans="2:21">
      <c r="B10" s="3"/>
      <c r="C10" s="4"/>
      <c r="D10" s="4"/>
      <c r="E10" s="4"/>
      <c r="F10" s="4"/>
      <c r="G10" s="4"/>
      <c r="H10" s="4"/>
      <c r="I10" s="6" t="s">
        <v>3</v>
      </c>
      <c r="J10" s="4"/>
      <c r="K10" s="129" t="s">
        <v>15</v>
      </c>
      <c r="L10" s="129"/>
      <c r="M10" s="129"/>
      <c r="N10" s="129"/>
      <c r="O10" s="4"/>
      <c r="P10" s="4"/>
      <c r="Q10" s="4"/>
      <c r="R10" s="4"/>
      <c r="S10" s="4"/>
      <c r="T10" s="5"/>
      <c r="U10" s="62"/>
    </row>
    <row r="11" spans="2:21">
      <c r="B11" s="3"/>
      <c r="C11" s="4"/>
      <c r="D11" s="4"/>
      <c r="E11" s="4"/>
      <c r="F11" s="4"/>
      <c r="G11" s="4"/>
      <c r="H11" s="4"/>
      <c r="I11" s="6" t="s">
        <v>4</v>
      </c>
      <c r="J11" s="4"/>
      <c r="K11" s="129" t="s">
        <v>16</v>
      </c>
      <c r="L11" s="129"/>
      <c r="M11" s="129"/>
      <c r="N11" s="129"/>
      <c r="O11" s="4"/>
      <c r="P11" s="4"/>
      <c r="Q11" s="4"/>
      <c r="R11" s="4"/>
      <c r="S11" s="4"/>
      <c r="T11" s="5"/>
      <c r="U11" s="62"/>
    </row>
    <row r="12" spans="2:21">
      <c r="B12" s="3"/>
      <c r="C12" s="4"/>
      <c r="D12" s="4"/>
      <c r="E12" s="4"/>
      <c r="F12" s="4"/>
      <c r="G12" s="4"/>
      <c r="H12" s="4"/>
      <c r="I12" s="6" t="s">
        <v>28</v>
      </c>
      <c r="J12" s="4"/>
      <c r="K12" s="129" t="s">
        <v>21</v>
      </c>
      <c r="L12" s="129"/>
      <c r="M12" s="129"/>
      <c r="N12" s="129"/>
      <c r="O12" s="4"/>
      <c r="P12" s="4"/>
      <c r="Q12" s="4"/>
      <c r="R12" s="4"/>
      <c r="S12" s="4"/>
      <c r="T12" s="5"/>
      <c r="U12" s="62"/>
    </row>
    <row r="13" spans="2:21">
      <c r="B13" s="3"/>
      <c r="C13" s="4"/>
      <c r="D13" s="4"/>
      <c r="E13" s="4"/>
      <c r="F13" s="4"/>
      <c r="G13" s="4"/>
      <c r="H13" s="4"/>
      <c r="I13" s="6" t="s">
        <v>13</v>
      </c>
      <c r="J13" s="4"/>
      <c r="K13" s="129" t="s">
        <v>22</v>
      </c>
      <c r="L13" s="129"/>
      <c r="M13" s="129"/>
      <c r="N13" s="129"/>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78" t="s">
        <v>14</v>
      </c>
      <c r="D16" s="130"/>
      <c r="E16" s="130"/>
      <c r="F16" s="130"/>
      <c r="G16" s="130"/>
      <c r="H16" s="130"/>
      <c r="I16" s="130"/>
      <c r="J16" s="130"/>
      <c r="K16" s="130"/>
      <c r="L16" s="130"/>
      <c r="M16" s="130"/>
      <c r="N16" s="130"/>
      <c r="O16" s="179"/>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44" t="s">
        <v>25</v>
      </c>
      <c r="D18" s="144"/>
      <c r="E18" s="144"/>
      <c r="F18" s="144"/>
      <c r="G18" s="144"/>
      <c r="H18" s="144"/>
      <c r="I18" s="144"/>
      <c r="J18" s="144"/>
      <c r="K18" s="144"/>
      <c r="L18" s="144"/>
      <c r="M18" s="144"/>
      <c r="N18" s="144"/>
      <c r="O18" s="144"/>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80" t="s">
        <v>11</v>
      </c>
      <c r="D20" s="131"/>
      <c r="E20" s="131"/>
      <c r="F20" s="131"/>
      <c r="G20" s="131"/>
      <c r="H20" s="131"/>
      <c r="I20" s="131"/>
      <c r="J20" s="131"/>
      <c r="K20" s="131"/>
      <c r="L20" s="131"/>
      <c r="M20" s="131"/>
      <c r="N20" s="131"/>
      <c r="O20" s="181"/>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45" t="s">
        <v>24</v>
      </c>
      <c r="D22" s="145"/>
      <c r="E22" s="145"/>
      <c r="F22" s="145"/>
      <c r="G22" s="145"/>
      <c r="H22" s="145"/>
      <c r="I22" s="145"/>
      <c r="J22" s="145"/>
      <c r="K22" s="145"/>
      <c r="L22" s="145"/>
      <c r="M22" s="145"/>
      <c r="N22" s="145"/>
      <c r="O22" s="145"/>
      <c r="P22" s="4"/>
      <c r="Q22" s="4"/>
      <c r="R22" s="4"/>
      <c r="S22" s="4"/>
      <c r="T22" s="5"/>
      <c r="U22" s="62"/>
    </row>
    <row r="23" spans="2:21" ht="15.75" customHeight="1">
      <c r="B23" s="3"/>
      <c r="C23" s="180" t="s">
        <v>17</v>
      </c>
      <c r="D23" s="131"/>
      <c r="E23" s="131"/>
      <c r="F23" s="131"/>
      <c r="G23" s="131"/>
      <c r="H23" s="131"/>
      <c r="I23" s="131"/>
      <c r="J23" s="131"/>
      <c r="K23" s="131"/>
      <c r="L23" s="131"/>
      <c r="M23" s="131"/>
      <c r="N23" s="131"/>
      <c r="O23" s="181"/>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44" t="s">
        <v>26</v>
      </c>
      <c r="D25" s="144"/>
      <c r="E25" s="144"/>
      <c r="F25" s="144"/>
      <c r="G25" s="144"/>
      <c r="H25" s="144"/>
      <c r="I25" s="144"/>
      <c r="J25" s="144"/>
      <c r="K25" s="144"/>
      <c r="L25" s="144"/>
      <c r="M25" s="144"/>
      <c r="N25" s="144"/>
      <c r="O25" s="144"/>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44" t="s">
        <v>27</v>
      </c>
      <c r="D27" s="144"/>
      <c r="E27" s="144"/>
      <c r="F27" s="144"/>
      <c r="G27" s="144"/>
      <c r="H27" s="144"/>
      <c r="I27" s="144"/>
      <c r="J27" s="144"/>
      <c r="K27" s="144"/>
      <c r="L27" s="144"/>
      <c r="M27" s="144"/>
      <c r="N27" s="144"/>
      <c r="O27" s="144"/>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78" t="s">
        <v>12</v>
      </c>
      <c r="D30" s="130"/>
      <c r="E30" s="130"/>
      <c r="F30" s="130"/>
      <c r="G30" s="130"/>
      <c r="H30" s="130"/>
      <c r="I30" s="130"/>
      <c r="J30" s="130"/>
      <c r="K30" s="130"/>
      <c r="L30" s="130"/>
      <c r="M30" s="130"/>
      <c r="N30" s="130"/>
      <c r="O30" s="179"/>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72" t="s">
        <v>31</v>
      </c>
      <c r="D32" s="127" t="s">
        <v>38</v>
      </c>
      <c r="E32" s="173" t="s">
        <v>39</v>
      </c>
      <c r="F32" s="172" t="s">
        <v>40</v>
      </c>
      <c r="G32" s="172" t="s">
        <v>41</v>
      </c>
      <c r="H32" s="172" t="s">
        <v>42</v>
      </c>
      <c r="I32" s="173" t="s">
        <v>43</v>
      </c>
      <c r="J32" s="172" t="s">
        <v>44</v>
      </c>
      <c r="K32" s="172"/>
      <c r="L32" s="172" t="s">
        <v>45</v>
      </c>
      <c r="M32" s="172" t="s">
        <v>46</v>
      </c>
      <c r="N32" s="172" t="s">
        <v>47</v>
      </c>
      <c r="O32" s="172" t="s">
        <v>48</v>
      </c>
      <c r="P32" s="182" t="s">
        <v>49</v>
      </c>
      <c r="Q32" s="151" t="s">
        <v>29</v>
      </c>
      <c r="R32" s="152"/>
      <c r="S32" s="46"/>
      <c r="T32" s="5"/>
      <c r="U32" s="62"/>
    </row>
    <row r="33" spans="2:21" ht="33" customHeight="1">
      <c r="B33" s="3"/>
      <c r="C33" s="172"/>
      <c r="D33" s="128"/>
      <c r="E33" s="173"/>
      <c r="F33" s="172"/>
      <c r="G33" s="172"/>
      <c r="H33" s="172"/>
      <c r="I33" s="173"/>
      <c r="J33" s="48" t="s">
        <v>5</v>
      </c>
      <c r="K33" s="48" t="s">
        <v>6</v>
      </c>
      <c r="L33" s="172"/>
      <c r="M33" s="172"/>
      <c r="N33" s="172"/>
      <c r="O33" s="172"/>
      <c r="P33" s="128"/>
      <c r="Q33" s="50" t="s">
        <v>20</v>
      </c>
      <c r="R33" s="51" t="s">
        <v>19</v>
      </c>
      <c r="S33" s="25" t="s">
        <v>52</v>
      </c>
      <c r="T33" s="25" t="s">
        <v>53</v>
      </c>
      <c r="U33" s="62"/>
    </row>
    <row r="34" spans="2:21" s="14" customFormat="1" ht="33" customHeight="1">
      <c r="B34" s="15"/>
      <c r="C34" s="55">
        <v>1</v>
      </c>
      <c r="D34" s="56"/>
      <c r="E34" s="68" t="s">
        <v>61</v>
      </c>
      <c r="F34" s="57"/>
      <c r="G34" s="68" t="s">
        <v>62</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61</v>
      </c>
      <c r="F35" s="57"/>
      <c r="G35" s="68" t="s">
        <v>63</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61</v>
      </c>
      <c r="F36" s="57"/>
      <c r="G36" s="68" t="s">
        <v>64</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30</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24" t="s">
        <v>7</v>
      </c>
      <c r="C57" s="125"/>
      <c r="D57" s="125"/>
      <c r="E57" s="125"/>
      <c r="F57" s="125"/>
      <c r="G57" s="125"/>
      <c r="H57" s="125"/>
      <c r="I57" s="125"/>
      <c r="J57" s="125"/>
      <c r="K57" s="125"/>
      <c r="L57" s="125"/>
      <c r="M57" s="125"/>
      <c r="N57" s="125"/>
      <c r="O57" s="125"/>
      <c r="P57" s="125"/>
      <c r="Q57" s="125"/>
      <c r="R57" s="125"/>
      <c r="S57" s="125"/>
      <c r="T57" s="125"/>
      <c r="U57" s="126"/>
    </row>
    <row r="58" spans="1:21" ht="21.75" customHeight="1">
      <c r="A58" s="17"/>
      <c r="B58" s="121" t="s">
        <v>8</v>
      </c>
      <c r="C58" s="122"/>
      <c r="D58" s="122"/>
      <c r="E58" s="122"/>
      <c r="F58" s="122"/>
      <c r="G58" s="122"/>
      <c r="H58" s="122"/>
      <c r="I58" s="122"/>
      <c r="J58" s="122"/>
      <c r="K58" s="122"/>
      <c r="L58" s="122"/>
      <c r="M58" s="122"/>
      <c r="N58" s="122"/>
      <c r="O58" s="122"/>
      <c r="P58" s="122"/>
      <c r="Q58" s="122"/>
      <c r="R58" s="122"/>
      <c r="S58" s="122"/>
      <c r="T58" s="122"/>
      <c r="U58" s="123"/>
    </row>
    <row r="59" spans="1:21" ht="21.75" customHeight="1">
      <c r="B59" s="139" t="s">
        <v>9</v>
      </c>
      <c r="C59" s="148"/>
      <c r="D59" s="140"/>
      <c r="E59" s="177" t="s">
        <v>32</v>
      </c>
      <c r="F59" s="177"/>
      <c r="G59" s="177"/>
      <c r="H59" s="177" t="s">
        <v>50</v>
      </c>
      <c r="I59" s="177"/>
      <c r="J59" s="141">
        <v>3</v>
      </c>
      <c r="K59" s="142"/>
      <c r="L59" s="142"/>
      <c r="M59" s="183" t="s">
        <v>10</v>
      </c>
      <c r="N59" s="183"/>
      <c r="O59" s="183"/>
      <c r="P59" s="184">
        <v>43343</v>
      </c>
      <c r="Q59" s="119"/>
      <c r="R59" s="119"/>
      <c r="S59" s="119"/>
      <c r="T59" s="119"/>
      <c r="U59" s="120"/>
    </row>
    <row r="60" spans="1:21" ht="80.25" customHeight="1">
      <c r="B60" s="114"/>
      <c r="C60" s="115"/>
      <c r="D60" s="115"/>
      <c r="E60" s="115"/>
      <c r="F60" s="115"/>
      <c r="G60" s="115"/>
      <c r="H60" s="115"/>
      <c r="I60" s="115"/>
      <c r="J60" s="116"/>
      <c r="K60" s="116"/>
      <c r="L60" s="116"/>
      <c r="M60" s="115"/>
      <c r="N60" s="115"/>
      <c r="O60" s="115"/>
      <c r="P60" s="116"/>
      <c r="Q60" s="116"/>
      <c r="R60" s="116"/>
      <c r="S60" s="116"/>
      <c r="T60" s="116"/>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28" zoomScale="55" zoomScaleNormal="55" workbookViewId="0">
      <selection activeCell="B37" sqref="B37:Q37"/>
    </sheetView>
  </sheetViews>
  <sheetFormatPr baseColWidth="10" defaultColWidth="11.44140625" defaultRowHeight="13.8"/>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4.109375" style="1" customWidth="1"/>
    <col min="10" max="10" width="15.6640625" style="1" customWidth="1"/>
    <col min="11" max="11" width="26.5546875" style="1" hidden="1" customWidth="1"/>
    <col min="12" max="12" width="24" style="1" hidden="1" customWidth="1"/>
    <col min="13" max="13" width="23.109375" style="1" customWidth="1"/>
    <col min="14" max="14" width="18.109375" style="1" customWidth="1"/>
    <col min="15" max="15" width="40.6640625" style="1" customWidth="1"/>
    <col min="16" max="16" width="26.5546875" style="1" customWidth="1"/>
    <col min="17" max="17" width="25.44140625" style="1" customWidth="1"/>
    <col min="18" max="18" width="25.6640625" style="1" hidden="1" customWidth="1"/>
    <col min="19" max="19" width="20.5546875" style="1" hidden="1" customWidth="1"/>
    <col min="20" max="20" width="5.88671875" style="1" customWidth="1"/>
    <col min="21" max="16384" width="11.44140625" style="1"/>
  </cols>
  <sheetData>
    <row r="1" spans="2:19" ht="9" customHeight="1"/>
    <row r="2" spans="2:19" ht="15" customHeight="1">
      <c r="B2" s="78"/>
      <c r="C2" s="163"/>
      <c r="D2" s="132"/>
      <c r="E2" s="166" t="s">
        <v>0</v>
      </c>
      <c r="F2" s="136"/>
      <c r="G2" s="136"/>
      <c r="H2" s="136"/>
      <c r="I2" s="136"/>
      <c r="J2" s="136"/>
      <c r="K2" s="136"/>
      <c r="L2" s="136"/>
      <c r="M2" s="136"/>
      <c r="N2" s="167"/>
      <c r="O2" s="135" t="s">
        <v>1</v>
      </c>
      <c r="P2" s="135"/>
      <c r="Q2" s="135"/>
      <c r="R2" s="49"/>
      <c r="S2" s="31" t="s">
        <v>33</v>
      </c>
    </row>
    <row r="3" spans="2:19" ht="12.75" customHeight="1">
      <c r="B3" s="79"/>
      <c r="C3" s="164"/>
      <c r="D3" s="133"/>
      <c r="E3" s="168"/>
      <c r="F3" s="137"/>
      <c r="G3" s="137"/>
      <c r="H3" s="137"/>
      <c r="I3" s="137"/>
      <c r="J3" s="137"/>
      <c r="K3" s="137"/>
      <c r="L3" s="137"/>
      <c r="M3" s="137"/>
      <c r="N3" s="169"/>
      <c r="O3" s="135"/>
      <c r="P3" s="135"/>
      <c r="Q3" s="135"/>
      <c r="R3" s="49"/>
      <c r="S3" s="32" t="s">
        <v>34</v>
      </c>
    </row>
    <row r="4" spans="2:19" ht="12.75" customHeight="1">
      <c r="B4" s="79"/>
      <c r="C4" s="164"/>
      <c r="D4" s="133"/>
      <c r="E4" s="168"/>
      <c r="F4" s="137"/>
      <c r="G4" s="137"/>
      <c r="H4" s="137"/>
      <c r="I4" s="137"/>
      <c r="J4" s="137"/>
      <c r="K4" s="137"/>
      <c r="L4" s="137"/>
      <c r="M4" s="137"/>
      <c r="N4" s="169"/>
      <c r="O4" s="135"/>
      <c r="P4" s="135"/>
      <c r="Q4" s="135"/>
      <c r="R4" s="49"/>
      <c r="S4" s="32" t="s">
        <v>35</v>
      </c>
    </row>
    <row r="5" spans="2:19" ht="12.75" customHeight="1">
      <c r="B5" s="79"/>
      <c r="C5" s="164"/>
      <c r="D5" s="133"/>
      <c r="E5" s="168"/>
      <c r="F5" s="137"/>
      <c r="G5" s="137"/>
      <c r="H5" s="137"/>
      <c r="I5" s="137"/>
      <c r="J5" s="137"/>
      <c r="K5" s="137"/>
      <c r="L5" s="137"/>
      <c r="M5" s="137"/>
      <c r="N5" s="169"/>
      <c r="O5" s="135"/>
      <c r="P5" s="135"/>
      <c r="Q5" s="135"/>
      <c r="R5" s="49"/>
      <c r="S5" s="32" t="s">
        <v>36</v>
      </c>
    </row>
    <row r="6" spans="2:19" ht="12.75" customHeight="1">
      <c r="B6" s="80"/>
      <c r="C6" s="165"/>
      <c r="D6" s="134"/>
      <c r="E6" s="170"/>
      <c r="F6" s="138"/>
      <c r="G6" s="138"/>
      <c r="H6" s="138"/>
      <c r="I6" s="138"/>
      <c r="J6" s="138"/>
      <c r="K6" s="138"/>
      <c r="L6" s="138"/>
      <c r="M6" s="138"/>
      <c r="N6" s="171"/>
      <c r="O6" s="135"/>
      <c r="P6" s="135"/>
      <c r="Q6" s="135"/>
      <c r="R6" s="49"/>
      <c r="S6" s="33" t="s">
        <v>37</v>
      </c>
    </row>
    <row r="7" spans="2:19">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72" t="s">
        <v>31</v>
      </c>
      <c r="D9" s="173" t="s">
        <v>39</v>
      </c>
      <c r="E9" s="172" t="s">
        <v>41</v>
      </c>
      <c r="F9" s="172" t="s">
        <v>42</v>
      </c>
      <c r="G9" s="151" t="s">
        <v>59</v>
      </c>
      <c r="H9" s="152"/>
      <c r="I9" s="174" t="s">
        <v>60</v>
      </c>
      <c r="J9" s="174"/>
      <c r="K9" s="46"/>
      <c r="L9" s="5"/>
      <c r="M9" s="4"/>
      <c r="N9" s="162" t="s">
        <v>65</v>
      </c>
      <c r="O9" s="162"/>
      <c r="P9" s="4"/>
      <c r="Q9" s="62"/>
    </row>
    <row r="10" spans="2:19" ht="42" customHeight="1">
      <c r="B10" s="81"/>
      <c r="C10" s="172"/>
      <c r="D10" s="173"/>
      <c r="E10" s="172"/>
      <c r="F10" s="172"/>
      <c r="G10" s="50" t="s">
        <v>20</v>
      </c>
      <c r="H10" s="51" t="s">
        <v>55</v>
      </c>
      <c r="I10" s="25" t="s">
        <v>57</v>
      </c>
      <c r="J10" s="25" t="s">
        <v>56</v>
      </c>
      <c r="K10" s="25" t="s">
        <v>52</v>
      </c>
      <c r="L10" s="25" t="s">
        <v>53</v>
      </c>
      <c r="M10" s="4"/>
      <c r="N10" s="52" t="s">
        <v>51</v>
      </c>
      <c r="O10" s="53" t="s">
        <v>54</v>
      </c>
      <c r="P10" s="75"/>
      <c r="Q10" s="62"/>
    </row>
    <row r="11" spans="2:19" s="14" customFormat="1" ht="33" customHeight="1">
      <c r="B11" s="82"/>
      <c r="C11" s="21">
        <v>1</v>
      </c>
      <c r="D11" s="47" t="str">
        <f>'RG1'!C34</f>
        <v>Reforzar el correcto diligenciamiento de las actas y formatos en control previo y simultaneo.</v>
      </c>
      <c r="E11" s="47" t="str">
        <f>'RG1'!D34</f>
        <v xml:space="preserve">Capacitación  sobre el correcto diligenciamiento de las actas de inspección, de aprehensión y autos comisorios gestionados en inspección aduanera. </v>
      </c>
      <c r="F11" s="54" t="e">
        <f>'RG1'!#REF!</f>
        <v>#REF!</v>
      </c>
      <c r="G11" s="22" t="e">
        <f>'RG1'!#REF!</f>
        <v>#REF!</v>
      </c>
      <c r="H11" s="23">
        <f>'RG1'!I34</f>
        <v>1</v>
      </c>
      <c r="I11" s="22"/>
      <c r="J11" s="23"/>
      <c r="K11" s="22" t="e">
        <f t="shared" ref="K11:K31" si="0">IF(F11="Baja",1,IF(F11="Media - baja",2,IF(F11="Media",3,IF(F11="Media - alta",4,5))))</f>
        <v>#REF!</v>
      </c>
      <c r="L11" s="45" t="e">
        <f t="shared" ref="L11:L31" si="1">J11*K11</f>
        <v>#REF!</v>
      </c>
      <c r="M11" s="75"/>
      <c r="N11" s="22" t="str">
        <f>IFERROR(INDEX($D$11:$D$31,MATCH(0,INDEX(COUNTIF($N$10:N10,$D$11:$D$31),),)),"")</f>
        <v>Reforzar el correcto diligenciamiento de las actas y formatos en control previo y simultaneo.</v>
      </c>
      <c r="O11" s="69" t="e">
        <f t="shared" ref="O11:O25" si="2">SUMIFS($L$11:$L$31,$D$11:$D$31,N11)/SUMIFS($K$11:$K$31,$D$11:$D$31,N11)</f>
        <v>#REF!</v>
      </c>
      <c r="P11" s="75"/>
      <c r="Q11" s="63"/>
    </row>
    <row r="12" spans="2:19" s="14" customFormat="1" ht="31.5" customHeight="1">
      <c r="B12" s="82"/>
      <c r="C12" s="21">
        <v>2</v>
      </c>
      <c r="D12" s="47" t="str">
        <f>'RG1'!C35</f>
        <v xml:space="preserve">Verificar que las actuaciones de los funcionarios de la operación aduanera se encuentren cobijadas mediante auto comisorio debidamente expedido  </v>
      </c>
      <c r="E12" s="47" t="str">
        <f>'RG1'!D35</f>
        <v>Realizar verificación mensual aleatoria de las actas de hechos, inspección y aprehensión; cuyas actuaciones deben contar con su respectivo auto comisorio donde se evidencie que el funcionario fue comisionado.</v>
      </c>
      <c r="F12" s="54" t="e">
        <f>'RG1'!#REF!</f>
        <v>#REF!</v>
      </c>
      <c r="G12" s="22" t="e">
        <f>'RG1'!#REF!</f>
        <v>#REF!</v>
      </c>
      <c r="H12" s="23">
        <f>'RG1'!I35</f>
        <v>0.85</v>
      </c>
      <c r="I12" s="22"/>
      <c r="J12" s="23"/>
      <c r="K12" s="22" t="e">
        <f t="shared" si="0"/>
        <v>#REF!</v>
      </c>
      <c r="L12" s="45" t="e">
        <f t="shared" si="1"/>
        <v>#REF!</v>
      </c>
      <c r="M12" s="75"/>
      <c r="N12" s="22" t="str">
        <f>IFERROR(INDEX($D$11:$D$31,MATCH(0,INDEX(COUNTIF($N$10:N11,$D$11:$D$31),),)),"")</f>
        <v xml:space="preserve">Verificar que las actuaciones de los funcionarios de la operación aduanera se encuentren cobijadas mediante auto comisorio debidamente expedido  </v>
      </c>
      <c r="O12" s="69" t="e">
        <f t="shared" si="2"/>
        <v>#REF!</v>
      </c>
      <c r="P12" s="75"/>
      <c r="Q12" s="63"/>
    </row>
    <row r="13" spans="2:19" s="14" customFormat="1" ht="31.5" customHeight="1">
      <c r="B13" s="82"/>
      <c r="C13" s="21">
        <v>3</v>
      </c>
      <c r="D13" s="47" t="str">
        <f>'RG1'!C36</f>
        <v xml:space="preserve">Fortalecer el conocimiento respecto a los procedimientos e instructivos para la inspección aduanera. </v>
      </c>
      <c r="E13" s="47" t="str">
        <f>'RG1'!D36</f>
        <v>Capacitación sobre los procedimiento Nacionalización de Mercancías PR-COA-0188, Medidas Cautelares PR-COA-0396 y el instructivo IN-COA-0151 en lo concerniente a las actuaciones en la diligencia de inspección aduanera.</v>
      </c>
      <c r="F13" s="54" t="e">
        <f>'RG1'!#REF!</f>
        <v>#REF!</v>
      </c>
      <c r="G13" s="22" t="e">
        <f>'RG1'!#REF!</f>
        <v>#REF!</v>
      </c>
      <c r="H13" s="23">
        <f>'RG1'!I36</f>
        <v>0.8</v>
      </c>
      <c r="I13" s="22"/>
      <c r="J13" s="23"/>
      <c r="K13" s="22" t="e">
        <f t="shared" si="0"/>
        <v>#REF!</v>
      </c>
      <c r="L13" s="45" t="e">
        <f t="shared" si="1"/>
        <v>#REF!</v>
      </c>
      <c r="M13" s="75"/>
      <c r="N13" s="22" t="str">
        <f>IFERROR(INDEX($D$11:$D$31,MATCH(0,INDEX(COUNTIF($N$10:N12,$D$11:$D$31),),)),"")</f>
        <v xml:space="preserve">Fortalecer el conocimiento respecto a los procedimientos e instructivos para la inspección aduanera. </v>
      </c>
      <c r="O13" s="69" t="e">
        <f t="shared" si="2"/>
        <v>#REF!</v>
      </c>
      <c r="P13" s="75"/>
      <c r="Q13" s="63"/>
    </row>
    <row r="14" spans="2:19" s="14" customFormat="1" ht="31.5" customHeight="1">
      <c r="B14" s="82"/>
      <c r="C14" s="21">
        <v>4</v>
      </c>
      <c r="D14" s="47" t="str">
        <f>'RG1'!C37</f>
        <v>Fortalecer  las actividades que adelantan los funcionarios en el  diligenciamientos y registro de la información del formato Control y Seguimiento Aprehensiones FT-FL-2205  .</v>
      </c>
      <c r="E14" s="47" t="str">
        <f>'RG1'!D37</f>
        <v xml:space="preserve">Capacitación sobre el correcto diligenciamiento y registro de la información en el formato Control y Seguimiento Aprehensiones FT-FL-2205  . </v>
      </c>
      <c r="F14" s="54" t="e">
        <f>'RG1'!#REF!</f>
        <v>#REF!</v>
      </c>
      <c r="G14" s="22" t="e">
        <f>'RG1'!#REF!</f>
        <v>#REF!</v>
      </c>
      <c r="H14" s="23">
        <f>'RG1'!I37</f>
        <v>1</v>
      </c>
      <c r="I14" s="22"/>
      <c r="J14" s="23"/>
      <c r="K14" s="22" t="e">
        <f t="shared" si="0"/>
        <v>#REF!</v>
      </c>
      <c r="L14" s="45" t="e">
        <f t="shared" si="1"/>
        <v>#REF!</v>
      </c>
      <c r="M14" s="75"/>
      <c r="N14" s="22" t="str">
        <f>IFERROR(INDEX($D$11:$D$31,MATCH(0,INDEX(COUNTIF($N$10:N13,$D$11:$D$31),),)),"")</f>
        <v>Fortalecer  las actividades que adelantan los funcionarios en el  diligenciamientos y registro de la información del formato Control y Seguimiento Aprehensiones FT-FL-2205  .</v>
      </c>
      <c r="O14" s="69" t="e">
        <f t="shared" si="2"/>
        <v>#REF!</v>
      </c>
      <c r="P14" s="75"/>
      <c r="Q14" s="63"/>
    </row>
    <row r="15" spans="2:19" s="14" customFormat="1" ht="31.5" customHeight="1">
      <c r="B15" s="82"/>
      <c r="C15" s="21">
        <v>5</v>
      </c>
      <c r="D15" s="47" t="str">
        <f>'RG1'!C38</f>
        <v xml:space="preserve">Realizar reunión conjunta con el objetivo de exponer las situaciones presentadas. </v>
      </c>
      <c r="E15" s="47" t="str">
        <f>'RG1'!D38</f>
        <v>Reunión y retroalimentación trimestral conjunta para la revisión sobre la completitud de la entrega de los insumos para conformar los expedientes.</v>
      </c>
      <c r="F15" s="54" t="e">
        <f>'RG1'!#REF!</f>
        <v>#REF!</v>
      </c>
      <c r="G15" s="22" t="e">
        <f>'RG1'!#REF!</f>
        <v>#REF!</v>
      </c>
      <c r="H15" s="23">
        <f>'RG1'!I38</f>
        <v>0.5</v>
      </c>
      <c r="I15" s="22"/>
      <c r="J15" s="23"/>
      <c r="K15" s="22" t="e">
        <f t="shared" si="0"/>
        <v>#REF!</v>
      </c>
      <c r="L15" s="45" t="e">
        <f t="shared" si="1"/>
        <v>#REF!</v>
      </c>
      <c r="M15" s="75"/>
      <c r="N15" s="22" t="str">
        <f>IFERROR(INDEX($D$11:$D$31,MATCH(0,INDEX(COUNTIF($N$10:N14,$D$11:$D$31),),)),"")</f>
        <v xml:space="preserve">Realizar reunión conjunta con el objetivo de exponer las situaciones presentadas. </v>
      </c>
      <c r="O15" s="69" t="e">
        <f t="shared" si="2"/>
        <v>#REF!</v>
      </c>
      <c r="P15" s="75"/>
      <c r="Q15" s="63"/>
    </row>
    <row r="16" spans="2:19" s="14" customFormat="1" ht="31.5" customHeight="1">
      <c r="B16" s="82"/>
      <c r="C16" s="21">
        <v>6</v>
      </c>
      <c r="D16" s="47" t="str">
        <f>'RG1'!C39</f>
        <v>Impartir lineamientos para el control de la radicación de la entrega física del acta de aprehensión y sus insumos a Fiscalización.</v>
      </c>
      <c r="E16" s="47" t="str">
        <f>'RG1'!D39</f>
        <v>Elaborar memorando impartiendo lineamientos para el control de la radicación del acta de aprehensión y sus insumos entregados a Fiscalización</v>
      </c>
      <c r="F16" s="54" t="e">
        <f>'RG1'!#REF!</f>
        <v>#REF!</v>
      </c>
      <c r="G16" s="22" t="e">
        <f>'RG1'!#REF!</f>
        <v>#REF!</v>
      </c>
      <c r="H16" s="23">
        <f>'RG1'!I39</f>
        <v>0.55000000000000004</v>
      </c>
      <c r="I16" s="22"/>
      <c r="J16" s="23"/>
      <c r="K16" s="22" t="e">
        <f t="shared" si="0"/>
        <v>#REF!</v>
      </c>
      <c r="L16" s="45" t="e">
        <f t="shared" si="1"/>
        <v>#REF!</v>
      </c>
      <c r="M16" s="75"/>
      <c r="N16" s="22" t="str">
        <f>IFERROR(INDEX($D$11:$D$31,MATCH(0,INDEX(COUNTIF($N$10:N15,$D$11:$D$31),),)),"")</f>
        <v>Impartir lineamientos para el control de la radicación de la entrega física del acta de aprehensión y sus insumos a Fiscalización.</v>
      </c>
      <c r="O16" s="69" t="e">
        <f t="shared" si="2"/>
        <v>#REF!</v>
      </c>
      <c r="P16" s="38"/>
      <c r="Q16" s="63"/>
    </row>
    <row r="17" spans="2:18" s="14" customFormat="1" ht="31.5" customHeight="1">
      <c r="B17" s="82"/>
      <c r="C17" s="21">
        <v>7</v>
      </c>
      <c r="D17" s="47" t="str">
        <f>'RG2'!C34</f>
        <v>Presentar un informe trimestral con el análisis de las verificaciones, que permitan establecer la completitud e idoneidad de la información allegada, para gestionar el proceso de decomiso.</v>
      </c>
      <c r="E17" s="47" t="str">
        <f>'RG2'!D34</f>
        <v>Cada Dirección Seccional elabora un informe trimestral con los resultados encontrados en las verificaciones realizadas, en donde deben incluir las estrategias para el mejoramiento del proceso. En cada informe se debe evidenciar mínimo una verificación aleatoria del 30% de las operaciones sucedidas en el período observado.</v>
      </c>
      <c r="F17" s="54" t="e">
        <f>'RG2'!#REF!</f>
        <v>#REF!</v>
      </c>
      <c r="G17" s="22" t="e">
        <f>'RG2'!#REF!</f>
        <v>#REF!</v>
      </c>
      <c r="H17" s="23">
        <f>'RG2'!I34</f>
        <v>0.33</v>
      </c>
      <c r="I17" s="22"/>
      <c r="J17" s="23"/>
      <c r="K17" s="22" t="e">
        <f t="shared" si="0"/>
        <v>#REF!</v>
      </c>
      <c r="L17" s="45" t="e">
        <f t="shared" si="1"/>
        <v>#REF!</v>
      </c>
      <c r="M17" s="75"/>
      <c r="N17" s="22" t="str">
        <f>IFERROR(INDEX($D$11:$D$31,MATCH(0,INDEX(COUNTIF($N$10:N16,$D$11:$D$31),),)),"")</f>
        <v>Presentar un informe trimestral con el análisis de las verificaciones, que permitan establecer la completitud e idoneidad de la información allegada, para gestionar el proceso de decomiso.</v>
      </c>
      <c r="O17" s="69" t="e">
        <f t="shared" si="2"/>
        <v>#REF!</v>
      </c>
      <c r="P17" s="38"/>
      <c r="Q17" s="63"/>
    </row>
    <row r="18" spans="2:18" s="14" customFormat="1" ht="31.5" customHeight="1">
      <c r="B18" s="82"/>
      <c r="C18" s="21">
        <v>8</v>
      </c>
      <c r="D18" s="47" t="str">
        <f>'RG2'!C35</f>
        <v>Realizar 2 reuniones con los funcionarios de las unidades aprehensoras de la seccional, para brindar una socialización de los lineamientos  establecidos para la ejecución de las acciones de control y decomisos.</v>
      </c>
      <c r="E18" s="47" t="str">
        <f>'RG2'!D35</f>
        <v>Cada Dirección Seccional debe coordinar y ejecutar 2 capacitaciones, una cada trimestre, con los funcionarios de las unidades aprehensoras de su Dirección Seccional</v>
      </c>
      <c r="F18" s="54" t="e">
        <f>'RG2'!#REF!</f>
        <v>#REF!</v>
      </c>
      <c r="G18" s="22" t="e">
        <f>'RG2'!#REF!</f>
        <v>#REF!</v>
      </c>
      <c r="H18" s="23">
        <f>'RG2'!I35</f>
        <v>0.5</v>
      </c>
      <c r="I18" s="22"/>
      <c r="J18" s="23"/>
      <c r="K18" s="22" t="e">
        <f t="shared" si="0"/>
        <v>#REF!</v>
      </c>
      <c r="L18" s="45" t="e">
        <f t="shared" si="1"/>
        <v>#REF!</v>
      </c>
      <c r="M18" s="75"/>
      <c r="N18" s="22" t="str">
        <f>IFERROR(INDEX($D$11:$D$31,MATCH(0,INDEX(COUNTIF($N$10:N17,$D$11:$D$31),),)),"")</f>
        <v>Realizar 2 reuniones con los funcionarios de las unidades aprehensoras de la seccional, para brindar una socialización de los lineamientos  establecidos para la ejecución de las acciones de control y decomisos.</v>
      </c>
      <c r="O18" s="69" t="e">
        <f t="shared" si="2"/>
        <v>#REF!</v>
      </c>
      <c r="P18" s="38"/>
      <c r="Q18" s="63"/>
    </row>
    <row r="19" spans="2:18" s="14" customFormat="1" ht="31.5" customHeight="1">
      <c r="B19" s="82"/>
      <c r="C19" s="21">
        <v>9</v>
      </c>
      <c r="D19" s="47" t="e">
        <f>'RG1'!#REF!</f>
        <v>#REF!</v>
      </c>
      <c r="E19" s="47" t="e">
        <f>'RG1'!#REF!</f>
        <v>#REF!</v>
      </c>
      <c r="F19" s="54" t="e">
        <f>'RG1'!#REF!</f>
        <v>#REF!</v>
      </c>
      <c r="G19" s="22" t="e">
        <f>'RG1'!#REF!</f>
        <v>#REF!</v>
      </c>
      <c r="H19" s="23" t="e">
        <f>'RG1'!#REF!</f>
        <v>#REF!</v>
      </c>
      <c r="I19" s="22"/>
      <c r="J19" s="23"/>
      <c r="K19" s="22" t="e">
        <f t="shared" si="0"/>
        <v>#REF!</v>
      </c>
      <c r="L19" s="45" t="e">
        <f t="shared" si="1"/>
        <v>#REF!</v>
      </c>
      <c r="M19" s="75"/>
      <c r="N19" s="22" t="str">
        <f>IFERROR(INDEX($D$11:$D$31,MATCH(0,INDEX(COUNTIF($N$10:N18,$D$11:$D$31),),)),"")</f>
        <v/>
      </c>
      <c r="O19" s="69" t="e">
        <f t="shared" si="2"/>
        <v>#DIV/0!</v>
      </c>
      <c r="P19" s="38"/>
      <c r="Q19" s="63"/>
    </row>
    <row r="20" spans="2:18" s="14" customFormat="1" ht="31.5" customHeight="1">
      <c r="B20" s="82"/>
      <c r="C20" s="21">
        <v>10</v>
      </c>
      <c r="D20" s="47" t="e">
        <f>'RG1'!#REF!</f>
        <v>#REF!</v>
      </c>
      <c r="E20" s="47" t="e">
        <f>'RG1'!#REF!</f>
        <v>#REF!</v>
      </c>
      <c r="F20" s="54" t="e">
        <f>'RG1'!#REF!</f>
        <v>#REF!</v>
      </c>
      <c r="G20" s="22" t="e">
        <f>'RG1'!#REF!</f>
        <v>#REF!</v>
      </c>
      <c r="H20" s="23" t="e">
        <f>'RG1'!#REF!</f>
        <v>#REF!</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t="e">
        <f>'RG1'!#REF!</f>
        <v>#REF!</v>
      </c>
      <c r="E21" s="47" t="e">
        <f>'RG1'!#REF!</f>
        <v>#REF!</v>
      </c>
      <c r="F21" s="54" t="e">
        <f>'RG1'!#REF!</f>
        <v>#REF!</v>
      </c>
      <c r="G21" s="22" t="e">
        <f>'RG1'!#REF!</f>
        <v>#REF!</v>
      </c>
      <c r="H21" s="23" t="e">
        <f>'RG1'!#REF!</f>
        <v>#REF!</v>
      </c>
      <c r="I21" s="22"/>
      <c r="J21" s="23"/>
      <c r="K21" s="22" t="e">
        <f t="shared" si="0"/>
        <v>#REF!</v>
      </c>
      <c r="L21" s="45" t="e">
        <f t="shared" si="1"/>
        <v>#REF!</v>
      </c>
      <c r="M21" s="75"/>
      <c r="N21" s="22" t="str">
        <f>IFERROR(INDEX($D$11:$D$31,MATCH(0,INDEX(COUNTIF($N$10:N20,$D$11:$D$31),),)),"")</f>
        <v/>
      </c>
      <c r="O21" s="69" t="e">
        <f t="shared" si="2"/>
        <v>#DIV/0!</v>
      </c>
      <c r="P21" s="38"/>
      <c r="Q21" s="63"/>
    </row>
    <row r="22" spans="2:18" s="14" customFormat="1" ht="31.5" customHeight="1">
      <c r="B22" s="82"/>
      <c r="C22" s="21">
        <v>12</v>
      </c>
      <c r="D22" s="47" t="e">
        <f>'RG1'!#REF!</f>
        <v>#REF!</v>
      </c>
      <c r="E22" s="47" t="e">
        <f>'RG1'!#REF!</f>
        <v>#REF!</v>
      </c>
      <c r="F22" s="54" t="e">
        <f>'RG1'!#REF!</f>
        <v>#REF!</v>
      </c>
      <c r="G22" s="22" t="e">
        <f>'RG1'!#REF!</f>
        <v>#REF!</v>
      </c>
      <c r="H22" s="23" t="e">
        <f>'RG1'!#REF!</f>
        <v>#REF!</v>
      </c>
      <c r="I22" s="22"/>
      <c r="J22" s="23"/>
      <c r="K22" s="22" t="e">
        <f t="shared" si="0"/>
        <v>#REF!</v>
      </c>
      <c r="L22" s="45" t="e">
        <f t="shared" si="1"/>
        <v>#REF!</v>
      </c>
      <c r="M22" s="75"/>
      <c r="N22" s="22" t="str">
        <f>IFERROR(INDEX($D$11:$D$31,MATCH(0,INDEX(COUNTIF($N$10:N21,$D$11:$D$31),),)),"")</f>
        <v/>
      </c>
      <c r="O22" s="69" t="e">
        <f t="shared" si="2"/>
        <v>#DIV/0!</v>
      </c>
      <c r="P22" s="38"/>
      <c r="Q22" s="63"/>
    </row>
    <row r="23" spans="2:18" s="14" customFormat="1" ht="31.5" customHeight="1">
      <c r="B23" s="82"/>
      <c r="C23" s="21">
        <v>13</v>
      </c>
      <c r="D23" s="47" t="e">
        <f>'RG1'!#REF!</f>
        <v>#REF!</v>
      </c>
      <c r="E23" s="47" t="e">
        <f>'RG1'!#REF!</f>
        <v>#REF!</v>
      </c>
      <c r="F23" s="54" t="e">
        <f>'RG1'!#REF!</f>
        <v>#REF!</v>
      </c>
      <c r="G23" s="22" t="e">
        <f>'RG1'!#REF!</f>
        <v>#REF!</v>
      </c>
      <c r="H23" s="23" t="e">
        <f>'RG1'!#REF!</f>
        <v>#REF!</v>
      </c>
      <c r="I23" s="22"/>
      <c r="J23" s="23"/>
      <c r="K23" s="22" t="e">
        <f t="shared" si="0"/>
        <v>#REF!</v>
      </c>
      <c r="L23" s="45" t="e">
        <f t="shared" si="1"/>
        <v>#REF!</v>
      </c>
      <c r="M23" s="75"/>
      <c r="N23" s="22" t="str">
        <f>IFERROR(INDEX($D$11:$D$31,MATCH(0,INDEX(COUNTIF($N$10:N22,$D$11:$D$31),),)),"")</f>
        <v/>
      </c>
      <c r="O23" s="69" t="e">
        <f t="shared" si="2"/>
        <v>#DIV/0!</v>
      </c>
      <c r="P23" s="38"/>
      <c r="Q23" s="63"/>
    </row>
    <row r="24" spans="2:18" s="14" customFormat="1" ht="31.5" customHeight="1">
      <c r="B24" s="82"/>
      <c r="C24" s="21">
        <v>14</v>
      </c>
      <c r="D24" s="47" t="e">
        <f>'RG1'!#REF!</f>
        <v>#REF!</v>
      </c>
      <c r="E24" s="47" t="e">
        <f>'RG1'!#REF!</f>
        <v>#REF!</v>
      </c>
      <c r="F24" s="54" t="e">
        <f>'RG1'!#REF!</f>
        <v>#REF!</v>
      </c>
      <c r="G24" s="22" t="e">
        <f>'RG1'!#REF!</f>
        <v>#REF!</v>
      </c>
      <c r="H24" s="23" t="e">
        <f>'RG1'!#REF!</f>
        <v>#REF!</v>
      </c>
      <c r="I24" s="23"/>
      <c r="J24" s="23"/>
      <c r="K24" s="22" t="e">
        <f t="shared" si="0"/>
        <v>#REF!</v>
      </c>
      <c r="L24" s="45" t="e">
        <f t="shared" si="1"/>
        <v>#REF!</v>
      </c>
      <c r="M24" s="75"/>
      <c r="N24" s="22" t="str">
        <f>IFERROR(INDEX($D$11:$D$31,MATCH(0,INDEX(COUNTIF($N$10:N23,$D$11:$D$31),),)),"")</f>
        <v/>
      </c>
      <c r="O24" s="69" t="e">
        <f t="shared" si="2"/>
        <v>#DIV/0!</v>
      </c>
      <c r="P24" s="38"/>
      <c r="Q24" s="63"/>
    </row>
    <row r="25" spans="2:18" s="14" customFormat="1" ht="31.5" customHeight="1">
      <c r="B25" s="82"/>
      <c r="C25" s="21">
        <v>15</v>
      </c>
      <c r="D25" s="47" t="e">
        <f>'RG1'!#REF!</f>
        <v>#REF!</v>
      </c>
      <c r="E25" s="47" t="e">
        <f>'RG1'!#REF!</f>
        <v>#REF!</v>
      </c>
      <c r="F25" s="54" t="e">
        <f>'RG1'!#REF!</f>
        <v>#REF!</v>
      </c>
      <c r="G25" s="22" t="e">
        <f>'RG1'!#REF!</f>
        <v>#REF!</v>
      </c>
      <c r="H25" s="23" t="e">
        <f>'RG1'!#REF!</f>
        <v>#REF!</v>
      </c>
      <c r="I25" s="23"/>
      <c r="J25" s="23"/>
      <c r="K25" s="22" t="e">
        <f t="shared" si="0"/>
        <v>#REF!</v>
      </c>
      <c r="L25" s="45" t="e">
        <f t="shared" si="1"/>
        <v>#REF!</v>
      </c>
      <c r="M25" s="75"/>
      <c r="N25" s="22" t="str">
        <f>IFERROR(INDEX($D$11:$D$31,MATCH(0,INDEX(COUNTIF($N$10:N24,$D$11:$D$31),),)),"")</f>
        <v/>
      </c>
      <c r="O25" s="69" t="e">
        <f t="shared" si="2"/>
        <v>#DIV/0!</v>
      </c>
      <c r="P25" s="38"/>
      <c r="Q25" s="63"/>
    </row>
    <row r="26" spans="2:18" s="14" customFormat="1" ht="31.5" customHeight="1">
      <c r="B26" s="82"/>
      <c r="C26" s="21">
        <v>16</v>
      </c>
      <c r="D26" s="47" t="e">
        <f>'RG1'!#REF!</f>
        <v>#REF!</v>
      </c>
      <c r="E26" s="47" t="e">
        <f>'RG1'!#REF!</f>
        <v>#REF!</v>
      </c>
      <c r="F26" s="54" t="e">
        <f>'RG1'!#REF!</f>
        <v>#REF!</v>
      </c>
      <c r="G26" s="22" t="e">
        <f>'RG1'!#REF!</f>
        <v>#REF!</v>
      </c>
      <c r="H26" s="23" t="e">
        <f>'RG1'!#REF!</f>
        <v>#REF!</v>
      </c>
      <c r="I26" s="23"/>
      <c r="J26" s="23"/>
      <c r="K26" s="22" t="e">
        <f t="shared" si="0"/>
        <v>#REF!</v>
      </c>
      <c r="L26" s="45" t="e">
        <f t="shared" si="1"/>
        <v>#REF!</v>
      </c>
      <c r="M26" s="75"/>
      <c r="N26" s="75"/>
      <c r="O26" s="75"/>
      <c r="P26" s="38"/>
      <c r="Q26" s="63"/>
    </row>
    <row r="27" spans="2:18" s="14" customFormat="1" ht="31.5" customHeight="1">
      <c r="B27" s="82"/>
      <c r="C27" s="21">
        <v>17</v>
      </c>
      <c r="D27" s="47" t="e">
        <f>'RG1'!#REF!</f>
        <v>#REF!</v>
      </c>
      <c r="E27" s="47" t="e">
        <f>'RG1'!#REF!</f>
        <v>#REF!</v>
      </c>
      <c r="F27" s="54" t="e">
        <f>'RG1'!#REF!</f>
        <v>#REF!</v>
      </c>
      <c r="G27" s="22" t="e">
        <f>'RG1'!#REF!</f>
        <v>#REF!</v>
      </c>
      <c r="H27" s="23" t="e">
        <f>'RG1'!#REF!</f>
        <v>#REF!</v>
      </c>
      <c r="I27" s="23"/>
      <c r="J27" s="23"/>
      <c r="K27" s="22" t="e">
        <f t="shared" si="0"/>
        <v>#REF!</v>
      </c>
      <c r="L27" s="45" t="e">
        <f t="shared" si="1"/>
        <v>#REF!</v>
      </c>
      <c r="M27" s="75"/>
      <c r="N27" s="75"/>
      <c r="O27" s="75"/>
      <c r="P27" s="38"/>
      <c r="Q27" s="63"/>
    </row>
    <row r="28" spans="2:18" s="14" customFormat="1" ht="31.5" customHeight="1">
      <c r="B28" s="82"/>
      <c r="C28" s="21">
        <v>18</v>
      </c>
      <c r="D28" s="47" t="e">
        <f>'RG1'!#REF!</f>
        <v>#REF!</v>
      </c>
      <c r="E28" s="47" t="e">
        <f>'RG1'!#REF!</f>
        <v>#REF!</v>
      </c>
      <c r="F28" s="54" t="e">
        <f>'RG1'!#REF!</f>
        <v>#REF!</v>
      </c>
      <c r="G28" s="22" t="e">
        <f>'RG1'!#REF!</f>
        <v>#REF!</v>
      </c>
      <c r="H28" s="23" t="e">
        <f>'RG1'!#REF!</f>
        <v>#REF!</v>
      </c>
      <c r="I28" s="23"/>
      <c r="J28" s="23"/>
      <c r="K28" s="22" t="e">
        <f t="shared" si="0"/>
        <v>#REF!</v>
      </c>
      <c r="L28" s="45" t="e">
        <f t="shared" si="1"/>
        <v>#REF!</v>
      </c>
      <c r="M28" s="75"/>
      <c r="N28" s="75"/>
      <c r="O28" s="75"/>
      <c r="P28" s="38"/>
      <c r="Q28" s="63"/>
    </row>
    <row r="29" spans="2:18" s="14" customFormat="1" ht="31.5" customHeight="1">
      <c r="B29" s="82"/>
      <c r="C29" s="21">
        <v>19</v>
      </c>
      <c r="D29" s="47" t="e">
        <f>'RG1'!#REF!</f>
        <v>#REF!</v>
      </c>
      <c r="E29" s="47" t="e">
        <f>'RG1'!#REF!</f>
        <v>#REF!</v>
      </c>
      <c r="F29" s="54" t="e">
        <f>'RG1'!#REF!</f>
        <v>#REF!</v>
      </c>
      <c r="G29" s="22" t="e">
        <f>'RG1'!#REF!</f>
        <v>#REF!</v>
      </c>
      <c r="H29" s="23" t="e">
        <f>'RG1'!#REF!</f>
        <v>#REF!</v>
      </c>
      <c r="I29" s="23"/>
      <c r="J29" s="23"/>
      <c r="K29" s="22" t="e">
        <f t="shared" si="0"/>
        <v>#REF!</v>
      </c>
      <c r="L29" s="45" t="e">
        <f t="shared" si="1"/>
        <v>#REF!</v>
      </c>
      <c r="M29" s="75"/>
      <c r="N29" s="75"/>
      <c r="O29" s="75"/>
      <c r="P29" s="38"/>
      <c r="Q29" s="63"/>
    </row>
    <row r="30" spans="2:18" s="14" customFormat="1" ht="31.5" customHeight="1">
      <c r="B30" s="82"/>
      <c r="C30" s="21">
        <v>20</v>
      </c>
      <c r="D30" s="47" t="e">
        <f>'RG1'!#REF!</f>
        <v>#REF!</v>
      </c>
      <c r="E30" s="47" t="e">
        <f>'RG1'!#REF!</f>
        <v>#REF!</v>
      </c>
      <c r="F30" s="54" t="e">
        <f>'RG1'!#REF!</f>
        <v>#REF!</v>
      </c>
      <c r="G30" s="22" t="e">
        <f>'RG1'!#REF!</f>
        <v>#REF!</v>
      </c>
      <c r="H30" s="23" t="e">
        <f>'RG1'!#REF!</f>
        <v>#REF!</v>
      </c>
      <c r="I30" s="23"/>
      <c r="J30" s="23"/>
      <c r="K30" s="22" t="e">
        <f t="shared" si="0"/>
        <v>#REF!</v>
      </c>
      <c r="L30" s="45" t="e">
        <f t="shared" si="1"/>
        <v>#REF!</v>
      </c>
      <c r="M30" s="75"/>
      <c r="N30" s="75"/>
      <c r="O30" s="75"/>
      <c r="P30" s="38"/>
      <c r="Q30" s="63"/>
    </row>
    <row r="31" spans="2:18" s="14" customFormat="1" ht="31.5" customHeight="1">
      <c r="B31" s="82"/>
      <c r="C31" s="21" t="s">
        <v>30</v>
      </c>
      <c r="D31" s="47" t="e">
        <f>'RG1'!#REF!</f>
        <v>#REF!</v>
      </c>
      <c r="E31" s="47" t="e">
        <f>'RG1'!#REF!</f>
        <v>#REF!</v>
      </c>
      <c r="F31" s="54" t="e">
        <f>'RG1'!#REF!</f>
        <v>#REF!</v>
      </c>
      <c r="G31" s="22" t="e">
        <f>'RG1'!#REF!</f>
        <v>#REF!</v>
      </c>
      <c r="H31" s="23" t="e">
        <f>'RG1'!#REF!</f>
        <v>#REF!</v>
      </c>
      <c r="I31" s="23"/>
      <c r="J31" s="23"/>
      <c r="K31" s="22" t="e">
        <f t="shared" si="0"/>
        <v>#REF!</v>
      </c>
      <c r="L31" s="45" t="e">
        <f t="shared" si="1"/>
        <v>#REF!</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57" t="s">
        <v>7</v>
      </c>
      <c r="C34" s="158"/>
      <c r="D34" s="158"/>
      <c r="E34" s="158"/>
      <c r="F34" s="158"/>
      <c r="G34" s="158"/>
      <c r="H34" s="158"/>
      <c r="I34" s="158"/>
      <c r="J34" s="158"/>
      <c r="K34" s="158"/>
      <c r="L34" s="158"/>
      <c r="M34" s="158"/>
      <c r="N34" s="158"/>
      <c r="O34" s="158"/>
      <c r="P34" s="158"/>
      <c r="Q34" s="159"/>
      <c r="R34" s="70"/>
    </row>
    <row r="35" spans="1:18" ht="21.75" customHeight="1">
      <c r="A35" s="17"/>
      <c r="B35" s="139" t="s">
        <v>8</v>
      </c>
      <c r="C35" s="148"/>
      <c r="D35" s="148"/>
      <c r="E35" s="148"/>
      <c r="F35" s="148"/>
      <c r="G35" s="148"/>
      <c r="H35" s="148"/>
      <c r="I35" s="148"/>
      <c r="J35" s="148"/>
      <c r="K35" s="148"/>
      <c r="L35" s="148"/>
      <c r="M35" s="148"/>
      <c r="N35" s="148"/>
      <c r="O35" s="148"/>
      <c r="P35" s="148"/>
      <c r="Q35" s="140"/>
      <c r="R35" s="72"/>
    </row>
    <row r="36" spans="1:18" ht="21.75" customHeight="1">
      <c r="B36" s="139" t="s">
        <v>9</v>
      </c>
      <c r="C36" s="148"/>
      <c r="D36" s="140"/>
      <c r="E36" s="139" t="s">
        <v>32</v>
      </c>
      <c r="F36" s="140"/>
      <c r="G36" s="139" t="s">
        <v>50</v>
      </c>
      <c r="H36" s="140"/>
      <c r="I36" s="139">
        <v>3</v>
      </c>
      <c r="J36" s="148"/>
      <c r="K36" s="148"/>
      <c r="L36" s="148"/>
      <c r="M36" s="140"/>
      <c r="N36" s="149" t="s">
        <v>10</v>
      </c>
      <c r="O36" s="150"/>
      <c r="P36" s="160">
        <v>43343</v>
      </c>
      <c r="Q36" s="161"/>
      <c r="R36" s="71"/>
    </row>
    <row r="37" spans="1:18" ht="80.25" customHeight="1">
      <c r="B37" s="153"/>
      <c r="C37" s="154"/>
      <c r="D37" s="154"/>
      <c r="E37" s="154"/>
      <c r="F37" s="154"/>
      <c r="G37" s="154"/>
      <c r="H37" s="154"/>
      <c r="I37" s="154"/>
      <c r="J37" s="154"/>
      <c r="K37" s="154"/>
      <c r="L37" s="154"/>
      <c r="M37" s="154"/>
      <c r="N37" s="154"/>
      <c r="O37" s="154"/>
      <c r="P37" s="155"/>
      <c r="Q37" s="156"/>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 </_x002a_>
    <_x0023_ xmlns="cd09cc2a-b5dd-4b53-8bbf-4c299dd3bd70" xsi:nil="true"/>
  </documentManagement>
</p:properties>
</file>

<file path=customXml/itemProps1.xml><?xml version="1.0" encoding="utf-8"?>
<ds:datastoreItem xmlns:ds="http://schemas.openxmlformats.org/officeDocument/2006/customXml" ds:itemID="{BE891F56-DA15-4FB6-9F9A-011C99650056}"/>
</file>

<file path=customXml/itemProps2.xml><?xml version="1.0" encoding="utf-8"?>
<ds:datastoreItem xmlns:ds="http://schemas.openxmlformats.org/officeDocument/2006/customXml" ds:itemID="{4F162AC0-0369-4EC6-88B7-7F5F10D34E5F}"/>
</file>

<file path=customXml/itemProps3.xml><?xml version="1.0" encoding="utf-8"?>
<ds:datastoreItem xmlns:ds="http://schemas.openxmlformats.org/officeDocument/2006/customXml" ds:itemID="{DD9C4EF2-9431-4787-B78C-BF9497BAE1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Prevención de Fraude y Corrupción PPFC -1707022435</dc:title>
  <dc:creator>Ana Libia Garzon Bohorquez</dc:creator>
  <cp:lastModifiedBy>Juan Rafael Lozano Rodriguez</cp:lastModifiedBy>
  <cp:lastPrinted>2015-10-07T23:19:01Z</cp:lastPrinted>
  <dcterms:created xsi:type="dcterms:W3CDTF">2015-06-22T21:28:44Z</dcterms:created>
  <dcterms:modified xsi:type="dcterms:W3CDTF">2022-02-11T17:17:09Z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