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5.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Despacho 2022\ITRC\5.ITRC-1707022439-Determinación_y_eficiencia_disposición\7.Seguimientos_Trimestrales_e_informe_Monitoreo\May-Jul_2022\"/>
    </mc:Choice>
  </mc:AlternateContent>
  <xr:revisionPtr revIDLastSave="0" documentId="13_ncr:1_{6E12AF2E-F390-42EB-AE7D-A0FF44F21E68}" xr6:coauthVersionLast="47" xr6:coauthVersionMax="47" xr10:uidLastSave="{00000000-0000-0000-0000-000000000000}"/>
  <bookViews>
    <workbookView xWindow="10920" yWindow="210" windowWidth="12660" windowHeight="12105" tabRatio="586" activeTab="1" xr2:uid="{00000000-000D-0000-FFFF-FFFF00000000}"/>
  </bookViews>
  <sheets>
    <sheet name="Instrucciones" sheetId="14" r:id="rId1"/>
    <sheet name="RG1" sheetId="10" r:id="rId2"/>
    <sheet name="Monitoreo y Seguimiento RG1" sheetId="18" r:id="rId3"/>
    <sheet name="RG2" sheetId="19" r:id="rId4"/>
    <sheet name="Monitoreo y Seguimiento RG2" sheetId="20" r:id="rId5"/>
    <sheet name="RG3" sheetId="21" r:id="rId6"/>
    <sheet name="Monitoreo y Seguimiento RG3" sheetId="22" r:id="rId7"/>
  </sheets>
  <definedNames>
    <definedName name="_xlnm.Print_Area" localSheetId="2">'Monitoreo y Seguimiento RG1'!$A$1:$S$31</definedName>
    <definedName name="_xlnm.Print_Area" localSheetId="4">'Monitoreo y Seguimiento RG2'!$A$1:$S$31</definedName>
    <definedName name="_xlnm.Print_Area" localSheetId="6">'Monitoreo y Seguimiento RG3'!$A$1:$S$31</definedName>
    <definedName name="_xlnm.Print_Area" localSheetId="1">'RG1'!$A$1:$T$61</definedName>
    <definedName name="_xlnm.Print_Area" localSheetId="3">'RG2'!$A$1:$T$61</definedName>
    <definedName name="_xlnm.Print_Area" localSheetId="5">'RG3'!$A$1:$T$61</definedName>
    <definedName name="_xlnm.Print_Titles" localSheetId="2">'Monitoreo y Seguimiento RG1'!$9:$10</definedName>
    <definedName name="_xlnm.Print_Titles" localSheetId="4">'Monitoreo y Seguimiento RG2'!$9:$10</definedName>
    <definedName name="_xlnm.Print_Titles" localSheetId="6">'Monitoreo y Seguimiento RG3'!$9:$10</definedName>
    <definedName name="_xlnm.Print_Titles" localSheetId="1">'RG1'!$32:$33</definedName>
    <definedName name="_xlnm.Print_Titles" localSheetId="3">'RG2'!$32:$33</definedName>
    <definedName name="_xlnm.Print_Titles" localSheetId="5">'RG3'!$32:$33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1" i="22" l="1"/>
  <c r="G31" i="22"/>
  <c r="F31" i="22"/>
  <c r="K31" i="22" s="1"/>
  <c r="L31" i="22" s="1"/>
  <c r="E31" i="22"/>
  <c r="D31" i="22"/>
  <c r="H30" i="22"/>
  <c r="G30" i="22"/>
  <c r="F30" i="22"/>
  <c r="K30" i="22" s="1"/>
  <c r="L30" i="22" s="1"/>
  <c r="E30" i="22"/>
  <c r="D30" i="22"/>
  <c r="H29" i="22"/>
  <c r="G29" i="22"/>
  <c r="F29" i="22"/>
  <c r="K29" i="22" s="1"/>
  <c r="L29" i="22" s="1"/>
  <c r="E29" i="22"/>
  <c r="D29" i="22"/>
  <c r="H28" i="22"/>
  <c r="G28" i="22"/>
  <c r="F28" i="22"/>
  <c r="K28" i="22" s="1"/>
  <c r="L28" i="22" s="1"/>
  <c r="E28" i="22"/>
  <c r="D28" i="22"/>
  <c r="H27" i="22"/>
  <c r="G27" i="22"/>
  <c r="F27" i="22"/>
  <c r="K27" i="22" s="1"/>
  <c r="L27" i="22" s="1"/>
  <c r="E27" i="22"/>
  <c r="D27" i="22"/>
  <c r="H26" i="22"/>
  <c r="G26" i="22"/>
  <c r="F26" i="22"/>
  <c r="K26" i="22" s="1"/>
  <c r="L26" i="22" s="1"/>
  <c r="E26" i="22"/>
  <c r="D26" i="22"/>
  <c r="H25" i="22"/>
  <c r="G25" i="22"/>
  <c r="F25" i="22"/>
  <c r="K25" i="22" s="1"/>
  <c r="L25" i="22" s="1"/>
  <c r="E25" i="22"/>
  <c r="D25" i="22"/>
  <c r="H24" i="22"/>
  <c r="G24" i="22"/>
  <c r="F24" i="22"/>
  <c r="K24" i="22" s="1"/>
  <c r="L24" i="22" s="1"/>
  <c r="E24" i="22"/>
  <c r="D24" i="22"/>
  <c r="H23" i="22"/>
  <c r="G23" i="22"/>
  <c r="F23" i="22"/>
  <c r="K23" i="22" s="1"/>
  <c r="L23" i="22" s="1"/>
  <c r="E23" i="22"/>
  <c r="D23" i="22"/>
  <c r="H22" i="22"/>
  <c r="G22" i="22"/>
  <c r="F22" i="22"/>
  <c r="K22" i="22" s="1"/>
  <c r="L22" i="22" s="1"/>
  <c r="E22" i="22"/>
  <c r="D22" i="22"/>
  <c r="H21" i="22"/>
  <c r="G21" i="22"/>
  <c r="F21" i="22"/>
  <c r="K21" i="22" s="1"/>
  <c r="L21" i="22" s="1"/>
  <c r="E21" i="22"/>
  <c r="D21" i="22"/>
  <c r="H20" i="22"/>
  <c r="G20" i="22"/>
  <c r="F20" i="22"/>
  <c r="K20" i="22" s="1"/>
  <c r="L20" i="22" s="1"/>
  <c r="E20" i="22"/>
  <c r="D20" i="22"/>
  <c r="H19" i="22"/>
  <c r="G19" i="22"/>
  <c r="F19" i="22"/>
  <c r="K19" i="22" s="1"/>
  <c r="L19" i="22" s="1"/>
  <c r="E19" i="22"/>
  <c r="D19" i="22"/>
  <c r="H18" i="22"/>
  <c r="G18" i="22"/>
  <c r="F18" i="22"/>
  <c r="K18" i="22" s="1"/>
  <c r="L18" i="22" s="1"/>
  <c r="E18" i="22"/>
  <c r="D18" i="22"/>
  <c r="H17" i="22"/>
  <c r="G17" i="22"/>
  <c r="F17" i="22"/>
  <c r="K17" i="22" s="1"/>
  <c r="L17" i="22" s="1"/>
  <c r="E17" i="22"/>
  <c r="D17" i="22"/>
  <c r="H16" i="22"/>
  <c r="G16" i="22"/>
  <c r="F16" i="22"/>
  <c r="K16" i="22" s="1"/>
  <c r="L16" i="22" s="1"/>
  <c r="E16" i="22"/>
  <c r="D16" i="22"/>
  <c r="H15" i="22"/>
  <c r="G15" i="22"/>
  <c r="F15" i="22"/>
  <c r="K15" i="22" s="1"/>
  <c r="L15" i="22" s="1"/>
  <c r="E15" i="22"/>
  <c r="D15" i="22"/>
  <c r="H14" i="22"/>
  <c r="G14" i="22"/>
  <c r="F14" i="22"/>
  <c r="K14" i="22" s="1"/>
  <c r="L14" i="22" s="1"/>
  <c r="E14" i="22"/>
  <c r="D14" i="22"/>
  <c r="H13" i="22"/>
  <c r="G13" i="22"/>
  <c r="F13" i="22"/>
  <c r="K13" i="22" s="1"/>
  <c r="L13" i="22" s="1"/>
  <c r="E13" i="22"/>
  <c r="D13" i="22"/>
  <c r="H12" i="22"/>
  <c r="G12" i="22"/>
  <c r="F12" i="22"/>
  <c r="K12" i="22" s="1"/>
  <c r="L12" i="22" s="1"/>
  <c r="E12" i="22"/>
  <c r="D12" i="22"/>
  <c r="H11" i="22"/>
  <c r="G11" i="22"/>
  <c r="F11" i="22"/>
  <c r="K11" i="22" s="1"/>
  <c r="L11" i="22" s="1"/>
  <c r="E11" i="22"/>
  <c r="D11" i="22"/>
  <c r="N11" i="22" s="1"/>
  <c r="S54" i="21"/>
  <c r="T54" i="21" s="1"/>
  <c r="S53" i="21"/>
  <c r="T53" i="21" s="1"/>
  <c r="S46" i="21"/>
  <c r="T46" i="21" s="1"/>
  <c r="S45" i="21"/>
  <c r="T45" i="21" s="1"/>
  <c r="S44" i="21"/>
  <c r="T44" i="21" s="1"/>
  <c r="S43" i="21"/>
  <c r="T43" i="21" s="1"/>
  <c r="S42" i="21"/>
  <c r="T42" i="21" s="1"/>
  <c r="S41" i="21"/>
  <c r="T41" i="21" s="1"/>
  <c r="S40" i="21"/>
  <c r="T40" i="21" s="1"/>
  <c r="S39" i="21"/>
  <c r="T39" i="21" s="1"/>
  <c r="S38" i="21"/>
  <c r="T38" i="21" s="1"/>
  <c r="S37" i="21"/>
  <c r="T37" i="21" s="1"/>
  <c r="S36" i="21"/>
  <c r="T36" i="21" s="1"/>
  <c r="S35" i="21"/>
  <c r="T35" i="21" s="1"/>
  <c r="S34" i="21"/>
  <c r="T34" i="21" s="1"/>
  <c r="H31" i="20"/>
  <c r="G31" i="20"/>
  <c r="F31" i="20"/>
  <c r="K31" i="20" s="1"/>
  <c r="L31" i="20" s="1"/>
  <c r="E31" i="20"/>
  <c r="D31" i="20"/>
  <c r="H30" i="20"/>
  <c r="G30" i="20"/>
  <c r="F30" i="20"/>
  <c r="K30" i="20" s="1"/>
  <c r="L30" i="20" s="1"/>
  <c r="E30" i="20"/>
  <c r="D30" i="20"/>
  <c r="H29" i="20"/>
  <c r="G29" i="20"/>
  <c r="F29" i="20"/>
  <c r="K29" i="20" s="1"/>
  <c r="L29" i="20" s="1"/>
  <c r="E29" i="20"/>
  <c r="D29" i="20"/>
  <c r="H28" i="20"/>
  <c r="G28" i="20"/>
  <c r="F28" i="20"/>
  <c r="K28" i="20" s="1"/>
  <c r="L28" i="20" s="1"/>
  <c r="E28" i="20"/>
  <c r="D28" i="20"/>
  <c r="H27" i="20"/>
  <c r="G27" i="20"/>
  <c r="F27" i="20"/>
  <c r="K27" i="20" s="1"/>
  <c r="L27" i="20" s="1"/>
  <c r="E27" i="20"/>
  <c r="D27" i="20"/>
  <c r="H26" i="20"/>
  <c r="G26" i="20"/>
  <c r="F26" i="20"/>
  <c r="K26" i="20" s="1"/>
  <c r="L26" i="20" s="1"/>
  <c r="E26" i="20"/>
  <c r="D26" i="20"/>
  <c r="H25" i="20"/>
  <c r="G25" i="20"/>
  <c r="F25" i="20"/>
  <c r="K25" i="20" s="1"/>
  <c r="L25" i="20" s="1"/>
  <c r="E25" i="20"/>
  <c r="D25" i="20"/>
  <c r="H24" i="20"/>
  <c r="G24" i="20"/>
  <c r="F24" i="20"/>
  <c r="K24" i="20" s="1"/>
  <c r="L24" i="20" s="1"/>
  <c r="E24" i="20"/>
  <c r="D24" i="20"/>
  <c r="H23" i="20"/>
  <c r="G23" i="20"/>
  <c r="F23" i="20"/>
  <c r="K23" i="20" s="1"/>
  <c r="L23" i="20" s="1"/>
  <c r="E23" i="20"/>
  <c r="D23" i="20"/>
  <c r="H22" i="20"/>
  <c r="G22" i="20"/>
  <c r="F22" i="20"/>
  <c r="K22" i="20" s="1"/>
  <c r="L22" i="20" s="1"/>
  <c r="E22" i="20"/>
  <c r="D22" i="20"/>
  <c r="H21" i="20"/>
  <c r="G21" i="20"/>
  <c r="F21" i="20"/>
  <c r="K21" i="20" s="1"/>
  <c r="L21" i="20" s="1"/>
  <c r="E21" i="20"/>
  <c r="D21" i="20"/>
  <c r="H20" i="20"/>
  <c r="G20" i="20"/>
  <c r="F20" i="20"/>
  <c r="K20" i="20" s="1"/>
  <c r="L20" i="20" s="1"/>
  <c r="E20" i="20"/>
  <c r="D20" i="20"/>
  <c r="H19" i="20"/>
  <c r="G19" i="20"/>
  <c r="F19" i="20"/>
  <c r="K19" i="20" s="1"/>
  <c r="L19" i="20" s="1"/>
  <c r="E19" i="20"/>
  <c r="D19" i="20"/>
  <c r="H18" i="20"/>
  <c r="G18" i="20"/>
  <c r="F18" i="20"/>
  <c r="K18" i="20" s="1"/>
  <c r="L18" i="20" s="1"/>
  <c r="E18" i="20"/>
  <c r="D18" i="20"/>
  <c r="H17" i="20"/>
  <c r="G17" i="20"/>
  <c r="F17" i="20"/>
  <c r="K17" i="20" s="1"/>
  <c r="L17" i="20" s="1"/>
  <c r="E17" i="20"/>
  <c r="D17" i="20"/>
  <c r="H16" i="20"/>
  <c r="G16" i="20"/>
  <c r="F16" i="20"/>
  <c r="K16" i="20" s="1"/>
  <c r="L16" i="20" s="1"/>
  <c r="E16" i="20"/>
  <c r="D16" i="20"/>
  <c r="H15" i="20"/>
  <c r="G15" i="20"/>
  <c r="F15" i="20"/>
  <c r="K15" i="20" s="1"/>
  <c r="L15" i="20" s="1"/>
  <c r="E15" i="20"/>
  <c r="D15" i="20"/>
  <c r="H14" i="20"/>
  <c r="G14" i="20"/>
  <c r="F14" i="20"/>
  <c r="K14" i="20" s="1"/>
  <c r="L14" i="20" s="1"/>
  <c r="E14" i="20"/>
  <c r="D14" i="20"/>
  <c r="H13" i="20"/>
  <c r="G13" i="20"/>
  <c r="F13" i="20"/>
  <c r="K13" i="20" s="1"/>
  <c r="L13" i="20" s="1"/>
  <c r="E13" i="20"/>
  <c r="D13" i="20"/>
  <c r="H12" i="20"/>
  <c r="G12" i="20"/>
  <c r="F12" i="20"/>
  <c r="K12" i="20" s="1"/>
  <c r="L12" i="20" s="1"/>
  <c r="E12" i="20"/>
  <c r="D12" i="20"/>
  <c r="N11" i="20"/>
  <c r="O11" i="20" s="1"/>
  <c r="H11" i="20"/>
  <c r="G11" i="20"/>
  <c r="F11" i="20"/>
  <c r="K11" i="20" s="1"/>
  <c r="L11" i="20" s="1"/>
  <c r="E11" i="20"/>
  <c r="D11" i="20"/>
  <c r="S54" i="19"/>
  <c r="T54" i="19" s="1"/>
  <c r="S53" i="19"/>
  <c r="T53" i="19" s="1"/>
  <c r="S46" i="19"/>
  <c r="T46" i="19" s="1"/>
  <c r="S45" i="19"/>
  <c r="T45" i="19" s="1"/>
  <c r="S44" i="19"/>
  <c r="T44" i="19" s="1"/>
  <c r="S43" i="19"/>
  <c r="T43" i="19" s="1"/>
  <c r="S42" i="19"/>
  <c r="T42" i="19" s="1"/>
  <c r="S41" i="19"/>
  <c r="T41" i="19" s="1"/>
  <c r="S40" i="19"/>
  <c r="T40" i="19" s="1"/>
  <c r="S39" i="19"/>
  <c r="T39" i="19" s="1"/>
  <c r="S38" i="19"/>
  <c r="T38" i="19" s="1"/>
  <c r="S37" i="19"/>
  <c r="T37" i="19" s="1"/>
  <c r="S36" i="19"/>
  <c r="T36" i="19" s="1"/>
  <c r="S35" i="19"/>
  <c r="T35" i="19" s="1"/>
  <c r="S34" i="19"/>
  <c r="T34" i="19" s="1"/>
  <c r="G11" i="18"/>
  <c r="O11" i="22" l="1"/>
  <c r="N12" i="22"/>
  <c r="O12" i="22" s="1"/>
  <c r="N12" i="20"/>
  <c r="O12" i="20" s="1"/>
  <c r="D31" i="18"/>
  <c r="E31" i="18"/>
  <c r="F31" i="18"/>
  <c r="K31" i="18" s="1"/>
  <c r="L31" i="18" s="1"/>
  <c r="G31" i="18"/>
  <c r="H31" i="18"/>
  <c r="H12" i="18"/>
  <c r="H13" i="18"/>
  <c r="H14" i="18"/>
  <c r="H15" i="18"/>
  <c r="H16" i="18"/>
  <c r="H17" i="18"/>
  <c r="H18" i="18"/>
  <c r="H19" i="18"/>
  <c r="H20" i="18"/>
  <c r="H21" i="18"/>
  <c r="H22" i="18"/>
  <c r="H23" i="18"/>
  <c r="H24" i="18"/>
  <c r="H25" i="18"/>
  <c r="H26" i="18"/>
  <c r="H27" i="18"/>
  <c r="H28" i="18"/>
  <c r="H29" i="18"/>
  <c r="H30" i="18"/>
  <c r="H11" i="18"/>
  <c r="G12" i="18"/>
  <c r="G13" i="18"/>
  <c r="G14" i="18"/>
  <c r="G15" i="18"/>
  <c r="G16" i="18"/>
  <c r="G17" i="18"/>
  <c r="G18" i="18"/>
  <c r="G19" i="18"/>
  <c r="G20" i="18"/>
  <c r="G21" i="18"/>
  <c r="G22" i="18"/>
  <c r="G23" i="18"/>
  <c r="G24" i="18"/>
  <c r="G25" i="18"/>
  <c r="G26" i="18"/>
  <c r="G27" i="18"/>
  <c r="G28" i="18"/>
  <c r="G29" i="18"/>
  <c r="G30" i="18"/>
  <c r="F12" i="18"/>
  <c r="K12" i="18" s="1"/>
  <c r="L12" i="18" s="1"/>
  <c r="F13" i="18"/>
  <c r="K13" i="18" s="1"/>
  <c r="L13" i="18" s="1"/>
  <c r="F14" i="18"/>
  <c r="K14" i="18" s="1"/>
  <c r="L14" i="18" s="1"/>
  <c r="F15" i="18"/>
  <c r="K15" i="18" s="1"/>
  <c r="L15" i="18" s="1"/>
  <c r="F16" i="18"/>
  <c r="K16" i="18" s="1"/>
  <c r="L16" i="18" s="1"/>
  <c r="F17" i="18"/>
  <c r="K17" i="18" s="1"/>
  <c r="L17" i="18" s="1"/>
  <c r="F18" i="18"/>
  <c r="K18" i="18" s="1"/>
  <c r="L18" i="18" s="1"/>
  <c r="F19" i="18"/>
  <c r="K19" i="18" s="1"/>
  <c r="L19" i="18" s="1"/>
  <c r="F20" i="18"/>
  <c r="K20" i="18" s="1"/>
  <c r="L20" i="18" s="1"/>
  <c r="F21" i="18"/>
  <c r="K21" i="18" s="1"/>
  <c r="L21" i="18" s="1"/>
  <c r="F22" i="18"/>
  <c r="K22" i="18" s="1"/>
  <c r="L22" i="18" s="1"/>
  <c r="F23" i="18"/>
  <c r="K23" i="18" s="1"/>
  <c r="L23" i="18" s="1"/>
  <c r="F24" i="18"/>
  <c r="K24" i="18" s="1"/>
  <c r="L24" i="18" s="1"/>
  <c r="F25" i="18"/>
  <c r="K25" i="18" s="1"/>
  <c r="L25" i="18" s="1"/>
  <c r="F26" i="18"/>
  <c r="K26" i="18" s="1"/>
  <c r="L26" i="18" s="1"/>
  <c r="F27" i="18"/>
  <c r="K27" i="18" s="1"/>
  <c r="L27" i="18" s="1"/>
  <c r="F28" i="18"/>
  <c r="K28" i="18" s="1"/>
  <c r="L28" i="18" s="1"/>
  <c r="F29" i="18"/>
  <c r="K29" i="18" s="1"/>
  <c r="L29" i="18" s="1"/>
  <c r="F30" i="18"/>
  <c r="K30" i="18" s="1"/>
  <c r="L30" i="18" s="1"/>
  <c r="F11" i="18"/>
  <c r="K11" i="18" s="1"/>
  <c r="L11" i="18" s="1"/>
  <c r="E12" i="18"/>
  <c r="E13" i="18"/>
  <c r="E14" i="18"/>
  <c r="E15" i="18"/>
  <c r="E16" i="18"/>
  <c r="E17" i="18"/>
  <c r="E18" i="18"/>
  <c r="E19" i="18"/>
  <c r="E20" i="18"/>
  <c r="E21" i="18"/>
  <c r="E22" i="18"/>
  <c r="E23" i="18"/>
  <c r="E24" i="18"/>
  <c r="E25" i="18"/>
  <c r="E26" i="18"/>
  <c r="E27" i="18"/>
  <c r="E28" i="18"/>
  <c r="E29" i="18"/>
  <c r="E30" i="18"/>
  <c r="E11" i="18"/>
  <c r="D12" i="18"/>
  <c r="D13" i="18"/>
  <c r="D14" i="18"/>
  <c r="D15" i="18"/>
  <c r="D16" i="18"/>
  <c r="D17" i="18"/>
  <c r="D18" i="18"/>
  <c r="D19" i="18"/>
  <c r="D20" i="18"/>
  <c r="D21" i="18"/>
  <c r="D22" i="18"/>
  <c r="D23" i="18"/>
  <c r="D24" i="18"/>
  <c r="D25" i="18"/>
  <c r="D26" i="18"/>
  <c r="D27" i="18"/>
  <c r="D28" i="18"/>
  <c r="D29" i="18"/>
  <c r="D30" i="18"/>
  <c r="D11" i="18"/>
  <c r="N11" i="18" s="1"/>
  <c r="N13" i="20" l="1"/>
  <c r="O13" i="20" s="1"/>
  <c r="N13" i="22"/>
  <c r="O11" i="18"/>
  <c r="N12" i="18"/>
  <c r="S39" i="10"/>
  <c r="T39" i="10" s="1"/>
  <c r="S40" i="10"/>
  <c r="T40" i="10" s="1"/>
  <c r="S41" i="10"/>
  <c r="T41" i="10" s="1"/>
  <c r="S43" i="10"/>
  <c r="T43" i="10" s="1"/>
  <c r="S44" i="10"/>
  <c r="T44" i="10" s="1"/>
  <c r="S45" i="10"/>
  <c r="T45" i="10" s="1"/>
  <c r="S46" i="10"/>
  <c r="T46" i="10" s="1"/>
  <c r="S53" i="10"/>
  <c r="T53" i="10" s="1"/>
  <c r="S54" i="10"/>
  <c r="T54" i="10" s="1"/>
  <c r="S36" i="10"/>
  <c r="T36" i="10" s="1"/>
  <c r="N14" i="20" l="1"/>
  <c r="O14" i="20" s="1"/>
  <c r="O13" i="22"/>
  <c r="N14" i="22"/>
  <c r="O14" i="22" s="1"/>
  <c r="O12" i="18"/>
  <c r="N13" i="18"/>
  <c r="N15" i="20" l="1"/>
  <c r="O15" i="20" s="1"/>
  <c r="N15" i="22"/>
  <c r="O13" i="18"/>
  <c r="N14" i="18"/>
  <c r="N16" i="20" l="1"/>
  <c r="O16" i="20" s="1"/>
  <c r="O15" i="22"/>
  <c r="N16" i="22"/>
  <c r="O14" i="18"/>
  <c r="N15" i="18"/>
  <c r="O15" i="18" s="1"/>
  <c r="N17" i="20" l="1"/>
  <c r="O16" i="22"/>
  <c r="N17" i="22"/>
  <c r="N16" i="18"/>
  <c r="N18" i="20" l="1"/>
  <c r="O18" i="20" s="1"/>
  <c r="O17" i="20"/>
  <c r="O17" i="22"/>
  <c r="N18" i="22"/>
  <c r="O16" i="18"/>
  <c r="N17" i="18"/>
  <c r="N18" i="18" s="1"/>
  <c r="N19" i="20" l="1"/>
  <c r="O19" i="20" s="1"/>
  <c r="O18" i="22"/>
  <c r="N19" i="22"/>
  <c r="O18" i="18"/>
  <c r="N19" i="18"/>
  <c r="O17" i="18"/>
  <c r="N20" i="20" l="1"/>
  <c r="O20" i="20" s="1"/>
  <c r="O19" i="22"/>
  <c r="N20" i="22"/>
  <c r="O19" i="18"/>
  <c r="N20" i="18"/>
  <c r="N21" i="20" l="1"/>
  <c r="O21" i="20" s="1"/>
  <c r="O20" i="22"/>
  <c r="N21" i="22"/>
  <c r="O20" i="18"/>
  <c r="N21" i="18"/>
  <c r="N22" i="20" l="1"/>
  <c r="O22" i="20" s="1"/>
  <c r="O21" i="22"/>
  <c r="N22" i="22"/>
  <c r="O21" i="18"/>
  <c r="N22" i="18"/>
  <c r="N23" i="20" l="1"/>
  <c r="O23" i="20" s="1"/>
  <c r="O22" i="22"/>
  <c r="N23" i="22"/>
  <c r="O22" i="18"/>
  <c r="N23" i="18"/>
  <c r="N24" i="20" l="1"/>
  <c r="O24" i="20" s="1"/>
  <c r="O23" i="22"/>
  <c r="N24" i="22"/>
  <c r="O23" i="18"/>
  <c r="N24" i="18"/>
  <c r="N25" i="20" l="1"/>
  <c r="O25" i="20" s="1"/>
  <c r="O24" i="22"/>
  <c r="N25" i="22"/>
  <c r="O25" i="22" s="1"/>
  <c r="O24" i="18"/>
  <c r="N25" i="18"/>
  <c r="O2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2" authorId="0" shapeId="0" xr:uid="{00000000-0006-0000-0100-00000100000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xr:uid="{00000000-0006-0000-0100-000002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xr:uid="{00000000-0006-0000-0100-00000300000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xr:uid="{00000000-0006-0000-0100-000004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xr:uid="{00000000-0006-0000-0100-000005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xr:uid="{00000000-0006-0000-0100-00000600000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xr:uid="{00000000-0006-0000-0100-00000700000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xr:uid="{00000000-0006-0000-0100-00000800000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xr:uid="{00000000-0006-0000-0100-00000900000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xr:uid="{00000000-0006-0000-0100-00000A00000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xr:uid="{00000000-0006-0000-0100-00000B00000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xr:uid="{00000000-0006-0000-0100-00000C00000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xr:uid="{00000000-0006-0000-0100-00000D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xr:uid="{00000000-0006-0000-0100-00000E00000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xr:uid="{00000000-0006-0000-0100-00000F00000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xr:uid="{00000000-0006-0000-0100-000010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xr:uid="{00000000-0006-0000-0100-000011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xr:uid="{00000000-0006-0000-0100-000012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Maritza Lizeth Cardenas Cardozo</author>
    <author>Hector Andres Moreno Vasquez</author>
  </authors>
  <commentList>
    <comment ref="D9" authorId="0" shapeId="0" xr:uid="{00000000-0006-0000-0200-000001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xr:uid="{00000000-0006-0000-0200-000002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xr:uid="{00000000-0006-0000-0200-000003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xr:uid="{00000000-0006-0000-0200-000004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xr:uid="{00000000-0006-0000-0200-000005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xr:uid="{00000000-0006-0000-0200-000006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xr:uid="{00000000-0006-0000-0200-00000700000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xr:uid="{00000000-0006-0000-0200-000008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2" authorId="0" shapeId="0" xr:uid="{00000000-0006-0000-0300-00000100000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xr:uid="{00000000-0006-0000-0300-000002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xr:uid="{00000000-0006-0000-0300-00000300000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xr:uid="{00000000-0006-0000-0300-000004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xr:uid="{00000000-0006-0000-0300-000005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xr:uid="{00000000-0006-0000-0300-00000600000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xr:uid="{00000000-0006-0000-0300-00000700000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xr:uid="{00000000-0006-0000-0300-00000800000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xr:uid="{00000000-0006-0000-0300-00000900000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xr:uid="{00000000-0006-0000-0300-00000A00000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xr:uid="{00000000-0006-0000-0300-00000B00000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xr:uid="{00000000-0006-0000-0300-00000C00000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xr:uid="{00000000-0006-0000-0300-00000D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xr:uid="{00000000-0006-0000-0300-00000E00000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xr:uid="{00000000-0006-0000-0300-00000F00000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xr:uid="{00000000-0006-0000-0300-000010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xr:uid="{00000000-0006-0000-0300-000011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xr:uid="{00000000-0006-0000-0300-000012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Maritza Lizeth Cardenas Cardozo</author>
    <author>Hector Andres Moreno Vasquez</author>
  </authors>
  <commentList>
    <comment ref="D9" authorId="0" shapeId="0" xr:uid="{00000000-0006-0000-0400-000001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xr:uid="{00000000-0006-0000-0400-000002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xr:uid="{00000000-0006-0000-0400-000003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xr:uid="{00000000-0006-0000-0400-000004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xr:uid="{00000000-0006-0000-0400-000005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xr:uid="{00000000-0006-0000-0400-000006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xr:uid="{00000000-0006-0000-0400-00000700000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xr:uid="{00000000-0006-0000-0400-000008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Hector Andres Moreno Vasquez</author>
    <author>Maritza Lizeth Cardenas Cardozo</author>
    <author>German Insuasty Mora</author>
  </authors>
  <commentList>
    <comment ref="D32" authorId="0" shapeId="0" xr:uid="{00000000-0006-0000-0500-00000100000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32" authorId="1" shapeId="0" xr:uid="{00000000-0006-0000-0500-000002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32" authorId="1" shapeId="0" xr:uid="{00000000-0006-0000-0500-00000300000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32" authorId="0" shapeId="0" xr:uid="{00000000-0006-0000-0500-000004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H32" authorId="0" shapeId="0" xr:uid="{00000000-0006-0000-0500-000005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32" authorId="1" shapeId="0" xr:uid="{00000000-0006-0000-0500-00000600000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32" authorId="1" shapeId="0" xr:uid="{00000000-0006-0000-0500-00000700000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32" authorId="1" shapeId="0" xr:uid="{00000000-0006-0000-0500-00000800000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32" authorId="1" shapeId="0" xr:uid="{00000000-0006-0000-0500-00000900000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32" authorId="1" shapeId="0" xr:uid="{00000000-0006-0000-0500-00000A00000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32" authorId="2" shapeId="0" xr:uid="{00000000-0006-0000-0500-00000B00000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32" authorId="1" shapeId="0" xr:uid="{00000000-0006-0000-0500-00000C00000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32" authorId="1" shapeId="0" xr:uid="{00000000-0006-0000-0500-00000D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J33" authorId="0" shapeId="0" xr:uid="{00000000-0006-0000-0500-00000E00000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33" authorId="0" shapeId="0" xr:uid="{00000000-0006-0000-0500-00000F000000}">
      <text>
        <r>
          <rPr>
            <b/>
            <sz val="9"/>
            <color indexed="81"/>
            <rFont val="Tahoma"/>
            <family val="2"/>
          </rPr>
          <t xml:space="preserve">Agencia ITRC: </t>
        </r>
        <r>
          <rPr>
            <sz val="9"/>
            <color indexed="81"/>
            <rFont val="Tahoma"/>
            <family val="2"/>
          </rPr>
          <t xml:space="preserve">Elemento tangible que demuestra la realización de la tarea. 
</t>
        </r>
      </text>
    </comment>
    <comment ref="Q33" authorId="1" shapeId="0" xr:uid="{00000000-0006-0000-0500-000010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33" authorId="1" shapeId="0" xr:uid="{00000000-0006-0000-0500-000011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33" authorId="1" shapeId="0" xr:uid="{00000000-0006-0000-0500-000012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Maritza Lizeth Cardenas Cardozo</author>
    <author>Hector Andres Moreno Vasquez</author>
  </authors>
  <commentList>
    <comment ref="D9" authorId="0" shapeId="0" xr:uid="{00000000-0006-0000-0600-00000100000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t>
        </r>
      </text>
    </comment>
    <comment ref="E9" authorId="1" shapeId="0" xr:uid="{00000000-0006-0000-0600-00000200000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F9" authorId="1" shapeId="0" xr:uid="{00000000-0006-0000-0600-00000300000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G9" authorId="0" shapeId="0" xr:uid="{00000000-0006-0000-0600-00000400000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G10" authorId="0" shapeId="0" xr:uid="{00000000-0006-0000-0600-00000500000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H10" authorId="0" shapeId="0" xr:uid="{00000000-0006-0000-0600-00000600000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10" authorId="0" shapeId="0" xr:uid="{00000000-0006-0000-0600-000007000000}">
      <text>
        <r>
          <rPr>
            <b/>
            <sz val="9"/>
            <color indexed="81"/>
            <rFont val="Tahoma"/>
            <family val="2"/>
          </rPr>
          <t xml:space="preserve">Agencia ITRC: </t>
        </r>
        <r>
          <rPr>
            <sz val="9"/>
            <color indexed="81"/>
            <rFont val="Tahoma"/>
            <family val="2"/>
          </rPr>
          <t xml:space="preserve">Cada coordinador diligencia el porcentaje de avance por tarea de acuerdo con la descripción de las evidencias y toda la información consignada en el formato. </t>
        </r>
      </text>
    </comment>
    <comment ref="K10" authorId="0" shapeId="0" xr:uid="{00000000-0006-0000-0600-00000800000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<sst xmlns="http://schemas.openxmlformats.org/spreadsheetml/2006/main" count="361" uniqueCount="156">
  <si>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</si>
  <si>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</si>
  <si>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</si>
  <si>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</si>
  <si>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</si>
  <si>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</si>
  <si>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</si>
  <si>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</si>
  <si>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</si>
  <si>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</si>
  <si>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</si>
  <si>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</si>
  <si>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</si>
  <si>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</si>
  <si>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</si>
  <si>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Este numero es el asignado a la inspección</t>
  </si>
  <si>
    <t>Indicar la fecha de elaboración del PPFC</t>
  </si>
  <si>
    <r>
      <t>3. Identificación de los Rie</t>
    </r>
    <r>
      <rPr>
        <b/>
        <sz val="11"/>
        <color theme="4" tint="-0.499984740745262"/>
        <rFont val="Myriad Pro"/>
        <family val="2"/>
      </rPr>
      <t>sgos de Fraude y Corrupción</t>
    </r>
    <r>
      <rPr>
        <b/>
        <sz val="11"/>
        <color rgb="FF1E417D"/>
        <rFont val="Myriad Pro"/>
        <family val="2"/>
      </rPr>
      <t xml:space="preserve"> que se mitigan</t>
    </r>
  </si>
  <si>
    <t>Identificar la Entidad que esta formulando el PPFC</t>
  </si>
  <si>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</si>
  <si>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</si>
  <si>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</si>
  <si>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Indicar la fecha en que la ITRC formalizó el  PPFC</t>
  </si>
  <si>
    <t>Señalar la fecha de corte del seguimiento (trimestre o periodo)</t>
  </si>
  <si>
    <t>Lineamientos para diligenciar el Plan de Prevención de Fraude  y Corrupción - PPFC</t>
  </si>
  <si>
    <r>
      <t xml:space="preserve">ID del hallazgo I. </t>
    </r>
    <r>
      <rPr>
        <sz val="11"/>
        <color theme="0" tint="-0.34998626667073579"/>
        <rFont val="Myriad Pro"/>
        <family val="2"/>
      </rPr>
      <t>(Esta identificación y descripción se encuentra en el informe final)</t>
    </r>
  </si>
  <si>
    <r>
      <t xml:space="preserve">ID del Riesgo de Gestión  :  RG 1. </t>
    </r>
    <r>
      <rPr>
        <sz val="11"/>
        <color theme="0" tint="-0.34998626667073579"/>
        <rFont val="Myriad Pro"/>
        <family val="2"/>
      </rPr>
      <t>(Esta identificación y descripción se encuentra en el informe final</t>
    </r>
    <r>
      <rPr>
        <sz val="11"/>
        <color rgb="FF1E417D"/>
        <rFont val="Myriad Pro"/>
        <family val="2"/>
      </rPr>
      <t>)</t>
    </r>
  </si>
  <si>
    <r>
      <t xml:space="preserve">ID del Riesgo de Corrupción :  RFC 1.  </t>
    </r>
    <r>
      <rPr>
        <sz val="11"/>
        <color theme="0" tint="-0.34998626667073579"/>
        <rFont val="Myriad Pro"/>
        <family val="2"/>
      </rPr>
      <t>(Esta identificación y descripción se encuentra en el informe final, los riesgos de fraude y corrupción tiene relación directa con un riesgo de gestión, por tanto se incluirán solamente los que tengan esta relación en el informe final)</t>
    </r>
  </si>
  <si>
    <r>
      <t xml:space="preserve">ID del Riesgo de Corrupción :  RFC 2. </t>
    </r>
    <r>
      <rPr>
        <sz val="11"/>
        <color theme="0" tint="-0.34998626667073579"/>
        <rFont val="Myriad Pro"/>
        <family val="2"/>
      </rPr>
      <t xml:space="preserve"> (Esta identificación y descripción se encuentra en el informe final, los riesgos de fraude y corrupción tiene relación directa con un riesgo de gestión, por tanto se incluirán solamente los que tengan esta relación en el informe final)</t>
    </r>
  </si>
  <si>
    <t>Fecha de formalización</t>
  </si>
  <si>
    <t>5.  Avance PPFC</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</si>
  <si>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</si>
  <si>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</si>
  <si>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</si>
  <si>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</si>
  <si>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</si>
  <si>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</si>
  <si>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</si>
  <si>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</si>
  <si>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</si>
  <si>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</si>
  <si>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</si>
  <si>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</si>
  <si>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</si>
  <si>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</si>
  <si>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</si>
  <si>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</si>
  <si>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</si>
  <si>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</si>
  <si>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</si>
  <si>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</si>
  <si>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</si>
  <si>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Acción</t>
  </si>
  <si>
    <t>Importancia</t>
  </si>
  <si>
    <t>Ponderación</t>
  </si>
  <si>
    <t>% Avance ponderado por importancia</t>
  </si>
  <si>
    <t xml:space="preserve">% Avance Entidades </t>
  </si>
  <si>
    <t>% Avance Agencia ITRC</t>
  </si>
  <si>
    <t>Descripción  - evidencias - observaciones Agencia ITRC</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</si>
  <si>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</si>
  <si>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5.  Avance PPFC Entidad</t>
  </si>
  <si>
    <t>6.  Avance PPFC ITRC</t>
  </si>
  <si>
    <t>Acción No.1</t>
  </si>
  <si>
    <t>Tarea No.1</t>
  </si>
  <si>
    <t>Tarea No.2</t>
  </si>
  <si>
    <t>Tarea No.3</t>
  </si>
  <si>
    <t>Consolidado de Avance por Acción</t>
  </si>
  <si>
    <t>DIAN</t>
  </si>
  <si>
    <t>ID del Riesgo de Corrupción :  N/A</t>
  </si>
  <si>
    <t>ID del Riesgo de Gestión  :  RG 1. “Determinación de la modalidad de disposición de la mercancía aprehendida, decomisada o en abandono – ADA y de los bienes adjudicados a la nación sin el cumplimiento de los requisitos establecidos”</t>
  </si>
  <si>
    <t>ID del Riesgo de Corrupción :  RFC 1. “Manipulación de la información, actuaciones administrativas y de mercancías aprehendidas, decomisadas o en abandono – ADA y de bienes adjudicados a la nación para favorecimiento propio y/o de terceros”</t>
  </si>
  <si>
    <t>ID del hallazgo I. Fallas en la validación del cumplimiento de los requisitos para determinar la modalidad de disposición de mercancías, en contravía de lo establecido en los procedimientos PR-CO-0312 “Determinación de Modalidad de Disposición de Mercancía” (Versión 1) o PR-ADF-0312 “Disposición de Mercancías ADA y Bienes Adjudicados a la Nación” (Versión 2) y sus correspondientes instructivos</t>
  </si>
  <si>
    <t>correctiva</t>
  </si>
  <si>
    <t>Subdirector Logistico/ Coordinador de Gestión Social y Comercialización/ Coordinador Chatarrización y Destrucción /Coordinador de optimización Logística</t>
  </si>
  <si>
    <t>preventiva</t>
  </si>
  <si>
    <t>Contar con funcionarios capacitados para la clasificación y disposición de mercancias.</t>
  </si>
  <si>
    <t>Actualización formato FT_ADF 2305 (recomendación 5)</t>
  </si>
  <si>
    <t>Revisar y actualizar el formato de disposición de mercancias FT_ADF 2305</t>
  </si>
  <si>
    <t>Formato FT_ADF 2305 actualizado y publicado.</t>
  </si>
  <si>
    <t>Subdirección Logisitica/ Coordinación de Gestión Social y Comercialización</t>
  </si>
  <si>
    <t>Subdirector Logistico/ Coordinador de Gestión Social y Comercialización</t>
  </si>
  <si>
    <t>Ajustar el formato 2305 para incluir fecha de diligenciamiento.</t>
  </si>
  <si>
    <t>Preventiva</t>
  </si>
  <si>
    <t>Contar con funcionarios capacitados en la organización documental.</t>
  </si>
  <si>
    <t>Contar  con el Formato FT_ADF 2305 que permita la trazabilidad de la gestión.</t>
  </si>
  <si>
    <t>Las direcciones seccionales verifiquen selectivamente la integridad de la información registrada en e aplicativo ADA</t>
  </si>
  <si>
    <t>Proyectar y expedir memorando para asegurar el cumplimiento de los lineamientos en relación a la expedición de autos comisorios.</t>
  </si>
  <si>
    <t>Establecer la consistencia de la información mediante Inventario fisico (recomendación 10)</t>
  </si>
  <si>
    <t xml:space="preserve">Contar con información consitente y real de los inventarios y lo reportado en el sistema. </t>
  </si>
  <si>
    <t>Recordar la necesidad de control en el ejercicio de las funciones asignadas mediante auto comisorio.</t>
  </si>
  <si>
    <t>Socialización procedimientos de gestión documental(recomendación 3 y 6)</t>
  </si>
  <si>
    <t>Revisar con base en la muestra seleccionada por la Subdirección Logística, los archivos de los documentos correspondientes a cada uno de los eventos.</t>
  </si>
  <si>
    <t>Asegurar el debido cumplimiento de las normas de archivo y conformación de expedientes</t>
  </si>
  <si>
    <t>Oficio de solicitud de recursos</t>
  </si>
  <si>
    <t xml:space="preserve">Direcciones Seccionales </t>
  </si>
  <si>
    <t>Directores Seccionales</t>
  </si>
  <si>
    <t>Registro de asistencia a la capacitación y su memoria descriptiva.</t>
  </si>
  <si>
    <t>Direcciones Seccionales</t>
  </si>
  <si>
    <t>Procedimiento actualizado y publicado.</t>
  </si>
  <si>
    <t>Verificar la calidad de los registros incluidos en el sistema ADA, priorizando las Direcciones Seccionales Auditadas.</t>
  </si>
  <si>
    <t xml:space="preserve">Proferir memorando con linemientos que permitan el control efectivo a la emisión y alcance de los autos comisorios, con el fin de que las actuaciones sucedan en forma cronológica, dentro de las facultades y competencias asignadas. </t>
  </si>
  <si>
    <t>Informe y listas de Chequeo</t>
  </si>
  <si>
    <t>Realizar autoevaluación  a las Direcciones Seccionales en relación al cumplimiento a las Normas de Gestión Documental (recomendación 6)</t>
  </si>
  <si>
    <t>Revisión a la calidad de la información (recomendaciones 7 y 8)</t>
  </si>
  <si>
    <t>Realizar verificación aleatoria de acuerdo con el presupuesto asignado, a los archivos documentales de por lo menos dos Direcciones Seccionales evaluadas por la Agencia.</t>
  </si>
  <si>
    <t>Diseñar y ejecutar un plan de trabajo con las actividades para adelantar la toma fisica de inventario conjuntamente entre la Dirección Seccional y la Subdirección Logistica, a los casos señalados por la Agencia ITRC.</t>
  </si>
  <si>
    <t>Subdirección Logística/ /Coordinación de optimización Logística/Dirección Seccional de Aduanas de Bogotá/Dirección Seccional de Impuestos y Aduanas de Buenaventura/GIT de Operación Logística</t>
  </si>
  <si>
    <t>Subdirector Logístico/  Coordinador de Optimización de la Operación Logística/Director Seccional de Aduanas de Bogotá/ Director Seccional de Impuestos y Aduanas Buenaventura/Jefe del GIT de Operación Logística</t>
  </si>
  <si>
    <t>Oficio - Actas Mesas de Trabajo</t>
  </si>
  <si>
    <t>Formalización, socialización lineamiento sobre autos comisorios y segumiento del cumplimiento del memorando(recomendación 9)</t>
  </si>
  <si>
    <t>Informe de revisión autos comisorios trimestral.</t>
  </si>
  <si>
    <t>Subdirección Logisitica/ Coordinación de Gestión Social y Comercialización/ Coordinación Chatarrización y Destrucción /Coordinación de optimización Logística</t>
  </si>
  <si>
    <t xml:space="preserve">Memorando </t>
  </si>
  <si>
    <t>Gestionar Administrativamente la posibilidad real y efectiva de disponer de las mercancías.(Recomendación 1)</t>
  </si>
  <si>
    <t>Proyectar solicitud de recursos presupuestales para realizar avalúos.</t>
  </si>
  <si>
    <t>Contar con recursos que permitan valorar las mercancías a efectos de poder disponer de manera ágil por la modalidad de ventas.</t>
  </si>
  <si>
    <t>Subdirección Logística/ Coordinación de Gestión Social y Comercialización/ Coordinación Chatarrización y Destrucción /Coordinación de Optimización Logística</t>
  </si>
  <si>
    <t>Subdirector Logístico/ Coordinador de Gestión Social y Comercialización/ Coordinador Chatarrización y Destrucción /Coordinador de Optimización Logística</t>
  </si>
  <si>
    <t>Gestionar interinstitucionalmente con el Ministerio de Transporte la reglamentación que posibilite disponer de maquinaria amarilla y vehículos de  transporte público.(Recomendación 1)</t>
  </si>
  <si>
    <t>Reiterar solicitudes y propender por adelantar mesas de trabajo  con el Ministerio de Transporte para solucionar las limitaciones que se tienen frente a la ficha técnica de homologación para los vehículos de transporte y la inscripción ante los organismos de tránsito de la maquinaria amarilla.</t>
  </si>
  <si>
    <t>Proyectar oficio y propender por adelantar mesas de trabajo,  reiterando la necesidad de superar las limitaciones antes descritas.</t>
  </si>
  <si>
    <t>Contar con la reglamentación normativa que viabilice la disposición de la maquinaria y vehículos de manera efectiva.</t>
  </si>
  <si>
    <t>Socialización de actualización del procedimiento de disposición de mercancías(recomendación 2 )</t>
  </si>
  <si>
    <t>Capacitación a funcionarios de las Direcciones Seccionales del Subproceso de Operación Logística sobre el procedimiento de disposición de Mercancías. Priorizando las Direcciones Seccionales Auditadas.</t>
  </si>
  <si>
    <t>Realizar capacitación a cargo de las Direcciones Seccionales a los funcionarios que pertenecen al GIT de Operación logística o quien haga sus veces, con la socialización de las presentaciones acerca del  procedimiento de disposición de mercancías realizadas por la Subdirección.</t>
  </si>
  <si>
    <t>Capacitación a funcionarios del Subproceso de Operación Logística respecto de archivo y conformación de los expedientes de conformidad con las normas archivísticas.</t>
  </si>
  <si>
    <t>Realizar capacitación a cargo de las Direcciones Seccionales a los funcionarios que pertenecen al GIT de Operación logística o quien haga sus veces, con la socialización de las presentaciones acerca de la conformación de expedientes y archivo, relizadas por la Coordinación de documentación de la Subdirección Administrativa.</t>
  </si>
  <si>
    <t>Actualización procedimiento PR_ADF 312 Disposición de Mercancias ADA y Bienes Adjudicados a la Nación (recomendación 4)</t>
  </si>
  <si>
    <t xml:space="preserve">Revisar y actualizar el procedimiento PR_ADF 312 Disposición de Mercancias ADA y Bienes Adjudicados a la Nación </t>
  </si>
  <si>
    <t>Contar con el procedimiento actualizado PR-ADF 312  que permita establecer los tiempos máximos para disponer de las mercancías con situación Jurídica a favor de la Nación señalando las excepciones al mismo.</t>
  </si>
  <si>
    <t>Subdirección Logística/ Coordinación de Gestión Social y Comercialización</t>
  </si>
  <si>
    <t>Subdirector Logístico/ Coordinador de Gestión Social y Comercialización</t>
  </si>
  <si>
    <t>Verificar una muestra del 10% de los eventos de disposición del mes para determinar que cuenten con los documentos debidamente registrados en el sistema. La muestra sera remitida por la Subdirección.</t>
  </si>
  <si>
    <t>Reporte mensual de las Direcciones Seccionales de Bogotá, Bucaramanga, Buenaventura y cali.</t>
  </si>
  <si>
    <t>Dirección Seccional de Aduanas de Bogotá/Dirección Seccional de Aduanas de Cali, Dirección Seccional  de impuestos y Aduanas de Buenaventura, Dirección Seccional de Impuestos y Aduanas de Bucaramanga/División de Gestión Administrativa y Financiera/GIT de Operación Logística</t>
  </si>
  <si>
    <t>Director Seccional de Aduanas de Bogotá,Director Seccional de Aduanas de Cali, Director Seccional  de impuestos y Aduanas de Buenaventura, Director Seccional de Impuestos y Aduanas de Bucaramanga/Jefes de División de gestión Administrativa y Financiera/Jefe del GIT de Operación Logística</t>
  </si>
  <si>
    <t>Realizar seguimiento al cumplimiento del memorando de lineamientos de autos comisorios, revisar que la facultad delegada se cumpla en el ambito temporal y geográfico que se indica en el auto.</t>
  </si>
  <si>
    <t>Verificar  que los autos comisorios proferidos en el periodo cumplan con las condiciones de oportunidad, alcance, y la labor a realizar a partir de una muestra del total de los autos comisorios proferidos en  el periodo, para las Direcciones Seccionales evaluadas por la Agencia.</t>
  </si>
  <si>
    <t>Verificar trimestralmente el 20% del total de los autos comisorios proferidos, constatando que la función administrativa delegada se cumplió en el marco de oportunidad y alcance.</t>
  </si>
  <si>
    <t>Informe de las Direcciones Seccionales de Bogotá y  Buenaventura.</t>
  </si>
  <si>
    <t>Subdirector Logístico/ Coordinador de Gestión Social y Comercialización/ Coordinador Chatarrización y Destrucción /Coordinador de optimización de la Operación Logística/</t>
  </si>
  <si>
    <t>Subdirección Logística/ Coordinación de Gestión Social y Comercialización/ Coordinación Chatarrización y Destrucción /Coordinación de Optimización Logística/</t>
  </si>
  <si>
    <r>
      <t>Solicitud de recursos presupuestales para avalúo de las mercancías,</t>
    </r>
    <r>
      <rPr>
        <sz val="10"/>
        <color rgb="FFFF0000"/>
        <rFont val="Arial"/>
        <family val="2"/>
      </rPr>
      <t xml:space="preserve"> </t>
    </r>
    <r>
      <rPr>
        <sz val="10"/>
        <rFont val="Arial"/>
        <family val="2"/>
      </rPr>
      <t xml:space="preserve">indispensable </t>
    </r>
    <r>
      <rPr>
        <sz val="10"/>
        <color rgb="FFFF0000"/>
        <rFont val="Arial"/>
        <family val="2"/>
      </rPr>
      <t xml:space="preserve"> </t>
    </r>
    <r>
      <rPr>
        <sz val="10"/>
        <rFont val="Arial"/>
        <family val="2"/>
      </rPr>
      <t>para su disposición a través de la venta.</t>
    </r>
  </si>
  <si>
    <t>Ajustar el Procedimiento PR_ADF 312 para incluir tiempos maximos</t>
  </si>
  <si>
    <r>
      <rPr>
        <b/>
        <sz val="10"/>
        <rFont val="Arial"/>
        <family val="2"/>
      </rPr>
      <t>Avance febrero a abril 2022:</t>
    </r>
    <r>
      <rPr>
        <sz val="10"/>
        <rFont val="Arial"/>
        <family val="2"/>
      </rPr>
      <t xml:space="preserve">  se anexa memorando 45 del 28 de febrero de 2022.</t>
    </r>
  </si>
  <si>
    <t>Realizar inventario fisico a los DIM 39031160008,39032158696,39032158697,39032160569,39032160570,39032160660 de la dirección seccional de Aduana de Bogotá y 45351100414 de la Dirección Seccional de Impuestos y Aduanas de Buenaventura</t>
  </si>
  <si>
    <r>
      <rPr>
        <b/>
        <sz val="10"/>
        <rFont val="Arial"/>
        <family val="2"/>
      </rPr>
      <t xml:space="preserve">Avance febrero a abril 2022: </t>
    </r>
    <r>
      <rPr>
        <sz val="10"/>
        <rFont val="Arial"/>
        <family val="2"/>
      </rPr>
      <t>se anexa correo electrónico con oficio 100151191-132 del 18 de febrero de 2022 y correo del 1 de marzo de 2022 mediante el cual la Subdirección Financiera informa de la asignación de recursos.</t>
    </r>
  </si>
  <si>
    <r>
      <t xml:space="preserve">Avance febrero a abril 2022: </t>
    </r>
    <r>
      <rPr>
        <sz val="10"/>
        <rFont val="Arial"/>
        <family val="2"/>
      </rPr>
      <t>se anexa correo electrónico del 28 de febrero de 2022 donde la Coordinación de Procesos y Riesgos Operacionales informa de la publicación  en el listado maestro de documentos de la versión 5 del formato ADF-2305 “Solicitud de disposición de bienes o mercancías”</t>
    </r>
  </si>
  <si>
    <r>
      <rPr>
        <b/>
        <sz val="10"/>
        <rFont val="Arial"/>
        <family val="2"/>
      </rPr>
      <t>Mayo a julio 2022:</t>
    </r>
    <r>
      <rPr>
        <sz val="10"/>
        <rFont val="Arial"/>
        <family val="2"/>
      </rPr>
      <t xml:space="preserve"> se adjunta correo del 9 de mayo de 2022 que contiene informe en archivo pdf  de la verificación realizada al DIM de la Dirección Seccional de Buenaventura en el mes de mayo de 2022. </t>
    </r>
    <r>
      <rPr>
        <b/>
        <sz val="10"/>
        <rFont val="Arial"/>
        <family val="2"/>
      </rPr>
      <t>Avance febrero a abril 2022:</t>
    </r>
    <r>
      <rPr>
        <sz val="10"/>
        <rFont val="Arial"/>
        <family val="2"/>
      </rPr>
      <t xml:space="preserve"> se anexa acta-Autoevaluación  a la Dirección Seccional de Aduanas de Bogotá con la verificación de los 6 DIM definidos en la Acción. Dos Archivos PDF  (pág. 23 a 26) y actas de inspección física (pág. 25 a 29).</t>
    </r>
  </si>
  <si>
    <r>
      <t xml:space="preserve">Mayo a julio 2022: </t>
    </r>
    <r>
      <rPr>
        <sz val="10"/>
        <rFont val="Arial"/>
        <family val="2"/>
      </rPr>
      <t>a la fecha se tienen 20 reportes,</t>
    </r>
    <r>
      <rPr>
        <b/>
        <sz val="10"/>
        <rFont val="Arial"/>
        <family val="2"/>
      </rPr>
      <t xml:space="preserve"> </t>
    </r>
    <r>
      <rPr>
        <sz val="10"/>
        <rFont val="Arial"/>
        <family val="2"/>
      </rPr>
      <t>se anexan carpetas con la muestra y reporte mensual de las direcciones seccionales asi : mayo (oficio 100191444-186 muestra  y correos reporte de las direcciones seccionales de Bogotá, Bucaramanga, Buenaventura, Cali) Junio (oficio 100191444-188 muestra  y correos reporte de las direcciones seccionales de Bogotá, Bucaramanga, Buenaventura, Cali) julio (oficio 100191444-212 muestra  y correos reporte de las direcciones seccionales de Bogotá, Bucaramanga, Buenaventura, Cali)</t>
    </r>
    <r>
      <rPr>
        <b/>
        <sz val="10"/>
        <rFont val="Arial"/>
        <family val="2"/>
      </rPr>
      <t xml:space="preserve">Avance febrero a abril 2022: </t>
    </r>
    <r>
      <rPr>
        <sz val="10"/>
        <rFont val="Arial"/>
        <family val="2"/>
      </rPr>
      <t>se anexa oficio vía correo electrónico 100191444-136 del 10 de marzo de 2022 donde se remite muestra a verificar del mes de marzo. Se anexan dos correos con las evidencias de la actividad realizada por las Direcciones Seccionales (de Aduanas de Bogotá, Aduanas Cali, Bucaramanga, Buenaventura).y oficio vía correo electrónico 100191444-162 del 11 de abril de 2022 donde se remite muestra a verificar del mes de abril. Se anexan cuatro correos con las evidencias de la actividad realizada por las Direcciones Seccionales (de Aduanas de Bogotá, Aduanas Cali, Bucaramanga, Buenaventura)</t>
    </r>
  </si>
  <si>
    <r>
      <rPr>
        <b/>
        <sz val="10"/>
        <rFont val="Arial"/>
        <family val="2"/>
      </rPr>
      <t xml:space="preserve">Mayo a julio 2022:  </t>
    </r>
    <r>
      <rPr>
        <sz val="10"/>
        <rFont val="Arial"/>
        <family val="2"/>
      </rPr>
      <t>se anexan 4 informes - correos con el informe de la revisión adelantada a la muestra de autos comisorios para las direcciones Seccionales  de Aduana Bogotá, Buenaventura, Bucaramanga y Cali del trimestre (marzo,abril y mayo), reportada en el mes de junio.</t>
    </r>
    <r>
      <rPr>
        <b/>
        <sz val="10"/>
        <rFont val="Arial"/>
        <family val="2"/>
      </rPr>
      <t xml:space="preserve"> Avance febrero a abril 2022:</t>
    </r>
    <r>
      <rPr>
        <sz val="10"/>
        <rFont val="Arial"/>
        <family val="2"/>
      </rPr>
      <t xml:space="preserve"> se dio instrucción en el memorando 50 del 2 de marzo para verificar muestra del 20% y remitir informe trimestral en junio y septiembre.(se anexa memorando 050)</t>
    </r>
  </si>
  <si>
    <r>
      <rPr>
        <b/>
        <sz val="10"/>
        <rFont val="Arial"/>
        <family val="2"/>
      </rPr>
      <t>Mayo a julio 2022:</t>
    </r>
    <r>
      <rPr>
        <sz val="10"/>
        <rFont val="Arial"/>
        <family val="2"/>
      </rPr>
      <t xml:space="preserve"> se anexa correo electrónico del 20 de mayo de 2022  "informe de acciones mintransporte" que contiene el control de registro de la reunión realizada el 16-05-2022 con el viceministro de transporte. correo electrónico del 18 de mayo de 2022 con "propuesta de modificación..." a normas del ministerio de transporte en relación con maquinaria amarilla y vehículos de transporte publico de carga. correo electrónico del 28 de julio " Ministerio de transporte..." que menciona el tramite de adición a la  resolución 1068 Mintransporte.     </t>
    </r>
    <r>
      <rPr>
        <b/>
        <sz val="10"/>
        <rFont val="Arial"/>
        <family val="2"/>
      </rPr>
      <t>Avance febrero a abril 2022:</t>
    </r>
    <r>
      <rPr>
        <sz val="10"/>
        <rFont val="Arial"/>
        <family val="2"/>
      </rPr>
      <t xml:space="preserve"> se anexa correo electrónico 1 de marzo de 2022 solicitando información sobre respuesta de Oficina Jurídica del Ministerio de Transporte.Avance </t>
    </r>
  </si>
  <si>
    <r>
      <rPr>
        <b/>
        <sz val="10"/>
        <rFont val="Arial"/>
        <family val="2"/>
      </rPr>
      <t xml:space="preserve">Mayo a julio 2022: </t>
    </r>
    <r>
      <rPr>
        <sz val="10"/>
        <rFont val="Arial"/>
        <family val="2"/>
      </rPr>
      <t>se anexa carpeta "capacitaciones seccionales-procedimiento" con correos soporte de las capacitaciones realizadas por las direcciones Seccionales y listados de asistencia; así como correo del 13 de mayo con invitación a retroalimentación . se anexa listado de asistencia y  video de la retroalimentación realizada el 24 de mayo de 2022.</t>
    </r>
    <r>
      <rPr>
        <b/>
        <sz val="10"/>
        <rFont val="Arial"/>
        <family val="2"/>
      </rPr>
      <t xml:space="preserve">  Avance febrero a abril 2022: </t>
    </r>
    <r>
      <rPr>
        <sz val="10"/>
        <rFont val="Arial"/>
        <family val="2"/>
      </rPr>
      <t>se anexa correo del 13 de mayo de 2022 con copia del memorando 050 del 2 de marzo de 2022 donde se programa capacitación a desarrollarse por parte de las Direcciones Seccionales en los meses de abril y mayo y se programa retroalimentación del día 24 de mayo. Adicionalmente se anexa solicitud correo del 25 de marzo mediante el cual se realiza solicitud  a la Subdirección Escuela para la realizar curso asincrónico “INTRODUCCION A LA NORMATIVA DEL PROCESO DE COMERCIALIZACIÓN.”</t>
    </r>
  </si>
  <si>
    <r>
      <rPr>
        <b/>
        <sz val="10"/>
        <rFont val="Arial"/>
        <family val="2"/>
      </rPr>
      <t xml:space="preserve">Mayo a julio 2022: </t>
    </r>
    <r>
      <rPr>
        <sz val="10"/>
        <rFont val="Arial"/>
        <family val="2"/>
      </rPr>
      <t>Se adjunta listado de asistencia archivo excel  "capacitación documentación 10 mayo 2022"y correos soporte direcciones seccionales de (Bucaramanga, Florencia, Tumaco) de la capacitación realizada a funcionarios del área a nivel nacional y correos del 10 y 11 de mayo mediante los cuales se indicó el Link de la grabación realizada a la actividad, adicionalmente archivo power point con la presentación .</t>
    </r>
    <r>
      <rPr>
        <b/>
        <sz val="10"/>
        <rFont val="Arial"/>
        <family val="2"/>
      </rPr>
      <t xml:space="preserve"> Avance febrero a abril 2022</t>
    </r>
    <r>
      <rPr>
        <sz val="10"/>
        <rFont val="Arial"/>
        <family val="2"/>
      </rPr>
      <t>:se anexa copia del memorando 050 del 2 de marzo de 2022 donde se imparten lineamientos para las actividades de capacitación y correo a las Direcciones Seccionales informando la fecha en la cual se llevará a cabo la capacitación.</t>
    </r>
  </si>
  <si>
    <r>
      <t xml:space="preserve">Mayo a julio 2022:  </t>
    </r>
    <r>
      <rPr>
        <sz val="10"/>
        <rFont val="Arial"/>
        <family val="2"/>
      </rPr>
      <t>se anexa correo del 17 de junio de 2022 envio del procedimiento y solicitud de ajuste final la Coordinación de procesos y riesgos operacionales dependencia encargada de la revisión procedimientos de la entidad. correo del 27 de julio tramite de revisión y aprobación ante la Dirección Corporativa.</t>
    </r>
    <r>
      <rPr>
        <sz val="10"/>
        <color rgb="FFFF0000"/>
        <rFont val="Arial"/>
        <family val="2"/>
      </rPr>
      <t xml:space="preserve"> </t>
    </r>
    <r>
      <rPr>
        <b/>
        <sz val="10"/>
        <rFont val="Arial"/>
        <family val="2"/>
      </rPr>
      <t xml:space="preserve">   Avance febrero a abril 2022: </t>
    </r>
    <r>
      <rPr>
        <sz val="10"/>
        <rFont val="Arial"/>
        <family val="2"/>
      </rPr>
      <t>se anexa correo electrónico 17 de marzo 2022 solicitud de modificación del procedimiento PR-ADF-0312 DISPOSICIÓN DE MERCANCÍAS ADA Y BIENES ADJUDICADAS A LA NACIÓN a la Dirección de Gestión Corporativa de modificación procedimiento.</t>
    </r>
  </si>
  <si>
    <r>
      <rPr>
        <b/>
        <sz val="10"/>
        <rFont val="Arial"/>
        <family val="2"/>
      </rPr>
      <t>Mayo a julio 2022:</t>
    </r>
    <r>
      <rPr>
        <sz val="10"/>
        <rFont val="Arial"/>
        <family val="2"/>
      </rPr>
      <t xml:space="preserve"> se adjunta correo electrónico del 1 de agosto de 2022 remitido a la Dirección Seccional con los informes de la autoevaluación realizada a la Dirección Seccional de Impuestos y Aduanas de Buenaventura y listas de chequeo de los eventos verificados . </t>
    </r>
    <r>
      <rPr>
        <b/>
        <sz val="10"/>
        <rFont val="Arial"/>
        <family val="2"/>
      </rPr>
      <t>Avance febrero a abril 2022:</t>
    </r>
    <r>
      <rPr>
        <sz val="10"/>
        <rFont val="Arial"/>
        <family val="2"/>
      </rPr>
      <t>se anexa en archivo pdf informe consolidado y en archivo excel lista chequeo visita de autoevaluación a la  Dirección Seccional de Aduanas de Bogotá donde se evidencian los archivos documentales verificados.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</si>
</sst>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1"/>
      <color theme="0" tint="-0.34998626667073579"/>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theme="1"/>
      <name val="Calibri"/>
      <family val="2"/>
      <scheme val="minor"/>
    </font>
    <font>
      <b/>
      <sz val="14"/>
      <color theme="0"/>
      <name val="Myriad Pro"/>
      <family val="2"/>
    </font>
    <font>
      <sz val="11"/>
      <color theme="0" tint="-0.14999847407452621"/>
      <name val="Myriad Pro"/>
      <family val="2"/>
    </font>
    <font>
      <b/>
      <sz val="11"/>
      <color theme="0"/>
      <name val="Myriad Pro"/>
      <family val="2"/>
    </font>
    <font>
      <b/>
      <sz val="10"/>
      <name val="Arial"/>
      <family val="2"/>
    </font>
    <font>
      <sz val="10"/>
      <name val="Arial"/>
      <family val="2"/>
    </font>
    <font>
      <sz val="10"/>
      <color rgb="FFFF0000"/>
      <name val="Arial"/>
      <family val="2"/>
    </font>
    <font>
      <sz val="10"/>
      <color theme="4" tint="-0.249977111117893"/>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
      <patternFill patternType="solid">
        <fgColor theme="9" tint="0.59999389629810485"/>
        <bgColor indexed="64"/>
      </patternFill>
    </fill>
  </fills>
  <borders count="47">
    <border>
      <left/>
      <right/>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style="thin">
        <color indexed="64"/>
      </left>
      <right/>
      <top/>
      <bottom style="thin">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style="thin">
        <color theme="3"/>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theme="3"/>
      </bottom>
      <diagonal/>
    </border>
    <border>
      <left/>
      <right style="thin">
        <color indexed="64"/>
      </right>
      <top style="thin">
        <color indexed="64"/>
      </top>
      <bottom style="thin">
        <color theme="3"/>
      </bottom>
      <diagonal/>
    </border>
    <border>
      <left/>
      <right/>
      <top style="thin">
        <color theme="3"/>
      </top>
      <bottom style="thin">
        <color indexed="64"/>
      </bottom>
      <diagonal/>
    </border>
    <border>
      <left/>
      <right style="thin">
        <color indexed="64"/>
      </right>
      <top style="thin">
        <color theme="3"/>
      </top>
      <bottom style="thin">
        <color indexed="64"/>
      </bottom>
      <diagonal/>
    </border>
    <border>
      <left/>
      <right style="hair">
        <color theme="3"/>
      </right>
      <top style="hair">
        <color theme="3"/>
      </top>
      <bottom style="hair">
        <color theme="3"/>
      </bottom>
      <diagonal/>
    </border>
    <border>
      <left style="hair">
        <color theme="3"/>
      </left>
      <right/>
      <top style="hair">
        <color theme="3"/>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9" fontId="28" fillId="0" borderId="0" applyFont="0" applyFill="0" applyBorder="0" applyAlignment="0" applyProtection="0"/>
  </cellStyleXfs>
  <cellXfs count="196">
    <xf numFmtId="0" fontId="0" fillId="0" borderId="0" xfId="0"/>
    <xf numFmtId="0" fontId="2" fillId="2" borderId="0" xfId="0" applyFont="1" applyFill="1"/>
    <xf numFmtId="0" fontId="2" fillId="2" borderId="1" xfId="0" applyFont="1" applyFill="1" applyBorder="1"/>
    <xf numFmtId="0" fontId="2" fillId="2" borderId="2" xfId="0" applyFont="1" applyFill="1" applyBorder="1"/>
    <xf numFmtId="0" fontId="2" fillId="2" borderId="0" xfId="0" applyFont="1" applyFill="1" applyBorder="1"/>
    <xf numFmtId="0" fontId="2" fillId="2" borderId="3"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2" fillId="2" borderId="2" xfId="0" applyFont="1" applyFill="1" applyBorder="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2" fillId="2" borderId="11" xfId="0" applyFont="1" applyFill="1" applyBorder="1" applyAlignment="1">
      <alignment horizontal="center" vertical="top" wrapText="1"/>
    </xf>
    <xf numFmtId="0" fontId="13" fillId="2" borderId="11" xfId="0" applyFont="1" applyFill="1" applyBorder="1" applyAlignment="1">
      <alignment horizontal="center" vertical="top" wrapText="1"/>
    </xf>
    <xf numFmtId="9" fontId="13" fillId="2" borderId="11" xfId="0" applyNumberFormat="1" applyFont="1" applyFill="1" applyBorder="1" applyAlignment="1">
      <alignment horizontal="center" vertical="top" wrapText="1"/>
    </xf>
    <xf numFmtId="0" fontId="4" fillId="2" borderId="0" xfId="0" applyFont="1" applyFill="1" applyBorder="1" applyAlignment="1">
      <alignment horizontal="left" wrapText="1"/>
    </xf>
    <xf numFmtId="0" fontId="14" fillId="5" borderId="11"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1" fillId="2" borderId="1" xfId="0" applyFont="1" applyFill="1" applyBorder="1" applyAlignment="1">
      <alignment vertical="center" wrapText="1"/>
    </xf>
    <xf numFmtId="0" fontId="21" fillId="2" borderId="3" xfId="0" applyFont="1" applyFill="1" applyBorder="1" applyAlignment="1">
      <alignment vertical="center" wrapText="1"/>
    </xf>
    <xf numFmtId="0" fontId="21" fillId="2" borderId="6" xfId="0" applyFont="1" applyFill="1" applyBorder="1" applyAlignment="1">
      <alignment vertical="center" wrapText="1"/>
    </xf>
    <xf numFmtId="0" fontId="2" fillId="2" borderId="0" xfId="0" applyFont="1" applyFill="1" applyBorder="1" applyAlignment="1">
      <alignment horizontal="center"/>
    </xf>
    <xf numFmtId="0" fontId="2" fillId="2" borderId="14" xfId="0" applyFont="1" applyFill="1" applyBorder="1" applyAlignment="1"/>
    <xf numFmtId="0" fontId="2" fillId="2" borderId="17" xfId="0" applyFont="1" applyFill="1" applyBorder="1" applyAlignment="1"/>
    <xf numFmtId="0" fontId="2" fillId="2" borderId="18" xfId="0" applyFont="1" applyFill="1" applyBorder="1" applyAlignment="1"/>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2"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3" fillId="2" borderId="0"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8" fillId="5" borderId="0" xfId="0" applyFont="1" applyFill="1" applyBorder="1" applyAlignment="1">
      <alignment vertical="center" wrapText="1"/>
    </xf>
    <xf numFmtId="0" fontId="13" fillId="2" borderId="12" xfId="0" applyFont="1" applyFill="1" applyBorder="1" applyAlignment="1">
      <alignment horizontal="center" vertical="top" wrapText="1"/>
    </xf>
    <xf numFmtId="0" fontId="8" fillId="4" borderId="11"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top" wrapText="1"/>
    </xf>
    <xf numFmtId="14" fontId="2" fillId="2" borderId="11" xfId="0" applyNumberFormat="1" applyFont="1" applyFill="1" applyBorder="1" applyAlignment="1">
      <alignment horizontal="center" vertical="top" wrapText="1"/>
    </xf>
    <xf numFmtId="9" fontId="2" fillId="2" borderId="11" xfId="0" applyNumberFormat="1" applyFont="1" applyFill="1" applyBorder="1" applyAlignment="1">
      <alignment horizontal="center" vertical="top" wrapText="1"/>
    </xf>
    <xf numFmtId="0" fontId="2" fillId="2" borderId="31" xfId="0" applyFont="1" applyFill="1" applyBorder="1"/>
    <xf numFmtId="0" fontId="2" fillId="2" borderId="31" xfId="0" applyFont="1" applyFill="1" applyBorder="1" applyAlignment="1">
      <alignment horizontal="justify" vertical="top" wrapText="1"/>
    </xf>
    <xf numFmtId="0" fontId="2" fillId="2" borderId="28" xfId="0" applyFont="1" applyFill="1" applyBorder="1"/>
    <xf numFmtId="0" fontId="25" fillId="2" borderId="2" xfId="0" applyFont="1" applyFill="1" applyBorder="1"/>
    <xf numFmtId="0" fontId="26" fillId="2" borderId="0" xfId="0" applyFont="1" applyFill="1" applyBorder="1" applyAlignment="1">
      <alignment horizontal="left"/>
    </xf>
    <xf numFmtId="0" fontId="25" fillId="2" borderId="3" xfId="0" applyFont="1" applyFill="1" applyBorder="1"/>
    <xf numFmtId="0" fontId="30" fillId="2" borderId="12" xfId="0" applyFont="1" applyFill="1" applyBorder="1" applyAlignment="1">
      <alignment horizontal="center" vertical="top" wrapText="1"/>
    </xf>
    <xf numFmtId="9" fontId="13" fillId="2" borderId="11" xfId="2" applyFont="1" applyFill="1" applyBorder="1" applyAlignment="1">
      <alignment horizontal="center" vertical="top" wrapText="1"/>
    </xf>
    <xf numFmtId="0" fontId="27" fillId="0" borderId="35" xfId="1" applyFont="1" applyBorder="1" applyAlignment="1">
      <alignment vertical="center"/>
    </xf>
    <xf numFmtId="14" fontId="27" fillId="2" borderId="35" xfId="1" applyNumberFormat="1" applyFont="1" applyFill="1" applyBorder="1" applyAlignment="1">
      <alignment vertical="center"/>
    </xf>
    <xf numFmtId="0" fontId="27" fillId="2" borderId="31" xfId="1" applyFont="1" applyFill="1" applyBorder="1" applyAlignment="1">
      <alignment vertical="center"/>
    </xf>
    <xf numFmtId="0" fontId="3" fillId="2" borderId="31" xfId="0" applyFont="1" applyFill="1" applyBorder="1" applyAlignment="1">
      <alignment horizontal="left"/>
    </xf>
    <xf numFmtId="0" fontId="7" fillId="2" borderId="31" xfId="0" applyFont="1" applyFill="1" applyBorder="1" applyAlignment="1">
      <alignment horizontal="left"/>
    </xf>
    <xf numFmtId="0" fontId="2" fillId="2" borderId="0" xfId="0" applyFont="1" applyFill="1" applyBorder="1" applyAlignment="1">
      <alignment horizontal="justify" vertical="top" wrapText="1"/>
    </xf>
    <xf numFmtId="0" fontId="12" fillId="2" borderId="31" xfId="0" applyFont="1" applyFill="1" applyBorder="1" applyAlignment="1">
      <alignment horizontal="justify" vertical="top" wrapText="1"/>
    </xf>
    <xf numFmtId="0" fontId="26" fillId="2" borderId="31" xfId="0" applyFont="1" applyFill="1" applyBorder="1" applyAlignment="1">
      <alignment horizontal="left"/>
    </xf>
    <xf numFmtId="0" fontId="2" fillId="2" borderId="36" xfId="0" applyFont="1" applyFill="1" applyBorder="1" applyAlignment="1"/>
    <xf numFmtId="0" fontId="2" fillId="2" borderId="24" xfId="0" applyFont="1" applyFill="1" applyBorder="1" applyAlignment="1"/>
    <xf numFmtId="0" fontId="2" fillId="2" borderId="25" xfId="0" applyFont="1" applyFill="1" applyBorder="1" applyAlignment="1"/>
    <xf numFmtId="0" fontId="2" fillId="2" borderId="24" xfId="0" applyFont="1" applyFill="1" applyBorder="1"/>
    <xf numFmtId="0" fontId="2" fillId="2" borderId="24" xfId="0" applyFont="1" applyFill="1" applyBorder="1" applyAlignment="1">
      <alignment horizontal="justify" vertical="top" wrapText="1"/>
    </xf>
    <xf numFmtId="0" fontId="25" fillId="2" borderId="24" xfId="0" applyFont="1" applyFill="1" applyBorder="1"/>
    <xf numFmtId="0" fontId="8" fillId="4" borderId="22" xfId="0" applyFont="1" applyFill="1" applyBorder="1" applyAlignment="1">
      <alignment horizontal="center" vertical="center" wrapText="1"/>
    </xf>
    <xf numFmtId="0" fontId="3" fillId="2" borderId="20" xfId="0" applyFont="1" applyFill="1" applyBorder="1" applyAlignment="1">
      <alignment horizontal="center" vertical="top" wrapText="1"/>
    </xf>
    <xf numFmtId="0" fontId="8" fillId="4" borderId="44" xfId="0" applyFont="1" applyFill="1" applyBorder="1" applyAlignment="1">
      <alignment horizontal="center" vertical="center" wrapText="1"/>
    </xf>
    <xf numFmtId="0" fontId="13" fillId="2" borderId="43" xfId="0" applyFont="1" applyFill="1" applyBorder="1" applyAlignment="1">
      <alignment horizontal="center" vertical="top" wrapText="1"/>
    </xf>
    <xf numFmtId="0" fontId="14" fillId="4" borderId="22" xfId="0" applyFont="1" applyFill="1" applyBorder="1" applyAlignment="1">
      <alignment horizontal="center" vertical="center" wrapText="1"/>
    </xf>
    <xf numFmtId="0" fontId="22" fillId="2" borderId="20" xfId="0" applyFont="1" applyFill="1" applyBorder="1" applyAlignment="1">
      <alignment horizontal="center" vertical="top" wrapText="1"/>
    </xf>
    <xf numFmtId="0" fontId="14" fillId="5" borderId="43"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32" fillId="2" borderId="20" xfId="0" applyFont="1" applyFill="1" applyBorder="1" applyAlignment="1">
      <alignment horizontal="center" vertical="top" wrapText="1"/>
    </xf>
    <xf numFmtId="0" fontId="33" fillId="2" borderId="20" xfId="0" applyFont="1" applyFill="1" applyBorder="1" applyAlignment="1">
      <alignment horizontal="center" vertical="top" wrapText="1"/>
    </xf>
    <xf numFmtId="0" fontId="33" fillId="0" borderId="20" xfId="0" applyFont="1" applyFill="1" applyBorder="1" applyAlignment="1">
      <alignment horizontal="left" wrapText="1"/>
    </xf>
    <xf numFmtId="0" fontId="33" fillId="2" borderId="20" xfId="0" applyFont="1" applyFill="1" applyBorder="1" applyAlignment="1">
      <alignment horizontal="left" wrapText="1"/>
    </xf>
    <xf numFmtId="14" fontId="33" fillId="2" borderId="20" xfId="0" applyNumberFormat="1" applyFont="1" applyFill="1" applyBorder="1" applyAlignment="1">
      <alignment horizontal="center" vertical="top" wrapText="1"/>
    </xf>
    <xf numFmtId="0" fontId="35" fillId="2" borderId="20" xfId="0" applyFont="1" applyFill="1" applyBorder="1" applyAlignment="1">
      <alignment horizontal="center" vertical="top" wrapText="1"/>
    </xf>
    <xf numFmtId="9" fontId="33" fillId="2" borderId="20" xfId="0" applyNumberFormat="1" applyFont="1" applyFill="1" applyBorder="1" applyAlignment="1">
      <alignment horizontal="center" vertical="top" wrapText="1"/>
    </xf>
    <xf numFmtId="0" fontId="33" fillId="2" borderId="20" xfId="0" applyNumberFormat="1" applyFont="1" applyFill="1" applyBorder="1" applyAlignment="1">
      <alignment horizontal="center" vertical="center" wrapText="1"/>
    </xf>
    <xf numFmtId="0" fontId="33" fillId="0" borderId="20" xfId="0" applyFont="1" applyFill="1" applyBorder="1" applyAlignment="1">
      <alignment horizontal="center" vertical="center" wrapText="1"/>
    </xf>
    <xf numFmtId="0" fontId="33" fillId="2" borderId="20" xfId="0" applyFont="1" applyFill="1" applyBorder="1" applyAlignment="1">
      <alignment horizontal="center" vertical="center" wrapText="1"/>
    </xf>
    <xf numFmtId="0" fontId="33" fillId="2" borderId="20" xfId="0" applyFont="1" applyFill="1" applyBorder="1" applyAlignment="1">
      <alignment horizontal="left" vertical="center" wrapText="1"/>
    </xf>
    <xf numFmtId="0" fontId="32" fillId="2" borderId="20" xfId="0" applyFont="1" applyFill="1" applyBorder="1" applyAlignment="1">
      <alignment horizontal="center" vertical="center" wrapText="1"/>
    </xf>
    <xf numFmtId="14" fontId="33" fillId="2" borderId="20" xfId="0" applyNumberFormat="1" applyFont="1" applyFill="1" applyBorder="1" applyAlignment="1">
      <alignment horizontal="center" vertical="center" wrapText="1"/>
    </xf>
    <xf numFmtId="0" fontId="32" fillId="0" borderId="20" xfId="0" applyFont="1" applyFill="1" applyBorder="1" applyAlignment="1">
      <alignment horizontal="center" vertical="top" wrapText="1"/>
    </xf>
    <xf numFmtId="0" fontId="16" fillId="2" borderId="31" xfId="0" applyFont="1" applyFill="1" applyBorder="1"/>
    <xf numFmtId="9" fontId="32" fillId="2" borderId="20" xfId="0" applyNumberFormat="1" applyFont="1" applyFill="1" applyBorder="1" applyAlignment="1">
      <alignment horizontal="center" vertical="top" wrapText="1"/>
    </xf>
    <xf numFmtId="9" fontId="33" fillId="6" borderId="20" xfId="0" applyNumberFormat="1" applyFont="1" applyFill="1" applyBorder="1" applyAlignment="1">
      <alignment horizontal="center" vertical="top" wrapText="1"/>
    </xf>
    <xf numFmtId="9" fontId="32" fillId="6" borderId="20" xfId="0" applyNumberFormat="1" applyFont="1" applyFill="1" applyBorder="1" applyAlignment="1">
      <alignment horizontal="center" vertical="top"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2" fillId="2" borderId="36" xfId="0" applyFont="1" applyFill="1" applyBorder="1" applyAlignment="1">
      <alignment horizontal="left" vertical="top" wrapText="1"/>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24"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2" borderId="32" xfId="0" applyFont="1" applyFill="1" applyBorder="1" applyAlignment="1">
      <alignment horizontal="left" vertical="top" wrapText="1"/>
    </xf>
    <xf numFmtId="0" fontId="2" fillId="2" borderId="20" xfId="0" applyFont="1" applyFill="1" applyBorder="1" applyAlignment="1">
      <alignment horizontal="center"/>
    </xf>
    <xf numFmtId="0" fontId="23" fillId="2" borderId="20"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28" xfId="1" applyFont="1" applyFill="1" applyBorder="1" applyAlignment="1">
      <alignment horizontal="center" vertical="center"/>
    </xf>
    <xf numFmtId="0" fontId="27" fillId="2" borderId="20" xfId="1" applyFont="1" applyFill="1" applyBorder="1" applyAlignment="1">
      <alignment horizontal="center" vertical="center"/>
    </xf>
    <xf numFmtId="0" fontId="27" fillId="2" borderId="21" xfId="1" applyFont="1" applyFill="1" applyBorder="1" applyAlignment="1">
      <alignment horizontal="center" vertical="center" wrapText="1"/>
    </xf>
    <xf numFmtId="0" fontId="27" fillId="2" borderId="10" xfId="1" applyFont="1" applyFill="1" applyBorder="1" applyAlignment="1">
      <alignment horizontal="center" vertical="center" wrapText="1"/>
    </xf>
    <xf numFmtId="14" fontId="27" fillId="2" borderId="20" xfId="1" applyNumberFormat="1" applyFont="1" applyFill="1" applyBorder="1" applyAlignment="1">
      <alignment horizontal="center" vertical="center"/>
    </xf>
    <xf numFmtId="14" fontId="18" fillId="3" borderId="0" xfId="0" applyNumberFormat="1" applyFont="1" applyFill="1" applyBorder="1" applyAlignment="1">
      <alignment horizontal="left" vertical="center"/>
    </xf>
    <xf numFmtId="0" fontId="18" fillId="3" borderId="0" xfId="0" applyFont="1" applyFill="1" applyBorder="1" applyAlignment="1">
      <alignment horizontal="left" vertical="center"/>
    </xf>
    <xf numFmtId="0" fontId="8" fillId="4" borderId="1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13" fillId="3" borderId="0" xfId="0" applyFont="1" applyFill="1" applyBorder="1" applyAlignment="1">
      <alignment horizontal="left" vertical="center" wrapText="1"/>
    </xf>
    <xf numFmtId="0" fontId="13" fillId="3" borderId="23" xfId="0" applyFont="1" applyFill="1" applyBorder="1" applyAlignment="1">
      <alignment horizontal="left" vertical="center" wrapText="1"/>
    </xf>
    <xf numFmtId="0" fontId="4" fillId="2" borderId="7" xfId="0" applyFont="1" applyFill="1" applyBorder="1" applyAlignment="1">
      <alignment horizontal="left" wrapText="1"/>
    </xf>
    <xf numFmtId="0" fontId="4" fillId="2" borderId="8" xfId="0" applyFont="1" applyFill="1" applyBorder="1" applyAlignment="1">
      <alignment horizontal="left" wrapText="1"/>
    </xf>
    <xf numFmtId="0" fontId="4" fillId="2" borderId="9" xfId="0" applyFont="1" applyFill="1" applyBorder="1" applyAlignment="1">
      <alignment horizontal="left" wrapText="1"/>
    </xf>
    <xf numFmtId="0" fontId="5" fillId="3" borderId="0" xfId="0" applyFont="1" applyFill="1" applyBorder="1" applyAlignment="1">
      <alignment horizontal="left" vertical="center" wrapText="1"/>
    </xf>
    <xf numFmtId="0" fontId="4" fillId="2" borderId="7" xfId="0" applyFont="1" applyFill="1" applyBorder="1" applyAlignment="1">
      <alignment horizontal="left"/>
    </xf>
    <xf numFmtId="0" fontId="4" fillId="2" borderId="8" xfId="0" applyFont="1" applyFill="1" applyBorder="1" applyAlignment="1">
      <alignment horizontal="left"/>
    </xf>
    <xf numFmtId="0" fontId="4" fillId="2" borderId="9" xfId="0" applyFont="1" applyFill="1" applyBorder="1" applyAlignment="1">
      <alignment horizontal="left"/>
    </xf>
    <xf numFmtId="0" fontId="8" fillId="4" borderId="11" xfId="0" applyFont="1" applyFill="1" applyBorder="1" applyAlignment="1">
      <alignment horizontal="center" vertical="center"/>
    </xf>
    <xf numFmtId="0" fontId="8" fillId="4" borderId="22" xfId="0" applyFont="1" applyFill="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8" fillId="4" borderId="29" xfId="0" applyFont="1" applyFill="1" applyBorder="1" applyAlignment="1">
      <alignment horizontal="center" vertical="center" wrapText="1"/>
    </xf>
    <xf numFmtId="0" fontId="8" fillId="4" borderId="30" xfId="0" applyFont="1" applyFill="1" applyBorder="1" applyAlignment="1">
      <alignment horizontal="center" vertical="center" wrapText="1"/>
    </xf>
    <xf numFmtId="14" fontId="27" fillId="2" borderId="36" xfId="1" applyNumberFormat="1" applyFont="1" applyFill="1" applyBorder="1" applyAlignment="1">
      <alignment horizontal="center" vertical="center"/>
    </xf>
    <xf numFmtId="14" fontId="27" fillId="2" borderId="34" xfId="1" applyNumberFormat="1" applyFont="1" applyFill="1" applyBorder="1" applyAlignment="1">
      <alignment horizontal="center" vertical="center"/>
    </xf>
    <xf numFmtId="14" fontId="27" fillId="2" borderId="35" xfId="1" applyNumberFormat="1" applyFont="1" applyFill="1" applyBorder="1" applyAlignment="1">
      <alignment horizontal="center" vertical="center"/>
    </xf>
    <xf numFmtId="0" fontId="27" fillId="2" borderId="2" xfId="1" applyFont="1" applyFill="1" applyBorder="1" applyAlignment="1">
      <alignment horizontal="center" vertical="center"/>
    </xf>
    <xf numFmtId="0" fontId="27" fillId="2" borderId="0" xfId="1" applyFont="1" applyFill="1" applyBorder="1" applyAlignment="1">
      <alignment horizontal="center" vertical="center"/>
    </xf>
    <xf numFmtId="0" fontId="27" fillId="2" borderId="31" xfId="1" applyFont="1" applyFill="1" applyBorder="1" applyAlignment="1">
      <alignment horizontal="center" vertical="center"/>
    </xf>
    <xf numFmtId="0" fontId="27" fillId="0" borderId="33" xfId="1" applyFont="1" applyBorder="1" applyAlignment="1">
      <alignment horizontal="right" vertical="center"/>
    </xf>
    <xf numFmtId="0" fontId="27" fillId="0" borderId="34" xfId="1" applyFont="1" applyBorder="1" applyAlignment="1">
      <alignment horizontal="right" vertical="center"/>
    </xf>
    <xf numFmtId="0" fontId="27" fillId="0" borderId="35" xfId="1" applyFont="1" applyBorder="1" applyAlignment="1">
      <alignment horizontal="right" vertical="center"/>
    </xf>
    <xf numFmtId="0" fontId="32" fillId="2" borderId="45" xfId="0" applyFont="1" applyFill="1" applyBorder="1" applyAlignment="1">
      <alignment horizontal="center" vertical="center" wrapText="1"/>
    </xf>
    <xf numFmtId="0" fontId="32" fillId="2" borderId="46" xfId="0" applyFont="1" applyFill="1" applyBorder="1" applyAlignment="1">
      <alignment horizontal="center" vertical="center" wrapText="1"/>
    </xf>
    <xf numFmtId="0" fontId="3" fillId="2" borderId="45" xfId="0" applyFont="1" applyFill="1" applyBorder="1" applyAlignment="1">
      <alignment horizontal="center" vertical="top" wrapText="1"/>
    </xf>
    <xf numFmtId="0" fontId="3" fillId="2" borderId="46" xfId="0" applyFont="1" applyFill="1" applyBorder="1" applyAlignment="1">
      <alignment horizontal="center" vertical="top" wrapText="1"/>
    </xf>
    <xf numFmtId="0" fontId="31" fillId="5" borderId="30" xfId="0" applyFont="1" applyFill="1" applyBorder="1" applyAlignment="1">
      <alignment horizontal="center" vertical="center" wrapText="1"/>
    </xf>
    <xf numFmtId="0" fontId="2" fillId="2" borderId="36" xfId="0" applyFont="1" applyFill="1" applyBorder="1" applyAlignment="1">
      <alignment horizontal="center"/>
    </xf>
    <xf numFmtId="0" fontId="2" fillId="2" borderId="35" xfId="0" applyFont="1" applyFill="1" applyBorder="1" applyAlignment="1">
      <alignment horizontal="center"/>
    </xf>
    <xf numFmtId="0" fontId="2" fillId="2" borderId="24" xfId="0" applyFont="1" applyFill="1" applyBorder="1" applyAlignment="1">
      <alignment horizontal="center"/>
    </xf>
    <xf numFmtId="0" fontId="2" fillId="2" borderId="31" xfId="0" applyFont="1" applyFill="1" applyBorder="1" applyAlignment="1">
      <alignment horizontal="center"/>
    </xf>
    <xf numFmtId="0" fontId="2" fillId="2" borderId="37" xfId="0" applyFont="1" applyFill="1" applyBorder="1" applyAlignment="1">
      <alignment horizontal="center"/>
    </xf>
    <xf numFmtId="0" fontId="2" fillId="2" borderId="32" xfId="0" applyFont="1" applyFill="1" applyBorder="1" applyAlignment="1">
      <alignment horizontal="center"/>
    </xf>
    <xf numFmtId="0" fontId="24" fillId="2" borderId="36"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4" fillId="2" borderId="32" xfId="0" applyFont="1" applyFill="1" applyBorder="1" applyAlignment="1">
      <alignment horizontal="center" vertical="center" wrapText="1"/>
    </xf>
    <xf numFmtId="0" fontId="8" fillId="5" borderId="30" xfId="0" applyFont="1" applyFill="1" applyBorder="1" applyAlignment="1">
      <alignment horizontal="center" vertical="center" wrapText="1"/>
    </xf>
    <xf numFmtId="14" fontId="27" fillId="2" borderId="26" xfId="1" applyNumberFormat="1" applyFont="1" applyFill="1" applyBorder="1" applyAlignment="1">
      <alignment horizontal="center" vertical="center"/>
    </xf>
    <xf numFmtId="14" fontId="27" fillId="2" borderId="28" xfId="1" applyNumberFormat="1" applyFont="1" applyFill="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7" fillId="0" borderId="26" xfId="1" applyFont="1" applyBorder="1" applyAlignment="1">
      <alignment horizontal="right" vertical="center"/>
    </xf>
    <xf numFmtId="0" fontId="27" fillId="0" borderId="27" xfId="1" applyFont="1" applyBorder="1" applyAlignment="1">
      <alignment horizontal="right" vertical="center"/>
    </xf>
    <xf numFmtId="0" fontId="27" fillId="0" borderId="28" xfId="1" applyFont="1" applyBorder="1" applyAlignment="1">
      <alignment horizontal="right" vertical="center"/>
    </xf>
    <xf numFmtId="14" fontId="27" fillId="2" borderId="39" xfId="1" applyNumberFormat="1" applyFont="1" applyFill="1" applyBorder="1" applyAlignment="1">
      <alignment horizontal="center" vertical="center"/>
    </xf>
    <xf numFmtId="14" fontId="27" fillId="2" borderId="40" xfId="1" applyNumberFormat="1" applyFont="1" applyFill="1" applyBorder="1" applyAlignment="1">
      <alignment horizontal="center" vertical="center"/>
    </xf>
    <xf numFmtId="0" fontId="8" fillId="4" borderId="19" xfId="0" applyFont="1" applyFill="1" applyBorder="1" applyAlignment="1">
      <alignment horizontal="center" vertical="center" wrapText="1"/>
    </xf>
    <xf numFmtId="0" fontId="5" fillId="3" borderId="23" xfId="0" applyFont="1" applyFill="1" applyBorder="1" applyAlignment="1">
      <alignment horizontal="left" vertical="center" wrapText="1"/>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1371600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247650</xdr:colOff>
      <xdr:row>59</xdr:row>
      <xdr:rowOff>190500</xdr:rowOff>
    </xdr:from>
    <xdr:to>
      <xdr:col>10</xdr:col>
      <xdr:colOff>489035</xdr:colOff>
      <xdr:row>59</xdr:row>
      <xdr:rowOff>744682</xdr:rowOff>
    </xdr:to>
    <xdr:pic>
      <xdr:nvPicPr>
        <xdr:cNvPr id="5" name="Imagen 4">
          <a:extLst>
            <a:ext uri="{FF2B5EF4-FFF2-40B4-BE49-F238E27FC236}">
              <a16:creationId xmlns:a16="http://schemas.microsoft.com/office/drawing/2014/main" id="{FF873212-6856-4712-8CD7-29931EA3D9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3425" y="16240125"/>
          <a:ext cx="11940886" cy="5541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155864</xdr:colOff>
      <xdr:row>1</xdr:row>
      <xdr:rowOff>86591</xdr:rowOff>
    </xdr:from>
    <xdr:to>
      <xdr:col>3</xdr:col>
      <xdr:colOff>1686791</xdr:colOff>
      <xdr:row>5</xdr:row>
      <xdr:rowOff>54553</xdr:rowOff>
    </xdr:to>
    <xdr:pic>
      <xdr:nvPicPr>
        <xdr:cNvPr id="4" name="Imagen 2">
          <a:extLst>
            <a:ext uri="{FF2B5EF4-FFF2-40B4-BE49-F238E27FC236}">
              <a16:creationId xmlns:a16="http://schemas.microsoft.com/office/drawing/2014/main" id="{83D4ADC0-5598-4724-B871-9AA14BC35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40773" y="207818"/>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1506682</xdr:colOff>
      <xdr:row>36</xdr:row>
      <xdr:rowOff>225137</xdr:rowOff>
    </xdr:from>
    <xdr:to>
      <xdr:col>14</xdr:col>
      <xdr:colOff>1368136</xdr:colOff>
      <xdr:row>36</xdr:row>
      <xdr:rowOff>740337</xdr:rowOff>
    </xdr:to>
    <xdr:pic>
      <xdr:nvPicPr>
        <xdr:cNvPr id="6" name="Imagen 5">
          <a:extLst>
            <a:ext uri="{FF2B5EF4-FFF2-40B4-BE49-F238E27FC236}">
              <a16:creationId xmlns:a16="http://schemas.microsoft.com/office/drawing/2014/main" id="{5CEDEFCC-4010-47E4-A318-D7A4FB9378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191000" y="12261273"/>
          <a:ext cx="11100954" cy="515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1057275</xdr:colOff>
      <xdr:row>1</xdr:row>
      <xdr:rowOff>66675</xdr:rowOff>
    </xdr:from>
    <xdr:to>
      <xdr:col>4</xdr:col>
      <xdr:colOff>390525</xdr:colOff>
      <xdr:row>5</xdr:row>
      <xdr:rowOff>28575</xdr:rowOff>
    </xdr:to>
    <xdr:pic>
      <xdr:nvPicPr>
        <xdr:cNvPr id="4" name="Imagen 2">
          <a:extLst>
            <a:ext uri="{FF2B5EF4-FFF2-40B4-BE49-F238E27FC236}">
              <a16:creationId xmlns:a16="http://schemas.microsoft.com/office/drawing/2014/main" id="{44473844-300B-450C-93FB-95A1B747E7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5430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59</xdr:row>
      <xdr:rowOff>266700</xdr:rowOff>
    </xdr:from>
    <xdr:to>
      <xdr:col>10</xdr:col>
      <xdr:colOff>663286</xdr:colOff>
      <xdr:row>59</xdr:row>
      <xdr:rowOff>820882</xdr:rowOff>
    </xdr:to>
    <xdr:pic>
      <xdr:nvPicPr>
        <xdr:cNvPr id="6" name="Imagen 5">
          <a:extLst>
            <a:ext uri="{FF2B5EF4-FFF2-40B4-BE49-F238E27FC236}">
              <a16:creationId xmlns:a16="http://schemas.microsoft.com/office/drawing/2014/main" id="{2D8D8E60-C044-4F46-AD91-CAE0BEB74D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500" y="16316325"/>
          <a:ext cx="11940886" cy="5541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103910</xdr:colOff>
      <xdr:row>1</xdr:row>
      <xdr:rowOff>103910</xdr:rowOff>
    </xdr:from>
    <xdr:to>
      <xdr:col>3</xdr:col>
      <xdr:colOff>1634837</xdr:colOff>
      <xdr:row>5</xdr:row>
      <xdr:rowOff>71872</xdr:rowOff>
    </xdr:to>
    <xdr:pic>
      <xdr:nvPicPr>
        <xdr:cNvPr id="4" name="Imagen 2">
          <a:extLst>
            <a:ext uri="{FF2B5EF4-FFF2-40B4-BE49-F238E27FC236}">
              <a16:creationId xmlns:a16="http://schemas.microsoft.com/office/drawing/2014/main" id="{91FB7F0D-8190-44A8-B1AD-78CDC3F5E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88819" y="225137"/>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17318</xdr:colOff>
      <xdr:row>36</xdr:row>
      <xdr:rowOff>311728</xdr:rowOff>
    </xdr:from>
    <xdr:to>
      <xdr:col>14</xdr:col>
      <xdr:colOff>540655</xdr:colOff>
      <xdr:row>36</xdr:row>
      <xdr:rowOff>762001</xdr:rowOff>
    </xdr:to>
    <xdr:pic>
      <xdr:nvPicPr>
        <xdr:cNvPr id="6" name="Imagen 5">
          <a:extLst>
            <a:ext uri="{FF2B5EF4-FFF2-40B4-BE49-F238E27FC236}">
              <a16:creationId xmlns:a16="http://schemas.microsoft.com/office/drawing/2014/main" id="{B6843027-E307-435E-866D-A58D5470CD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62500" y="12347864"/>
          <a:ext cx="9701973" cy="4502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1247775</xdr:colOff>
      <xdr:row>1</xdr:row>
      <xdr:rowOff>66675</xdr:rowOff>
    </xdr:from>
    <xdr:to>
      <xdr:col>4</xdr:col>
      <xdr:colOff>581025</xdr:colOff>
      <xdr:row>5</xdr:row>
      <xdr:rowOff>28575</xdr:rowOff>
    </xdr:to>
    <xdr:pic>
      <xdr:nvPicPr>
        <xdr:cNvPr id="4" name="Imagen 2">
          <a:extLst>
            <a:ext uri="{FF2B5EF4-FFF2-40B4-BE49-F238E27FC236}">
              <a16:creationId xmlns:a16="http://schemas.microsoft.com/office/drawing/2014/main" id="{95CB4F34-C1C6-4198-A08F-54CA23C0B6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733550" y="18097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533399</xdr:colOff>
      <xdr:row>59</xdr:row>
      <xdr:rowOff>257175</xdr:rowOff>
    </xdr:from>
    <xdr:to>
      <xdr:col>8</xdr:col>
      <xdr:colOff>1724025</xdr:colOff>
      <xdr:row>59</xdr:row>
      <xdr:rowOff>581647</xdr:rowOff>
    </xdr:to>
    <xdr:pic>
      <xdr:nvPicPr>
        <xdr:cNvPr id="6" name="Imagen 5">
          <a:extLst>
            <a:ext uri="{FF2B5EF4-FFF2-40B4-BE49-F238E27FC236}">
              <a16:creationId xmlns:a16="http://schemas.microsoft.com/office/drawing/2014/main" id="{37603A2D-74AD-4B0B-9E39-DD637C25FD2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09924" y="16306800"/>
          <a:ext cx="6991351" cy="3244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207818</xdr:colOff>
      <xdr:row>1</xdr:row>
      <xdr:rowOff>103909</xdr:rowOff>
    </xdr:from>
    <xdr:to>
      <xdr:col>3</xdr:col>
      <xdr:colOff>1738745</xdr:colOff>
      <xdr:row>5</xdr:row>
      <xdr:rowOff>71871</xdr:rowOff>
    </xdr:to>
    <xdr:pic>
      <xdr:nvPicPr>
        <xdr:cNvPr id="4" name="Imagen 2">
          <a:extLst>
            <a:ext uri="{FF2B5EF4-FFF2-40B4-BE49-F238E27FC236}">
              <a16:creationId xmlns:a16="http://schemas.microsoft.com/office/drawing/2014/main" id="{8230B2C3-4817-44B5-8F29-762F1A374D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692727" y="225136"/>
          <a:ext cx="1530927" cy="626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329045</xdr:colOff>
      <xdr:row>36</xdr:row>
      <xdr:rowOff>190499</xdr:rowOff>
    </xdr:from>
    <xdr:to>
      <xdr:col>14</xdr:col>
      <xdr:colOff>1194954</xdr:colOff>
      <xdr:row>36</xdr:row>
      <xdr:rowOff>589960</xdr:rowOff>
    </xdr:to>
    <xdr:pic>
      <xdr:nvPicPr>
        <xdr:cNvPr id="6" name="Imagen 5">
          <a:extLst>
            <a:ext uri="{FF2B5EF4-FFF2-40B4-BE49-F238E27FC236}">
              <a16:creationId xmlns:a16="http://schemas.microsoft.com/office/drawing/2014/main" id="{171653CB-3A96-4E05-AAC7-7B82DEE4396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11636" y="12226635"/>
          <a:ext cx="8607136" cy="3994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26"/>
  <sheetViews>
    <sheetView topLeftCell="A2" workbookViewId="0">
      <selection activeCell="B2" sqref="B2:K2"/>
    </sheetView>
  </sheetViews>
  <sheetFormatPr baseColWidth="10" defaultRowHeight="14.25"/>
  <cols>
    <col min="1" max="1" width="4.42578125" style="26" customWidth="1"/>
    <col min="2" max="11" width="14.28515625" style="26" customWidth="1"/>
    <col min="12" max="16384" width="11.42578125" style="26"/>
  </cols>
  <sheetData>
    <row r="1" spans="2:16">
      <c r="B1" s="27"/>
      <c r="C1" s="27"/>
      <c r="D1" s="27"/>
      <c r="E1" s="27"/>
      <c r="F1" s="27"/>
      <c r="G1" s="27"/>
      <c r="H1" s="27"/>
      <c r="I1" s="27"/>
      <c r="J1" s="27"/>
      <c r="K1" s="27"/>
      <c r="L1" s="27"/>
      <c r="M1" s="27"/>
      <c r="N1" s="27"/>
      <c r="O1" s="27"/>
      <c r="P1" s="27"/>
    </row>
    <row r="2" spans="2:16" ht="63.75" customHeight="1">
      <c r="B2" s="110" t="s">
        <v>24</v>
      </c>
      <c r="C2" s="111"/>
      <c r="D2" s="111"/>
      <c r="E2" s="111"/>
      <c r="F2" s="111"/>
      <c r="G2" s="111"/>
      <c r="H2" s="111"/>
      <c r="I2" s="111"/>
      <c r="J2" s="111"/>
      <c r="K2" s="112"/>
      <c r="L2" s="27"/>
      <c r="M2" s="27"/>
      <c r="N2" s="27"/>
      <c r="O2" s="27"/>
      <c r="P2" s="27"/>
    </row>
    <row r="3" spans="2:16" s="28" customFormat="1" ht="24.75" customHeight="1">
      <c r="B3" s="113" t="s">
        <v>59</v>
      </c>
      <c r="C3" s="114"/>
      <c r="D3" s="114"/>
      <c r="E3" s="114"/>
      <c r="F3" s="114"/>
      <c r="G3" s="114"/>
      <c r="H3" s="114"/>
      <c r="I3" s="114"/>
      <c r="J3" s="114"/>
      <c r="K3" s="115"/>
      <c r="L3" s="29"/>
      <c r="M3" s="29"/>
      <c r="N3" s="29"/>
      <c r="O3" s="29"/>
      <c r="P3" s="29"/>
    </row>
    <row r="4" spans="2:16" ht="24.75" customHeight="1">
      <c r="B4" s="116"/>
      <c r="C4" s="117"/>
      <c r="D4" s="117"/>
      <c r="E4" s="117"/>
      <c r="F4" s="117"/>
      <c r="G4" s="117"/>
      <c r="H4" s="117"/>
      <c r="I4" s="117"/>
      <c r="J4" s="117"/>
      <c r="K4" s="118"/>
      <c r="L4" s="27"/>
      <c r="M4" s="27"/>
      <c r="N4" s="27"/>
      <c r="O4" s="27"/>
      <c r="P4" s="27"/>
    </row>
    <row r="5" spans="2:16" ht="24.75" customHeight="1">
      <c r="B5" s="116"/>
      <c r="C5" s="117"/>
      <c r="D5" s="117"/>
      <c r="E5" s="117"/>
      <c r="F5" s="117"/>
      <c r="G5" s="117"/>
      <c r="H5" s="117"/>
      <c r="I5" s="117"/>
      <c r="J5" s="117"/>
      <c r="K5" s="118"/>
      <c r="L5" s="27"/>
      <c r="M5" s="27"/>
      <c r="N5" s="27"/>
      <c r="O5" s="27"/>
      <c r="P5" s="27"/>
    </row>
    <row r="6" spans="2:16" ht="24.75" customHeight="1">
      <c r="B6" s="116"/>
      <c r="C6" s="117"/>
      <c r="D6" s="117"/>
      <c r="E6" s="117"/>
      <c r="F6" s="117"/>
      <c r="G6" s="117"/>
      <c r="H6" s="117"/>
      <c r="I6" s="117"/>
      <c r="J6" s="117"/>
      <c r="K6" s="118"/>
      <c r="L6" s="27"/>
      <c r="M6" s="27"/>
      <c r="N6" s="27"/>
      <c r="O6" s="27"/>
      <c r="P6" s="27"/>
    </row>
    <row r="7" spans="2:16" ht="24.75" customHeight="1">
      <c r="B7" s="116"/>
      <c r="C7" s="117"/>
      <c r="D7" s="117"/>
      <c r="E7" s="117"/>
      <c r="F7" s="117"/>
      <c r="G7" s="117"/>
      <c r="H7" s="117"/>
      <c r="I7" s="117"/>
      <c r="J7" s="117"/>
      <c r="K7" s="118"/>
      <c r="L7" s="27"/>
      <c r="M7" s="27"/>
      <c r="N7" s="27"/>
      <c r="O7" s="27"/>
      <c r="P7" s="27"/>
    </row>
    <row r="8" spans="2:16" ht="24.75" customHeight="1">
      <c r="B8" s="116"/>
      <c r="C8" s="117"/>
      <c r="D8" s="117"/>
      <c r="E8" s="117"/>
      <c r="F8" s="117"/>
      <c r="G8" s="117"/>
      <c r="H8" s="117"/>
      <c r="I8" s="117"/>
      <c r="J8" s="117"/>
      <c r="K8" s="118"/>
      <c r="L8" s="27"/>
      <c r="M8" s="27"/>
      <c r="N8" s="27"/>
      <c r="O8" s="27"/>
      <c r="P8" s="27"/>
    </row>
    <row r="9" spans="2:16" ht="24.75" customHeight="1">
      <c r="B9" s="116"/>
      <c r="C9" s="117"/>
      <c r="D9" s="117"/>
      <c r="E9" s="117"/>
      <c r="F9" s="117"/>
      <c r="G9" s="117"/>
      <c r="H9" s="117"/>
      <c r="I9" s="117"/>
      <c r="J9" s="117"/>
      <c r="K9" s="118"/>
      <c r="L9" s="27"/>
      <c r="M9" s="27"/>
      <c r="N9" s="27"/>
      <c r="O9" s="27"/>
      <c r="P9" s="27"/>
    </row>
    <row r="10" spans="2:16" ht="24.75" customHeight="1">
      <c r="B10" s="116"/>
      <c r="C10" s="117"/>
      <c r="D10" s="117"/>
      <c r="E10" s="117"/>
      <c r="F10" s="117"/>
      <c r="G10" s="117"/>
      <c r="H10" s="117"/>
      <c r="I10" s="117"/>
      <c r="J10" s="117"/>
      <c r="K10" s="118"/>
      <c r="L10" s="27"/>
      <c r="M10" s="27"/>
      <c r="N10" s="27"/>
      <c r="O10" s="27"/>
      <c r="P10" s="27"/>
    </row>
    <row r="11" spans="2:16" ht="24.75" customHeight="1">
      <c r="B11" s="116"/>
      <c r="C11" s="117"/>
      <c r="D11" s="117"/>
      <c r="E11" s="117"/>
      <c r="F11" s="117"/>
      <c r="G11" s="117"/>
      <c r="H11" s="117"/>
      <c r="I11" s="117"/>
      <c r="J11" s="117"/>
      <c r="K11" s="118"/>
      <c r="L11" s="27"/>
      <c r="M11" s="27"/>
      <c r="N11" s="27"/>
      <c r="O11" s="27"/>
      <c r="P11" s="27"/>
    </row>
    <row r="12" spans="2:16" ht="24.75" customHeight="1">
      <c r="B12" s="116"/>
      <c r="C12" s="117"/>
      <c r="D12" s="117"/>
      <c r="E12" s="117"/>
      <c r="F12" s="117"/>
      <c r="G12" s="117"/>
      <c r="H12" s="117"/>
      <c r="I12" s="117"/>
      <c r="J12" s="117"/>
      <c r="K12" s="118"/>
      <c r="L12" s="27"/>
      <c r="M12" s="27"/>
      <c r="N12" s="27"/>
      <c r="O12" s="27"/>
      <c r="P12" s="27"/>
    </row>
    <row r="13" spans="2:16" ht="24.75" customHeight="1">
      <c r="B13" s="116"/>
      <c r="C13" s="117"/>
      <c r="D13" s="117"/>
      <c r="E13" s="117"/>
      <c r="F13" s="117"/>
      <c r="G13" s="117"/>
      <c r="H13" s="117"/>
      <c r="I13" s="117"/>
      <c r="J13" s="117"/>
      <c r="K13" s="118"/>
      <c r="L13" s="27"/>
      <c r="M13" s="27"/>
      <c r="N13" s="27"/>
      <c r="O13" s="27"/>
      <c r="P13" s="27"/>
    </row>
    <row r="14" spans="2:16" ht="24.75" customHeight="1">
      <c r="B14" s="116"/>
      <c r="C14" s="117"/>
      <c r="D14" s="117"/>
      <c r="E14" s="117"/>
      <c r="F14" s="117"/>
      <c r="G14" s="117"/>
      <c r="H14" s="117"/>
      <c r="I14" s="117"/>
      <c r="J14" s="117"/>
      <c r="K14" s="118"/>
      <c r="L14" s="27"/>
      <c r="M14" s="27"/>
      <c r="N14" s="27"/>
      <c r="O14" s="27"/>
      <c r="P14" s="27"/>
    </row>
    <row r="15" spans="2:16" ht="24.75" customHeight="1">
      <c r="B15" s="116"/>
      <c r="C15" s="117"/>
      <c r="D15" s="117"/>
      <c r="E15" s="117"/>
      <c r="F15" s="117"/>
      <c r="G15" s="117"/>
      <c r="H15" s="117"/>
      <c r="I15" s="117"/>
      <c r="J15" s="117"/>
      <c r="K15" s="118"/>
      <c r="L15" s="27"/>
      <c r="M15" s="27"/>
      <c r="N15" s="27"/>
      <c r="O15" s="27"/>
      <c r="P15" s="27"/>
    </row>
    <row r="16" spans="2:16" ht="24.75" customHeight="1">
      <c r="B16" s="116"/>
      <c r="C16" s="117"/>
      <c r="D16" s="117"/>
      <c r="E16" s="117"/>
      <c r="F16" s="117"/>
      <c r="G16" s="117"/>
      <c r="H16" s="117"/>
      <c r="I16" s="117"/>
      <c r="J16" s="117"/>
      <c r="K16" s="118"/>
      <c r="L16" s="27"/>
      <c r="M16" s="27"/>
      <c r="N16" s="27"/>
      <c r="O16" s="27"/>
      <c r="P16" s="27"/>
    </row>
    <row r="17" spans="2:16" ht="24.75" customHeight="1">
      <c r="B17" s="116"/>
      <c r="C17" s="117"/>
      <c r="D17" s="117"/>
      <c r="E17" s="117"/>
      <c r="F17" s="117"/>
      <c r="G17" s="117"/>
      <c r="H17" s="117"/>
      <c r="I17" s="117"/>
      <c r="J17" s="117"/>
      <c r="K17" s="118"/>
      <c r="L17" s="27"/>
      <c r="M17" s="27"/>
      <c r="N17" s="27"/>
      <c r="O17" s="27"/>
      <c r="P17" s="27"/>
    </row>
    <row r="18" spans="2:16" ht="24" customHeight="1">
      <c r="B18" s="116"/>
      <c r="C18" s="117"/>
      <c r="D18" s="117"/>
      <c r="E18" s="117"/>
      <c r="F18" s="117"/>
      <c r="G18" s="117"/>
      <c r="H18" s="117"/>
      <c r="I18" s="117"/>
      <c r="J18" s="117"/>
      <c r="K18" s="118"/>
      <c r="L18" s="27"/>
      <c r="M18" s="27"/>
      <c r="N18" s="27"/>
      <c r="O18" s="27"/>
      <c r="P18" s="27"/>
    </row>
    <row r="19" spans="2:16">
      <c r="B19" s="116"/>
      <c r="C19" s="117"/>
      <c r="D19" s="117"/>
      <c r="E19" s="117"/>
      <c r="F19" s="117"/>
      <c r="G19" s="117"/>
      <c r="H19" s="117"/>
      <c r="I19" s="117"/>
      <c r="J19" s="117"/>
      <c r="K19" s="118"/>
      <c r="L19" s="27"/>
      <c r="M19" s="27"/>
      <c r="N19" s="27"/>
      <c r="O19" s="27"/>
      <c r="P19" s="27"/>
    </row>
    <row r="20" spans="2:16">
      <c r="B20" s="116"/>
      <c r="C20" s="117"/>
      <c r="D20" s="117"/>
      <c r="E20" s="117"/>
      <c r="F20" s="117"/>
      <c r="G20" s="117"/>
      <c r="H20" s="117"/>
      <c r="I20" s="117"/>
      <c r="J20" s="117"/>
      <c r="K20" s="118"/>
      <c r="L20" s="27"/>
      <c r="M20" s="27"/>
      <c r="N20" s="27"/>
      <c r="O20" s="27"/>
      <c r="P20" s="27"/>
    </row>
    <row r="21" spans="2:16">
      <c r="B21" s="116"/>
      <c r="C21" s="117"/>
      <c r="D21" s="117"/>
      <c r="E21" s="117"/>
      <c r="F21" s="117"/>
      <c r="G21" s="117"/>
      <c r="H21" s="117"/>
      <c r="I21" s="117"/>
      <c r="J21" s="117"/>
      <c r="K21" s="118"/>
      <c r="L21" s="27"/>
      <c r="M21" s="27"/>
      <c r="N21" s="27"/>
      <c r="O21" s="27"/>
      <c r="P21" s="27"/>
    </row>
    <row r="22" spans="2:16">
      <c r="B22" s="116"/>
      <c r="C22" s="117"/>
      <c r="D22" s="117"/>
      <c r="E22" s="117"/>
      <c r="F22" s="117"/>
      <c r="G22" s="117"/>
      <c r="H22" s="117"/>
      <c r="I22" s="117"/>
      <c r="J22" s="117"/>
      <c r="K22" s="118"/>
      <c r="L22" s="27"/>
      <c r="M22" s="27"/>
      <c r="N22" s="27"/>
      <c r="O22" s="27"/>
      <c r="P22" s="27"/>
    </row>
    <row r="23" spans="2:16">
      <c r="B23" s="116"/>
      <c r="C23" s="117"/>
      <c r="D23" s="117"/>
      <c r="E23" s="117"/>
      <c r="F23" s="117"/>
      <c r="G23" s="117"/>
      <c r="H23" s="117"/>
      <c r="I23" s="117"/>
      <c r="J23" s="117"/>
      <c r="K23" s="118"/>
      <c r="L23" s="27"/>
      <c r="M23" s="27"/>
      <c r="N23" s="27"/>
      <c r="O23" s="27"/>
      <c r="P23" s="27"/>
    </row>
    <row r="24" spans="2:16">
      <c r="B24" s="116"/>
      <c r="C24" s="117"/>
      <c r="D24" s="117"/>
      <c r="E24" s="117"/>
      <c r="F24" s="117"/>
      <c r="G24" s="117"/>
      <c r="H24" s="117"/>
      <c r="I24" s="117"/>
      <c r="J24" s="117"/>
      <c r="K24" s="118"/>
      <c r="L24" s="27"/>
      <c r="M24" s="27"/>
      <c r="N24" s="27"/>
      <c r="O24" s="27"/>
      <c r="P24" s="27"/>
    </row>
    <row r="25" spans="2:16">
      <c r="B25" s="116"/>
      <c r="C25" s="117"/>
      <c r="D25" s="117"/>
      <c r="E25" s="117"/>
      <c r="F25" s="117"/>
      <c r="G25" s="117"/>
      <c r="H25" s="117"/>
      <c r="I25" s="117"/>
      <c r="J25" s="117"/>
      <c r="K25" s="118"/>
      <c r="L25" s="27"/>
      <c r="M25" s="27"/>
      <c r="N25" s="27"/>
      <c r="O25" s="27"/>
      <c r="P25" s="27"/>
    </row>
    <row r="26" spans="2:16">
      <c r="B26" s="119"/>
      <c r="C26" s="120"/>
      <c r="D26" s="120"/>
      <c r="E26" s="120"/>
      <c r="F26" s="120"/>
      <c r="G26" s="120"/>
      <c r="H26" s="120"/>
      <c r="I26" s="120"/>
      <c r="J26" s="120"/>
      <c r="K26" s="121"/>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U99"/>
  <sheetViews>
    <sheetView tabSelected="1" topLeftCell="M43" zoomScale="85" zoomScaleNormal="85" workbookViewId="0">
      <selection activeCell="Q46" sqref="Q46"/>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23.85546875" style="1" customWidth="1"/>
    <col min="8" max="8" width="15.7109375" style="1" customWidth="1"/>
    <col min="9" max="9" width="26.5703125" style="1" customWidth="1"/>
    <col min="10" max="10" width="24" style="1" customWidth="1"/>
    <col min="11" max="11" width="23.140625" style="1" customWidth="1"/>
    <col min="12" max="13" width="13.28515625" style="1" customWidth="1"/>
    <col min="14" max="14" width="26.5703125" style="1" customWidth="1"/>
    <col min="15" max="16" width="25.42578125" style="1" customWidth="1"/>
    <col min="17" max="17" width="39.85546875" style="1" customWidth="1"/>
    <col min="18" max="18" width="21.5703125" style="1" customWidth="1"/>
    <col min="19" max="19" width="25.7109375" style="1" hidden="1" customWidth="1"/>
    <col min="20" max="20" width="20.5703125" style="1" hidden="1" customWidth="1"/>
    <col min="21" max="21" width="11.5703125" style="1" customWidth="1"/>
    <col min="22" max="16384" width="11.42578125" style="1"/>
  </cols>
  <sheetData>
    <row r="1" spans="2:21" ht="9" customHeight="1"/>
    <row r="2" spans="2:21" ht="15" customHeight="1">
      <c r="B2" s="35"/>
      <c r="C2" s="122"/>
      <c r="D2" s="122"/>
      <c r="E2" s="122"/>
      <c r="F2" s="124" t="s">
        <v>0</v>
      </c>
      <c r="G2" s="124"/>
      <c r="H2" s="124"/>
      <c r="I2" s="124"/>
      <c r="J2" s="124"/>
      <c r="K2" s="124"/>
      <c r="L2" s="124"/>
      <c r="M2" s="124"/>
      <c r="N2" s="124"/>
      <c r="O2" s="124"/>
      <c r="P2" s="123" t="s">
        <v>1</v>
      </c>
      <c r="Q2" s="123"/>
      <c r="R2" s="123"/>
      <c r="S2" s="49"/>
      <c r="T2" s="31" t="s">
        <v>34</v>
      </c>
      <c r="U2" s="62"/>
    </row>
    <row r="3" spans="2:21" ht="12.75" customHeight="1">
      <c r="B3" s="36"/>
      <c r="C3" s="122"/>
      <c r="D3" s="122"/>
      <c r="E3" s="122"/>
      <c r="F3" s="124"/>
      <c r="G3" s="124"/>
      <c r="H3" s="124"/>
      <c r="I3" s="124"/>
      <c r="J3" s="124"/>
      <c r="K3" s="124"/>
      <c r="L3" s="124"/>
      <c r="M3" s="124"/>
      <c r="N3" s="124"/>
      <c r="O3" s="124"/>
      <c r="P3" s="123"/>
      <c r="Q3" s="123"/>
      <c r="R3" s="123"/>
      <c r="S3" s="49"/>
      <c r="T3" s="32" t="s">
        <v>35</v>
      </c>
      <c r="U3" s="62"/>
    </row>
    <row r="4" spans="2:21" ht="12.75" customHeight="1">
      <c r="B4" s="36"/>
      <c r="C4" s="122"/>
      <c r="D4" s="122"/>
      <c r="E4" s="122"/>
      <c r="F4" s="124"/>
      <c r="G4" s="124"/>
      <c r="H4" s="124"/>
      <c r="I4" s="124"/>
      <c r="J4" s="124"/>
      <c r="K4" s="124"/>
      <c r="L4" s="124"/>
      <c r="M4" s="124"/>
      <c r="N4" s="124"/>
      <c r="O4" s="124"/>
      <c r="P4" s="123"/>
      <c r="Q4" s="123"/>
      <c r="R4" s="123"/>
      <c r="S4" s="49"/>
      <c r="T4" s="32" t="s">
        <v>36</v>
      </c>
      <c r="U4" s="62"/>
    </row>
    <row r="5" spans="2:21" ht="12.75" customHeight="1">
      <c r="B5" s="36"/>
      <c r="C5" s="122"/>
      <c r="D5" s="122"/>
      <c r="E5" s="122"/>
      <c r="F5" s="124"/>
      <c r="G5" s="124"/>
      <c r="H5" s="124"/>
      <c r="I5" s="124"/>
      <c r="J5" s="124"/>
      <c r="K5" s="124"/>
      <c r="L5" s="124"/>
      <c r="M5" s="124"/>
      <c r="N5" s="124"/>
      <c r="O5" s="124"/>
      <c r="P5" s="123"/>
      <c r="Q5" s="123"/>
      <c r="R5" s="123"/>
      <c r="S5" s="49"/>
      <c r="T5" s="32" t="s">
        <v>37</v>
      </c>
      <c r="U5" s="62"/>
    </row>
    <row r="6" spans="2:21" ht="12.75" customHeight="1">
      <c r="B6" s="37"/>
      <c r="C6" s="122"/>
      <c r="D6" s="122"/>
      <c r="E6" s="122"/>
      <c r="F6" s="124"/>
      <c r="G6" s="124"/>
      <c r="H6" s="124"/>
      <c r="I6" s="124"/>
      <c r="J6" s="124"/>
      <c r="K6" s="124"/>
      <c r="L6" s="124"/>
      <c r="M6" s="124"/>
      <c r="N6" s="124"/>
      <c r="O6" s="124"/>
      <c r="P6" s="123"/>
      <c r="Q6" s="123"/>
      <c r="R6" s="123"/>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33" t="s">
        <v>67</v>
      </c>
      <c r="L9" s="133"/>
      <c r="M9" s="133"/>
      <c r="N9" s="133"/>
      <c r="O9" s="4"/>
      <c r="P9" s="19"/>
      <c r="Q9" s="19"/>
      <c r="R9" s="19"/>
      <c r="S9" s="19"/>
      <c r="T9" s="5"/>
      <c r="U9" s="62"/>
    </row>
    <row r="10" spans="2:21" ht="15">
      <c r="B10" s="3"/>
      <c r="C10" s="4"/>
      <c r="D10" s="4"/>
      <c r="E10" s="4"/>
      <c r="F10" s="4"/>
      <c r="G10" s="4"/>
      <c r="H10" s="4"/>
      <c r="I10" s="6" t="s">
        <v>3</v>
      </c>
      <c r="J10" s="4"/>
      <c r="K10" s="133">
        <v>1707022439</v>
      </c>
      <c r="L10" s="133"/>
      <c r="M10" s="133"/>
      <c r="N10" s="133"/>
      <c r="O10" s="4"/>
      <c r="P10" s="4"/>
      <c r="Q10" s="4"/>
      <c r="R10" s="4"/>
      <c r="S10" s="4"/>
      <c r="T10" s="5"/>
      <c r="U10" s="62"/>
    </row>
    <row r="11" spans="2:21" ht="15">
      <c r="B11" s="3"/>
      <c r="C11" s="4"/>
      <c r="D11" s="4"/>
      <c r="E11" s="4"/>
      <c r="F11" s="4"/>
      <c r="G11" s="4"/>
      <c r="H11" s="4"/>
      <c r="I11" s="6" t="s">
        <v>4</v>
      </c>
      <c r="J11" s="4"/>
      <c r="K11" s="132">
        <v>44600</v>
      </c>
      <c r="L11" s="133"/>
      <c r="M11" s="133"/>
      <c r="N11" s="133"/>
      <c r="O11" s="4"/>
      <c r="P11" s="4"/>
      <c r="Q11" s="4"/>
      <c r="R11" s="4"/>
      <c r="S11" s="4"/>
      <c r="T11" s="5"/>
      <c r="U11" s="62"/>
    </row>
    <row r="12" spans="2:21" ht="15">
      <c r="B12" s="3"/>
      <c r="C12" s="4"/>
      <c r="D12" s="4"/>
      <c r="E12" s="4"/>
      <c r="F12" s="4"/>
      <c r="G12" s="4"/>
      <c r="H12" s="4"/>
      <c r="I12" s="6" t="s">
        <v>29</v>
      </c>
      <c r="J12" s="4"/>
      <c r="K12" s="132">
        <v>44615</v>
      </c>
      <c r="L12" s="133"/>
      <c r="M12" s="133"/>
      <c r="N12" s="133"/>
      <c r="O12" s="4"/>
      <c r="P12" s="4"/>
      <c r="Q12" s="4"/>
      <c r="R12" s="4"/>
      <c r="S12" s="4"/>
      <c r="T12" s="5"/>
      <c r="U12" s="62"/>
    </row>
    <row r="13" spans="2:21" ht="15">
      <c r="B13" s="3"/>
      <c r="C13" s="4"/>
      <c r="D13" s="4"/>
      <c r="E13" s="4"/>
      <c r="F13" s="4"/>
      <c r="G13" s="4"/>
      <c r="H13" s="4"/>
      <c r="I13" s="6" t="s">
        <v>13</v>
      </c>
      <c r="J13" s="4"/>
      <c r="K13" s="132">
        <v>44773</v>
      </c>
      <c r="L13" s="133"/>
      <c r="M13" s="133"/>
      <c r="N13" s="133"/>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43" t="s">
        <v>14</v>
      </c>
      <c r="D16" s="144"/>
      <c r="E16" s="144"/>
      <c r="F16" s="144"/>
      <c r="G16" s="144"/>
      <c r="H16" s="144"/>
      <c r="I16" s="144"/>
      <c r="J16" s="144"/>
      <c r="K16" s="144"/>
      <c r="L16" s="144"/>
      <c r="M16" s="144"/>
      <c r="N16" s="144"/>
      <c r="O16" s="145"/>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37" t="s">
        <v>69</v>
      </c>
      <c r="D18" s="137"/>
      <c r="E18" s="137"/>
      <c r="F18" s="137"/>
      <c r="G18" s="137"/>
      <c r="H18" s="137"/>
      <c r="I18" s="137"/>
      <c r="J18" s="137"/>
      <c r="K18" s="137"/>
      <c r="L18" s="137"/>
      <c r="M18" s="137"/>
      <c r="N18" s="137"/>
      <c r="O18" s="137"/>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39" t="s">
        <v>11</v>
      </c>
      <c r="D20" s="140"/>
      <c r="E20" s="140"/>
      <c r="F20" s="140"/>
      <c r="G20" s="140"/>
      <c r="H20" s="140"/>
      <c r="I20" s="140"/>
      <c r="J20" s="140"/>
      <c r="K20" s="140"/>
      <c r="L20" s="140"/>
      <c r="M20" s="140"/>
      <c r="N20" s="140"/>
      <c r="O20" s="141"/>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38" t="s">
        <v>71</v>
      </c>
      <c r="D22" s="138"/>
      <c r="E22" s="138"/>
      <c r="F22" s="138"/>
      <c r="G22" s="138"/>
      <c r="H22" s="138"/>
      <c r="I22" s="138"/>
      <c r="J22" s="138"/>
      <c r="K22" s="138"/>
      <c r="L22" s="138"/>
      <c r="M22" s="138"/>
      <c r="N22" s="138"/>
      <c r="O22" s="138"/>
      <c r="P22" s="4"/>
      <c r="Q22" s="4"/>
      <c r="R22" s="4"/>
      <c r="S22" s="4"/>
      <c r="T22" s="5"/>
      <c r="U22" s="62"/>
    </row>
    <row r="23" spans="2:21" ht="15.75" customHeight="1">
      <c r="B23" s="3"/>
      <c r="C23" s="139" t="s">
        <v>21</v>
      </c>
      <c r="D23" s="140"/>
      <c r="E23" s="140"/>
      <c r="F23" s="140"/>
      <c r="G23" s="140"/>
      <c r="H23" s="140"/>
      <c r="I23" s="140"/>
      <c r="J23" s="140"/>
      <c r="K23" s="140"/>
      <c r="L23" s="140"/>
      <c r="M23" s="140"/>
      <c r="N23" s="140"/>
      <c r="O23" s="141"/>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42" t="s">
        <v>70</v>
      </c>
      <c r="D25" s="142"/>
      <c r="E25" s="142"/>
      <c r="F25" s="142"/>
      <c r="G25" s="142"/>
      <c r="H25" s="142"/>
      <c r="I25" s="142"/>
      <c r="J25" s="142"/>
      <c r="K25" s="142"/>
      <c r="L25" s="142"/>
      <c r="M25" s="142"/>
      <c r="N25" s="142"/>
      <c r="O25" s="142"/>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42" t="s">
        <v>68</v>
      </c>
      <c r="D27" s="142"/>
      <c r="E27" s="142"/>
      <c r="F27" s="142"/>
      <c r="G27" s="142"/>
      <c r="H27" s="142"/>
      <c r="I27" s="142"/>
      <c r="J27" s="142"/>
      <c r="K27" s="142"/>
      <c r="L27" s="142"/>
      <c r="M27" s="142"/>
      <c r="N27" s="142"/>
      <c r="O27" s="142"/>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43" t="s">
        <v>12</v>
      </c>
      <c r="D30" s="144"/>
      <c r="E30" s="144"/>
      <c r="F30" s="144"/>
      <c r="G30" s="144"/>
      <c r="H30" s="144"/>
      <c r="I30" s="144"/>
      <c r="J30" s="144"/>
      <c r="K30" s="144"/>
      <c r="L30" s="144"/>
      <c r="M30" s="144"/>
      <c r="N30" s="144"/>
      <c r="O30" s="145"/>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34" t="s">
        <v>32</v>
      </c>
      <c r="D32" s="135" t="s">
        <v>39</v>
      </c>
      <c r="E32" s="146" t="s">
        <v>40</v>
      </c>
      <c r="F32" s="134" t="s">
        <v>41</v>
      </c>
      <c r="G32" s="134" t="s">
        <v>42</v>
      </c>
      <c r="H32" s="134" t="s">
        <v>43</v>
      </c>
      <c r="I32" s="146" t="s">
        <v>44</v>
      </c>
      <c r="J32" s="134" t="s">
        <v>45</v>
      </c>
      <c r="K32" s="134"/>
      <c r="L32" s="134" t="s">
        <v>46</v>
      </c>
      <c r="M32" s="134" t="s">
        <v>47</v>
      </c>
      <c r="N32" s="134" t="s">
        <v>48</v>
      </c>
      <c r="O32" s="134" t="s">
        <v>49</v>
      </c>
      <c r="P32" s="136" t="s">
        <v>50</v>
      </c>
      <c r="Q32" s="151" t="s">
        <v>30</v>
      </c>
      <c r="R32" s="152"/>
      <c r="S32" s="46"/>
      <c r="T32" s="5"/>
      <c r="U32" s="62"/>
    </row>
    <row r="33" spans="1:21" ht="33" customHeight="1">
      <c r="B33" s="3"/>
      <c r="C33" s="135"/>
      <c r="D33" s="136"/>
      <c r="E33" s="147"/>
      <c r="F33" s="135"/>
      <c r="G33" s="135"/>
      <c r="H33" s="135"/>
      <c r="I33" s="147"/>
      <c r="J33" s="84" t="s">
        <v>5</v>
      </c>
      <c r="K33" s="84" t="s">
        <v>6</v>
      </c>
      <c r="L33" s="135"/>
      <c r="M33" s="135"/>
      <c r="N33" s="135"/>
      <c r="O33" s="135"/>
      <c r="P33" s="136"/>
      <c r="Q33" s="86" t="s">
        <v>20</v>
      </c>
      <c r="R33" s="88" t="s">
        <v>19</v>
      </c>
      <c r="S33" s="25" t="s">
        <v>53</v>
      </c>
      <c r="T33" s="25" t="s">
        <v>54</v>
      </c>
      <c r="U33" s="62"/>
    </row>
    <row r="34" spans="1:21" ht="96.75" customHeight="1">
      <c r="B34" s="3"/>
      <c r="C34" s="85">
        <v>1</v>
      </c>
      <c r="D34" s="105" t="s">
        <v>113</v>
      </c>
      <c r="E34" s="93" t="s">
        <v>142</v>
      </c>
      <c r="F34" s="93" t="s">
        <v>72</v>
      </c>
      <c r="G34" s="94" t="s">
        <v>114</v>
      </c>
      <c r="H34" s="95" t="s">
        <v>38</v>
      </c>
      <c r="I34" s="93" t="s">
        <v>115</v>
      </c>
      <c r="J34" s="93">
        <v>1</v>
      </c>
      <c r="K34" s="93" t="s">
        <v>93</v>
      </c>
      <c r="L34" s="96">
        <v>44621</v>
      </c>
      <c r="M34" s="96">
        <v>44651</v>
      </c>
      <c r="N34" s="93" t="s">
        <v>116</v>
      </c>
      <c r="O34" s="93" t="s">
        <v>117</v>
      </c>
      <c r="P34" s="97"/>
      <c r="Q34" s="93" t="s">
        <v>146</v>
      </c>
      <c r="R34" s="108">
        <v>1</v>
      </c>
      <c r="S34" s="90"/>
      <c r="T34" s="91"/>
      <c r="U34" s="62"/>
    </row>
    <row r="35" spans="1:21" ht="216.75">
      <c r="B35" s="3"/>
      <c r="C35" s="85">
        <v>2</v>
      </c>
      <c r="D35" s="92" t="s">
        <v>118</v>
      </c>
      <c r="E35" s="93" t="s">
        <v>119</v>
      </c>
      <c r="F35" s="93" t="s">
        <v>72</v>
      </c>
      <c r="G35" s="94" t="s">
        <v>120</v>
      </c>
      <c r="H35" s="95" t="s">
        <v>38</v>
      </c>
      <c r="I35" s="93" t="s">
        <v>121</v>
      </c>
      <c r="J35" s="98">
        <v>1</v>
      </c>
      <c r="K35" s="93" t="s">
        <v>108</v>
      </c>
      <c r="L35" s="96">
        <v>44621</v>
      </c>
      <c r="M35" s="96">
        <v>44895</v>
      </c>
      <c r="N35" s="93" t="s">
        <v>116</v>
      </c>
      <c r="O35" s="93" t="s">
        <v>117</v>
      </c>
      <c r="P35" s="97"/>
      <c r="Q35" s="93" t="s">
        <v>151</v>
      </c>
      <c r="R35" s="108">
        <v>1</v>
      </c>
      <c r="S35" s="90"/>
      <c r="T35" s="91"/>
      <c r="U35" s="106"/>
    </row>
    <row r="36" spans="1:21" s="14" customFormat="1" ht="267.75">
      <c r="B36" s="15"/>
      <c r="C36" s="85">
        <v>3</v>
      </c>
      <c r="D36" s="92" t="s">
        <v>122</v>
      </c>
      <c r="E36" s="93" t="s">
        <v>123</v>
      </c>
      <c r="F36" s="93" t="s">
        <v>74</v>
      </c>
      <c r="G36" s="94" t="s">
        <v>124</v>
      </c>
      <c r="H36" s="93" t="s">
        <v>37</v>
      </c>
      <c r="I36" s="95" t="s">
        <v>75</v>
      </c>
      <c r="J36" s="99">
        <v>1</v>
      </c>
      <c r="K36" s="93" t="s">
        <v>96</v>
      </c>
      <c r="L36" s="96">
        <v>44652</v>
      </c>
      <c r="M36" s="96">
        <v>44712</v>
      </c>
      <c r="N36" s="93" t="s">
        <v>94</v>
      </c>
      <c r="O36" s="93" t="s">
        <v>95</v>
      </c>
      <c r="P36" s="97"/>
      <c r="Q36" s="93" t="s">
        <v>152</v>
      </c>
      <c r="R36" s="108">
        <v>1</v>
      </c>
      <c r="S36" s="87">
        <f t="shared" ref="S36:S54" si="0">IF(H36="Baja",1,IF(H36="Media - baja",2,IF(H36="Media",3,IF(H36="Media - alta",4,5))))</f>
        <v>4</v>
      </c>
      <c r="T36" s="45">
        <f t="shared" ref="T36:T54" si="1">R36*S36</f>
        <v>4</v>
      </c>
      <c r="U36" s="63"/>
    </row>
    <row r="37" spans="1:21" s="14" customFormat="1" ht="216.75">
      <c r="B37" s="15"/>
      <c r="C37" s="85">
        <v>4</v>
      </c>
      <c r="D37" s="92" t="s">
        <v>90</v>
      </c>
      <c r="E37" s="93" t="s">
        <v>125</v>
      </c>
      <c r="F37" s="93" t="s">
        <v>72</v>
      </c>
      <c r="G37" s="94" t="s">
        <v>126</v>
      </c>
      <c r="H37" s="93" t="s">
        <v>38</v>
      </c>
      <c r="I37" s="95" t="s">
        <v>83</v>
      </c>
      <c r="J37" s="99">
        <v>1</v>
      </c>
      <c r="K37" s="93" t="s">
        <v>96</v>
      </c>
      <c r="L37" s="96">
        <v>44682</v>
      </c>
      <c r="M37" s="96">
        <v>44712</v>
      </c>
      <c r="N37" s="93" t="s">
        <v>97</v>
      </c>
      <c r="O37" s="93" t="s">
        <v>95</v>
      </c>
      <c r="P37" s="97"/>
      <c r="Q37" s="93" t="s">
        <v>153</v>
      </c>
      <c r="R37" s="108">
        <v>1</v>
      </c>
      <c r="S37" s="87"/>
      <c r="T37" s="45"/>
      <c r="U37" s="63"/>
    </row>
    <row r="38" spans="1:21" s="14" customFormat="1" ht="191.25">
      <c r="A38" s="14">
        <v>0</v>
      </c>
      <c r="B38" s="15"/>
      <c r="C38" s="85">
        <v>5</v>
      </c>
      <c r="D38" s="92" t="s">
        <v>127</v>
      </c>
      <c r="E38" s="93" t="s">
        <v>128</v>
      </c>
      <c r="F38" s="100" t="s">
        <v>72</v>
      </c>
      <c r="G38" s="93" t="s">
        <v>143</v>
      </c>
      <c r="H38" s="101" t="s">
        <v>36</v>
      </c>
      <c r="I38" s="99" t="s">
        <v>129</v>
      </c>
      <c r="J38" s="93">
        <v>1</v>
      </c>
      <c r="K38" s="99" t="s">
        <v>98</v>
      </c>
      <c r="L38" s="96">
        <v>44621</v>
      </c>
      <c r="M38" s="96">
        <v>44804</v>
      </c>
      <c r="N38" s="93" t="s">
        <v>130</v>
      </c>
      <c r="O38" s="93" t="s">
        <v>131</v>
      </c>
      <c r="P38" s="97"/>
      <c r="Q38" s="107" t="s">
        <v>154</v>
      </c>
      <c r="R38" s="108">
        <v>0.75</v>
      </c>
      <c r="S38" s="87"/>
      <c r="T38" s="45"/>
      <c r="U38" s="63"/>
    </row>
    <row r="39" spans="1:21" s="14" customFormat="1" ht="89.25">
      <c r="B39" s="15"/>
      <c r="C39" s="85">
        <v>6</v>
      </c>
      <c r="D39" s="92" t="s">
        <v>76</v>
      </c>
      <c r="E39" s="93" t="s">
        <v>77</v>
      </c>
      <c r="F39" s="100" t="s">
        <v>72</v>
      </c>
      <c r="G39" s="93" t="s">
        <v>81</v>
      </c>
      <c r="H39" s="101" t="s">
        <v>36</v>
      </c>
      <c r="I39" s="99" t="s">
        <v>84</v>
      </c>
      <c r="J39" s="93">
        <v>1</v>
      </c>
      <c r="K39" s="99" t="s">
        <v>78</v>
      </c>
      <c r="L39" s="96">
        <v>44621</v>
      </c>
      <c r="M39" s="96">
        <v>44681</v>
      </c>
      <c r="N39" s="93" t="s">
        <v>79</v>
      </c>
      <c r="O39" s="93" t="s">
        <v>80</v>
      </c>
      <c r="P39" s="97"/>
      <c r="Q39" s="107" t="s">
        <v>147</v>
      </c>
      <c r="R39" s="109">
        <v>1</v>
      </c>
      <c r="S39" s="22">
        <f t="shared" si="0"/>
        <v>3</v>
      </c>
      <c r="T39" s="45">
        <f t="shared" si="1"/>
        <v>3</v>
      </c>
      <c r="U39" s="63"/>
    </row>
    <row r="40" spans="1:21" s="14" customFormat="1" ht="357">
      <c r="B40" s="15"/>
      <c r="C40" s="85">
        <v>7</v>
      </c>
      <c r="D40" s="92" t="s">
        <v>103</v>
      </c>
      <c r="E40" s="93" t="s">
        <v>99</v>
      </c>
      <c r="F40" s="93" t="s">
        <v>82</v>
      </c>
      <c r="G40" s="93" t="s">
        <v>132</v>
      </c>
      <c r="H40" s="101" t="s">
        <v>37</v>
      </c>
      <c r="I40" s="99" t="s">
        <v>85</v>
      </c>
      <c r="J40" s="93">
        <v>24</v>
      </c>
      <c r="K40" s="96" t="s">
        <v>133</v>
      </c>
      <c r="L40" s="96">
        <v>44621</v>
      </c>
      <c r="M40" s="96">
        <v>44804</v>
      </c>
      <c r="N40" s="93" t="s">
        <v>134</v>
      </c>
      <c r="O40" s="93" t="s">
        <v>135</v>
      </c>
      <c r="P40" s="97"/>
      <c r="Q40" s="107" t="s">
        <v>149</v>
      </c>
      <c r="R40" s="109">
        <v>0.83</v>
      </c>
      <c r="S40" s="22">
        <f t="shared" si="0"/>
        <v>4</v>
      </c>
      <c r="T40" s="45">
        <f t="shared" si="1"/>
        <v>3.32</v>
      </c>
      <c r="U40" s="63"/>
    </row>
    <row r="41" spans="1:21" s="14" customFormat="1" ht="153" customHeight="1">
      <c r="B41" s="15"/>
      <c r="C41" s="164">
        <v>8</v>
      </c>
      <c r="D41" s="162" t="s">
        <v>109</v>
      </c>
      <c r="E41" s="93" t="s">
        <v>100</v>
      </c>
      <c r="F41" s="93" t="s">
        <v>82</v>
      </c>
      <c r="G41" s="94" t="s">
        <v>86</v>
      </c>
      <c r="H41" s="102" t="s">
        <v>37</v>
      </c>
      <c r="I41" s="99" t="s">
        <v>89</v>
      </c>
      <c r="J41" s="93">
        <v>1</v>
      </c>
      <c r="K41" s="93" t="s">
        <v>112</v>
      </c>
      <c r="L41" s="96">
        <v>44621</v>
      </c>
      <c r="M41" s="96">
        <v>44681</v>
      </c>
      <c r="N41" s="93" t="s">
        <v>111</v>
      </c>
      <c r="O41" s="93" t="s">
        <v>73</v>
      </c>
      <c r="P41" s="97"/>
      <c r="Q41" s="98" t="s">
        <v>144</v>
      </c>
      <c r="R41" s="109">
        <v>1</v>
      </c>
      <c r="S41" s="22">
        <f t="shared" si="0"/>
        <v>4</v>
      </c>
      <c r="T41" s="45">
        <f t="shared" si="1"/>
        <v>4</v>
      </c>
      <c r="U41" s="63"/>
    </row>
    <row r="42" spans="1:21" s="14" customFormat="1" ht="162.75" customHeight="1">
      <c r="B42" s="15"/>
      <c r="C42" s="165"/>
      <c r="D42" s="163"/>
      <c r="E42" s="93" t="s">
        <v>136</v>
      </c>
      <c r="F42" s="93" t="s">
        <v>72</v>
      </c>
      <c r="G42" s="94" t="s">
        <v>137</v>
      </c>
      <c r="H42" s="102" t="s">
        <v>37</v>
      </c>
      <c r="I42" s="99" t="s">
        <v>138</v>
      </c>
      <c r="J42" s="93">
        <v>8</v>
      </c>
      <c r="K42" s="93" t="s">
        <v>110</v>
      </c>
      <c r="L42" s="96">
        <v>44621</v>
      </c>
      <c r="M42" s="96">
        <v>44803</v>
      </c>
      <c r="N42" s="93" t="s">
        <v>134</v>
      </c>
      <c r="O42" s="93" t="s">
        <v>135</v>
      </c>
      <c r="P42" s="97"/>
      <c r="Q42" s="98" t="s">
        <v>150</v>
      </c>
      <c r="R42" s="109">
        <v>0.5</v>
      </c>
      <c r="S42" s="22"/>
      <c r="T42" s="45"/>
      <c r="U42" s="63"/>
    </row>
    <row r="43" spans="1:21" s="14" customFormat="1" ht="140.25">
      <c r="B43" s="15"/>
      <c r="C43" s="85">
        <v>9</v>
      </c>
      <c r="D43" s="92" t="s">
        <v>87</v>
      </c>
      <c r="E43" s="93" t="s">
        <v>105</v>
      </c>
      <c r="F43" s="101" t="s">
        <v>72</v>
      </c>
      <c r="G43" s="93" t="s">
        <v>145</v>
      </c>
      <c r="H43" s="101" t="s">
        <v>37</v>
      </c>
      <c r="I43" s="99" t="s">
        <v>88</v>
      </c>
      <c r="J43" s="93">
        <v>2</v>
      </c>
      <c r="K43" s="96" t="s">
        <v>139</v>
      </c>
      <c r="L43" s="96">
        <v>44621</v>
      </c>
      <c r="M43" s="96">
        <v>44712</v>
      </c>
      <c r="N43" s="93" t="s">
        <v>106</v>
      </c>
      <c r="O43" s="93" t="s">
        <v>107</v>
      </c>
      <c r="P43" s="97"/>
      <c r="Q43" s="98" t="s">
        <v>148</v>
      </c>
      <c r="R43" s="109">
        <v>1</v>
      </c>
      <c r="S43" s="22">
        <f t="shared" si="0"/>
        <v>4</v>
      </c>
      <c r="T43" s="45">
        <f t="shared" si="1"/>
        <v>4</v>
      </c>
      <c r="U43" s="63"/>
    </row>
    <row r="44" spans="1:21" s="14" customFormat="1" ht="165.75">
      <c r="B44" s="15"/>
      <c r="C44" s="89">
        <v>10</v>
      </c>
      <c r="D44" s="103" t="s">
        <v>102</v>
      </c>
      <c r="E44" s="101" t="s">
        <v>104</v>
      </c>
      <c r="F44" s="101" t="s">
        <v>74</v>
      </c>
      <c r="G44" s="101" t="s">
        <v>91</v>
      </c>
      <c r="H44" s="101" t="s">
        <v>37</v>
      </c>
      <c r="I44" s="99" t="s">
        <v>92</v>
      </c>
      <c r="J44" s="101">
        <v>2</v>
      </c>
      <c r="K44" s="104" t="s">
        <v>101</v>
      </c>
      <c r="L44" s="104">
        <v>44607</v>
      </c>
      <c r="M44" s="104">
        <v>44910</v>
      </c>
      <c r="N44" s="93" t="s">
        <v>141</v>
      </c>
      <c r="O44" s="93" t="s">
        <v>140</v>
      </c>
      <c r="P44" s="97"/>
      <c r="Q44" s="98" t="s">
        <v>155</v>
      </c>
      <c r="R44" s="109">
        <v>1</v>
      </c>
      <c r="S44" s="22">
        <f t="shared" si="0"/>
        <v>4</v>
      </c>
      <c r="T44" s="45">
        <f t="shared" si="1"/>
        <v>4</v>
      </c>
      <c r="U44" s="63"/>
    </row>
    <row r="45" spans="1:21" s="14" customFormat="1" ht="31.5" customHeight="1">
      <c r="B45" s="15"/>
      <c r="C45" s="85">
        <v>11</v>
      </c>
      <c r="D45" s="56"/>
      <c r="E45" s="57"/>
      <c r="F45" s="57"/>
      <c r="G45" s="57"/>
      <c r="H45" s="57"/>
      <c r="I45" s="57"/>
      <c r="J45" s="61"/>
      <c r="K45" s="59"/>
      <c r="L45" s="60"/>
      <c r="M45" s="60"/>
      <c r="N45" s="59"/>
      <c r="O45" s="59"/>
      <c r="P45" s="59"/>
      <c r="Q45" s="59"/>
      <c r="R45" s="61"/>
      <c r="S45" s="22">
        <f t="shared" si="0"/>
        <v>5</v>
      </c>
      <c r="T45" s="45">
        <f t="shared" si="1"/>
        <v>0</v>
      </c>
      <c r="U45" s="63"/>
    </row>
    <row r="46" spans="1:21" s="14" customFormat="1" ht="31.5" customHeight="1">
      <c r="B46" s="15"/>
      <c r="C46" s="85">
        <v>12</v>
      </c>
      <c r="D46" s="56"/>
      <c r="E46" s="57"/>
      <c r="F46" s="57"/>
      <c r="G46" s="57"/>
      <c r="H46" s="57"/>
      <c r="I46" s="57"/>
      <c r="J46" s="61"/>
      <c r="K46" s="59"/>
      <c r="L46" s="60"/>
      <c r="M46" s="60"/>
      <c r="N46" s="59"/>
      <c r="O46" s="59"/>
      <c r="P46" s="59"/>
      <c r="Q46" s="59"/>
      <c r="R46" s="61"/>
      <c r="S46" s="22">
        <f t="shared" si="0"/>
        <v>5</v>
      </c>
      <c r="T46" s="45">
        <f t="shared" si="1"/>
        <v>0</v>
      </c>
      <c r="U46" s="63"/>
    </row>
    <row r="47" spans="1:21" s="14" customFormat="1" ht="31.5" customHeight="1">
      <c r="B47" s="15"/>
      <c r="C47" s="85">
        <v>13</v>
      </c>
      <c r="D47" s="56"/>
      <c r="E47" s="57"/>
      <c r="F47" s="57"/>
      <c r="G47" s="57"/>
      <c r="H47" s="57"/>
      <c r="I47" s="57"/>
      <c r="J47" s="61"/>
      <c r="K47" s="59"/>
      <c r="L47" s="60"/>
      <c r="M47" s="60"/>
      <c r="N47" s="59"/>
      <c r="O47" s="59"/>
      <c r="P47" s="59"/>
      <c r="Q47" s="59"/>
      <c r="R47" s="61"/>
      <c r="S47" s="22"/>
      <c r="T47" s="45"/>
      <c r="U47" s="63"/>
    </row>
    <row r="48" spans="1:21" s="14" customFormat="1" ht="31.5" customHeight="1">
      <c r="B48" s="15"/>
      <c r="C48" s="85">
        <v>14</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85">
        <v>15</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85">
        <v>16</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85">
        <v>17</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85">
        <v>18</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85">
        <v>19</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85">
        <v>20</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59" t="s">
        <v>7</v>
      </c>
      <c r="C57" s="160"/>
      <c r="D57" s="160"/>
      <c r="E57" s="160"/>
      <c r="F57" s="160"/>
      <c r="G57" s="160"/>
      <c r="H57" s="160"/>
      <c r="I57" s="160"/>
      <c r="J57" s="160"/>
      <c r="K57" s="160"/>
      <c r="L57" s="160"/>
      <c r="M57" s="160"/>
      <c r="N57" s="160"/>
      <c r="O57" s="160"/>
      <c r="P57" s="160"/>
      <c r="Q57" s="160"/>
      <c r="R57" s="160"/>
      <c r="S57" s="160"/>
      <c r="T57" s="160"/>
      <c r="U57" s="161"/>
    </row>
    <row r="58" spans="1:21" ht="21.75" customHeight="1">
      <c r="A58" s="17"/>
      <c r="B58" s="156" t="s">
        <v>8</v>
      </c>
      <c r="C58" s="157"/>
      <c r="D58" s="157"/>
      <c r="E58" s="157"/>
      <c r="F58" s="157"/>
      <c r="G58" s="157"/>
      <c r="H58" s="157"/>
      <c r="I58" s="157"/>
      <c r="J58" s="157"/>
      <c r="K58" s="157"/>
      <c r="L58" s="157"/>
      <c r="M58" s="157"/>
      <c r="N58" s="157"/>
      <c r="O58" s="157"/>
      <c r="P58" s="157"/>
      <c r="Q58" s="157"/>
      <c r="R58" s="157"/>
      <c r="S58" s="157"/>
      <c r="T58" s="157"/>
      <c r="U58" s="158"/>
    </row>
    <row r="59" spans="1:21" ht="21.75" customHeight="1">
      <c r="B59" s="125" t="s">
        <v>9</v>
      </c>
      <c r="C59" s="126"/>
      <c r="D59" s="127"/>
      <c r="E59" s="128" t="s">
        <v>33</v>
      </c>
      <c r="F59" s="128"/>
      <c r="G59" s="128"/>
      <c r="H59" s="128" t="s">
        <v>51</v>
      </c>
      <c r="I59" s="128"/>
      <c r="J59" s="129">
        <v>3</v>
      </c>
      <c r="K59" s="130"/>
      <c r="L59" s="130"/>
      <c r="M59" s="131" t="s">
        <v>10</v>
      </c>
      <c r="N59" s="131"/>
      <c r="O59" s="131"/>
      <c r="P59" s="153">
        <v>43343</v>
      </c>
      <c r="Q59" s="154"/>
      <c r="R59" s="154"/>
      <c r="S59" s="154"/>
      <c r="T59" s="154"/>
      <c r="U59" s="155"/>
    </row>
    <row r="60" spans="1:21" ht="80.25" customHeight="1">
      <c r="B60" s="148"/>
      <c r="C60" s="149"/>
      <c r="D60" s="149"/>
      <c r="E60" s="149"/>
      <c r="F60" s="149"/>
      <c r="G60" s="149"/>
      <c r="H60" s="149"/>
      <c r="I60" s="149"/>
      <c r="J60" s="150"/>
      <c r="K60" s="150"/>
      <c r="L60" s="150"/>
      <c r="M60" s="149"/>
      <c r="N60" s="149"/>
      <c r="O60" s="149"/>
      <c r="P60" s="150"/>
      <c r="Q60" s="150"/>
      <c r="R60" s="150"/>
      <c r="S60" s="150"/>
      <c r="T60" s="150"/>
      <c r="U60" s="64"/>
    </row>
    <row r="95" spans="21:21" ht="15.75" customHeight="1">
      <c r="U95" s="18"/>
    </row>
    <row r="96" spans="21:21">
      <c r="U96" s="18"/>
    </row>
    <row r="97" spans="21:21" ht="15.75" customHeight="1">
      <c r="U97" s="18"/>
    </row>
    <row r="98" spans="21:21">
      <c r="U98" s="9"/>
    </row>
    <row r="99" spans="21:21" ht="15.75" customHeight="1">
      <c r="U99" s="18"/>
    </row>
  </sheetData>
  <mergeCells count="41">
    <mergeCell ref="B60:T60"/>
    <mergeCell ref="C32:C33"/>
    <mergeCell ref="E32:E33"/>
    <mergeCell ref="F32:F33"/>
    <mergeCell ref="Q32:R32"/>
    <mergeCell ref="P59:U59"/>
    <mergeCell ref="B58:U58"/>
    <mergeCell ref="B57:U57"/>
    <mergeCell ref="P32:P33"/>
    <mergeCell ref="D41:D42"/>
    <mergeCell ref="C41:C42"/>
    <mergeCell ref="K9:N9"/>
    <mergeCell ref="K10:N10"/>
    <mergeCell ref="K11:N11"/>
    <mergeCell ref="C16:O16"/>
    <mergeCell ref="C23:O23"/>
    <mergeCell ref="C25:O25"/>
    <mergeCell ref="C27:O27"/>
    <mergeCell ref="C30:O30"/>
    <mergeCell ref="I32:I33"/>
    <mergeCell ref="J32:K32"/>
    <mergeCell ref="L32:L33"/>
    <mergeCell ref="M32:M33"/>
    <mergeCell ref="O32:O33"/>
    <mergeCell ref="N32:N33"/>
    <mergeCell ref="C2:E6"/>
    <mergeCell ref="P2:R6"/>
    <mergeCell ref="F2:O6"/>
    <mergeCell ref="B59:D59"/>
    <mergeCell ref="E59:G59"/>
    <mergeCell ref="H59:I59"/>
    <mergeCell ref="J59:L59"/>
    <mergeCell ref="M59:O59"/>
    <mergeCell ref="K12:N12"/>
    <mergeCell ref="K13:N13"/>
    <mergeCell ref="H32:H33"/>
    <mergeCell ref="D32:D33"/>
    <mergeCell ref="G32:G33"/>
    <mergeCell ref="C18:O18"/>
    <mergeCell ref="C22:O22"/>
    <mergeCell ref="C20:O20"/>
  </mergeCells>
  <dataValidations count="1">
    <dataValidation type="list" allowBlank="1" showInputMessage="1" showErrorMessage="1" sqref="H34:H55" xr:uid="{00000000-0002-0000-0100-000000000000}">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S37"/>
  <sheetViews>
    <sheetView zoomScale="55" zoomScaleNormal="55" workbookViewId="0">
      <selection activeCell="B37" sqref="B37:Q37"/>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167"/>
      <c r="D2" s="168"/>
      <c r="E2" s="173" t="s">
        <v>0</v>
      </c>
      <c r="F2" s="174"/>
      <c r="G2" s="174"/>
      <c r="H2" s="174"/>
      <c r="I2" s="174"/>
      <c r="J2" s="174"/>
      <c r="K2" s="174"/>
      <c r="L2" s="174"/>
      <c r="M2" s="174"/>
      <c r="N2" s="175"/>
      <c r="O2" s="123" t="s">
        <v>1</v>
      </c>
      <c r="P2" s="123"/>
      <c r="Q2" s="123"/>
      <c r="R2" s="44"/>
      <c r="S2" s="31" t="s">
        <v>34</v>
      </c>
    </row>
    <row r="3" spans="2:19" ht="12.75" customHeight="1">
      <c r="B3" s="79"/>
      <c r="C3" s="169"/>
      <c r="D3" s="170"/>
      <c r="E3" s="176"/>
      <c r="F3" s="177"/>
      <c r="G3" s="177"/>
      <c r="H3" s="177"/>
      <c r="I3" s="177"/>
      <c r="J3" s="177"/>
      <c r="K3" s="177"/>
      <c r="L3" s="177"/>
      <c r="M3" s="177"/>
      <c r="N3" s="178"/>
      <c r="O3" s="123"/>
      <c r="P3" s="123"/>
      <c r="Q3" s="123"/>
      <c r="R3" s="44"/>
      <c r="S3" s="32" t="s">
        <v>35</v>
      </c>
    </row>
    <row r="4" spans="2:19" ht="12.75" customHeight="1">
      <c r="B4" s="79"/>
      <c r="C4" s="169"/>
      <c r="D4" s="170"/>
      <c r="E4" s="176"/>
      <c r="F4" s="177"/>
      <c r="G4" s="177"/>
      <c r="H4" s="177"/>
      <c r="I4" s="177"/>
      <c r="J4" s="177"/>
      <c r="K4" s="177"/>
      <c r="L4" s="177"/>
      <c r="M4" s="177"/>
      <c r="N4" s="178"/>
      <c r="O4" s="123"/>
      <c r="P4" s="123"/>
      <c r="Q4" s="123"/>
      <c r="R4" s="44"/>
      <c r="S4" s="32" t="s">
        <v>36</v>
      </c>
    </row>
    <row r="5" spans="2:19" ht="12.75" customHeight="1">
      <c r="B5" s="79"/>
      <c r="C5" s="169"/>
      <c r="D5" s="170"/>
      <c r="E5" s="176"/>
      <c r="F5" s="177"/>
      <c r="G5" s="177"/>
      <c r="H5" s="177"/>
      <c r="I5" s="177"/>
      <c r="J5" s="177"/>
      <c r="K5" s="177"/>
      <c r="L5" s="177"/>
      <c r="M5" s="177"/>
      <c r="N5" s="178"/>
      <c r="O5" s="123"/>
      <c r="P5" s="123"/>
      <c r="Q5" s="123"/>
      <c r="R5" s="44"/>
      <c r="S5" s="32" t="s">
        <v>37</v>
      </c>
    </row>
    <row r="6" spans="2:19" ht="12.75" customHeight="1">
      <c r="B6" s="80"/>
      <c r="C6" s="171"/>
      <c r="D6" s="172"/>
      <c r="E6" s="179"/>
      <c r="F6" s="180"/>
      <c r="G6" s="180"/>
      <c r="H6" s="180"/>
      <c r="I6" s="180"/>
      <c r="J6" s="180"/>
      <c r="K6" s="180"/>
      <c r="L6" s="180"/>
      <c r="M6" s="180"/>
      <c r="N6" s="181"/>
      <c r="O6" s="123"/>
      <c r="P6" s="123"/>
      <c r="Q6" s="123"/>
      <c r="R6" s="44"/>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34" t="s">
        <v>32</v>
      </c>
      <c r="D9" s="146" t="s">
        <v>40</v>
      </c>
      <c r="E9" s="134" t="s">
        <v>42</v>
      </c>
      <c r="F9" s="134" t="s">
        <v>43</v>
      </c>
      <c r="G9" s="151" t="s">
        <v>60</v>
      </c>
      <c r="H9" s="152"/>
      <c r="I9" s="182" t="s">
        <v>61</v>
      </c>
      <c r="J9" s="182"/>
      <c r="K9" s="46"/>
      <c r="L9" s="5"/>
      <c r="M9" s="4"/>
      <c r="N9" s="166" t="s">
        <v>66</v>
      </c>
      <c r="O9" s="166"/>
      <c r="P9" s="4"/>
      <c r="Q9" s="62"/>
    </row>
    <row r="10" spans="2:19" ht="42" customHeight="1">
      <c r="B10" s="81"/>
      <c r="C10" s="134"/>
      <c r="D10" s="146"/>
      <c r="E10" s="134"/>
      <c r="F10" s="134"/>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e">
        <f>'RG1'!#REF!</f>
        <v>#REF!</v>
      </c>
      <c r="E11" s="47" t="e">
        <f>'RG1'!#REF!</f>
        <v>#REF!</v>
      </c>
      <c r="F11" s="54" t="e">
        <f>'RG1'!#REF!</f>
        <v>#REF!</v>
      </c>
      <c r="G11" s="22" t="e">
        <f>'RG1'!#REF!</f>
        <v>#REF!</v>
      </c>
      <c r="H11" s="23" t="e">
        <f>'RG1'!#REF!</f>
        <v>#REF!</v>
      </c>
      <c r="I11" s="22"/>
      <c r="J11" s="23"/>
      <c r="K11" s="22" t="e">
        <f t="shared" ref="K11:K23" si="0">IF(F11="Baja",1,IF(F11="Media - baja",2,IF(F11="Media",3,IF(F11="Media - alta",4,5))))</f>
        <v>#REF!</v>
      </c>
      <c r="L11" s="45" t="e">
        <f t="shared" ref="L11:L23" si="1">J11*K11</f>
        <v>#REF!</v>
      </c>
      <c r="M11" s="75"/>
      <c r="N11" s="22" t="str">
        <f>IFERROR(INDEX($D$11:$D$31,MATCH(0,INDEX(COUNTIF($N$10:N10,$D$11:$D$31),),)),"")</f>
        <v/>
      </c>
      <c r="O11" s="69" t="e">
        <f t="shared" ref="O11:O25" si="2">SUMIFS($L$11:$L$31,$D$11:$D$31,N11)/SUMIFS($K$11:$K$31,$D$11:$D$31,N11)</f>
        <v>#DIV/0!</v>
      </c>
      <c r="P11" s="75"/>
      <c r="Q11" s="63"/>
    </row>
    <row r="12" spans="2:19" s="14" customFormat="1" ht="31.5" customHeight="1">
      <c r="B12" s="82"/>
      <c r="C12" s="21">
        <v>2</v>
      </c>
      <c r="D12" s="47" t="e">
        <f>'RG1'!#REF!</f>
        <v>#REF!</v>
      </c>
      <c r="E12" s="47" t="e">
        <f>'RG1'!#REF!</f>
        <v>#REF!</v>
      </c>
      <c r="F12" s="54" t="e">
        <f>'RG1'!#REF!</f>
        <v>#REF!</v>
      </c>
      <c r="G12" s="22" t="e">
        <f>'RG1'!#REF!</f>
        <v>#REF!</v>
      </c>
      <c r="H12" s="23" t="e">
        <f>'RG1'!#REF!</f>
        <v>#REF!</v>
      </c>
      <c r="I12" s="22"/>
      <c r="J12" s="23"/>
      <c r="K12" s="22" t="e">
        <f t="shared" si="0"/>
        <v>#REF!</v>
      </c>
      <c r="L12" s="45" t="e">
        <f t="shared" si="1"/>
        <v>#REF!</v>
      </c>
      <c r="M12" s="75"/>
      <c r="N12" s="22" t="str">
        <f>IFERROR(INDEX($D$11:$D$31,MATCH(0,INDEX(COUNTIF($N$10:N11,$D$11:$D$31),),)),"")</f>
        <v/>
      </c>
      <c r="O12" s="69" t="e">
        <f t="shared" si="2"/>
        <v>#DIV/0!</v>
      </c>
      <c r="P12" s="75"/>
      <c r="Q12" s="63"/>
    </row>
    <row r="13" spans="2:19" s="14" customFormat="1" ht="31.5" customHeight="1">
      <c r="B13" s="82"/>
      <c r="C13" s="21">
        <v>3</v>
      </c>
      <c r="D13" s="47" t="str">
        <f>'RG1'!E36</f>
        <v>Capacitación a funcionarios de las Direcciones Seccionales del Subproceso de Operación Logística sobre el procedimiento de disposición de Mercancías. Priorizando las Direcciones Seccionales Auditadas.</v>
      </c>
      <c r="E13" s="47" t="str">
        <f>'RG1'!G36</f>
        <v>Realizar capacitación a cargo de las Direcciones Seccionales a los funcionarios que pertenecen al GIT de Operación logística o quien haga sus veces, con la socialización de las presentaciones acerca del  procedimiento de disposición de mercancías realizadas por la Subdirección.</v>
      </c>
      <c r="F13" s="54" t="str">
        <f>'RG1'!H36</f>
        <v>Media - alta</v>
      </c>
      <c r="G13" s="22" t="str">
        <f>'RG1'!Q36</f>
        <v>Mayo a julio 2022: se anexa carpeta "capacitaciones seccionales-procedimiento" con correos soporte de las capacitaciones realizadas por las direcciones Seccionales y listados de asistencia; así como correo del 13 de mayo con invitación a retroalimentación . se anexa listado de asistencia y  video de la retroalimentación realizada el 24 de mayo de 2022.  Avance febrero a abril 2022: se anexa correo del 13 de mayo de 2022 con copia del memorando 050 del 2 de marzo de 2022 donde se programa capacitación a desarrollarse por parte de las Direcciones Seccionales en los meses de abril y mayo y se programa retroalimentación del día 24 de mayo. Adicionalmente se anexa solicitud correo del 25 de marzo mediante el cual se realiza solicitud  a la Subdirección Escuela para la realizar curso asincrónico “INTRODUCCION A LA NORMATIVA DEL PROCESO DE COMERCIALIZACIÓN.”</v>
      </c>
      <c r="H13" s="23">
        <f>'RG1'!R36</f>
        <v>1</v>
      </c>
      <c r="I13" s="22"/>
      <c r="J13" s="23"/>
      <c r="K13" s="22">
        <f t="shared" si="0"/>
        <v>4</v>
      </c>
      <c r="L13" s="45">
        <f t="shared" si="1"/>
        <v>0</v>
      </c>
      <c r="M13" s="75"/>
      <c r="N13" s="22" t="str">
        <f>IFERROR(INDEX($D$11:$D$31,MATCH(0,INDEX(COUNTIF($N$10:N12,$D$11:$D$31),),)),"")</f>
        <v/>
      </c>
      <c r="O13" s="69" t="e">
        <f t="shared" si="2"/>
        <v>#DIV/0!</v>
      </c>
      <c r="P13" s="75"/>
      <c r="Q13" s="63"/>
    </row>
    <row r="14" spans="2:19" s="14" customFormat="1" ht="31.5" customHeight="1">
      <c r="B14" s="82"/>
      <c r="C14" s="21">
        <v>4</v>
      </c>
      <c r="D14" s="47" t="e">
        <f>'RG1'!#REF!</f>
        <v>#REF!</v>
      </c>
      <c r="E14" s="47" t="e">
        <f>'RG1'!#REF!</f>
        <v>#REF!</v>
      </c>
      <c r="F14" s="54" t="e">
        <f>'RG1'!#REF!</f>
        <v>#REF!</v>
      </c>
      <c r="G14" s="22" t="e">
        <f>'RG1'!#REF!</f>
        <v>#REF!</v>
      </c>
      <c r="H14" s="23" t="e">
        <f>'RG1'!#REF!</f>
        <v>#REF!</v>
      </c>
      <c r="I14" s="22"/>
      <c r="J14" s="23"/>
      <c r="K14" s="22" t="e">
        <f t="shared" si="0"/>
        <v>#REF!</v>
      </c>
      <c r="L14" s="45" t="e">
        <f t="shared" si="1"/>
        <v>#REF!</v>
      </c>
      <c r="M14" s="75"/>
      <c r="N14" s="22" t="str">
        <f>IFERROR(INDEX($D$11:$D$31,MATCH(0,INDEX(COUNTIF($N$10:N13,$D$11:$D$31),),)),"")</f>
        <v/>
      </c>
      <c r="O14" s="69" t="e">
        <f t="shared" si="2"/>
        <v>#DIV/0!</v>
      </c>
      <c r="P14" s="75"/>
      <c r="Q14" s="63"/>
    </row>
    <row r="15" spans="2:19" s="14" customFormat="1" ht="31.5" customHeight="1">
      <c r="B15" s="82"/>
      <c r="C15" s="21">
        <v>5</v>
      </c>
      <c r="D15" s="47" t="str">
        <f>'RG1'!E39</f>
        <v>Revisar y actualizar el formato de disposición de mercancias FT_ADF 2305</v>
      </c>
      <c r="E15" s="47" t="str">
        <f>'RG1'!G39</f>
        <v>Ajustar el formato 2305 para incluir fecha de diligenciamiento.</v>
      </c>
      <c r="F15" s="54" t="str">
        <f>'RG1'!H39</f>
        <v>Media</v>
      </c>
      <c r="G15" s="22" t="str">
        <f>'RG1'!Q39</f>
        <v>Avance febrero a abril 2022: se anexa correo electrónico del 28 de febrero de 2022 donde la Coordinación de Procesos y Riesgos Operacionales informa de la publicación  en el listado maestro de documentos de la versión 5 del formato ADF-2305 “Solicitud de disposición de bienes o mercancías”</v>
      </c>
      <c r="H15" s="23">
        <f>'RG1'!R39</f>
        <v>1</v>
      </c>
      <c r="I15" s="22"/>
      <c r="J15" s="23"/>
      <c r="K15" s="22">
        <f t="shared" si="0"/>
        <v>3</v>
      </c>
      <c r="L15" s="45">
        <f t="shared" si="1"/>
        <v>0</v>
      </c>
      <c r="M15" s="75"/>
      <c r="N15" s="22" t="str">
        <f>IFERROR(INDEX($D$11:$D$31,MATCH(0,INDEX(COUNTIF($N$10:N14,$D$11:$D$31),),)),"")</f>
        <v/>
      </c>
      <c r="O15" s="69" t="e">
        <f t="shared" si="2"/>
        <v>#DIV/0!</v>
      </c>
      <c r="P15" s="75"/>
      <c r="Q15" s="63"/>
    </row>
    <row r="16" spans="2:19" s="14" customFormat="1" ht="31.5" customHeight="1">
      <c r="B16" s="82"/>
      <c r="C16" s="21">
        <v>6</v>
      </c>
      <c r="D16" s="47" t="str">
        <f>'RG1'!E40</f>
        <v>Verificar la calidad de los registros incluidos en el sistema ADA, priorizando las Direcciones Seccionales Auditadas.</v>
      </c>
      <c r="E16" s="47" t="str">
        <f>'RG1'!G40</f>
        <v>Verificar una muestra del 10% de los eventos de disposición del mes para determinar que cuenten con los documentos debidamente registrados en el sistema. La muestra sera remitida por la Subdirección.</v>
      </c>
      <c r="F16" s="54" t="str">
        <f>'RG1'!H40</f>
        <v>Media - alta</v>
      </c>
      <c r="G16" s="22" t="str">
        <f>'RG1'!Q40</f>
        <v>Mayo a julio 2022: a la fecha se tienen 20 reportes, se anexan carpetas con la muestra y reporte mensual de las direcciones seccionales asi : mayo (oficio 100191444-186 muestra  y correos reporte de las direcciones seccionales de Bogotá, Bucaramanga, Buenaventura, Cali) Junio (oficio 100191444-188 muestra  y correos reporte de las direcciones seccionales de Bogotá, Bucaramanga, Buenaventura, Cali) julio (oficio 100191444-212 muestra  y correos reporte de las direcciones seccionales de Bogotá, Bucaramanga, Buenaventura, Cali)Avance febrero a abril 2022: se anexa oficio vía correo electrónico 100191444-136 del 10 de marzo de 2022 donde se remite muestra a verificar del mes de marzo. Se anexan dos correos con las evidencias de la actividad realizada por las Direcciones Seccionales (de Aduanas de Bogotá, Aduanas Cali, Bucaramanga, Buenaventura).y oficio vía correo electrónico 100191444-162 del 11 de abril de 2022 donde se remite muestra a verificar del mes de abril. Se anexan cuatro correos con las evidencias de la actividad realizada por las Direcciones Seccionales (de Aduanas de Bogotá, Aduanas Cali, Bucaramanga, Buenaventura)</v>
      </c>
      <c r="H16" s="23">
        <f>'RG1'!R40</f>
        <v>0.83</v>
      </c>
      <c r="I16" s="22"/>
      <c r="J16" s="23"/>
      <c r="K16" s="22">
        <f t="shared" si="0"/>
        <v>4</v>
      </c>
      <c r="L16" s="45">
        <f t="shared" si="1"/>
        <v>0</v>
      </c>
      <c r="M16" s="75"/>
      <c r="N16" s="22" t="str">
        <f>IFERROR(INDEX($D$11:$D$31,MATCH(0,INDEX(COUNTIF($N$10:N15,$D$11:$D$31),),)),"")</f>
        <v/>
      </c>
      <c r="O16" s="69" t="e">
        <f t="shared" si="2"/>
        <v>#DIV/0!</v>
      </c>
      <c r="P16" s="38"/>
      <c r="Q16" s="63"/>
    </row>
    <row r="17" spans="2:18" s="14" customFormat="1" ht="31.5" customHeight="1">
      <c r="B17" s="82"/>
      <c r="C17" s="21">
        <v>7</v>
      </c>
      <c r="D17" s="47" t="str">
        <f>'RG1'!E41</f>
        <v xml:space="preserve">Proferir memorando con linemientos que permitan el control efectivo a la emisión y alcance de los autos comisorios, con el fin de que las actuaciones sucedan en forma cronológica, dentro de las facultades y competencias asignadas. </v>
      </c>
      <c r="E17" s="47" t="str">
        <f>'RG1'!G41</f>
        <v>Proyectar y expedir memorando para asegurar el cumplimiento de los lineamientos en relación a la expedición de autos comisorios.</v>
      </c>
      <c r="F17" s="54" t="str">
        <f>'RG1'!H41</f>
        <v>Media - alta</v>
      </c>
      <c r="G17" s="22" t="str">
        <f>'RG1'!Q41</f>
        <v>Avance febrero a abril 2022:  se anexa memorando 45 del 28 de febrero de 2022.</v>
      </c>
      <c r="H17" s="23">
        <f>'RG1'!R41</f>
        <v>1</v>
      </c>
      <c r="I17" s="22"/>
      <c r="J17" s="23"/>
      <c r="K17" s="22">
        <f t="shared" si="0"/>
        <v>4</v>
      </c>
      <c r="L17" s="45">
        <f t="shared" si="1"/>
        <v>0</v>
      </c>
      <c r="M17" s="75"/>
      <c r="N17" s="22" t="str">
        <f>IFERROR(INDEX($D$11:$D$31,MATCH(0,INDEX(COUNTIF($N$10:N16,$D$11:$D$31),),)),"")</f>
        <v/>
      </c>
      <c r="O17" s="69" t="e">
        <f t="shared" si="2"/>
        <v>#DIV/0!</v>
      </c>
      <c r="P17" s="38"/>
      <c r="Q17" s="63"/>
    </row>
    <row r="18" spans="2:18" s="14" customFormat="1" ht="31.5" customHeight="1">
      <c r="B18" s="82"/>
      <c r="C18" s="21">
        <v>8</v>
      </c>
      <c r="D18" s="47" t="str">
        <f>'RG1'!E43</f>
        <v>Diseñar y ejecutar un plan de trabajo con las actividades para adelantar la toma fisica de inventario conjuntamente entre la Dirección Seccional y la Subdirección Logistica, a los casos señalados por la Agencia ITRC.</v>
      </c>
      <c r="E18" s="47" t="str">
        <f>'RG1'!G43</f>
        <v>Realizar inventario fisico a los DIM 39031160008,39032158696,39032158697,39032160569,39032160570,39032160660 de la dirección seccional de Aduana de Bogotá y 45351100414 de la Dirección Seccional de Impuestos y Aduanas de Buenaventura</v>
      </c>
      <c r="F18" s="54" t="str">
        <f>'RG1'!H43</f>
        <v>Media - alta</v>
      </c>
      <c r="G18" s="22" t="str">
        <f>'RG1'!Q43</f>
        <v>Mayo a julio 2022: se adjunta correo del 9 de mayo de 2022 que contiene informe en archivo pdf  de la verificación realizada al DIM de la Dirección Seccional de Buenaventura en el mes de mayo de 2022. Avance febrero a abril 2022: se anexa acta-Autoevaluación  a la Dirección Seccional de Aduanas de Bogotá con la verificación de los 6 DIM definidos en la Acción. Dos Archivos PDF  (pág. 23 a 26) y actas de inspección física (pág. 25 a 29).</v>
      </c>
      <c r="H18" s="23">
        <f>'RG1'!R43</f>
        <v>1</v>
      </c>
      <c r="I18" s="22"/>
      <c r="J18" s="23"/>
      <c r="K18" s="22">
        <f t="shared" si="0"/>
        <v>4</v>
      </c>
      <c r="L18" s="45">
        <f t="shared" si="1"/>
        <v>0</v>
      </c>
      <c r="M18" s="75"/>
      <c r="N18" s="22" t="str">
        <f>IFERROR(INDEX($D$11:$D$31,MATCH(0,INDEX(COUNTIF($N$10:N17,$D$11:$D$31),),)),"")</f>
        <v/>
      </c>
      <c r="O18" s="69" t="e">
        <f t="shared" si="2"/>
        <v>#DIV/0!</v>
      </c>
      <c r="P18" s="38"/>
      <c r="Q18" s="63"/>
    </row>
    <row r="19" spans="2:18" s="14" customFormat="1" ht="31.5" customHeight="1">
      <c r="B19" s="82"/>
      <c r="C19" s="21">
        <v>9</v>
      </c>
      <c r="D19" s="47" t="str">
        <f>'RG1'!E44</f>
        <v>Realizar verificación aleatoria de acuerdo con el presupuesto asignado, a los archivos documentales de por lo menos dos Direcciones Seccionales evaluadas por la Agencia.</v>
      </c>
      <c r="E19" s="47" t="str">
        <f>'RG1'!G44</f>
        <v>Revisar con base en la muestra seleccionada por la Subdirección Logística, los archivos de los documentos correspondientes a cada uno de los eventos.</v>
      </c>
      <c r="F19" s="54" t="str">
        <f>'RG1'!H44</f>
        <v>Media - alta</v>
      </c>
      <c r="G19" s="22" t="str">
        <f>'RG1'!Q44</f>
        <v>Mayo a julio 2022: se adjunta correo electrónico del 1 de agosto de 2022 remitido a la Dirección Seccional con los informes de la autoevaluación realizada a la Dirección Seccional de Impuestos y Aduanas de Buenaventura y listas de chequeo de los eventos verificados . Avance febrero a abril 2022:se anexa en archivo pdf informe consolidado y en archivo excel lista chequeo visita de autoevaluación a la  Dirección Seccional de Aduanas de Bogotá donde se evidencian los archivos documentales verificados.</v>
      </c>
      <c r="H19" s="23">
        <f>'RG1'!R44</f>
        <v>1</v>
      </c>
      <c r="I19" s="22"/>
      <c r="J19" s="23"/>
      <c r="K19" s="22">
        <f t="shared" si="0"/>
        <v>4</v>
      </c>
      <c r="L19" s="45">
        <f t="shared" si="1"/>
        <v>0</v>
      </c>
      <c r="M19" s="75"/>
      <c r="N19" s="22" t="str">
        <f>IFERROR(INDEX($D$11:$D$31,MATCH(0,INDEX(COUNTIF($N$10:N18,$D$11:$D$31),),)),"")</f>
        <v/>
      </c>
      <c r="O19" s="69" t="e">
        <f t="shared" si="2"/>
        <v>#DIV/0!</v>
      </c>
      <c r="P19" s="38"/>
      <c r="Q19" s="63"/>
    </row>
    <row r="20" spans="2:18" s="14" customFormat="1" ht="31.5" customHeight="1">
      <c r="B20" s="82"/>
      <c r="C20" s="21">
        <v>10</v>
      </c>
      <c r="D20" s="47" t="e">
        <f>'RG1'!#REF!</f>
        <v>#REF!</v>
      </c>
      <c r="E20" s="47" t="e">
        <f>'RG1'!#REF!</f>
        <v>#REF!</v>
      </c>
      <c r="F20" s="54" t="e">
        <f>'RG1'!#REF!</f>
        <v>#REF!</v>
      </c>
      <c r="G20" s="22" t="e">
        <f>'RG1'!#REF!</f>
        <v>#REF!</v>
      </c>
      <c r="H20" s="23" t="e">
        <f>'RG1'!#REF!</f>
        <v>#REF!</v>
      </c>
      <c r="I20" s="22"/>
      <c r="J20" s="23"/>
      <c r="K20" s="22" t="e">
        <f t="shared" si="0"/>
        <v>#REF!</v>
      </c>
      <c r="L20" s="45" t="e">
        <f t="shared" si="1"/>
        <v>#REF!</v>
      </c>
      <c r="M20" s="75"/>
      <c r="N20" s="22" t="str">
        <f>IFERROR(INDEX($D$11:$D$31,MATCH(0,INDEX(COUNTIF($N$10:N19,$D$11:$D$31),),)),"")</f>
        <v/>
      </c>
      <c r="O20" s="69" t="e">
        <f t="shared" si="2"/>
        <v>#DIV/0!</v>
      </c>
      <c r="P20" s="38"/>
      <c r="Q20" s="63"/>
    </row>
    <row r="21" spans="2:18" s="14" customFormat="1" ht="31.5" customHeight="1">
      <c r="B21" s="82"/>
      <c r="C21" s="21">
        <v>11</v>
      </c>
      <c r="D21" s="47" t="e">
        <f>'RG1'!#REF!</f>
        <v>#REF!</v>
      </c>
      <c r="E21" s="47" t="e">
        <f>'RG1'!#REF!</f>
        <v>#REF!</v>
      </c>
      <c r="F21" s="54" t="e">
        <f>'RG1'!#REF!</f>
        <v>#REF!</v>
      </c>
      <c r="G21" s="22" t="e">
        <f>'RG1'!#REF!</f>
        <v>#REF!</v>
      </c>
      <c r="H21" s="23" t="e">
        <f>'RG1'!#REF!</f>
        <v>#REF!</v>
      </c>
      <c r="I21" s="22"/>
      <c r="J21" s="23"/>
      <c r="K21" s="22" t="e">
        <f t="shared" si="0"/>
        <v>#REF!</v>
      </c>
      <c r="L21" s="45" t="e">
        <f t="shared" si="1"/>
        <v>#REF!</v>
      </c>
      <c r="M21" s="75"/>
      <c r="N21" s="22" t="str">
        <f>IFERROR(INDEX($D$11:$D$31,MATCH(0,INDEX(COUNTIF($N$10:N20,$D$11:$D$31),),)),"")</f>
        <v/>
      </c>
      <c r="O21" s="69" t="e">
        <f t="shared" si="2"/>
        <v>#DIV/0!</v>
      </c>
      <c r="P21" s="38"/>
      <c r="Q21" s="63"/>
    </row>
    <row r="22" spans="2:18" s="14" customFormat="1" ht="31.5" customHeight="1">
      <c r="B22" s="82"/>
      <c r="C22" s="21">
        <v>12</v>
      </c>
      <c r="D22" s="47">
        <f>'RG1'!E45</f>
        <v>0</v>
      </c>
      <c r="E22" s="47">
        <f>'RG1'!G45</f>
        <v>0</v>
      </c>
      <c r="F22" s="54">
        <f>'RG1'!H45</f>
        <v>0</v>
      </c>
      <c r="G22" s="22">
        <f>'RG1'!Q45</f>
        <v>0</v>
      </c>
      <c r="H22" s="23">
        <f>'RG1'!R45</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'RG1'!E46</f>
        <v>0</v>
      </c>
      <c r="E23" s="47">
        <f>'RG1'!G46</f>
        <v>0</v>
      </c>
      <c r="F23" s="54">
        <f>'RG1'!H46</f>
        <v>0</v>
      </c>
      <c r="G23" s="22">
        <f>'RG1'!Q46</f>
        <v>0</v>
      </c>
      <c r="H23" s="23">
        <f>'RG1'!R46</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'RG1'!E47</f>
        <v>0</v>
      </c>
      <c r="E24" s="47">
        <f>'RG1'!G47</f>
        <v>0</v>
      </c>
      <c r="F24" s="54">
        <f>'RG1'!H47</f>
        <v>0</v>
      </c>
      <c r="G24" s="22">
        <f>'RG1'!Q47</f>
        <v>0</v>
      </c>
      <c r="H24" s="23">
        <f>'RG1'!R47</f>
        <v>0</v>
      </c>
      <c r="I24" s="23"/>
      <c r="J24" s="23"/>
      <c r="K24" s="22">
        <f t="shared" ref="K24:K30" si="3">IF(F24="Baja",1,IF(F24="Media - baja",2,IF(F24="Media",3,IF(F24="Media - alta",4,5))))</f>
        <v>5</v>
      </c>
      <c r="L24" s="45">
        <f t="shared" ref="L24:L30" si="4">J24*K24</f>
        <v>0</v>
      </c>
      <c r="M24" s="75"/>
      <c r="N24" s="22" t="str">
        <f>IFERROR(INDEX($D$11:$D$31,MATCH(0,INDEX(COUNTIF($N$10:N23,$D$11:$D$31),),)),"")</f>
        <v/>
      </c>
      <c r="O24" s="69" t="e">
        <f t="shared" si="2"/>
        <v>#DIV/0!</v>
      </c>
      <c r="P24" s="38"/>
      <c r="Q24" s="63"/>
    </row>
    <row r="25" spans="2:18" s="14" customFormat="1" ht="31.5" customHeight="1">
      <c r="B25" s="82"/>
      <c r="C25" s="21">
        <v>15</v>
      </c>
      <c r="D25" s="47">
        <f>'RG1'!E48</f>
        <v>0</v>
      </c>
      <c r="E25" s="47">
        <f>'RG1'!G48</f>
        <v>0</v>
      </c>
      <c r="F25" s="54">
        <f>'RG1'!H48</f>
        <v>0</v>
      </c>
      <c r="G25" s="22">
        <f>'RG1'!Q48</f>
        <v>0</v>
      </c>
      <c r="H25" s="23">
        <f>'RG1'!R48</f>
        <v>0</v>
      </c>
      <c r="I25" s="23"/>
      <c r="J25" s="23"/>
      <c r="K25" s="22">
        <f t="shared" si="3"/>
        <v>5</v>
      </c>
      <c r="L25" s="45">
        <f t="shared" si="4"/>
        <v>0</v>
      </c>
      <c r="M25" s="75"/>
      <c r="N25" s="22" t="str">
        <f>IFERROR(INDEX($D$11:$D$31,MATCH(0,INDEX(COUNTIF($N$10:N24,$D$11:$D$31),),)),"")</f>
        <v/>
      </c>
      <c r="O25" s="69" t="e">
        <f t="shared" si="2"/>
        <v>#DIV/0!</v>
      </c>
      <c r="P25" s="38"/>
      <c r="Q25" s="63"/>
    </row>
    <row r="26" spans="2:18" s="14" customFormat="1" ht="31.5" customHeight="1">
      <c r="B26" s="82"/>
      <c r="C26" s="21">
        <v>16</v>
      </c>
      <c r="D26" s="47">
        <f>'RG1'!E49</f>
        <v>0</v>
      </c>
      <c r="E26" s="47">
        <f>'RG1'!G49</f>
        <v>0</v>
      </c>
      <c r="F26" s="54">
        <f>'RG1'!H49</f>
        <v>0</v>
      </c>
      <c r="G26" s="22">
        <f>'RG1'!Q49</f>
        <v>0</v>
      </c>
      <c r="H26" s="23">
        <f>'RG1'!R49</f>
        <v>0</v>
      </c>
      <c r="I26" s="23"/>
      <c r="J26" s="23"/>
      <c r="K26" s="22">
        <f t="shared" si="3"/>
        <v>5</v>
      </c>
      <c r="L26" s="45">
        <f t="shared" si="4"/>
        <v>0</v>
      </c>
      <c r="M26" s="75"/>
      <c r="N26" s="75"/>
      <c r="O26" s="75"/>
      <c r="P26" s="38"/>
      <c r="Q26" s="63"/>
    </row>
    <row r="27" spans="2:18" s="14" customFormat="1" ht="31.5" customHeight="1">
      <c r="B27" s="82"/>
      <c r="C27" s="21">
        <v>17</v>
      </c>
      <c r="D27" s="47">
        <f>'RG1'!E50</f>
        <v>0</v>
      </c>
      <c r="E27" s="47">
        <f>'RG1'!G50</f>
        <v>0</v>
      </c>
      <c r="F27" s="54">
        <f>'RG1'!H50</f>
        <v>0</v>
      </c>
      <c r="G27" s="22">
        <f>'RG1'!Q50</f>
        <v>0</v>
      </c>
      <c r="H27" s="23">
        <f>'RG1'!R50</f>
        <v>0</v>
      </c>
      <c r="I27" s="23"/>
      <c r="J27" s="23"/>
      <c r="K27" s="22">
        <f t="shared" si="3"/>
        <v>5</v>
      </c>
      <c r="L27" s="45">
        <f t="shared" si="4"/>
        <v>0</v>
      </c>
      <c r="M27" s="75"/>
      <c r="N27" s="75"/>
      <c r="O27" s="75"/>
      <c r="P27" s="38"/>
      <c r="Q27" s="63"/>
    </row>
    <row r="28" spans="2:18" s="14" customFormat="1" ht="31.5" customHeight="1">
      <c r="B28" s="82"/>
      <c r="C28" s="21">
        <v>18</v>
      </c>
      <c r="D28" s="47">
        <f>'RG1'!E51</f>
        <v>0</v>
      </c>
      <c r="E28" s="47">
        <f>'RG1'!G51</f>
        <v>0</v>
      </c>
      <c r="F28" s="54">
        <f>'RG1'!H51</f>
        <v>0</v>
      </c>
      <c r="G28" s="22">
        <f>'RG1'!Q51</f>
        <v>0</v>
      </c>
      <c r="H28" s="23">
        <f>'RG1'!R51</f>
        <v>0</v>
      </c>
      <c r="I28" s="23"/>
      <c r="J28" s="23"/>
      <c r="K28" s="22">
        <f t="shared" si="3"/>
        <v>5</v>
      </c>
      <c r="L28" s="45">
        <f t="shared" si="4"/>
        <v>0</v>
      </c>
      <c r="M28" s="75"/>
      <c r="N28" s="75"/>
      <c r="O28" s="75"/>
      <c r="P28" s="38"/>
      <c r="Q28" s="63"/>
    </row>
    <row r="29" spans="2:18" s="14" customFormat="1" ht="31.5" customHeight="1">
      <c r="B29" s="82"/>
      <c r="C29" s="21">
        <v>19</v>
      </c>
      <c r="D29" s="47">
        <f>'RG1'!E52</f>
        <v>0</v>
      </c>
      <c r="E29" s="47">
        <f>'RG1'!G52</f>
        <v>0</v>
      </c>
      <c r="F29" s="54">
        <f>'RG1'!H52</f>
        <v>0</v>
      </c>
      <c r="G29" s="22">
        <f>'RG1'!Q52</f>
        <v>0</v>
      </c>
      <c r="H29" s="23">
        <f>'RG1'!R52</f>
        <v>0</v>
      </c>
      <c r="I29" s="23"/>
      <c r="J29" s="23"/>
      <c r="K29" s="22">
        <f t="shared" si="3"/>
        <v>5</v>
      </c>
      <c r="L29" s="45">
        <f t="shared" si="4"/>
        <v>0</v>
      </c>
      <c r="M29" s="75"/>
      <c r="N29" s="75"/>
      <c r="O29" s="75"/>
      <c r="P29" s="38"/>
      <c r="Q29" s="63"/>
    </row>
    <row r="30" spans="2:18" s="14" customFormat="1" ht="31.5" customHeight="1">
      <c r="B30" s="82"/>
      <c r="C30" s="21">
        <v>20</v>
      </c>
      <c r="D30" s="47">
        <f>'RG1'!E53</f>
        <v>0</v>
      </c>
      <c r="E30" s="47">
        <f>'RG1'!G53</f>
        <v>0</v>
      </c>
      <c r="F30" s="54">
        <f>'RG1'!H53</f>
        <v>0</v>
      </c>
      <c r="G30" s="22">
        <f>'RG1'!Q53</f>
        <v>0</v>
      </c>
      <c r="H30" s="23">
        <f>'RG1'!R53</f>
        <v>0</v>
      </c>
      <c r="I30" s="23"/>
      <c r="J30" s="23"/>
      <c r="K30" s="22">
        <f t="shared" si="3"/>
        <v>5</v>
      </c>
      <c r="L30" s="45">
        <f t="shared" si="4"/>
        <v>0</v>
      </c>
      <c r="M30" s="75"/>
      <c r="N30" s="75"/>
      <c r="O30" s="75"/>
      <c r="P30" s="38"/>
      <c r="Q30" s="63"/>
    </row>
    <row r="31" spans="2:18" s="14" customFormat="1" ht="31.5" customHeight="1">
      <c r="B31" s="82"/>
      <c r="C31" s="21" t="s">
        <v>31</v>
      </c>
      <c r="D31" s="47">
        <f>'RG1'!E54</f>
        <v>0</v>
      </c>
      <c r="E31" s="47">
        <f>'RG1'!G54</f>
        <v>0</v>
      </c>
      <c r="F31" s="54">
        <f>'RG1'!H54</f>
        <v>0</v>
      </c>
      <c r="G31" s="22">
        <f>'RG1'!Q54</f>
        <v>0</v>
      </c>
      <c r="H31" s="23">
        <f>'RG1'!R54</f>
        <v>0</v>
      </c>
      <c r="I31" s="23"/>
      <c r="J31" s="23"/>
      <c r="K31" s="22">
        <f t="shared" ref="K31" si="5">IF(F31="Baja",1,IF(F31="Media - baja",2,IF(F31="Media",3,IF(F31="Media - alta",4,5))))</f>
        <v>5</v>
      </c>
      <c r="L31" s="45">
        <f t="shared" ref="L31" si="6">J31*K31</f>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89" t="s">
        <v>7</v>
      </c>
      <c r="C34" s="190"/>
      <c r="D34" s="190"/>
      <c r="E34" s="190"/>
      <c r="F34" s="190"/>
      <c r="G34" s="190"/>
      <c r="H34" s="190"/>
      <c r="I34" s="190"/>
      <c r="J34" s="190"/>
      <c r="K34" s="190"/>
      <c r="L34" s="190"/>
      <c r="M34" s="190"/>
      <c r="N34" s="190"/>
      <c r="O34" s="190"/>
      <c r="P34" s="190"/>
      <c r="Q34" s="191"/>
      <c r="R34" s="70"/>
    </row>
    <row r="35" spans="1:18" ht="21.75" customHeight="1">
      <c r="A35" s="17"/>
      <c r="B35" s="125" t="s">
        <v>8</v>
      </c>
      <c r="C35" s="126"/>
      <c r="D35" s="126"/>
      <c r="E35" s="126"/>
      <c r="F35" s="126"/>
      <c r="G35" s="126"/>
      <c r="H35" s="126"/>
      <c r="I35" s="126"/>
      <c r="J35" s="126"/>
      <c r="K35" s="126"/>
      <c r="L35" s="126"/>
      <c r="M35" s="126"/>
      <c r="N35" s="126"/>
      <c r="O35" s="126"/>
      <c r="P35" s="126"/>
      <c r="Q35" s="127"/>
      <c r="R35" s="72"/>
    </row>
    <row r="36" spans="1:18" ht="21.75" customHeight="1">
      <c r="B36" s="125" t="s">
        <v>9</v>
      </c>
      <c r="C36" s="126"/>
      <c r="D36" s="127"/>
      <c r="E36" s="125" t="s">
        <v>33</v>
      </c>
      <c r="F36" s="127"/>
      <c r="G36" s="125" t="s">
        <v>51</v>
      </c>
      <c r="H36" s="127"/>
      <c r="I36" s="125">
        <v>3</v>
      </c>
      <c r="J36" s="126"/>
      <c r="K36" s="126"/>
      <c r="L36" s="126"/>
      <c r="M36" s="127"/>
      <c r="N36" s="183" t="s">
        <v>10</v>
      </c>
      <c r="O36" s="184"/>
      <c r="P36" s="192">
        <v>43343</v>
      </c>
      <c r="Q36" s="193"/>
      <c r="R36" s="71"/>
    </row>
    <row r="37" spans="1:18" ht="80.25" customHeight="1">
      <c r="B37" s="185"/>
      <c r="C37" s="186"/>
      <c r="D37" s="186"/>
      <c r="E37" s="186"/>
      <c r="F37" s="186"/>
      <c r="G37" s="186"/>
      <c r="H37" s="186"/>
      <c r="I37" s="186"/>
      <c r="J37" s="186"/>
      <c r="K37" s="186"/>
      <c r="L37" s="186"/>
      <c r="M37" s="186"/>
      <c r="N37" s="186"/>
      <c r="O37" s="186"/>
      <c r="P37" s="187"/>
      <c r="Q37" s="188"/>
      <c r="R37" s="64"/>
    </row>
  </sheetData>
  <mergeCells count="19">
    <mergeCell ref="I36:M36"/>
    <mergeCell ref="N36:O36"/>
    <mergeCell ref="G9:H9"/>
    <mergeCell ref="B36:D36"/>
    <mergeCell ref="B37:Q37"/>
    <mergeCell ref="E36:F36"/>
    <mergeCell ref="G36:H36"/>
    <mergeCell ref="B35:Q35"/>
    <mergeCell ref="B34:Q34"/>
    <mergeCell ref="P36:Q36"/>
    <mergeCell ref="O2:Q6"/>
    <mergeCell ref="N9:O9"/>
    <mergeCell ref="C2:D6"/>
    <mergeCell ref="E2:N6"/>
    <mergeCell ref="C9:C10"/>
    <mergeCell ref="D9:D10"/>
    <mergeCell ref="E9:E10"/>
    <mergeCell ref="F9:F10"/>
    <mergeCell ref="I9:J9"/>
  </mergeCells>
  <dataValidations count="2">
    <dataValidation type="list" allowBlank="1" showInputMessage="1" showErrorMessage="1" sqref="F11:F31" xr:uid="{00000000-0002-0000-0200-000000000000}">
      <formula1>$S$2:$S$6</formula1>
    </dataValidation>
    <dataValidation type="list" allowBlank="1" showInputMessage="1" showErrorMessage="1" sqref="H32" xr:uid="{00000000-0002-0000-0200-000001000000}">
      <formula1>$Q$2:$Q$6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99"/>
  <sheetViews>
    <sheetView topLeftCell="A13" workbookViewId="0">
      <selection activeCell="B60" sqref="B60:T60"/>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6.5703125" style="1" customWidth="1"/>
    <col min="10" max="10" width="24" style="1" customWidth="1"/>
    <col min="11" max="11" width="23.140625" style="1" customWidth="1"/>
    <col min="12" max="13" width="13.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22"/>
      <c r="D2" s="122"/>
      <c r="E2" s="122"/>
      <c r="F2" s="124" t="s">
        <v>0</v>
      </c>
      <c r="G2" s="124"/>
      <c r="H2" s="124"/>
      <c r="I2" s="124"/>
      <c r="J2" s="124"/>
      <c r="K2" s="124"/>
      <c r="L2" s="124"/>
      <c r="M2" s="124"/>
      <c r="N2" s="124"/>
      <c r="O2" s="124"/>
      <c r="P2" s="123" t="s">
        <v>1</v>
      </c>
      <c r="Q2" s="123"/>
      <c r="R2" s="123"/>
      <c r="S2" s="49"/>
      <c r="T2" s="31" t="s">
        <v>34</v>
      </c>
      <c r="U2" s="62"/>
    </row>
    <row r="3" spans="2:21" ht="12.75" customHeight="1">
      <c r="B3" s="36"/>
      <c r="C3" s="122"/>
      <c r="D3" s="122"/>
      <c r="E3" s="122"/>
      <c r="F3" s="124"/>
      <c r="G3" s="124"/>
      <c r="H3" s="124"/>
      <c r="I3" s="124"/>
      <c r="J3" s="124"/>
      <c r="K3" s="124"/>
      <c r="L3" s="124"/>
      <c r="M3" s="124"/>
      <c r="N3" s="124"/>
      <c r="O3" s="124"/>
      <c r="P3" s="123"/>
      <c r="Q3" s="123"/>
      <c r="R3" s="123"/>
      <c r="S3" s="49"/>
      <c r="T3" s="32" t="s">
        <v>35</v>
      </c>
      <c r="U3" s="62"/>
    </row>
    <row r="4" spans="2:21" ht="12.75" customHeight="1">
      <c r="B4" s="36"/>
      <c r="C4" s="122"/>
      <c r="D4" s="122"/>
      <c r="E4" s="122"/>
      <c r="F4" s="124"/>
      <c r="G4" s="124"/>
      <c r="H4" s="124"/>
      <c r="I4" s="124"/>
      <c r="J4" s="124"/>
      <c r="K4" s="124"/>
      <c r="L4" s="124"/>
      <c r="M4" s="124"/>
      <c r="N4" s="124"/>
      <c r="O4" s="124"/>
      <c r="P4" s="123"/>
      <c r="Q4" s="123"/>
      <c r="R4" s="123"/>
      <c r="S4" s="49"/>
      <c r="T4" s="32" t="s">
        <v>36</v>
      </c>
      <c r="U4" s="62"/>
    </row>
    <row r="5" spans="2:21" ht="12.75" customHeight="1">
      <c r="B5" s="36"/>
      <c r="C5" s="122"/>
      <c r="D5" s="122"/>
      <c r="E5" s="122"/>
      <c r="F5" s="124"/>
      <c r="G5" s="124"/>
      <c r="H5" s="124"/>
      <c r="I5" s="124"/>
      <c r="J5" s="124"/>
      <c r="K5" s="124"/>
      <c r="L5" s="124"/>
      <c r="M5" s="124"/>
      <c r="N5" s="124"/>
      <c r="O5" s="124"/>
      <c r="P5" s="123"/>
      <c r="Q5" s="123"/>
      <c r="R5" s="123"/>
      <c r="S5" s="49"/>
      <c r="T5" s="32" t="s">
        <v>37</v>
      </c>
      <c r="U5" s="62"/>
    </row>
    <row r="6" spans="2:21" ht="12.75" customHeight="1">
      <c r="B6" s="37"/>
      <c r="C6" s="122"/>
      <c r="D6" s="122"/>
      <c r="E6" s="122"/>
      <c r="F6" s="124"/>
      <c r="G6" s="124"/>
      <c r="H6" s="124"/>
      <c r="I6" s="124"/>
      <c r="J6" s="124"/>
      <c r="K6" s="124"/>
      <c r="L6" s="124"/>
      <c r="M6" s="124"/>
      <c r="N6" s="124"/>
      <c r="O6" s="124"/>
      <c r="P6" s="123"/>
      <c r="Q6" s="123"/>
      <c r="R6" s="123"/>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33" t="s">
        <v>18</v>
      </c>
      <c r="L9" s="133"/>
      <c r="M9" s="133"/>
      <c r="N9" s="133"/>
      <c r="O9" s="4"/>
      <c r="P9" s="19"/>
      <c r="Q9" s="19"/>
      <c r="R9" s="19"/>
      <c r="S9" s="19"/>
      <c r="T9" s="5"/>
      <c r="U9" s="62"/>
    </row>
    <row r="10" spans="2:21" ht="15">
      <c r="B10" s="3"/>
      <c r="C10" s="4"/>
      <c r="D10" s="4"/>
      <c r="E10" s="4"/>
      <c r="F10" s="4"/>
      <c r="G10" s="4"/>
      <c r="H10" s="4"/>
      <c r="I10" s="6" t="s">
        <v>3</v>
      </c>
      <c r="J10" s="4"/>
      <c r="K10" s="133" t="s">
        <v>15</v>
      </c>
      <c r="L10" s="133"/>
      <c r="M10" s="133"/>
      <c r="N10" s="133"/>
      <c r="O10" s="4"/>
      <c r="P10" s="4"/>
      <c r="Q10" s="4"/>
      <c r="R10" s="4"/>
      <c r="S10" s="4"/>
      <c r="T10" s="5"/>
      <c r="U10" s="62"/>
    </row>
    <row r="11" spans="2:21" ht="15">
      <c r="B11" s="3"/>
      <c r="C11" s="4"/>
      <c r="D11" s="4"/>
      <c r="E11" s="4"/>
      <c r="F11" s="4"/>
      <c r="G11" s="4"/>
      <c r="H11" s="4"/>
      <c r="I11" s="6" t="s">
        <v>4</v>
      </c>
      <c r="J11" s="4"/>
      <c r="K11" s="133" t="s">
        <v>16</v>
      </c>
      <c r="L11" s="133"/>
      <c r="M11" s="133"/>
      <c r="N11" s="133"/>
      <c r="O11" s="4"/>
      <c r="P11" s="4"/>
      <c r="Q11" s="4"/>
      <c r="R11" s="4"/>
      <c r="S11" s="4"/>
      <c r="T11" s="5"/>
      <c r="U11" s="62"/>
    </row>
    <row r="12" spans="2:21" ht="15">
      <c r="B12" s="3"/>
      <c r="C12" s="4"/>
      <c r="D12" s="4"/>
      <c r="E12" s="4"/>
      <c r="F12" s="4"/>
      <c r="G12" s="4"/>
      <c r="H12" s="4"/>
      <c r="I12" s="6" t="s">
        <v>29</v>
      </c>
      <c r="J12" s="4"/>
      <c r="K12" s="133" t="s">
        <v>22</v>
      </c>
      <c r="L12" s="133"/>
      <c r="M12" s="133"/>
      <c r="N12" s="133"/>
      <c r="O12" s="4"/>
      <c r="P12" s="4"/>
      <c r="Q12" s="4"/>
      <c r="R12" s="4"/>
      <c r="S12" s="4"/>
      <c r="T12" s="5"/>
      <c r="U12" s="62"/>
    </row>
    <row r="13" spans="2:21" ht="15">
      <c r="B13" s="3"/>
      <c r="C13" s="4"/>
      <c r="D13" s="4"/>
      <c r="E13" s="4"/>
      <c r="F13" s="4"/>
      <c r="G13" s="4"/>
      <c r="H13" s="4"/>
      <c r="I13" s="6" t="s">
        <v>13</v>
      </c>
      <c r="J13" s="4"/>
      <c r="K13" s="133" t="s">
        <v>23</v>
      </c>
      <c r="L13" s="133"/>
      <c r="M13" s="133"/>
      <c r="N13" s="133"/>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43" t="s">
        <v>14</v>
      </c>
      <c r="D16" s="144"/>
      <c r="E16" s="144"/>
      <c r="F16" s="144"/>
      <c r="G16" s="144"/>
      <c r="H16" s="144"/>
      <c r="I16" s="144"/>
      <c r="J16" s="144"/>
      <c r="K16" s="144"/>
      <c r="L16" s="144"/>
      <c r="M16" s="144"/>
      <c r="N16" s="144"/>
      <c r="O16" s="145"/>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42" t="s">
        <v>26</v>
      </c>
      <c r="D18" s="142"/>
      <c r="E18" s="142"/>
      <c r="F18" s="142"/>
      <c r="G18" s="142"/>
      <c r="H18" s="142"/>
      <c r="I18" s="142"/>
      <c r="J18" s="142"/>
      <c r="K18" s="142"/>
      <c r="L18" s="142"/>
      <c r="M18" s="142"/>
      <c r="N18" s="142"/>
      <c r="O18" s="142"/>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39" t="s">
        <v>11</v>
      </c>
      <c r="D20" s="140"/>
      <c r="E20" s="140"/>
      <c r="F20" s="140"/>
      <c r="G20" s="140"/>
      <c r="H20" s="140"/>
      <c r="I20" s="140"/>
      <c r="J20" s="140"/>
      <c r="K20" s="140"/>
      <c r="L20" s="140"/>
      <c r="M20" s="140"/>
      <c r="N20" s="140"/>
      <c r="O20" s="141"/>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95" t="s">
        <v>25</v>
      </c>
      <c r="D22" s="195"/>
      <c r="E22" s="195"/>
      <c r="F22" s="195"/>
      <c r="G22" s="195"/>
      <c r="H22" s="195"/>
      <c r="I22" s="195"/>
      <c r="J22" s="195"/>
      <c r="K22" s="195"/>
      <c r="L22" s="195"/>
      <c r="M22" s="195"/>
      <c r="N22" s="195"/>
      <c r="O22" s="195"/>
      <c r="P22" s="4"/>
      <c r="Q22" s="4"/>
      <c r="R22" s="4"/>
      <c r="S22" s="4"/>
      <c r="T22" s="5"/>
      <c r="U22" s="62"/>
    </row>
    <row r="23" spans="2:21" ht="15.75" customHeight="1">
      <c r="B23" s="3"/>
      <c r="C23" s="139" t="s">
        <v>17</v>
      </c>
      <c r="D23" s="140"/>
      <c r="E23" s="140"/>
      <c r="F23" s="140"/>
      <c r="G23" s="140"/>
      <c r="H23" s="140"/>
      <c r="I23" s="140"/>
      <c r="J23" s="140"/>
      <c r="K23" s="140"/>
      <c r="L23" s="140"/>
      <c r="M23" s="140"/>
      <c r="N23" s="140"/>
      <c r="O23" s="141"/>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42" t="s">
        <v>27</v>
      </c>
      <c r="D25" s="142"/>
      <c r="E25" s="142"/>
      <c r="F25" s="142"/>
      <c r="G25" s="142"/>
      <c r="H25" s="142"/>
      <c r="I25" s="142"/>
      <c r="J25" s="142"/>
      <c r="K25" s="142"/>
      <c r="L25" s="142"/>
      <c r="M25" s="142"/>
      <c r="N25" s="142"/>
      <c r="O25" s="142"/>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42" t="s">
        <v>28</v>
      </c>
      <c r="D27" s="142"/>
      <c r="E27" s="142"/>
      <c r="F27" s="142"/>
      <c r="G27" s="142"/>
      <c r="H27" s="142"/>
      <c r="I27" s="142"/>
      <c r="J27" s="142"/>
      <c r="K27" s="142"/>
      <c r="L27" s="142"/>
      <c r="M27" s="142"/>
      <c r="N27" s="142"/>
      <c r="O27" s="142"/>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43" t="s">
        <v>12</v>
      </c>
      <c r="D30" s="144"/>
      <c r="E30" s="144"/>
      <c r="F30" s="144"/>
      <c r="G30" s="144"/>
      <c r="H30" s="144"/>
      <c r="I30" s="144"/>
      <c r="J30" s="144"/>
      <c r="K30" s="144"/>
      <c r="L30" s="144"/>
      <c r="M30" s="144"/>
      <c r="N30" s="144"/>
      <c r="O30" s="145"/>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34" t="s">
        <v>32</v>
      </c>
      <c r="D32" s="135" t="s">
        <v>39</v>
      </c>
      <c r="E32" s="146" t="s">
        <v>40</v>
      </c>
      <c r="F32" s="134" t="s">
        <v>41</v>
      </c>
      <c r="G32" s="134" t="s">
        <v>42</v>
      </c>
      <c r="H32" s="134" t="s">
        <v>43</v>
      </c>
      <c r="I32" s="146" t="s">
        <v>44</v>
      </c>
      <c r="J32" s="134" t="s">
        <v>45</v>
      </c>
      <c r="K32" s="134"/>
      <c r="L32" s="134" t="s">
        <v>46</v>
      </c>
      <c r="M32" s="134" t="s">
        <v>47</v>
      </c>
      <c r="N32" s="134" t="s">
        <v>48</v>
      </c>
      <c r="O32" s="134" t="s">
        <v>49</v>
      </c>
      <c r="P32" s="136" t="s">
        <v>50</v>
      </c>
      <c r="Q32" s="151" t="s">
        <v>30</v>
      </c>
      <c r="R32" s="152"/>
      <c r="S32" s="46"/>
      <c r="T32" s="5"/>
      <c r="U32" s="62"/>
    </row>
    <row r="33" spans="2:21" ht="33" customHeight="1">
      <c r="B33" s="3"/>
      <c r="C33" s="134"/>
      <c r="D33" s="194"/>
      <c r="E33" s="146"/>
      <c r="F33" s="134"/>
      <c r="G33" s="134"/>
      <c r="H33" s="134"/>
      <c r="I33" s="146"/>
      <c r="J33" s="48" t="s">
        <v>5</v>
      </c>
      <c r="K33" s="48" t="s">
        <v>6</v>
      </c>
      <c r="L33" s="134"/>
      <c r="M33" s="134"/>
      <c r="N33" s="134"/>
      <c r="O33" s="134"/>
      <c r="P33" s="194"/>
      <c r="Q33" s="50" t="s">
        <v>20</v>
      </c>
      <c r="R33" s="51" t="s">
        <v>19</v>
      </c>
      <c r="S33" s="25" t="s">
        <v>53</v>
      </c>
      <c r="T33" s="25" t="s">
        <v>54</v>
      </c>
      <c r="U33" s="62"/>
    </row>
    <row r="34" spans="2:21" s="14" customFormat="1" ht="33" customHeight="1">
      <c r="B34" s="15"/>
      <c r="C34" s="55">
        <v>1</v>
      </c>
      <c r="D34" s="56"/>
      <c r="E34" s="68" t="s">
        <v>62</v>
      </c>
      <c r="F34" s="57"/>
      <c r="G34" s="68" t="s">
        <v>63</v>
      </c>
      <c r="H34" s="58"/>
      <c r="I34" s="59"/>
      <c r="J34" s="59"/>
      <c r="K34" s="59"/>
      <c r="L34" s="60"/>
      <c r="M34" s="60"/>
      <c r="N34" s="59"/>
      <c r="O34" s="59"/>
      <c r="P34" s="59"/>
      <c r="Q34" s="59"/>
      <c r="R34" s="61"/>
      <c r="S34" s="22">
        <f>IF(H34="Baja",1,IF(H34="Media - baja",2,IF(H34="Media",3,IF(H34="Media - alta",4,5))))</f>
        <v>5</v>
      </c>
      <c r="T34" s="45">
        <f>R34*S34</f>
        <v>0</v>
      </c>
      <c r="U34" s="63"/>
    </row>
    <row r="35" spans="2:21" s="14" customFormat="1" ht="31.5" customHeight="1">
      <c r="B35" s="15"/>
      <c r="C35" s="55">
        <v>2</v>
      </c>
      <c r="D35" s="56"/>
      <c r="E35" s="68" t="s">
        <v>62</v>
      </c>
      <c r="F35" s="57"/>
      <c r="G35" s="68" t="s">
        <v>64</v>
      </c>
      <c r="H35" s="57"/>
      <c r="I35" s="59"/>
      <c r="J35" s="61"/>
      <c r="K35" s="59"/>
      <c r="L35" s="60"/>
      <c r="M35" s="60"/>
      <c r="N35" s="59"/>
      <c r="O35" s="59"/>
      <c r="P35" s="59"/>
      <c r="Q35" s="59"/>
      <c r="R35" s="61"/>
      <c r="S35" s="22">
        <f t="shared" ref="S35:S54" si="0">IF(H35="Baja",1,IF(H35="Media - baja",2,IF(H35="Media",3,IF(H35="Media - alta",4,5))))</f>
        <v>5</v>
      </c>
      <c r="T35" s="45">
        <f t="shared" ref="T35:T54" si="1">R35*S35</f>
        <v>0</v>
      </c>
      <c r="U35" s="63"/>
    </row>
    <row r="36" spans="2:21" s="14" customFormat="1" ht="31.5" customHeight="1">
      <c r="B36" s="15"/>
      <c r="C36" s="55">
        <v>3</v>
      </c>
      <c r="D36" s="56"/>
      <c r="E36" s="68" t="s">
        <v>62</v>
      </c>
      <c r="F36" s="57"/>
      <c r="G36" s="68" t="s">
        <v>65</v>
      </c>
      <c r="H36" s="57"/>
      <c r="I36" s="57"/>
      <c r="J36" s="61"/>
      <c r="K36" s="59"/>
      <c r="L36" s="60"/>
      <c r="M36" s="60"/>
      <c r="N36" s="59"/>
      <c r="O36" s="59"/>
      <c r="P36" s="59"/>
      <c r="Q36" s="59"/>
      <c r="R36" s="61"/>
      <c r="S36" s="22">
        <f t="shared" si="0"/>
        <v>5</v>
      </c>
      <c r="T36" s="45">
        <f t="shared" si="1"/>
        <v>0</v>
      </c>
      <c r="U36" s="63"/>
    </row>
    <row r="37" spans="2:21" s="14" customFormat="1" ht="31.5" customHeight="1">
      <c r="B37" s="15"/>
      <c r="C37" s="55">
        <v>4</v>
      </c>
      <c r="D37" s="56"/>
      <c r="E37" s="57"/>
      <c r="F37" s="57"/>
      <c r="G37" s="57"/>
      <c r="H37" s="57"/>
      <c r="I37" s="57"/>
      <c r="J37" s="61"/>
      <c r="K37" s="59"/>
      <c r="L37" s="60"/>
      <c r="M37" s="60"/>
      <c r="N37" s="59"/>
      <c r="O37" s="59"/>
      <c r="P37" s="59"/>
      <c r="Q37" s="59"/>
      <c r="R37" s="61"/>
      <c r="S37" s="22">
        <f t="shared" si="0"/>
        <v>5</v>
      </c>
      <c r="T37" s="45">
        <f t="shared" si="1"/>
        <v>0</v>
      </c>
      <c r="U37" s="63"/>
    </row>
    <row r="38" spans="2:21" s="14" customFormat="1" ht="31.5" customHeight="1">
      <c r="B38" s="15"/>
      <c r="C38" s="55">
        <v>5</v>
      </c>
      <c r="D38" s="56"/>
      <c r="E38" s="57"/>
      <c r="F38" s="57"/>
      <c r="G38" s="57"/>
      <c r="H38" s="57"/>
      <c r="I38" s="57"/>
      <c r="J38" s="61"/>
      <c r="K38" s="59"/>
      <c r="L38" s="60"/>
      <c r="M38" s="60"/>
      <c r="N38" s="59"/>
      <c r="O38" s="59"/>
      <c r="P38" s="59"/>
      <c r="Q38" s="59"/>
      <c r="R38" s="61"/>
      <c r="S38" s="22">
        <f t="shared" si="0"/>
        <v>5</v>
      </c>
      <c r="T38" s="45">
        <f t="shared" si="1"/>
        <v>0</v>
      </c>
      <c r="U38" s="63"/>
    </row>
    <row r="39" spans="2:21" s="14" customFormat="1" ht="31.5" customHeight="1">
      <c r="B39" s="15"/>
      <c r="C39" s="55">
        <v>6</v>
      </c>
      <c r="D39" s="56"/>
      <c r="E39" s="57"/>
      <c r="F39" s="57"/>
      <c r="G39" s="57"/>
      <c r="H39" s="57"/>
      <c r="I39" s="57"/>
      <c r="J39" s="61"/>
      <c r="K39" s="59"/>
      <c r="L39" s="60"/>
      <c r="M39" s="60"/>
      <c r="N39" s="59"/>
      <c r="O39" s="59"/>
      <c r="P39" s="59"/>
      <c r="Q39" s="59"/>
      <c r="R39" s="61"/>
      <c r="S39" s="22">
        <f t="shared" si="0"/>
        <v>5</v>
      </c>
      <c r="T39" s="45">
        <f t="shared" si="1"/>
        <v>0</v>
      </c>
      <c r="U39" s="63"/>
    </row>
    <row r="40" spans="2:21" s="14" customFormat="1" ht="31.5" customHeight="1">
      <c r="B40" s="15"/>
      <c r="C40" s="55">
        <v>7</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8</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9</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10</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11</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12</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2:21"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t="s">
        <v>31</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59" t="s">
        <v>7</v>
      </c>
      <c r="C57" s="160"/>
      <c r="D57" s="160"/>
      <c r="E57" s="160"/>
      <c r="F57" s="160"/>
      <c r="G57" s="160"/>
      <c r="H57" s="160"/>
      <c r="I57" s="160"/>
      <c r="J57" s="160"/>
      <c r="K57" s="160"/>
      <c r="L57" s="160"/>
      <c r="M57" s="160"/>
      <c r="N57" s="160"/>
      <c r="O57" s="160"/>
      <c r="P57" s="160"/>
      <c r="Q57" s="160"/>
      <c r="R57" s="160"/>
      <c r="S57" s="160"/>
      <c r="T57" s="160"/>
      <c r="U57" s="161"/>
    </row>
    <row r="58" spans="1:21" ht="21.75" customHeight="1">
      <c r="A58" s="17"/>
      <c r="B58" s="156" t="s">
        <v>8</v>
      </c>
      <c r="C58" s="157"/>
      <c r="D58" s="157"/>
      <c r="E58" s="157"/>
      <c r="F58" s="157"/>
      <c r="G58" s="157"/>
      <c r="H58" s="157"/>
      <c r="I58" s="157"/>
      <c r="J58" s="157"/>
      <c r="K58" s="157"/>
      <c r="L58" s="157"/>
      <c r="M58" s="157"/>
      <c r="N58" s="157"/>
      <c r="O58" s="157"/>
      <c r="P58" s="157"/>
      <c r="Q58" s="157"/>
      <c r="R58" s="157"/>
      <c r="S58" s="157"/>
      <c r="T58" s="157"/>
      <c r="U58" s="158"/>
    </row>
    <row r="59" spans="1:21" ht="21.75" customHeight="1">
      <c r="B59" s="125" t="s">
        <v>9</v>
      </c>
      <c r="C59" s="126"/>
      <c r="D59" s="127"/>
      <c r="E59" s="128" t="s">
        <v>33</v>
      </c>
      <c r="F59" s="128"/>
      <c r="G59" s="128"/>
      <c r="H59" s="128" t="s">
        <v>51</v>
      </c>
      <c r="I59" s="128"/>
      <c r="J59" s="129">
        <v>3</v>
      </c>
      <c r="K59" s="130"/>
      <c r="L59" s="130"/>
      <c r="M59" s="131" t="s">
        <v>10</v>
      </c>
      <c r="N59" s="131"/>
      <c r="O59" s="131"/>
      <c r="P59" s="153">
        <v>43343</v>
      </c>
      <c r="Q59" s="154"/>
      <c r="R59" s="154"/>
      <c r="S59" s="154"/>
      <c r="T59" s="154"/>
      <c r="U59" s="155"/>
    </row>
    <row r="60" spans="1:21" ht="80.25" customHeight="1">
      <c r="B60" s="148"/>
      <c r="C60" s="149"/>
      <c r="D60" s="149"/>
      <c r="E60" s="149"/>
      <c r="F60" s="149"/>
      <c r="G60" s="149"/>
      <c r="H60" s="149"/>
      <c r="I60" s="149"/>
      <c r="J60" s="150"/>
      <c r="K60" s="150"/>
      <c r="L60" s="150"/>
      <c r="M60" s="149"/>
      <c r="N60" s="149"/>
      <c r="O60" s="149"/>
      <c r="P60" s="150"/>
      <c r="Q60" s="150"/>
      <c r="R60" s="150"/>
      <c r="S60" s="150"/>
      <c r="T60" s="150"/>
      <c r="U60" s="64"/>
    </row>
    <row r="95" spans="21:21" ht="15.75" customHeight="1">
      <c r="U95" s="18"/>
    </row>
    <row r="96" spans="21:21">
      <c r="U96" s="18"/>
    </row>
    <row r="97" spans="21:21" ht="15.75" customHeight="1">
      <c r="U97" s="18"/>
    </row>
    <row r="98" spans="21:21">
      <c r="U98" s="9"/>
    </row>
    <row r="99" spans="21:21" ht="15.75" customHeight="1">
      <c r="U99" s="18"/>
    </row>
  </sheetData>
  <mergeCells count="39">
    <mergeCell ref="C22:O22"/>
    <mergeCell ref="C2:E6"/>
    <mergeCell ref="F2:O6"/>
    <mergeCell ref="P2:R6"/>
    <mergeCell ref="K9:N9"/>
    <mergeCell ref="K10:N10"/>
    <mergeCell ref="K11:N11"/>
    <mergeCell ref="K12:N12"/>
    <mergeCell ref="K13:N13"/>
    <mergeCell ref="C16:O16"/>
    <mergeCell ref="C18:O18"/>
    <mergeCell ref="C20:O20"/>
    <mergeCell ref="O32:O33"/>
    <mergeCell ref="C23:O23"/>
    <mergeCell ref="C25:O25"/>
    <mergeCell ref="C27:O27"/>
    <mergeCell ref="C30:O30"/>
    <mergeCell ref="C32:C33"/>
    <mergeCell ref="D32:D33"/>
    <mergeCell ref="E32:E33"/>
    <mergeCell ref="F32:F33"/>
    <mergeCell ref="G32:G33"/>
    <mergeCell ref="H32:H33"/>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s>
  <dataValidations count="1">
    <dataValidation type="list" allowBlank="1" showInputMessage="1" showErrorMessage="1" sqref="H34:H55" xr:uid="{00000000-0002-0000-0300-000000000000}">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1:S37"/>
  <sheetViews>
    <sheetView topLeftCell="A25" zoomScale="55" zoomScaleNormal="55" workbookViewId="0">
      <selection activeCell="B37" sqref="B37:Q37"/>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167"/>
      <c r="D2" s="168"/>
      <c r="E2" s="173" t="s">
        <v>0</v>
      </c>
      <c r="F2" s="174"/>
      <c r="G2" s="174"/>
      <c r="H2" s="174"/>
      <c r="I2" s="174"/>
      <c r="J2" s="174"/>
      <c r="K2" s="174"/>
      <c r="L2" s="174"/>
      <c r="M2" s="174"/>
      <c r="N2" s="175"/>
      <c r="O2" s="123" t="s">
        <v>1</v>
      </c>
      <c r="P2" s="123"/>
      <c r="Q2" s="123"/>
      <c r="R2" s="49"/>
      <c r="S2" s="31" t="s">
        <v>34</v>
      </c>
    </row>
    <row r="3" spans="2:19" ht="12.75" customHeight="1">
      <c r="B3" s="79"/>
      <c r="C3" s="169"/>
      <c r="D3" s="170"/>
      <c r="E3" s="176"/>
      <c r="F3" s="177"/>
      <c r="G3" s="177"/>
      <c r="H3" s="177"/>
      <c r="I3" s="177"/>
      <c r="J3" s="177"/>
      <c r="K3" s="177"/>
      <c r="L3" s="177"/>
      <c r="M3" s="177"/>
      <c r="N3" s="178"/>
      <c r="O3" s="123"/>
      <c r="P3" s="123"/>
      <c r="Q3" s="123"/>
      <c r="R3" s="49"/>
      <c r="S3" s="32" t="s">
        <v>35</v>
      </c>
    </row>
    <row r="4" spans="2:19" ht="12.75" customHeight="1">
      <c r="B4" s="79"/>
      <c r="C4" s="169"/>
      <c r="D4" s="170"/>
      <c r="E4" s="176"/>
      <c r="F4" s="177"/>
      <c r="G4" s="177"/>
      <c r="H4" s="177"/>
      <c r="I4" s="177"/>
      <c r="J4" s="177"/>
      <c r="K4" s="177"/>
      <c r="L4" s="177"/>
      <c r="M4" s="177"/>
      <c r="N4" s="178"/>
      <c r="O4" s="123"/>
      <c r="P4" s="123"/>
      <c r="Q4" s="123"/>
      <c r="R4" s="49"/>
      <c r="S4" s="32" t="s">
        <v>36</v>
      </c>
    </row>
    <row r="5" spans="2:19" ht="12.75" customHeight="1">
      <c r="B5" s="79"/>
      <c r="C5" s="169"/>
      <c r="D5" s="170"/>
      <c r="E5" s="176"/>
      <c r="F5" s="177"/>
      <c r="G5" s="177"/>
      <c r="H5" s="177"/>
      <c r="I5" s="177"/>
      <c r="J5" s="177"/>
      <c r="K5" s="177"/>
      <c r="L5" s="177"/>
      <c r="M5" s="177"/>
      <c r="N5" s="178"/>
      <c r="O5" s="123"/>
      <c r="P5" s="123"/>
      <c r="Q5" s="123"/>
      <c r="R5" s="49"/>
      <c r="S5" s="32" t="s">
        <v>37</v>
      </c>
    </row>
    <row r="6" spans="2:19" ht="12.75" customHeight="1">
      <c r="B6" s="80"/>
      <c r="C6" s="171"/>
      <c r="D6" s="172"/>
      <c r="E6" s="179"/>
      <c r="F6" s="180"/>
      <c r="G6" s="180"/>
      <c r="H6" s="180"/>
      <c r="I6" s="180"/>
      <c r="J6" s="180"/>
      <c r="K6" s="180"/>
      <c r="L6" s="180"/>
      <c r="M6" s="180"/>
      <c r="N6" s="181"/>
      <c r="O6" s="123"/>
      <c r="P6" s="123"/>
      <c r="Q6" s="123"/>
      <c r="R6" s="49"/>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34" t="s">
        <v>32</v>
      </c>
      <c r="D9" s="146" t="s">
        <v>40</v>
      </c>
      <c r="E9" s="134" t="s">
        <v>42</v>
      </c>
      <c r="F9" s="134" t="s">
        <v>43</v>
      </c>
      <c r="G9" s="151" t="s">
        <v>60</v>
      </c>
      <c r="H9" s="152"/>
      <c r="I9" s="182" t="s">
        <v>61</v>
      </c>
      <c r="J9" s="182"/>
      <c r="K9" s="46"/>
      <c r="L9" s="5"/>
      <c r="M9" s="4"/>
      <c r="N9" s="166" t="s">
        <v>66</v>
      </c>
      <c r="O9" s="166"/>
      <c r="P9" s="4"/>
      <c r="Q9" s="62"/>
    </row>
    <row r="10" spans="2:19" ht="42" customHeight="1">
      <c r="B10" s="81"/>
      <c r="C10" s="134"/>
      <c r="D10" s="146"/>
      <c r="E10" s="134"/>
      <c r="F10" s="134"/>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str">
        <f>'RG2'!E34</f>
        <v>Acción No.1</v>
      </c>
      <c r="E11" s="47" t="str">
        <f>'RG2'!G34</f>
        <v>Tarea No.1</v>
      </c>
      <c r="F11" s="54">
        <f>'RG2'!H34</f>
        <v>0</v>
      </c>
      <c r="G11" s="22">
        <f>'RG2'!Q34</f>
        <v>0</v>
      </c>
      <c r="H11" s="23">
        <f>'RG2'!R34</f>
        <v>0</v>
      </c>
      <c r="I11" s="22"/>
      <c r="J11" s="23"/>
      <c r="K11" s="22">
        <f t="shared" ref="K11:K31" si="0">IF(F11="Baja",1,IF(F11="Media - baja",2,IF(F11="Media",3,IF(F11="Media - alta",4,5))))</f>
        <v>5</v>
      </c>
      <c r="L11" s="45">
        <f t="shared" ref="L11:L31" si="1">J11*K11</f>
        <v>0</v>
      </c>
      <c r="M11" s="75"/>
      <c r="N11" s="22" t="str">
        <f>IFERROR(INDEX($D$11:$D$31,MATCH(0,INDEX(COUNTIF($N$10:N10,$D$11:$D$31),),)),"")</f>
        <v>Acción No.1</v>
      </c>
      <c r="O11" s="69">
        <f t="shared" ref="O11:O25" si="2">SUMIFS($L$11:$L$31,$D$11:$D$31,N11)/SUMIFS($K$11:$K$31,$D$11:$D$31,N11)</f>
        <v>0</v>
      </c>
      <c r="P11" s="75"/>
      <c r="Q11" s="63"/>
    </row>
    <row r="12" spans="2:19" s="14" customFormat="1" ht="31.5" customHeight="1">
      <c r="B12" s="82"/>
      <c r="C12" s="21">
        <v>2</v>
      </c>
      <c r="D12" s="47" t="str">
        <f>'RG2'!E35</f>
        <v>Acción No.1</v>
      </c>
      <c r="E12" s="47" t="str">
        <f>'RG2'!G35</f>
        <v>Tarea No.2</v>
      </c>
      <c r="F12" s="54">
        <f>'RG2'!H35</f>
        <v>0</v>
      </c>
      <c r="G12" s="22">
        <f>'RG2'!Q35</f>
        <v>0</v>
      </c>
      <c r="H12" s="23">
        <f>'RG2'!R35</f>
        <v>0</v>
      </c>
      <c r="I12" s="22"/>
      <c r="J12" s="23"/>
      <c r="K12" s="22">
        <f t="shared" si="0"/>
        <v>5</v>
      </c>
      <c r="L12" s="45">
        <f t="shared" si="1"/>
        <v>0</v>
      </c>
      <c r="M12" s="75"/>
      <c r="N12" s="22">
        <f>IFERROR(INDEX($D$11:$D$31,MATCH(0,INDEX(COUNTIF($N$10:N11,$D$11:$D$31),),)),"")</f>
        <v>0</v>
      </c>
      <c r="O12" s="69">
        <f t="shared" si="2"/>
        <v>0</v>
      </c>
      <c r="P12" s="75"/>
      <c r="Q12" s="63"/>
    </row>
    <row r="13" spans="2:19" s="14" customFormat="1" ht="31.5" customHeight="1">
      <c r="B13" s="82"/>
      <c r="C13" s="21">
        <v>3</v>
      </c>
      <c r="D13" s="47" t="str">
        <f>'RG2'!E36</f>
        <v>Acción No.1</v>
      </c>
      <c r="E13" s="47" t="str">
        <f>'RG2'!G36</f>
        <v>Tarea No.3</v>
      </c>
      <c r="F13" s="54">
        <f>'RG2'!H36</f>
        <v>0</v>
      </c>
      <c r="G13" s="22">
        <f>'RG2'!Q36</f>
        <v>0</v>
      </c>
      <c r="H13" s="23">
        <f>'RG2'!R36</f>
        <v>0</v>
      </c>
      <c r="I13" s="22"/>
      <c r="J13" s="23"/>
      <c r="K13" s="22">
        <f t="shared" si="0"/>
        <v>5</v>
      </c>
      <c r="L13" s="45">
        <f t="shared" si="1"/>
        <v>0</v>
      </c>
      <c r="M13" s="75"/>
      <c r="N13" s="22" t="str">
        <f>IFERROR(INDEX($D$11:$D$31,MATCH(0,INDEX(COUNTIF($N$10:N12,$D$11:$D$31),),)),"")</f>
        <v/>
      </c>
      <c r="O13" s="69" t="e">
        <f t="shared" si="2"/>
        <v>#DIV/0!</v>
      </c>
      <c r="P13" s="75"/>
      <c r="Q13" s="63"/>
    </row>
    <row r="14" spans="2:19" s="14" customFormat="1" ht="31.5" customHeight="1">
      <c r="B14" s="82"/>
      <c r="C14" s="21">
        <v>4</v>
      </c>
      <c r="D14" s="47">
        <f>'RG2'!E37</f>
        <v>0</v>
      </c>
      <c r="E14" s="47">
        <f>'RG2'!G37</f>
        <v>0</v>
      </c>
      <c r="F14" s="54">
        <f>'RG2'!H37</f>
        <v>0</v>
      </c>
      <c r="G14" s="22">
        <f>'RG2'!Q37</f>
        <v>0</v>
      </c>
      <c r="H14" s="23">
        <f>'RG2'!R37</f>
        <v>0</v>
      </c>
      <c r="I14" s="22"/>
      <c r="J14" s="23"/>
      <c r="K14" s="22">
        <f t="shared" si="0"/>
        <v>5</v>
      </c>
      <c r="L14" s="45">
        <f t="shared" si="1"/>
        <v>0</v>
      </c>
      <c r="M14" s="75"/>
      <c r="N14" s="22" t="str">
        <f>IFERROR(INDEX($D$11:$D$31,MATCH(0,INDEX(COUNTIF($N$10:N13,$D$11:$D$31),),)),"")</f>
        <v/>
      </c>
      <c r="O14" s="69" t="e">
        <f t="shared" si="2"/>
        <v>#DIV/0!</v>
      </c>
      <c r="P14" s="75"/>
      <c r="Q14" s="63"/>
    </row>
    <row r="15" spans="2:19" s="14" customFormat="1" ht="31.5" customHeight="1">
      <c r="B15" s="82"/>
      <c r="C15" s="21">
        <v>5</v>
      </c>
      <c r="D15" s="47">
        <f>'RG2'!E38</f>
        <v>0</v>
      </c>
      <c r="E15" s="47">
        <f>'RG2'!G38</f>
        <v>0</v>
      </c>
      <c r="F15" s="54">
        <f>'RG2'!H38</f>
        <v>0</v>
      </c>
      <c r="G15" s="22">
        <f>'RG2'!Q38</f>
        <v>0</v>
      </c>
      <c r="H15" s="23">
        <f>'RG2'!R38</f>
        <v>0</v>
      </c>
      <c r="I15" s="22"/>
      <c r="J15" s="23"/>
      <c r="K15" s="22">
        <f t="shared" si="0"/>
        <v>5</v>
      </c>
      <c r="L15" s="45">
        <f t="shared" si="1"/>
        <v>0</v>
      </c>
      <c r="M15" s="75"/>
      <c r="N15" s="22" t="str">
        <f>IFERROR(INDEX($D$11:$D$31,MATCH(0,INDEX(COUNTIF($N$10:N14,$D$11:$D$31),),)),"")</f>
        <v/>
      </c>
      <c r="O15" s="69" t="e">
        <f t="shared" si="2"/>
        <v>#DIV/0!</v>
      </c>
      <c r="P15" s="75"/>
      <c r="Q15" s="63"/>
    </row>
    <row r="16" spans="2:19" s="14" customFormat="1" ht="31.5" customHeight="1">
      <c r="B16" s="82"/>
      <c r="C16" s="21">
        <v>6</v>
      </c>
      <c r="D16" s="47">
        <f>'RG2'!E39</f>
        <v>0</v>
      </c>
      <c r="E16" s="47">
        <f>'RG2'!G39</f>
        <v>0</v>
      </c>
      <c r="F16" s="54">
        <f>'RG2'!H39</f>
        <v>0</v>
      </c>
      <c r="G16" s="22">
        <f>'RG2'!Q39</f>
        <v>0</v>
      </c>
      <c r="H16" s="23">
        <f>'RG2'!R39</f>
        <v>0</v>
      </c>
      <c r="I16" s="22"/>
      <c r="J16" s="23"/>
      <c r="K16" s="22">
        <f t="shared" si="0"/>
        <v>5</v>
      </c>
      <c r="L16" s="45">
        <f t="shared" si="1"/>
        <v>0</v>
      </c>
      <c r="M16" s="75"/>
      <c r="N16" s="22" t="str">
        <f>IFERROR(INDEX($D$11:$D$31,MATCH(0,INDEX(COUNTIF($N$10:N15,$D$11:$D$31),),)),"")</f>
        <v/>
      </c>
      <c r="O16" s="69" t="e">
        <f t="shared" si="2"/>
        <v>#DIV/0!</v>
      </c>
      <c r="P16" s="38"/>
      <c r="Q16" s="63"/>
    </row>
    <row r="17" spans="2:18" s="14" customFormat="1" ht="31.5" customHeight="1">
      <c r="B17" s="82"/>
      <c r="C17" s="21">
        <v>7</v>
      </c>
      <c r="D17" s="47">
        <f>'RG2'!E40</f>
        <v>0</v>
      </c>
      <c r="E17" s="47">
        <f>'RG2'!G40</f>
        <v>0</v>
      </c>
      <c r="F17" s="54">
        <f>'RG2'!H40</f>
        <v>0</v>
      </c>
      <c r="G17" s="22">
        <f>'RG2'!Q40</f>
        <v>0</v>
      </c>
      <c r="H17" s="23">
        <f>'RG2'!R40</f>
        <v>0</v>
      </c>
      <c r="I17" s="22"/>
      <c r="J17" s="23"/>
      <c r="K17" s="22">
        <f t="shared" si="0"/>
        <v>5</v>
      </c>
      <c r="L17" s="45">
        <f t="shared" si="1"/>
        <v>0</v>
      </c>
      <c r="M17" s="75"/>
      <c r="N17" s="22" t="str">
        <f>IFERROR(INDEX($D$11:$D$31,MATCH(0,INDEX(COUNTIF($N$10:N16,$D$11:$D$31),),)),"")</f>
        <v/>
      </c>
      <c r="O17" s="69" t="e">
        <f t="shared" si="2"/>
        <v>#DIV/0!</v>
      </c>
      <c r="P17" s="38"/>
      <c r="Q17" s="63"/>
    </row>
    <row r="18" spans="2:18" s="14" customFormat="1" ht="31.5" customHeight="1">
      <c r="B18" s="82"/>
      <c r="C18" s="21">
        <v>8</v>
      </c>
      <c r="D18" s="47">
        <f>'RG2'!E41</f>
        <v>0</v>
      </c>
      <c r="E18" s="47">
        <f>'RG2'!G41</f>
        <v>0</v>
      </c>
      <c r="F18" s="54">
        <f>'RG2'!H41</f>
        <v>0</v>
      </c>
      <c r="G18" s="22">
        <f>'RG2'!Q41</f>
        <v>0</v>
      </c>
      <c r="H18" s="23">
        <f>'RG2'!R41</f>
        <v>0</v>
      </c>
      <c r="I18" s="22"/>
      <c r="J18" s="23"/>
      <c r="K18" s="22">
        <f t="shared" si="0"/>
        <v>5</v>
      </c>
      <c r="L18" s="45">
        <f t="shared" si="1"/>
        <v>0</v>
      </c>
      <c r="M18" s="75"/>
      <c r="N18" s="22" t="str">
        <f>IFERROR(INDEX($D$11:$D$31,MATCH(0,INDEX(COUNTIF($N$10:N17,$D$11:$D$31),),)),"")</f>
        <v/>
      </c>
      <c r="O18" s="69" t="e">
        <f t="shared" si="2"/>
        <v>#DIV/0!</v>
      </c>
      <c r="P18" s="38"/>
      <c r="Q18" s="63"/>
    </row>
    <row r="19" spans="2:18" s="14" customFormat="1" ht="31.5" customHeight="1">
      <c r="B19" s="82"/>
      <c r="C19" s="21">
        <v>9</v>
      </c>
      <c r="D19" s="47">
        <f>'RG2'!E42</f>
        <v>0</v>
      </c>
      <c r="E19" s="47">
        <f>'RG2'!G42</f>
        <v>0</v>
      </c>
      <c r="F19" s="54">
        <f>'RG2'!H42</f>
        <v>0</v>
      </c>
      <c r="G19" s="22">
        <f>'RG2'!Q42</f>
        <v>0</v>
      </c>
      <c r="H19" s="23">
        <f>'RG2'!R42</f>
        <v>0</v>
      </c>
      <c r="I19" s="22"/>
      <c r="J19" s="23"/>
      <c r="K19" s="22">
        <f t="shared" si="0"/>
        <v>5</v>
      </c>
      <c r="L19" s="45">
        <f t="shared" si="1"/>
        <v>0</v>
      </c>
      <c r="M19" s="75"/>
      <c r="N19" s="22" t="str">
        <f>IFERROR(INDEX($D$11:$D$31,MATCH(0,INDEX(COUNTIF($N$10:N18,$D$11:$D$31),),)),"")</f>
        <v/>
      </c>
      <c r="O19" s="69" t="e">
        <f t="shared" si="2"/>
        <v>#DIV/0!</v>
      </c>
      <c r="P19" s="38"/>
      <c r="Q19" s="63"/>
    </row>
    <row r="20" spans="2:18" s="14" customFormat="1" ht="31.5" customHeight="1">
      <c r="B20" s="82"/>
      <c r="C20" s="21">
        <v>10</v>
      </c>
      <c r="D20" s="47">
        <f>'RG2'!E43</f>
        <v>0</v>
      </c>
      <c r="E20" s="47">
        <f>'RG2'!G43</f>
        <v>0</v>
      </c>
      <c r="F20" s="54">
        <f>'RG2'!H43</f>
        <v>0</v>
      </c>
      <c r="G20" s="22">
        <f>'RG2'!Q43</f>
        <v>0</v>
      </c>
      <c r="H20" s="23">
        <f>'RG2'!R43</f>
        <v>0</v>
      </c>
      <c r="I20" s="22"/>
      <c r="J20" s="23"/>
      <c r="K20" s="22">
        <f t="shared" si="0"/>
        <v>5</v>
      </c>
      <c r="L20" s="45">
        <f t="shared" si="1"/>
        <v>0</v>
      </c>
      <c r="M20" s="75"/>
      <c r="N20" s="22" t="str">
        <f>IFERROR(INDEX($D$11:$D$31,MATCH(0,INDEX(COUNTIF($N$10:N19,$D$11:$D$31),),)),"")</f>
        <v/>
      </c>
      <c r="O20" s="69" t="e">
        <f t="shared" si="2"/>
        <v>#DIV/0!</v>
      </c>
      <c r="P20" s="38"/>
      <c r="Q20" s="63"/>
    </row>
    <row r="21" spans="2:18" s="14" customFormat="1" ht="31.5" customHeight="1">
      <c r="B21" s="82"/>
      <c r="C21" s="21">
        <v>11</v>
      </c>
      <c r="D21" s="47">
        <f>'RG2'!E44</f>
        <v>0</v>
      </c>
      <c r="E21" s="47">
        <f>'RG2'!G44</f>
        <v>0</v>
      </c>
      <c r="F21" s="54">
        <f>'RG2'!H44</f>
        <v>0</v>
      </c>
      <c r="G21" s="22">
        <f>'RG2'!Q44</f>
        <v>0</v>
      </c>
      <c r="H21" s="23">
        <f>'RG2'!R44</f>
        <v>0</v>
      </c>
      <c r="I21" s="22"/>
      <c r="J21" s="23"/>
      <c r="K21" s="22">
        <f t="shared" si="0"/>
        <v>5</v>
      </c>
      <c r="L21" s="45">
        <f t="shared" si="1"/>
        <v>0</v>
      </c>
      <c r="M21" s="75"/>
      <c r="N21" s="22" t="str">
        <f>IFERROR(INDEX($D$11:$D$31,MATCH(0,INDEX(COUNTIF($N$10:N20,$D$11:$D$31),),)),"")</f>
        <v/>
      </c>
      <c r="O21" s="69" t="e">
        <f t="shared" si="2"/>
        <v>#DIV/0!</v>
      </c>
      <c r="P21" s="38"/>
      <c r="Q21" s="63"/>
    </row>
    <row r="22" spans="2:18" s="14" customFormat="1" ht="31.5" customHeight="1">
      <c r="B22" s="82"/>
      <c r="C22" s="21">
        <v>12</v>
      </c>
      <c r="D22" s="47">
        <f>'RG2'!E45</f>
        <v>0</v>
      </c>
      <c r="E22" s="47">
        <f>'RG2'!G45</f>
        <v>0</v>
      </c>
      <c r="F22" s="54">
        <f>'RG2'!H45</f>
        <v>0</v>
      </c>
      <c r="G22" s="22">
        <f>'RG2'!Q45</f>
        <v>0</v>
      </c>
      <c r="H22" s="23">
        <f>'RG2'!R45</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'RG2'!E46</f>
        <v>0</v>
      </c>
      <c r="E23" s="47">
        <f>'RG2'!G46</f>
        <v>0</v>
      </c>
      <c r="F23" s="54">
        <f>'RG2'!H46</f>
        <v>0</v>
      </c>
      <c r="G23" s="22">
        <f>'RG2'!Q46</f>
        <v>0</v>
      </c>
      <c r="H23" s="23">
        <f>'RG2'!R46</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'RG2'!E47</f>
        <v>0</v>
      </c>
      <c r="E24" s="47">
        <f>'RG2'!G47</f>
        <v>0</v>
      </c>
      <c r="F24" s="54">
        <f>'RG2'!H47</f>
        <v>0</v>
      </c>
      <c r="G24" s="22">
        <f>'RG2'!Q47</f>
        <v>0</v>
      </c>
      <c r="H24" s="23">
        <f>'RG2'!R47</f>
        <v>0</v>
      </c>
      <c r="I24" s="23"/>
      <c r="J24" s="23"/>
      <c r="K24" s="22">
        <f t="shared" si="0"/>
        <v>5</v>
      </c>
      <c r="L24" s="45">
        <f t="shared" si="1"/>
        <v>0</v>
      </c>
      <c r="M24" s="75"/>
      <c r="N24" s="22" t="str">
        <f>IFERROR(INDEX($D$11:$D$31,MATCH(0,INDEX(COUNTIF($N$10:N23,$D$11:$D$31),),)),"")</f>
        <v/>
      </c>
      <c r="O24" s="69" t="e">
        <f t="shared" si="2"/>
        <v>#DIV/0!</v>
      </c>
      <c r="P24" s="38"/>
      <c r="Q24" s="63"/>
    </row>
    <row r="25" spans="2:18" s="14" customFormat="1" ht="31.5" customHeight="1">
      <c r="B25" s="82"/>
      <c r="C25" s="21">
        <v>15</v>
      </c>
      <c r="D25" s="47">
        <f>'RG2'!E48</f>
        <v>0</v>
      </c>
      <c r="E25" s="47">
        <f>'RG2'!G48</f>
        <v>0</v>
      </c>
      <c r="F25" s="54">
        <f>'RG2'!H48</f>
        <v>0</v>
      </c>
      <c r="G25" s="22">
        <f>'RG2'!Q48</f>
        <v>0</v>
      </c>
      <c r="H25" s="23">
        <f>'RG2'!R48</f>
        <v>0</v>
      </c>
      <c r="I25" s="23"/>
      <c r="J25" s="23"/>
      <c r="K25" s="22">
        <f t="shared" si="0"/>
        <v>5</v>
      </c>
      <c r="L25" s="45">
        <f t="shared" si="1"/>
        <v>0</v>
      </c>
      <c r="M25" s="75"/>
      <c r="N25" s="22" t="str">
        <f>IFERROR(INDEX($D$11:$D$31,MATCH(0,INDEX(COUNTIF($N$10:N24,$D$11:$D$31),),)),"")</f>
        <v/>
      </c>
      <c r="O25" s="69" t="e">
        <f t="shared" si="2"/>
        <v>#DIV/0!</v>
      </c>
      <c r="P25" s="38"/>
      <c r="Q25" s="63"/>
    </row>
    <row r="26" spans="2:18" s="14" customFormat="1" ht="31.5" customHeight="1">
      <c r="B26" s="82"/>
      <c r="C26" s="21">
        <v>16</v>
      </c>
      <c r="D26" s="47">
        <f>'RG2'!E49</f>
        <v>0</v>
      </c>
      <c r="E26" s="47">
        <f>'RG2'!G49</f>
        <v>0</v>
      </c>
      <c r="F26" s="54">
        <f>'RG2'!H49</f>
        <v>0</v>
      </c>
      <c r="G26" s="22">
        <f>'RG2'!Q49</f>
        <v>0</v>
      </c>
      <c r="H26" s="23">
        <f>'RG2'!R49</f>
        <v>0</v>
      </c>
      <c r="I26" s="23"/>
      <c r="J26" s="23"/>
      <c r="K26" s="22">
        <f t="shared" si="0"/>
        <v>5</v>
      </c>
      <c r="L26" s="45">
        <f t="shared" si="1"/>
        <v>0</v>
      </c>
      <c r="M26" s="75"/>
      <c r="N26" s="75"/>
      <c r="O26" s="75"/>
      <c r="P26" s="38"/>
      <c r="Q26" s="63"/>
    </row>
    <row r="27" spans="2:18" s="14" customFormat="1" ht="31.5" customHeight="1">
      <c r="B27" s="82"/>
      <c r="C27" s="21">
        <v>17</v>
      </c>
      <c r="D27" s="47">
        <f>'RG2'!E50</f>
        <v>0</v>
      </c>
      <c r="E27" s="47">
        <f>'RG2'!G50</f>
        <v>0</v>
      </c>
      <c r="F27" s="54">
        <f>'RG2'!H50</f>
        <v>0</v>
      </c>
      <c r="G27" s="22">
        <f>'RG2'!Q50</f>
        <v>0</v>
      </c>
      <c r="H27" s="23">
        <f>'RG2'!R50</f>
        <v>0</v>
      </c>
      <c r="I27" s="23"/>
      <c r="J27" s="23"/>
      <c r="K27" s="22">
        <f t="shared" si="0"/>
        <v>5</v>
      </c>
      <c r="L27" s="45">
        <f t="shared" si="1"/>
        <v>0</v>
      </c>
      <c r="M27" s="75"/>
      <c r="N27" s="75"/>
      <c r="O27" s="75"/>
      <c r="P27" s="38"/>
      <c r="Q27" s="63"/>
    </row>
    <row r="28" spans="2:18" s="14" customFormat="1" ht="31.5" customHeight="1">
      <c r="B28" s="82"/>
      <c r="C28" s="21">
        <v>18</v>
      </c>
      <c r="D28" s="47">
        <f>'RG2'!E51</f>
        <v>0</v>
      </c>
      <c r="E28" s="47">
        <f>'RG2'!G51</f>
        <v>0</v>
      </c>
      <c r="F28" s="54">
        <f>'RG2'!H51</f>
        <v>0</v>
      </c>
      <c r="G28" s="22">
        <f>'RG2'!Q51</f>
        <v>0</v>
      </c>
      <c r="H28" s="23">
        <f>'RG2'!R51</f>
        <v>0</v>
      </c>
      <c r="I28" s="23"/>
      <c r="J28" s="23"/>
      <c r="K28" s="22">
        <f t="shared" si="0"/>
        <v>5</v>
      </c>
      <c r="L28" s="45">
        <f t="shared" si="1"/>
        <v>0</v>
      </c>
      <c r="M28" s="75"/>
      <c r="N28" s="75"/>
      <c r="O28" s="75"/>
      <c r="P28" s="38"/>
      <c r="Q28" s="63"/>
    </row>
    <row r="29" spans="2:18" s="14" customFormat="1" ht="31.5" customHeight="1">
      <c r="B29" s="82"/>
      <c r="C29" s="21">
        <v>19</v>
      </c>
      <c r="D29" s="47">
        <f>'RG2'!E52</f>
        <v>0</v>
      </c>
      <c r="E29" s="47">
        <f>'RG2'!G52</f>
        <v>0</v>
      </c>
      <c r="F29" s="54">
        <f>'RG2'!H52</f>
        <v>0</v>
      </c>
      <c r="G29" s="22">
        <f>'RG2'!Q52</f>
        <v>0</v>
      </c>
      <c r="H29" s="23">
        <f>'RG2'!R52</f>
        <v>0</v>
      </c>
      <c r="I29" s="23"/>
      <c r="J29" s="23"/>
      <c r="K29" s="22">
        <f t="shared" si="0"/>
        <v>5</v>
      </c>
      <c r="L29" s="45">
        <f t="shared" si="1"/>
        <v>0</v>
      </c>
      <c r="M29" s="75"/>
      <c r="N29" s="75"/>
      <c r="O29" s="75"/>
      <c r="P29" s="38"/>
      <c r="Q29" s="63"/>
    </row>
    <row r="30" spans="2:18" s="14" customFormat="1" ht="31.5" customHeight="1">
      <c r="B30" s="82"/>
      <c r="C30" s="21">
        <v>20</v>
      </c>
      <c r="D30" s="47">
        <f>'RG2'!E53</f>
        <v>0</v>
      </c>
      <c r="E30" s="47">
        <f>'RG2'!G53</f>
        <v>0</v>
      </c>
      <c r="F30" s="54">
        <f>'RG2'!H53</f>
        <v>0</v>
      </c>
      <c r="G30" s="22">
        <f>'RG2'!Q53</f>
        <v>0</v>
      </c>
      <c r="H30" s="23">
        <f>'RG2'!R53</f>
        <v>0</v>
      </c>
      <c r="I30" s="23"/>
      <c r="J30" s="23"/>
      <c r="K30" s="22">
        <f t="shared" si="0"/>
        <v>5</v>
      </c>
      <c r="L30" s="45">
        <f t="shared" si="1"/>
        <v>0</v>
      </c>
      <c r="M30" s="75"/>
      <c r="N30" s="75"/>
      <c r="O30" s="75"/>
      <c r="P30" s="38"/>
      <c r="Q30" s="63"/>
    </row>
    <row r="31" spans="2:18" s="14" customFormat="1" ht="31.5" customHeight="1">
      <c r="B31" s="82"/>
      <c r="C31" s="21" t="s">
        <v>31</v>
      </c>
      <c r="D31" s="47">
        <f>'RG2'!E54</f>
        <v>0</v>
      </c>
      <c r="E31" s="47">
        <f>'RG2'!G54</f>
        <v>0</v>
      </c>
      <c r="F31" s="54">
        <f>'RG2'!H54</f>
        <v>0</v>
      </c>
      <c r="G31" s="22">
        <f>'RG2'!Q54</f>
        <v>0</v>
      </c>
      <c r="H31" s="23">
        <f>'RG2'!R54</f>
        <v>0</v>
      </c>
      <c r="I31" s="23"/>
      <c r="J31" s="23"/>
      <c r="K31" s="22">
        <f t="shared" si="0"/>
        <v>5</v>
      </c>
      <c r="L31" s="45">
        <f t="shared" si="1"/>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89" t="s">
        <v>7</v>
      </c>
      <c r="C34" s="190"/>
      <c r="D34" s="190"/>
      <c r="E34" s="190"/>
      <c r="F34" s="190"/>
      <c r="G34" s="190"/>
      <c r="H34" s="190"/>
      <c r="I34" s="190"/>
      <c r="J34" s="190"/>
      <c r="K34" s="190"/>
      <c r="L34" s="190"/>
      <c r="M34" s="190"/>
      <c r="N34" s="190"/>
      <c r="O34" s="190"/>
      <c r="P34" s="190"/>
      <c r="Q34" s="191"/>
      <c r="R34" s="70"/>
    </row>
    <row r="35" spans="1:18" ht="21.75" customHeight="1">
      <c r="A35" s="17"/>
      <c r="B35" s="125" t="s">
        <v>8</v>
      </c>
      <c r="C35" s="126"/>
      <c r="D35" s="126"/>
      <c r="E35" s="126"/>
      <c r="F35" s="126"/>
      <c r="G35" s="126"/>
      <c r="H35" s="126"/>
      <c r="I35" s="126"/>
      <c r="J35" s="126"/>
      <c r="K35" s="126"/>
      <c r="L35" s="126"/>
      <c r="M35" s="126"/>
      <c r="N35" s="126"/>
      <c r="O35" s="126"/>
      <c r="P35" s="126"/>
      <c r="Q35" s="127"/>
      <c r="R35" s="72"/>
    </row>
    <row r="36" spans="1:18" ht="21.75" customHeight="1">
      <c r="B36" s="125" t="s">
        <v>9</v>
      </c>
      <c r="C36" s="126"/>
      <c r="D36" s="127"/>
      <c r="E36" s="125" t="s">
        <v>33</v>
      </c>
      <c r="F36" s="127"/>
      <c r="G36" s="125" t="s">
        <v>51</v>
      </c>
      <c r="H36" s="127"/>
      <c r="I36" s="125">
        <v>3</v>
      </c>
      <c r="J36" s="126"/>
      <c r="K36" s="126"/>
      <c r="L36" s="126"/>
      <c r="M36" s="127"/>
      <c r="N36" s="183" t="s">
        <v>10</v>
      </c>
      <c r="O36" s="184"/>
      <c r="P36" s="192">
        <v>43343</v>
      </c>
      <c r="Q36" s="193"/>
      <c r="R36" s="71"/>
    </row>
    <row r="37" spans="1:18" ht="80.25" customHeight="1">
      <c r="B37" s="185"/>
      <c r="C37" s="186"/>
      <c r="D37" s="186"/>
      <c r="E37" s="186"/>
      <c r="F37" s="186"/>
      <c r="G37" s="186"/>
      <c r="H37" s="186"/>
      <c r="I37" s="186"/>
      <c r="J37" s="186"/>
      <c r="K37" s="186"/>
      <c r="L37" s="186"/>
      <c r="M37" s="186"/>
      <c r="N37" s="186"/>
      <c r="O37" s="186"/>
      <c r="P37" s="187"/>
      <c r="Q37" s="188"/>
      <c r="R37" s="64"/>
    </row>
  </sheetData>
  <mergeCells count="19">
    <mergeCell ref="C2:D6"/>
    <mergeCell ref="E2:N6"/>
    <mergeCell ref="O2:Q6"/>
    <mergeCell ref="C9:C10"/>
    <mergeCell ref="D9:D10"/>
    <mergeCell ref="E9:E10"/>
    <mergeCell ref="F9:F10"/>
    <mergeCell ref="G9:H9"/>
    <mergeCell ref="I9:J9"/>
    <mergeCell ref="N9:O9"/>
    <mergeCell ref="B37:Q37"/>
    <mergeCell ref="B34:Q34"/>
    <mergeCell ref="B35:Q35"/>
    <mergeCell ref="B36:D36"/>
    <mergeCell ref="E36:F36"/>
    <mergeCell ref="G36:H36"/>
    <mergeCell ref="I36:M36"/>
    <mergeCell ref="N36:O36"/>
    <mergeCell ref="P36:Q36"/>
  </mergeCells>
  <dataValidations count="2">
    <dataValidation type="list" allowBlank="1" showInputMessage="1" showErrorMessage="1" sqref="H32" xr:uid="{00000000-0002-0000-0400-000000000000}">
      <formula1>$Q$2:$Q$6</formula1>
    </dataValidation>
    <dataValidation type="list" allowBlank="1" showInputMessage="1" showErrorMessage="1" sqref="F11:F31" xr:uid="{00000000-0002-0000-0400-000001000000}">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U99"/>
  <sheetViews>
    <sheetView topLeftCell="A16" workbookViewId="0">
      <selection activeCell="B60" sqref="B60:T60"/>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6.5703125" style="1" customWidth="1"/>
    <col min="10" max="10" width="24" style="1" customWidth="1"/>
    <col min="11" max="11" width="23.140625" style="1" customWidth="1"/>
    <col min="12" max="13" width="13.28515625" style="1" customWidth="1"/>
    <col min="14" max="14" width="26.5703125" style="1" customWidth="1"/>
    <col min="15" max="16" width="25.42578125" style="1" customWidth="1"/>
    <col min="17" max="17" width="34.140625" style="1" customWidth="1"/>
    <col min="18" max="18" width="15.28515625" style="1" customWidth="1"/>
    <col min="19" max="19" width="25.7109375" style="1" hidden="1" customWidth="1"/>
    <col min="20" max="20" width="20.5703125" style="1" hidden="1" customWidth="1"/>
    <col min="21" max="21" width="5.85546875" style="1" customWidth="1"/>
    <col min="22" max="16384" width="11.42578125" style="1"/>
  </cols>
  <sheetData>
    <row r="1" spans="2:21" ht="9" customHeight="1"/>
    <row r="2" spans="2:21" ht="15" customHeight="1">
      <c r="B2" s="35"/>
      <c r="C2" s="122"/>
      <c r="D2" s="122"/>
      <c r="E2" s="122"/>
      <c r="F2" s="124" t="s">
        <v>0</v>
      </c>
      <c r="G2" s="124"/>
      <c r="H2" s="124"/>
      <c r="I2" s="124"/>
      <c r="J2" s="124"/>
      <c r="K2" s="124"/>
      <c r="L2" s="124"/>
      <c r="M2" s="124"/>
      <c r="N2" s="124"/>
      <c r="O2" s="124"/>
      <c r="P2" s="123" t="s">
        <v>1</v>
      </c>
      <c r="Q2" s="123"/>
      <c r="R2" s="123"/>
      <c r="S2" s="49"/>
      <c r="T2" s="31" t="s">
        <v>34</v>
      </c>
      <c r="U2" s="62"/>
    </row>
    <row r="3" spans="2:21" ht="12.75" customHeight="1">
      <c r="B3" s="36"/>
      <c r="C3" s="122"/>
      <c r="D3" s="122"/>
      <c r="E3" s="122"/>
      <c r="F3" s="124"/>
      <c r="G3" s="124"/>
      <c r="H3" s="124"/>
      <c r="I3" s="124"/>
      <c r="J3" s="124"/>
      <c r="K3" s="124"/>
      <c r="L3" s="124"/>
      <c r="M3" s="124"/>
      <c r="N3" s="124"/>
      <c r="O3" s="124"/>
      <c r="P3" s="123"/>
      <c r="Q3" s="123"/>
      <c r="R3" s="123"/>
      <c r="S3" s="49"/>
      <c r="T3" s="32" t="s">
        <v>35</v>
      </c>
      <c r="U3" s="62"/>
    </row>
    <row r="4" spans="2:21" ht="12.75" customHeight="1">
      <c r="B4" s="36"/>
      <c r="C4" s="122"/>
      <c r="D4" s="122"/>
      <c r="E4" s="122"/>
      <c r="F4" s="124"/>
      <c r="G4" s="124"/>
      <c r="H4" s="124"/>
      <c r="I4" s="124"/>
      <c r="J4" s="124"/>
      <c r="K4" s="124"/>
      <c r="L4" s="124"/>
      <c r="M4" s="124"/>
      <c r="N4" s="124"/>
      <c r="O4" s="124"/>
      <c r="P4" s="123"/>
      <c r="Q4" s="123"/>
      <c r="R4" s="123"/>
      <c r="S4" s="49"/>
      <c r="T4" s="32" t="s">
        <v>36</v>
      </c>
      <c r="U4" s="62"/>
    </row>
    <row r="5" spans="2:21" ht="12.75" customHeight="1">
      <c r="B5" s="36"/>
      <c r="C5" s="122"/>
      <c r="D5" s="122"/>
      <c r="E5" s="122"/>
      <c r="F5" s="124"/>
      <c r="G5" s="124"/>
      <c r="H5" s="124"/>
      <c r="I5" s="124"/>
      <c r="J5" s="124"/>
      <c r="K5" s="124"/>
      <c r="L5" s="124"/>
      <c r="M5" s="124"/>
      <c r="N5" s="124"/>
      <c r="O5" s="124"/>
      <c r="P5" s="123"/>
      <c r="Q5" s="123"/>
      <c r="R5" s="123"/>
      <c r="S5" s="49"/>
      <c r="T5" s="32" t="s">
        <v>37</v>
      </c>
      <c r="U5" s="62"/>
    </row>
    <row r="6" spans="2:21" ht="12.75" customHeight="1">
      <c r="B6" s="37"/>
      <c r="C6" s="122"/>
      <c r="D6" s="122"/>
      <c r="E6" s="122"/>
      <c r="F6" s="124"/>
      <c r="G6" s="124"/>
      <c r="H6" s="124"/>
      <c r="I6" s="124"/>
      <c r="J6" s="124"/>
      <c r="K6" s="124"/>
      <c r="L6" s="124"/>
      <c r="M6" s="124"/>
      <c r="N6" s="124"/>
      <c r="O6" s="124"/>
      <c r="P6" s="123"/>
      <c r="Q6" s="123"/>
      <c r="R6" s="123"/>
      <c r="S6" s="49"/>
      <c r="T6" s="33" t="s">
        <v>38</v>
      </c>
      <c r="U6" s="62"/>
    </row>
    <row r="7" spans="2:21" ht="15">
      <c r="B7" s="3"/>
      <c r="C7" s="4"/>
      <c r="D7" s="4"/>
      <c r="E7" s="4"/>
      <c r="F7" s="4"/>
      <c r="G7" s="4"/>
      <c r="H7" s="4"/>
      <c r="I7" s="34"/>
      <c r="J7" s="34"/>
      <c r="K7" s="34"/>
      <c r="L7" s="34"/>
      <c r="M7" s="34"/>
      <c r="N7" s="4"/>
      <c r="O7" s="19"/>
      <c r="P7" s="19"/>
      <c r="Q7" s="19"/>
      <c r="R7" s="19"/>
      <c r="S7" s="19"/>
      <c r="T7" s="2"/>
      <c r="U7" s="62"/>
    </row>
    <row r="8" spans="2:21" ht="15">
      <c r="B8" s="3"/>
      <c r="C8" s="4"/>
      <c r="D8" s="4"/>
      <c r="E8" s="4"/>
      <c r="F8" s="4"/>
      <c r="G8" s="4"/>
      <c r="H8" s="4"/>
      <c r="I8" s="34"/>
      <c r="J8" s="34"/>
      <c r="K8" s="34"/>
      <c r="L8" s="34"/>
      <c r="M8" s="34"/>
      <c r="N8" s="4"/>
      <c r="O8" s="19"/>
      <c r="P8" s="19"/>
      <c r="Q8" s="19"/>
      <c r="R8" s="19"/>
      <c r="S8" s="19"/>
      <c r="T8" s="5"/>
      <c r="U8" s="62"/>
    </row>
    <row r="9" spans="2:21" ht="15">
      <c r="B9" s="3"/>
      <c r="C9" s="4"/>
      <c r="D9" s="4"/>
      <c r="E9" s="4"/>
      <c r="F9" s="4"/>
      <c r="G9" s="4"/>
      <c r="H9" s="4"/>
      <c r="I9" s="6" t="s">
        <v>2</v>
      </c>
      <c r="J9" s="4"/>
      <c r="K9" s="133" t="s">
        <v>18</v>
      </c>
      <c r="L9" s="133"/>
      <c r="M9" s="133"/>
      <c r="N9" s="133"/>
      <c r="O9" s="4"/>
      <c r="P9" s="19"/>
      <c r="Q9" s="19"/>
      <c r="R9" s="19"/>
      <c r="S9" s="19"/>
      <c r="T9" s="5"/>
      <c r="U9" s="62"/>
    </row>
    <row r="10" spans="2:21" ht="15">
      <c r="B10" s="3"/>
      <c r="C10" s="4"/>
      <c r="D10" s="4"/>
      <c r="E10" s="4"/>
      <c r="F10" s="4"/>
      <c r="G10" s="4"/>
      <c r="H10" s="4"/>
      <c r="I10" s="6" t="s">
        <v>3</v>
      </c>
      <c r="J10" s="4"/>
      <c r="K10" s="133" t="s">
        <v>15</v>
      </c>
      <c r="L10" s="133"/>
      <c r="M10" s="133"/>
      <c r="N10" s="133"/>
      <c r="O10" s="4"/>
      <c r="P10" s="4"/>
      <c r="Q10" s="4"/>
      <c r="R10" s="4"/>
      <c r="S10" s="4"/>
      <c r="T10" s="5"/>
      <c r="U10" s="62"/>
    </row>
    <row r="11" spans="2:21" ht="15">
      <c r="B11" s="3"/>
      <c r="C11" s="4"/>
      <c r="D11" s="4"/>
      <c r="E11" s="4"/>
      <c r="F11" s="4"/>
      <c r="G11" s="4"/>
      <c r="H11" s="4"/>
      <c r="I11" s="6" t="s">
        <v>4</v>
      </c>
      <c r="J11" s="4"/>
      <c r="K11" s="133" t="s">
        <v>16</v>
      </c>
      <c r="L11" s="133"/>
      <c r="M11" s="133"/>
      <c r="N11" s="133"/>
      <c r="O11" s="4"/>
      <c r="P11" s="4"/>
      <c r="Q11" s="4"/>
      <c r="R11" s="4"/>
      <c r="S11" s="4"/>
      <c r="T11" s="5"/>
      <c r="U11" s="62"/>
    </row>
    <row r="12" spans="2:21" ht="15">
      <c r="B12" s="3"/>
      <c r="C12" s="4"/>
      <c r="D12" s="4"/>
      <c r="E12" s="4"/>
      <c r="F12" s="4"/>
      <c r="G12" s="4"/>
      <c r="H12" s="4"/>
      <c r="I12" s="6" t="s">
        <v>29</v>
      </c>
      <c r="J12" s="4"/>
      <c r="K12" s="133" t="s">
        <v>22</v>
      </c>
      <c r="L12" s="133"/>
      <c r="M12" s="133"/>
      <c r="N12" s="133"/>
      <c r="O12" s="4"/>
      <c r="P12" s="4"/>
      <c r="Q12" s="4"/>
      <c r="R12" s="4"/>
      <c r="S12" s="4"/>
      <c r="T12" s="5"/>
      <c r="U12" s="62"/>
    </row>
    <row r="13" spans="2:21" ht="15">
      <c r="B13" s="3"/>
      <c r="C13" s="4"/>
      <c r="D13" s="4"/>
      <c r="E13" s="4"/>
      <c r="F13" s="4"/>
      <c r="G13" s="4"/>
      <c r="H13" s="4"/>
      <c r="I13" s="6" t="s">
        <v>13</v>
      </c>
      <c r="J13" s="4"/>
      <c r="K13" s="133" t="s">
        <v>23</v>
      </c>
      <c r="L13" s="133"/>
      <c r="M13" s="133"/>
      <c r="N13" s="133"/>
      <c r="O13" s="4"/>
      <c r="P13" s="4"/>
      <c r="Q13" s="4"/>
      <c r="R13" s="4"/>
      <c r="S13" s="4"/>
      <c r="T13" s="5"/>
      <c r="U13" s="62"/>
    </row>
    <row r="14" spans="2:21">
      <c r="B14" s="3"/>
      <c r="C14" s="4"/>
      <c r="D14" s="4"/>
      <c r="E14" s="4"/>
      <c r="F14" s="4"/>
      <c r="G14" s="4"/>
      <c r="H14" s="4"/>
      <c r="I14" s="30"/>
      <c r="J14" s="4"/>
      <c r="K14" s="20"/>
      <c r="L14" s="34"/>
      <c r="M14" s="34"/>
      <c r="N14" s="34"/>
      <c r="O14" s="4"/>
      <c r="P14" s="4"/>
      <c r="Q14" s="4"/>
      <c r="R14" s="4"/>
      <c r="S14" s="4"/>
      <c r="T14" s="5"/>
      <c r="U14" s="62"/>
    </row>
    <row r="15" spans="2:21" ht="5.25" customHeight="1">
      <c r="B15" s="3"/>
      <c r="C15" s="9"/>
      <c r="D15" s="9"/>
      <c r="E15" s="9"/>
      <c r="F15" s="9"/>
      <c r="G15" s="9"/>
      <c r="H15" s="9"/>
      <c r="I15" s="9"/>
      <c r="J15" s="7"/>
      <c r="K15" s="7"/>
      <c r="L15" s="4"/>
      <c r="M15" s="4"/>
      <c r="N15" s="4"/>
      <c r="O15" s="4"/>
      <c r="P15" s="4"/>
      <c r="Q15" s="4"/>
      <c r="R15" s="4"/>
      <c r="S15" s="4"/>
      <c r="T15" s="5"/>
      <c r="U15" s="62"/>
    </row>
    <row r="16" spans="2:21" ht="15" customHeight="1">
      <c r="B16" s="3"/>
      <c r="C16" s="143" t="s">
        <v>14</v>
      </c>
      <c r="D16" s="144"/>
      <c r="E16" s="144"/>
      <c r="F16" s="144"/>
      <c r="G16" s="144"/>
      <c r="H16" s="144"/>
      <c r="I16" s="144"/>
      <c r="J16" s="144"/>
      <c r="K16" s="144"/>
      <c r="L16" s="144"/>
      <c r="M16" s="144"/>
      <c r="N16" s="144"/>
      <c r="O16" s="145"/>
      <c r="P16" s="4"/>
      <c r="Q16" s="4"/>
      <c r="R16" s="4"/>
      <c r="S16" s="4"/>
      <c r="T16" s="5"/>
      <c r="U16" s="62"/>
    </row>
    <row r="17" spans="2:21" ht="5.25" customHeight="1">
      <c r="B17" s="3"/>
      <c r="C17" s="7"/>
      <c r="D17" s="7"/>
      <c r="E17" s="7"/>
      <c r="F17" s="7"/>
      <c r="G17" s="7"/>
      <c r="H17" s="7"/>
      <c r="I17" s="7"/>
      <c r="J17" s="7"/>
      <c r="K17" s="7"/>
      <c r="L17" s="7"/>
      <c r="M17" s="7"/>
      <c r="N17" s="7"/>
      <c r="O17" s="7"/>
      <c r="P17" s="4"/>
      <c r="Q17" s="4"/>
      <c r="R17" s="4"/>
      <c r="S17" s="4"/>
      <c r="T17" s="5"/>
      <c r="U17" s="62"/>
    </row>
    <row r="18" spans="2:21" ht="17.25" customHeight="1">
      <c r="B18" s="3"/>
      <c r="C18" s="142" t="s">
        <v>26</v>
      </c>
      <c r="D18" s="142"/>
      <c r="E18" s="142"/>
      <c r="F18" s="142"/>
      <c r="G18" s="142"/>
      <c r="H18" s="142"/>
      <c r="I18" s="142"/>
      <c r="J18" s="142"/>
      <c r="K18" s="142"/>
      <c r="L18" s="142"/>
      <c r="M18" s="142"/>
      <c r="N18" s="142"/>
      <c r="O18" s="142"/>
      <c r="P18" s="4"/>
      <c r="Q18" s="4"/>
      <c r="R18" s="4"/>
      <c r="S18" s="4"/>
      <c r="T18" s="5"/>
      <c r="U18" s="62"/>
    </row>
    <row r="19" spans="2:21" ht="4.5" customHeight="1">
      <c r="B19" s="3"/>
      <c r="C19" s="9"/>
      <c r="D19" s="9"/>
      <c r="E19" s="9"/>
      <c r="F19" s="9"/>
      <c r="G19" s="9"/>
      <c r="H19" s="9"/>
      <c r="I19" s="9"/>
      <c r="J19" s="9"/>
      <c r="K19" s="9"/>
      <c r="L19" s="10"/>
      <c r="M19" s="10"/>
      <c r="N19" s="11"/>
      <c r="O19" s="7"/>
      <c r="P19" s="4"/>
      <c r="Q19" s="4"/>
      <c r="R19" s="4"/>
      <c r="S19" s="4"/>
      <c r="T19" s="5"/>
      <c r="U19" s="62"/>
    </row>
    <row r="20" spans="2:21" ht="15.75" customHeight="1">
      <c r="B20" s="3"/>
      <c r="C20" s="139" t="s">
        <v>11</v>
      </c>
      <c r="D20" s="140"/>
      <c r="E20" s="140"/>
      <c r="F20" s="140"/>
      <c r="G20" s="140"/>
      <c r="H20" s="140"/>
      <c r="I20" s="140"/>
      <c r="J20" s="140"/>
      <c r="K20" s="140"/>
      <c r="L20" s="140"/>
      <c r="M20" s="140"/>
      <c r="N20" s="140"/>
      <c r="O20" s="141"/>
      <c r="P20" s="4"/>
      <c r="Q20" s="4"/>
      <c r="R20" s="4"/>
      <c r="S20" s="4"/>
      <c r="T20" s="5"/>
      <c r="U20" s="62"/>
    </row>
    <row r="21" spans="2:21" ht="6" customHeight="1">
      <c r="B21" s="3"/>
      <c r="C21" s="8"/>
      <c r="D21" s="8"/>
      <c r="E21" s="8"/>
      <c r="F21" s="8"/>
      <c r="G21" s="8"/>
      <c r="H21" s="8"/>
      <c r="I21" s="8"/>
      <c r="J21" s="8"/>
      <c r="K21" s="8"/>
      <c r="L21" s="8"/>
      <c r="M21" s="8"/>
      <c r="N21" s="8"/>
      <c r="O21" s="8"/>
      <c r="P21" s="8"/>
      <c r="Q21" s="8"/>
      <c r="R21" s="8"/>
      <c r="S21" s="8"/>
      <c r="T21" s="5"/>
      <c r="U21" s="62"/>
    </row>
    <row r="22" spans="2:21" ht="29.25" customHeight="1">
      <c r="B22" s="3"/>
      <c r="C22" s="195" t="s">
        <v>25</v>
      </c>
      <c r="D22" s="195"/>
      <c r="E22" s="195"/>
      <c r="F22" s="195"/>
      <c r="G22" s="195"/>
      <c r="H22" s="195"/>
      <c r="I22" s="195"/>
      <c r="J22" s="195"/>
      <c r="K22" s="195"/>
      <c r="L22" s="195"/>
      <c r="M22" s="195"/>
      <c r="N22" s="195"/>
      <c r="O22" s="195"/>
      <c r="P22" s="4"/>
      <c r="Q22" s="4"/>
      <c r="R22" s="4"/>
      <c r="S22" s="4"/>
      <c r="T22" s="5"/>
      <c r="U22" s="62"/>
    </row>
    <row r="23" spans="2:21" ht="15.75" customHeight="1">
      <c r="B23" s="3"/>
      <c r="C23" s="139" t="s">
        <v>17</v>
      </c>
      <c r="D23" s="140"/>
      <c r="E23" s="140"/>
      <c r="F23" s="140"/>
      <c r="G23" s="140"/>
      <c r="H23" s="140"/>
      <c r="I23" s="140"/>
      <c r="J23" s="140"/>
      <c r="K23" s="140"/>
      <c r="L23" s="140"/>
      <c r="M23" s="140"/>
      <c r="N23" s="140"/>
      <c r="O23" s="141"/>
      <c r="P23" s="24"/>
      <c r="Q23" s="24"/>
      <c r="R23" s="24"/>
      <c r="S23" s="24"/>
      <c r="T23" s="5"/>
      <c r="U23" s="62"/>
    </row>
    <row r="24" spans="2:21" ht="5.25" customHeight="1">
      <c r="B24" s="3"/>
      <c r="C24" s="9"/>
      <c r="D24" s="9"/>
      <c r="E24" s="9"/>
      <c r="F24" s="9"/>
      <c r="G24" s="9"/>
      <c r="H24" s="9"/>
      <c r="I24" s="9"/>
      <c r="J24" s="7"/>
      <c r="K24" s="7"/>
      <c r="L24" s="7"/>
      <c r="M24" s="7"/>
      <c r="N24" s="7"/>
      <c r="O24" s="7"/>
      <c r="P24" s="7"/>
      <c r="Q24" s="7"/>
      <c r="R24" s="7"/>
      <c r="S24" s="7"/>
      <c r="T24" s="5"/>
      <c r="U24" s="62"/>
    </row>
    <row r="25" spans="2:21" ht="34.5" customHeight="1">
      <c r="B25" s="3"/>
      <c r="C25" s="142" t="s">
        <v>27</v>
      </c>
      <c r="D25" s="142"/>
      <c r="E25" s="142"/>
      <c r="F25" s="142"/>
      <c r="G25" s="142"/>
      <c r="H25" s="142"/>
      <c r="I25" s="142"/>
      <c r="J25" s="142"/>
      <c r="K25" s="142"/>
      <c r="L25" s="142"/>
      <c r="M25" s="142"/>
      <c r="N25" s="142"/>
      <c r="O25" s="142"/>
      <c r="P25" s="7"/>
      <c r="Q25" s="7"/>
      <c r="R25" s="7"/>
      <c r="S25" s="7"/>
      <c r="T25" s="5"/>
      <c r="U25" s="62"/>
    </row>
    <row r="26" spans="2:21" ht="3.75" customHeight="1">
      <c r="B26" s="3"/>
      <c r="C26" s="4"/>
      <c r="D26" s="4"/>
      <c r="E26" s="18"/>
      <c r="F26" s="18"/>
      <c r="G26" s="18"/>
      <c r="H26" s="18"/>
      <c r="I26" s="18"/>
      <c r="J26" s="18"/>
      <c r="K26" s="18"/>
      <c r="L26" s="18"/>
      <c r="M26" s="18"/>
      <c r="N26" s="18"/>
      <c r="O26" s="7"/>
      <c r="P26" s="7"/>
      <c r="Q26" s="7"/>
      <c r="R26" s="7"/>
      <c r="S26" s="7"/>
      <c r="T26" s="5"/>
      <c r="U26" s="62"/>
    </row>
    <row r="27" spans="2:21" ht="33.75" customHeight="1">
      <c r="B27" s="3"/>
      <c r="C27" s="142" t="s">
        <v>28</v>
      </c>
      <c r="D27" s="142"/>
      <c r="E27" s="142"/>
      <c r="F27" s="142"/>
      <c r="G27" s="142"/>
      <c r="H27" s="142"/>
      <c r="I27" s="142"/>
      <c r="J27" s="142"/>
      <c r="K27" s="142"/>
      <c r="L27" s="142"/>
      <c r="M27" s="142"/>
      <c r="N27" s="142"/>
      <c r="O27" s="142"/>
      <c r="P27" s="30"/>
      <c r="Q27" s="7"/>
      <c r="R27" s="7"/>
      <c r="S27" s="7"/>
      <c r="T27" s="5"/>
      <c r="U27" s="62"/>
    </row>
    <row r="28" spans="2:21" ht="3.75" customHeight="1">
      <c r="B28" s="3"/>
      <c r="C28" s="9"/>
      <c r="D28" s="9"/>
      <c r="E28" s="9"/>
      <c r="F28" s="9"/>
      <c r="G28" s="9"/>
      <c r="H28" s="9"/>
      <c r="I28" s="9"/>
      <c r="J28" s="9"/>
      <c r="K28" s="9"/>
      <c r="L28" s="9"/>
      <c r="M28" s="9"/>
      <c r="N28" s="9"/>
      <c r="O28" s="7"/>
      <c r="P28" s="7"/>
      <c r="Q28" s="7"/>
      <c r="R28" s="7"/>
      <c r="S28" s="7"/>
      <c r="T28" s="5"/>
      <c r="U28" s="62"/>
    </row>
    <row r="29" spans="2:21" ht="5.25" customHeight="1">
      <c r="B29" s="3"/>
      <c r="C29" s="12"/>
      <c r="D29" s="12"/>
      <c r="E29" s="12"/>
      <c r="F29" s="12"/>
      <c r="G29" s="12"/>
      <c r="H29" s="12"/>
      <c r="I29" s="12"/>
      <c r="J29" s="12"/>
      <c r="K29" s="12"/>
      <c r="L29" s="12"/>
      <c r="M29" s="12"/>
      <c r="N29" s="4"/>
      <c r="O29" s="4"/>
      <c r="P29" s="4"/>
      <c r="Q29" s="4"/>
      <c r="R29" s="4"/>
      <c r="S29" s="4"/>
      <c r="T29" s="5"/>
      <c r="U29" s="62"/>
    </row>
    <row r="30" spans="2:21" ht="15.75" customHeight="1">
      <c r="B30" s="3"/>
      <c r="C30" s="143" t="s">
        <v>12</v>
      </c>
      <c r="D30" s="144"/>
      <c r="E30" s="144"/>
      <c r="F30" s="144"/>
      <c r="G30" s="144"/>
      <c r="H30" s="144"/>
      <c r="I30" s="144"/>
      <c r="J30" s="144"/>
      <c r="K30" s="144"/>
      <c r="L30" s="144"/>
      <c r="M30" s="144"/>
      <c r="N30" s="144"/>
      <c r="O30" s="145"/>
      <c r="P30" s="6"/>
      <c r="Q30" s="6"/>
      <c r="R30" s="6"/>
      <c r="S30" s="6"/>
      <c r="T30" s="5"/>
      <c r="U30" s="62"/>
    </row>
    <row r="31" spans="2:21" ht="6" customHeight="1">
      <c r="B31" s="3"/>
      <c r="C31" s="4"/>
      <c r="D31" s="4"/>
      <c r="E31" s="13"/>
      <c r="F31" s="13"/>
      <c r="G31" s="13"/>
      <c r="H31" s="13"/>
      <c r="I31" s="13"/>
      <c r="J31" s="13"/>
      <c r="K31" s="13"/>
      <c r="L31" s="13"/>
      <c r="M31" s="13"/>
      <c r="N31" s="13"/>
      <c r="O31" s="13"/>
      <c r="P31" s="13"/>
      <c r="Q31" s="13"/>
      <c r="R31" s="4"/>
      <c r="S31" s="4"/>
      <c r="T31" s="5"/>
      <c r="U31" s="62"/>
    </row>
    <row r="32" spans="2:21" ht="33" customHeight="1">
      <c r="B32" s="3"/>
      <c r="C32" s="134" t="s">
        <v>32</v>
      </c>
      <c r="D32" s="135" t="s">
        <v>39</v>
      </c>
      <c r="E32" s="146" t="s">
        <v>40</v>
      </c>
      <c r="F32" s="134" t="s">
        <v>41</v>
      </c>
      <c r="G32" s="134" t="s">
        <v>42</v>
      </c>
      <c r="H32" s="134" t="s">
        <v>43</v>
      </c>
      <c r="I32" s="146" t="s">
        <v>44</v>
      </c>
      <c r="J32" s="134" t="s">
        <v>45</v>
      </c>
      <c r="K32" s="134"/>
      <c r="L32" s="134" t="s">
        <v>46</v>
      </c>
      <c r="M32" s="134" t="s">
        <v>47</v>
      </c>
      <c r="N32" s="134" t="s">
        <v>48</v>
      </c>
      <c r="O32" s="134" t="s">
        <v>49</v>
      </c>
      <c r="P32" s="136" t="s">
        <v>50</v>
      </c>
      <c r="Q32" s="151" t="s">
        <v>30</v>
      </c>
      <c r="R32" s="152"/>
      <c r="S32" s="46"/>
      <c r="T32" s="5"/>
      <c r="U32" s="62"/>
    </row>
    <row r="33" spans="2:21" ht="33" customHeight="1">
      <c r="B33" s="3"/>
      <c r="C33" s="134"/>
      <c r="D33" s="194"/>
      <c r="E33" s="146"/>
      <c r="F33" s="134"/>
      <c r="G33" s="134"/>
      <c r="H33" s="134"/>
      <c r="I33" s="146"/>
      <c r="J33" s="48" t="s">
        <v>5</v>
      </c>
      <c r="K33" s="48" t="s">
        <v>6</v>
      </c>
      <c r="L33" s="134"/>
      <c r="M33" s="134"/>
      <c r="N33" s="134"/>
      <c r="O33" s="134"/>
      <c r="P33" s="194"/>
      <c r="Q33" s="50" t="s">
        <v>20</v>
      </c>
      <c r="R33" s="51" t="s">
        <v>19</v>
      </c>
      <c r="S33" s="25" t="s">
        <v>53</v>
      </c>
      <c r="T33" s="25" t="s">
        <v>54</v>
      </c>
      <c r="U33" s="62"/>
    </row>
    <row r="34" spans="2:21" s="14" customFormat="1" ht="33" customHeight="1">
      <c r="B34" s="15"/>
      <c r="C34" s="55">
        <v>1</v>
      </c>
      <c r="D34" s="56"/>
      <c r="E34" s="68" t="s">
        <v>62</v>
      </c>
      <c r="F34" s="57"/>
      <c r="G34" s="68" t="s">
        <v>63</v>
      </c>
      <c r="H34" s="58"/>
      <c r="I34" s="59"/>
      <c r="J34" s="59"/>
      <c r="K34" s="59"/>
      <c r="L34" s="60"/>
      <c r="M34" s="60"/>
      <c r="N34" s="59"/>
      <c r="O34" s="59"/>
      <c r="P34" s="59"/>
      <c r="Q34" s="59"/>
      <c r="R34" s="61"/>
      <c r="S34" s="22">
        <f>IF(H34="Baja",1,IF(H34="Media - baja",2,IF(H34="Media",3,IF(H34="Media - alta",4,5))))</f>
        <v>5</v>
      </c>
      <c r="T34" s="45">
        <f>R34*S34</f>
        <v>0</v>
      </c>
      <c r="U34" s="63"/>
    </row>
    <row r="35" spans="2:21" s="14" customFormat="1" ht="31.5" customHeight="1">
      <c r="B35" s="15"/>
      <c r="C35" s="55">
        <v>2</v>
      </c>
      <c r="D35" s="56"/>
      <c r="E35" s="68" t="s">
        <v>62</v>
      </c>
      <c r="F35" s="57"/>
      <c r="G35" s="68" t="s">
        <v>64</v>
      </c>
      <c r="H35" s="57"/>
      <c r="I35" s="59"/>
      <c r="J35" s="61"/>
      <c r="K35" s="59"/>
      <c r="L35" s="60"/>
      <c r="M35" s="60"/>
      <c r="N35" s="59"/>
      <c r="O35" s="59"/>
      <c r="P35" s="59"/>
      <c r="Q35" s="59"/>
      <c r="R35" s="61"/>
      <c r="S35" s="22">
        <f t="shared" ref="S35:S54" si="0">IF(H35="Baja",1,IF(H35="Media - baja",2,IF(H35="Media",3,IF(H35="Media - alta",4,5))))</f>
        <v>5</v>
      </c>
      <c r="T35" s="45">
        <f t="shared" ref="T35:T54" si="1">R35*S35</f>
        <v>0</v>
      </c>
      <c r="U35" s="63"/>
    </row>
    <row r="36" spans="2:21" s="14" customFormat="1" ht="31.5" customHeight="1">
      <c r="B36" s="15"/>
      <c r="C36" s="55">
        <v>3</v>
      </c>
      <c r="D36" s="56"/>
      <c r="E36" s="68" t="s">
        <v>62</v>
      </c>
      <c r="F36" s="57"/>
      <c r="G36" s="68" t="s">
        <v>65</v>
      </c>
      <c r="H36" s="57"/>
      <c r="I36" s="57"/>
      <c r="J36" s="61"/>
      <c r="K36" s="59"/>
      <c r="L36" s="60"/>
      <c r="M36" s="60"/>
      <c r="N36" s="59"/>
      <c r="O36" s="59"/>
      <c r="P36" s="59"/>
      <c r="Q36" s="59"/>
      <c r="R36" s="61"/>
      <c r="S36" s="22">
        <f t="shared" si="0"/>
        <v>5</v>
      </c>
      <c r="T36" s="45">
        <f t="shared" si="1"/>
        <v>0</v>
      </c>
      <c r="U36" s="63"/>
    </row>
    <row r="37" spans="2:21" s="14" customFormat="1" ht="31.5" customHeight="1">
      <c r="B37" s="15"/>
      <c r="C37" s="55">
        <v>4</v>
      </c>
      <c r="D37" s="56"/>
      <c r="E37" s="57"/>
      <c r="F37" s="57"/>
      <c r="G37" s="57"/>
      <c r="H37" s="57"/>
      <c r="I37" s="57"/>
      <c r="J37" s="61"/>
      <c r="K37" s="59"/>
      <c r="L37" s="60"/>
      <c r="M37" s="60"/>
      <c r="N37" s="59"/>
      <c r="O37" s="59"/>
      <c r="P37" s="59"/>
      <c r="Q37" s="59"/>
      <c r="R37" s="61"/>
      <c r="S37" s="22">
        <f t="shared" si="0"/>
        <v>5</v>
      </c>
      <c r="T37" s="45">
        <f t="shared" si="1"/>
        <v>0</v>
      </c>
      <c r="U37" s="63"/>
    </row>
    <row r="38" spans="2:21" s="14" customFormat="1" ht="31.5" customHeight="1">
      <c r="B38" s="15"/>
      <c r="C38" s="55">
        <v>5</v>
      </c>
      <c r="D38" s="56"/>
      <c r="E38" s="57"/>
      <c r="F38" s="57"/>
      <c r="G38" s="57"/>
      <c r="H38" s="57"/>
      <c r="I38" s="57"/>
      <c r="J38" s="61"/>
      <c r="K38" s="59"/>
      <c r="L38" s="60"/>
      <c r="M38" s="60"/>
      <c r="N38" s="59"/>
      <c r="O38" s="59"/>
      <c r="P38" s="59"/>
      <c r="Q38" s="59"/>
      <c r="R38" s="61"/>
      <c r="S38" s="22">
        <f t="shared" si="0"/>
        <v>5</v>
      </c>
      <c r="T38" s="45">
        <f t="shared" si="1"/>
        <v>0</v>
      </c>
      <c r="U38" s="63"/>
    </row>
    <row r="39" spans="2:21" s="14" customFormat="1" ht="31.5" customHeight="1">
      <c r="B39" s="15"/>
      <c r="C39" s="55">
        <v>6</v>
      </c>
      <c r="D39" s="56"/>
      <c r="E39" s="57"/>
      <c r="F39" s="57"/>
      <c r="G39" s="57"/>
      <c r="H39" s="57"/>
      <c r="I39" s="57"/>
      <c r="J39" s="61"/>
      <c r="K39" s="59"/>
      <c r="L39" s="60"/>
      <c r="M39" s="60"/>
      <c r="N39" s="59"/>
      <c r="O39" s="59"/>
      <c r="P39" s="59"/>
      <c r="Q39" s="59"/>
      <c r="R39" s="61"/>
      <c r="S39" s="22">
        <f t="shared" si="0"/>
        <v>5</v>
      </c>
      <c r="T39" s="45">
        <f t="shared" si="1"/>
        <v>0</v>
      </c>
      <c r="U39" s="63"/>
    </row>
    <row r="40" spans="2:21" s="14" customFormat="1" ht="31.5" customHeight="1">
      <c r="B40" s="15"/>
      <c r="C40" s="55">
        <v>7</v>
      </c>
      <c r="D40" s="56"/>
      <c r="E40" s="57"/>
      <c r="F40" s="57"/>
      <c r="G40" s="57"/>
      <c r="H40" s="57"/>
      <c r="I40" s="57"/>
      <c r="J40" s="61"/>
      <c r="K40" s="59"/>
      <c r="L40" s="60"/>
      <c r="M40" s="60"/>
      <c r="N40" s="59"/>
      <c r="O40" s="59"/>
      <c r="P40" s="59"/>
      <c r="Q40" s="59"/>
      <c r="R40" s="61"/>
      <c r="S40" s="22">
        <f t="shared" si="0"/>
        <v>5</v>
      </c>
      <c r="T40" s="45">
        <f t="shared" si="1"/>
        <v>0</v>
      </c>
      <c r="U40" s="63"/>
    </row>
    <row r="41" spans="2:21" s="14" customFormat="1" ht="31.5" customHeight="1">
      <c r="B41" s="15"/>
      <c r="C41" s="55">
        <v>8</v>
      </c>
      <c r="D41" s="56"/>
      <c r="E41" s="57"/>
      <c r="F41" s="57"/>
      <c r="G41" s="57"/>
      <c r="H41" s="57"/>
      <c r="I41" s="57"/>
      <c r="J41" s="61"/>
      <c r="K41" s="59"/>
      <c r="L41" s="60"/>
      <c r="M41" s="60"/>
      <c r="N41" s="59"/>
      <c r="O41" s="59"/>
      <c r="P41" s="59"/>
      <c r="Q41" s="59"/>
      <c r="R41" s="61"/>
      <c r="S41" s="22">
        <f t="shared" si="0"/>
        <v>5</v>
      </c>
      <c r="T41" s="45">
        <f t="shared" si="1"/>
        <v>0</v>
      </c>
      <c r="U41" s="63"/>
    </row>
    <row r="42" spans="2:21" s="14" customFormat="1" ht="31.5" customHeight="1">
      <c r="B42" s="15"/>
      <c r="C42" s="55">
        <v>9</v>
      </c>
      <c r="D42" s="56"/>
      <c r="E42" s="57"/>
      <c r="F42" s="57"/>
      <c r="G42" s="57"/>
      <c r="H42" s="57"/>
      <c r="I42" s="57"/>
      <c r="J42" s="61"/>
      <c r="K42" s="59"/>
      <c r="L42" s="60"/>
      <c r="M42" s="60"/>
      <c r="N42" s="59"/>
      <c r="O42" s="59"/>
      <c r="P42" s="59"/>
      <c r="Q42" s="59"/>
      <c r="R42" s="61"/>
      <c r="S42" s="22">
        <f t="shared" si="0"/>
        <v>5</v>
      </c>
      <c r="T42" s="45">
        <f t="shared" si="1"/>
        <v>0</v>
      </c>
      <c r="U42" s="63"/>
    </row>
    <row r="43" spans="2:21" s="14" customFormat="1" ht="31.5" customHeight="1">
      <c r="B43" s="15"/>
      <c r="C43" s="55">
        <v>10</v>
      </c>
      <c r="D43" s="56"/>
      <c r="E43" s="57"/>
      <c r="F43" s="57"/>
      <c r="G43" s="57"/>
      <c r="H43" s="57"/>
      <c r="I43" s="57"/>
      <c r="J43" s="61"/>
      <c r="K43" s="59"/>
      <c r="L43" s="60"/>
      <c r="M43" s="60"/>
      <c r="N43" s="59"/>
      <c r="O43" s="59"/>
      <c r="P43" s="59"/>
      <c r="Q43" s="59"/>
      <c r="R43" s="61"/>
      <c r="S43" s="22">
        <f t="shared" si="0"/>
        <v>5</v>
      </c>
      <c r="T43" s="45">
        <f t="shared" si="1"/>
        <v>0</v>
      </c>
      <c r="U43" s="63"/>
    </row>
    <row r="44" spans="2:21" s="14" customFormat="1" ht="31.5" customHeight="1">
      <c r="B44" s="15"/>
      <c r="C44" s="55">
        <v>11</v>
      </c>
      <c r="D44" s="56"/>
      <c r="E44" s="57"/>
      <c r="F44" s="57"/>
      <c r="G44" s="57"/>
      <c r="H44" s="57"/>
      <c r="I44" s="57"/>
      <c r="J44" s="61"/>
      <c r="K44" s="59"/>
      <c r="L44" s="60"/>
      <c r="M44" s="60"/>
      <c r="N44" s="59"/>
      <c r="O44" s="59"/>
      <c r="P44" s="59"/>
      <c r="Q44" s="59"/>
      <c r="R44" s="61"/>
      <c r="S44" s="22">
        <f t="shared" si="0"/>
        <v>5</v>
      </c>
      <c r="T44" s="45">
        <f t="shared" si="1"/>
        <v>0</v>
      </c>
      <c r="U44" s="63"/>
    </row>
    <row r="45" spans="2:21" s="14" customFormat="1" ht="31.5" customHeight="1">
      <c r="B45" s="15"/>
      <c r="C45" s="55">
        <v>12</v>
      </c>
      <c r="D45" s="56"/>
      <c r="E45" s="57"/>
      <c r="F45" s="57"/>
      <c r="G45" s="57"/>
      <c r="H45" s="57"/>
      <c r="I45" s="57"/>
      <c r="J45" s="61"/>
      <c r="K45" s="59"/>
      <c r="L45" s="60"/>
      <c r="M45" s="60"/>
      <c r="N45" s="59"/>
      <c r="O45" s="59"/>
      <c r="P45" s="59"/>
      <c r="Q45" s="59"/>
      <c r="R45" s="61"/>
      <c r="S45" s="22">
        <f t="shared" si="0"/>
        <v>5</v>
      </c>
      <c r="T45" s="45">
        <f t="shared" si="1"/>
        <v>0</v>
      </c>
      <c r="U45" s="63"/>
    </row>
    <row r="46" spans="2:21" s="14" customFormat="1" ht="31.5" customHeight="1">
      <c r="B46" s="15"/>
      <c r="C46" s="55">
        <v>13</v>
      </c>
      <c r="D46" s="56"/>
      <c r="E46" s="57"/>
      <c r="F46" s="57"/>
      <c r="G46" s="57"/>
      <c r="H46" s="57"/>
      <c r="I46" s="57"/>
      <c r="J46" s="61"/>
      <c r="K46" s="59"/>
      <c r="L46" s="60"/>
      <c r="M46" s="60"/>
      <c r="N46" s="59"/>
      <c r="O46" s="59"/>
      <c r="P46" s="59"/>
      <c r="Q46" s="59"/>
      <c r="R46" s="61"/>
      <c r="S46" s="22">
        <f t="shared" si="0"/>
        <v>5</v>
      </c>
      <c r="T46" s="45">
        <f t="shared" si="1"/>
        <v>0</v>
      </c>
      <c r="U46" s="63"/>
    </row>
    <row r="47" spans="2:21" s="14" customFormat="1" ht="31.5" customHeight="1">
      <c r="B47" s="15"/>
      <c r="C47" s="55">
        <v>14</v>
      </c>
      <c r="D47" s="56"/>
      <c r="E47" s="57"/>
      <c r="F47" s="57"/>
      <c r="G47" s="57"/>
      <c r="H47" s="57"/>
      <c r="I47" s="57"/>
      <c r="J47" s="61"/>
      <c r="K47" s="59"/>
      <c r="L47" s="60"/>
      <c r="M47" s="60"/>
      <c r="N47" s="59"/>
      <c r="O47" s="59"/>
      <c r="P47" s="59"/>
      <c r="Q47" s="59"/>
      <c r="R47" s="61"/>
      <c r="S47" s="22"/>
      <c r="T47" s="45"/>
      <c r="U47" s="63"/>
    </row>
    <row r="48" spans="2:21" s="14" customFormat="1" ht="31.5" customHeight="1">
      <c r="B48" s="15"/>
      <c r="C48" s="55">
        <v>15</v>
      </c>
      <c r="D48" s="56"/>
      <c r="E48" s="57"/>
      <c r="F48" s="57"/>
      <c r="G48" s="57"/>
      <c r="H48" s="57"/>
      <c r="I48" s="57"/>
      <c r="J48" s="61"/>
      <c r="K48" s="59"/>
      <c r="L48" s="60"/>
      <c r="M48" s="60"/>
      <c r="N48" s="59"/>
      <c r="O48" s="59"/>
      <c r="P48" s="59"/>
      <c r="Q48" s="59"/>
      <c r="R48" s="61"/>
      <c r="S48" s="22"/>
      <c r="T48" s="45"/>
      <c r="U48" s="63"/>
    </row>
    <row r="49" spans="1:21" s="14" customFormat="1" ht="31.5" customHeight="1">
      <c r="B49" s="15"/>
      <c r="C49" s="55">
        <v>16</v>
      </c>
      <c r="D49" s="56"/>
      <c r="E49" s="57"/>
      <c r="F49" s="57"/>
      <c r="G49" s="57"/>
      <c r="H49" s="57"/>
      <c r="I49" s="57"/>
      <c r="J49" s="61"/>
      <c r="K49" s="59"/>
      <c r="L49" s="60"/>
      <c r="M49" s="60"/>
      <c r="N49" s="59"/>
      <c r="O49" s="59"/>
      <c r="P49" s="59"/>
      <c r="Q49" s="59"/>
      <c r="R49" s="61"/>
      <c r="S49" s="22"/>
      <c r="T49" s="45"/>
      <c r="U49" s="63"/>
    </row>
    <row r="50" spans="1:21" s="14" customFormat="1" ht="31.5" customHeight="1">
      <c r="B50" s="15"/>
      <c r="C50" s="55">
        <v>17</v>
      </c>
      <c r="D50" s="56"/>
      <c r="E50" s="57"/>
      <c r="F50" s="57"/>
      <c r="G50" s="57"/>
      <c r="H50" s="57"/>
      <c r="I50" s="57"/>
      <c r="J50" s="61"/>
      <c r="K50" s="59"/>
      <c r="L50" s="60"/>
      <c r="M50" s="60"/>
      <c r="N50" s="59"/>
      <c r="O50" s="59"/>
      <c r="P50" s="59"/>
      <c r="Q50" s="59"/>
      <c r="R50" s="61"/>
      <c r="S50" s="22"/>
      <c r="T50" s="45"/>
      <c r="U50" s="63"/>
    </row>
    <row r="51" spans="1:21" s="14" customFormat="1" ht="31.5" customHeight="1">
      <c r="B51" s="15"/>
      <c r="C51" s="55">
        <v>18</v>
      </c>
      <c r="D51" s="56"/>
      <c r="E51" s="57"/>
      <c r="F51" s="57"/>
      <c r="G51" s="57"/>
      <c r="H51" s="57"/>
      <c r="I51" s="57"/>
      <c r="J51" s="61"/>
      <c r="K51" s="59"/>
      <c r="L51" s="60"/>
      <c r="M51" s="60"/>
      <c r="N51" s="59"/>
      <c r="O51" s="59"/>
      <c r="P51" s="59"/>
      <c r="Q51" s="59"/>
      <c r="R51" s="61"/>
      <c r="S51" s="22"/>
      <c r="T51" s="45"/>
      <c r="U51" s="63"/>
    </row>
    <row r="52" spans="1:21" s="14" customFormat="1" ht="31.5" customHeight="1">
      <c r="B52" s="15"/>
      <c r="C52" s="55">
        <v>19</v>
      </c>
      <c r="D52" s="56"/>
      <c r="E52" s="57"/>
      <c r="F52" s="57"/>
      <c r="G52" s="57"/>
      <c r="H52" s="57"/>
      <c r="I52" s="57"/>
      <c r="J52" s="61"/>
      <c r="K52" s="59"/>
      <c r="L52" s="60"/>
      <c r="M52" s="60"/>
      <c r="N52" s="59"/>
      <c r="O52" s="59"/>
      <c r="P52" s="59"/>
      <c r="Q52" s="59"/>
      <c r="R52" s="61"/>
      <c r="S52" s="22"/>
      <c r="T52" s="45"/>
      <c r="U52" s="63"/>
    </row>
    <row r="53" spans="1:21" s="14" customFormat="1" ht="31.5" customHeight="1">
      <c r="B53" s="15"/>
      <c r="C53" s="55">
        <v>20</v>
      </c>
      <c r="D53" s="56"/>
      <c r="E53" s="57"/>
      <c r="F53" s="57"/>
      <c r="G53" s="57"/>
      <c r="H53" s="57"/>
      <c r="I53" s="57"/>
      <c r="J53" s="61"/>
      <c r="K53" s="59"/>
      <c r="L53" s="60"/>
      <c r="M53" s="60"/>
      <c r="N53" s="59"/>
      <c r="O53" s="59"/>
      <c r="P53" s="59"/>
      <c r="Q53" s="59"/>
      <c r="R53" s="61"/>
      <c r="S53" s="22">
        <f t="shared" si="0"/>
        <v>5</v>
      </c>
      <c r="T53" s="45">
        <f t="shared" si="1"/>
        <v>0</v>
      </c>
      <c r="U53" s="63"/>
    </row>
    <row r="54" spans="1:21" s="14" customFormat="1" ht="31.5" customHeight="1">
      <c r="B54" s="15"/>
      <c r="C54" s="55" t="s">
        <v>31</v>
      </c>
      <c r="D54" s="56"/>
      <c r="E54" s="57"/>
      <c r="F54" s="57"/>
      <c r="G54" s="57"/>
      <c r="H54" s="57"/>
      <c r="I54" s="57"/>
      <c r="J54" s="61"/>
      <c r="K54" s="59"/>
      <c r="L54" s="60"/>
      <c r="M54" s="60"/>
      <c r="N54" s="59"/>
      <c r="O54" s="59"/>
      <c r="P54" s="59"/>
      <c r="Q54" s="59"/>
      <c r="R54" s="61"/>
      <c r="S54" s="22">
        <f t="shared" si="0"/>
        <v>5</v>
      </c>
      <c r="T54" s="45">
        <f t="shared" si="1"/>
        <v>0</v>
      </c>
      <c r="U54" s="63"/>
    </row>
    <row r="55" spans="1:21" s="14" customFormat="1" ht="31.5" customHeight="1">
      <c r="B55" s="15"/>
      <c r="C55" s="39"/>
      <c r="D55" s="39"/>
      <c r="E55" s="38"/>
      <c r="F55" s="38"/>
      <c r="G55" s="38"/>
      <c r="H55" s="40"/>
      <c r="I55" s="38"/>
      <c r="J55" s="41"/>
      <c r="K55" s="38"/>
      <c r="L55" s="42"/>
      <c r="M55" s="42"/>
      <c r="N55" s="38"/>
      <c r="O55" s="38"/>
      <c r="P55" s="38"/>
      <c r="Q55" s="38"/>
      <c r="R55" s="43"/>
      <c r="S55" s="43"/>
      <c r="T55" s="43"/>
      <c r="U55" s="63"/>
    </row>
    <row r="56" spans="1:21" ht="21.75" customHeight="1">
      <c r="B56" s="65"/>
      <c r="C56" s="66"/>
      <c r="D56" s="66"/>
      <c r="E56" s="66"/>
      <c r="F56" s="66"/>
      <c r="G56" s="66"/>
      <c r="H56" s="66"/>
      <c r="I56" s="66"/>
      <c r="J56" s="66"/>
      <c r="K56" s="66"/>
      <c r="L56" s="66"/>
      <c r="M56" s="66"/>
      <c r="N56" s="66"/>
      <c r="O56" s="66"/>
      <c r="P56" s="66"/>
      <c r="Q56" s="66"/>
      <c r="R56" s="66"/>
      <c r="S56" s="66"/>
      <c r="T56" s="67"/>
      <c r="U56" s="62"/>
    </row>
    <row r="57" spans="1:21" ht="21.75" customHeight="1">
      <c r="A57" s="16"/>
      <c r="B57" s="159" t="s">
        <v>7</v>
      </c>
      <c r="C57" s="160"/>
      <c r="D57" s="160"/>
      <c r="E57" s="160"/>
      <c r="F57" s="160"/>
      <c r="G57" s="160"/>
      <c r="H57" s="160"/>
      <c r="I57" s="160"/>
      <c r="J57" s="160"/>
      <c r="K57" s="160"/>
      <c r="L57" s="160"/>
      <c r="M57" s="160"/>
      <c r="N57" s="160"/>
      <c r="O57" s="160"/>
      <c r="P57" s="160"/>
      <c r="Q57" s="160"/>
      <c r="R57" s="160"/>
      <c r="S57" s="160"/>
      <c r="T57" s="160"/>
      <c r="U57" s="161"/>
    </row>
    <row r="58" spans="1:21" ht="21.75" customHeight="1">
      <c r="A58" s="17"/>
      <c r="B58" s="156" t="s">
        <v>8</v>
      </c>
      <c r="C58" s="157"/>
      <c r="D58" s="157"/>
      <c r="E58" s="157"/>
      <c r="F58" s="157"/>
      <c r="G58" s="157"/>
      <c r="H58" s="157"/>
      <c r="I58" s="157"/>
      <c r="J58" s="157"/>
      <c r="K58" s="157"/>
      <c r="L58" s="157"/>
      <c r="M58" s="157"/>
      <c r="N58" s="157"/>
      <c r="O58" s="157"/>
      <c r="P58" s="157"/>
      <c r="Q58" s="157"/>
      <c r="R58" s="157"/>
      <c r="S58" s="157"/>
      <c r="T58" s="157"/>
      <c r="U58" s="158"/>
    </row>
    <row r="59" spans="1:21" ht="21.75" customHeight="1">
      <c r="B59" s="125" t="s">
        <v>9</v>
      </c>
      <c r="C59" s="126"/>
      <c r="D59" s="127"/>
      <c r="E59" s="128" t="s">
        <v>33</v>
      </c>
      <c r="F59" s="128"/>
      <c r="G59" s="128"/>
      <c r="H59" s="128" t="s">
        <v>51</v>
      </c>
      <c r="I59" s="128"/>
      <c r="J59" s="129">
        <v>3</v>
      </c>
      <c r="K59" s="130"/>
      <c r="L59" s="130"/>
      <c r="M59" s="131" t="s">
        <v>10</v>
      </c>
      <c r="N59" s="131"/>
      <c r="O59" s="131"/>
      <c r="P59" s="153">
        <v>43343</v>
      </c>
      <c r="Q59" s="154"/>
      <c r="R59" s="154"/>
      <c r="S59" s="154"/>
      <c r="T59" s="154"/>
      <c r="U59" s="155"/>
    </row>
    <row r="60" spans="1:21" ht="80.25" customHeight="1">
      <c r="B60" s="148"/>
      <c r="C60" s="149"/>
      <c r="D60" s="149"/>
      <c r="E60" s="149"/>
      <c r="F60" s="149"/>
      <c r="G60" s="149"/>
      <c r="H60" s="149"/>
      <c r="I60" s="149"/>
      <c r="J60" s="150"/>
      <c r="K60" s="150"/>
      <c r="L60" s="150"/>
      <c r="M60" s="149"/>
      <c r="N60" s="149"/>
      <c r="O60" s="149"/>
      <c r="P60" s="150"/>
      <c r="Q60" s="150"/>
      <c r="R60" s="150"/>
      <c r="S60" s="150"/>
      <c r="T60" s="150"/>
      <c r="U60" s="64"/>
    </row>
    <row r="95" spans="21:21" ht="15.75" customHeight="1">
      <c r="U95" s="18"/>
    </row>
    <row r="96" spans="21:21">
      <c r="U96" s="18"/>
    </row>
    <row r="97" spans="21:21" ht="15.75" customHeight="1">
      <c r="U97" s="18"/>
    </row>
    <row r="98" spans="21:21">
      <c r="U98" s="9"/>
    </row>
    <row r="99" spans="21:21" ht="15.75" customHeight="1">
      <c r="U99" s="18"/>
    </row>
  </sheetData>
  <mergeCells count="39">
    <mergeCell ref="C22:O22"/>
    <mergeCell ref="C2:E6"/>
    <mergeCell ref="F2:O6"/>
    <mergeCell ref="P2:R6"/>
    <mergeCell ref="K9:N9"/>
    <mergeCell ref="K10:N10"/>
    <mergeCell ref="K11:N11"/>
    <mergeCell ref="K12:N12"/>
    <mergeCell ref="K13:N13"/>
    <mergeCell ref="C16:O16"/>
    <mergeCell ref="C18:O18"/>
    <mergeCell ref="C20:O20"/>
    <mergeCell ref="O32:O33"/>
    <mergeCell ref="C23:O23"/>
    <mergeCell ref="C25:O25"/>
    <mergeCell ref="C27:O27"/>
    <mergeCell ref="C30:O30"/>
    <mergeCell ref="C32:C33"/>
    <mergeCell ref="D32:D33"/>
    <mergeCell ref="E32:E33"/>
    <mergeCell ref="F32:F33"/>
    <mergeCell ref="G32:G33"/>
    <mergeCell ref="H32:H33"/>
    <mergeCell ref="B60:T60"/>
    <mergeCell ref="P32:P33"/>
    <mergeCell ref="Q32:R32"/>
    <mergeCell ref="B57:U57"/>
    <mergeCell ref="B58:U58"/>
    <mergeCell ref="B59:D59"/>
    <mergeCell ref="E59:G59"/>
    <mergeCell ref="H59:I59"/>
    <mergeCell ref="J59:L59"/>
    <mergeCell ref="M59:O59"/>
    <mergeCell ref="P59:U59"/>
    <mergeCell ref="I32:I33"/>
    <mergeCell ref="J32:K32"/>
    <mergeCell ref="L32:L33"/>
    <mergeCell ref="M32:M33"/>
    <mergeCell ref="N32:N33"/>
  </mergeCells>
  <dataValidations count="1">
    <dataValidation type="list" allowBlank="1" showInputMessage="1" showErrorMessage="1" sqref="H34:H55" xr:uid="{00000000-0002-0000-0500-000000000000}">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S37"/>
  <sheetViews>
    <sheetView topLeftCell="A28" zoomScale="55" zoomScaleNormal="55" workbookViewId="0">
      <selection activeCell="B37" sqref="B37:Q37"/>
    </sheetView>
  </sheetViews>
  <sheetFormatPr baseColWidth="10" defaultRowHeight="14.25"/>
  <cols>
    <col min="1" max="1" width="1.5703125" style="1" customWidth="1"/>
    <col min="2" max="2" width="1.140625" style="1" customWidth="1"/>
    <col min="3" max="3" width="4.5703125" style="1" customWidth="1"/>
    <col min="4" max="4" width="32.85546875" style="1" customWidth="1"/>
    <col min="5" max="5" width="30.85546875" style="1" customWidth="1"/>
    <col min="6" max="6" width="21.5703125" style="1" customWidth="1"/>
    <col min="7" max="7" width="18.85546875" style="1" customWidth="1"/>
    <col min="8" max="8" width="15.7109375" style="1" customWidth="1"/>
    <col min="9" max="9" width="24.140625" style="1" customWidth="1"/>
    <col min="10" max="10" width="15.7109375" style="1" customWidth="1"/>
    <col min="11" max="11" width="26.5703125" style="1" hidden="1" customWidth="1"/>
    <col min="12" max="12" width="24" style="1" hidden="1" customWidth="1"/>
    <col min="13" max="13" width="23.140625" style="1" customWidth="1"/>
    <col min="14" max="14" width="18.140625" style="1" customWidth="1"/>
    <col min="15" max="15" width="40.7109375" style="1" customWidth="1"/>
    <col min="16" max="16" width="26.5703125" style="1" customWidth="1"/>
    <col min="17" max="17" width="25.42578125" style="1" customWidth="1"/>
    <col min="18" max="18" width="25.7109375" style="1" hidden="1" customWidth="1"/>
    <col min="19" max="19" width="20.5703125" style="1" hidden="1" customWidth="1"/>
    <col min="20" max="20" width="5.85546875" style="1" customWidth="1"/>
    <col min="21" max="16384" width="11.42578125" style="1"/>
  </cols>
  <sheetData>
    <row r="1" spans="2:19" ht="9" customHeight="1"/>
    <row r="2" spans="2:19" ht="15" customHeight="1">
      <c r="B2" s="78"/>
      <c r="C2" s="167"/>
      <c r="D2" s="168"/>
      <c r="E2" s="173" t="s">
        <v>0</v>
      </c>
      <c r="F2" s="174"/>
      <c r="G2" s="174"/>
      <c r="H2" s="174"/>
      <c r="I2" s="174"/>
      <c r="J2" s="174"/>
      <c r="K2" s="174"/>
      <c r="L2" s="174"/>
      <c r="M2" s="174"/>
      <c r="N2" s="175"/>
      <c r="O2" s="123" t="s">
        <v>1</v>
      </c>
      <c r="P2" s="123"/>
      <c r="Q2" s="123"/>
      <c r="R2" s="49"/>
      <c r="S2" s="31" t="s">
        <v>34</v>
      </c>
    </row>
    <row r="3" spans="2:19" ht="12.75" customHeight="1">
      <c r="B3" s="79"/>
      <c r="C3" s="169"/>
      <c r="D3" s="170"/>
      <c r="E3" s="176"/>
      <c r="F3" s="177"/>
      <c r="G3" s="177"/>
      <c r="H3" s="177"/>
      <c r="I3" s="177"/>
      <c r="J3" s="177"/>
      <c r="K3" s="177"/>
      <c r="L3" s="177"/>
      <c r="M3" s="177"/>
      <c r="N3" s="178"/>
      <c r="O3" s="123"/>
      <c r="P3" s="123"/>
      <c r="Q3" s="123"/>
      <c r="R3" s="49"/>
      <c r="S3" s="32" t="s">
        <v>35</v>
      </c>
    </row>
    <row r="4" spans="2:19" ht="12.75" customHeight="1">
      <c r="B4" s="79"/>
      <c r="C4" s="169"/>
      <c r="D4" s="170"/>
      <c r="E4" s="176"/>
      <c r="F4" s="177"/>
      <c r="G4" s="177"/>
      <c r="H4" s="177"/>
      <c r="I4" s="177"/>
      <c r="J4" s="177"/>
      <c r="K4" s="177"/>
      <c r="L4" s="177"/>
      <c r="M4" s="177"/>
      <c r="N4" s="178"/>
      <c r="O4" s="123"/>
      <c r="P4" s="123"/>
      <c r="Q4" s="123"/>
      <c r="R4" s="49"/>
      <c r="S4" s="32" t="s">
        <v>36</v>
      </c>
    </row>
    <row r="5" spans="2:19" ht="12.75" customHeight="1">
      <c r="B5" s="79"/>
      <c r="C5" s="169"/>
      <c r="D5" s="170"/>
      <c r="E5" s="176"/>
      <c r="F5" s="177"/>
      <c r="G5" s="177"/>
      <c r="H5" s="177"/>
      <c r="I5" s="177"/>
      <c r="J5" s="177"/>
      <c r="K5" s="177"/>
      <c r="L5" s="177"/>
      <c r="M5" s="177"/>
      <c r="N5" s="178"/>
      <c r="O5" s="123"/>
      <c r="P5" s="123"/>
      <c r="Q5" s="123"/>
      <c r="R5" s="49"/>
      <c r="S5" s="32" t="s">
        <v>37</v>
      </c>
    </row>
    <row r="6" spans="2:19" ht="12.75" customHeight="1">
      <c r="B6" s="80"/>
      <c r="C6" s="171"/>
      <c r="D6" s="172"/>
      <c r="E6" s="179"/>
      <c r="F6" s="180"/>
      <c r="G6" s="180"/>
      <c r="H6" s="180"/>
      <c r="I6" s="180"/>
      <c r="J6" s="180"/>
      <c r="K6" s="180"/>
      <c r="L6" s="180"/>
      <c r="M6" s="180"/>
      <c r="N6" s="181"/>
      <c r="O6" s="123"/>
      <c r="P6" s="123"/>
      <c r="Q6" s="123"/>
      <c r="R6" s="49"/>
      <c r="S6" s="33" t="s">
        <v>38</v>
      </c>
    </row>
    <row r="7" spans="2:19" ht="15">
      <c r="B7" s="81"/>
      <c r="C7" s="4"/>
      <c r="D7" s="4"/>
      <c r="E7" s="4"/>
      <c r="F7" s="4"/>
      <c r="G7" s="4"/>
      <c r="H7" s="4"/>
      <c r="I7" s="4"/>
      <c r="J7" s="4"/>
      <c r="K7" s="34"/>
      <c r="L7" s="34"/>
      <c r="M7" s="34"/>
      <c r="N7" s="34"/>
      <c r="O7" s="34"/>
      <c r="P7" s="4"/>
      <c r="Q7" s="73"/>
      <c r="R7" s="19"/>
      <c r="S7" s="2"/>
    </row>
    <row r="8" spans="2:19" ht="6" customHeight="1">
      <c r="B8" s="81"/>
      <c r="C8" s="4"/>
      <c r="D8" s="4"/>
      <c r="E8" s="13"/>
      <c r="F8" s="13"/>
      <c r="G8" s="13"/>
      <c r="H8" s="13"/>
      <c r="I8" s="13"/>
      <c r="J8" s="13"/>
      <c r="K8" s="13"/>
      <c r="L8" s="13"/>
      <c r="M8" s="13"/>
      <c r="N8" s="13"/>
      <c r="O8" s="13"/>
      <c r="P8" s="13"/>
      <c r="Q8" s="74"/>
      <c r="R8" s="4"/>
      <c r="S8" s="5"/>
    </row>
    <row r="9" spans="2:19" ht="33" customHeight="1">
      <c r="B9" s="81"/>
      <c r="C9" s="134" t="s">
        <v>32</v>
      </c>
      <c r="D9" s="146" t="s">
        <v>40</v>
      </c>
      <c r="E9" s="134" t="s">
        <v>42</v>
      </c>
      <c r="F9" s="134" t="s">
        <v>43</v>
      </c>
      <c r="G9" s="151" t="s">
        <v>60</v>
      </c>
      <c r="H9" s="152"/>
      <c r="I9" s="182" t="s">
        <v>61</v>
      </c>
      <c r="J9" s="182"/>
      <c r="K9" s="46"/>
      <c r="L9" s="5"/>
      <c r="M9" s="4"/>
      <c r="N9" s="166" t="s">
        <v>66</v>
      </c>
      <c r="O9" s="166"/>
      <c r="P9" s="4"/>
      <c r="Q9" s="62"/>
    </row>
    <row r="10" spans="2:19" ht="42" customHeight="1">
      <c r="B10" s="81"/>
      <c r="C10" s="134"/>
      <c r="D10" s="146"/>
      <c r="E10" s="134"/>
      <c r="F10" s="134"/>
      <c r="G10" s="50" t="s">
        <v>20</v>
      </c>
      <c r="H10" s="51" t="s">
        <v>56</v>
      </c>
      <c r="I10" s="25" t="s">
        <v>58</v>
      </c>
      <c r="J10" s="25" t="s">
        <v>57</v>
      </c>
      <c r="K10" s="25" t="s">
        <v>53</v>
      </c>
      <c r="L10" s="25" t="s">
        <v>54</v>
      </c>
      <c r="M10" s="4"/>
      <c r="N10" s="52" t="s">
        <v>52</v>
      </c>
      <c r="O10" s="53" t="s">
        <v>55</v>
      </c>
      <c r="P10" s="75"/>
      <c r="Q10" s="62"/>
    </row>
    <row r="11" spans="2:19" s="14" customFormat="1" ht="33" customHeight="1">
      <c r="B11" s="82"/>
      <c r="C11" s="21">
        <v>1</v>
      </c>
      <c r="D11" s="47" t="e">
        <f>'RG1'!#REF!</f>
        <v>#REF!</v>
      </c>
      <c r="E11" s="47" t="e">
        <f>'RG1'!#REF!</f>
        <v>#REF!</v>
      </c>
      <c r="F11" s="54" t="e">
        <f>'RG1'!#REF!</f>
        <v>#REF!</v>
      </c>
      <c r="G11" s="22" t="e">
        <f>'RG1'!#REF!</f>
        <v>#REF!</v>
      </c>
      <c r="H11" s="23" t="e">
        <f>'RG1'!#REF!</f>
        <v>#REF!</v>
      </c>
      <c r="I11" s="22"/>
      <c r="J11" s="23"/>
      <c r="K11" s="22" t="e">
        <f t="shared" ref="K11:K31" si="0">IF(F11="Baja",1,IF(F11="Media - baja",2,IF(F11="Media",3,IF(F11="Media - alta",4,5))))</f>
        <v>#REF!</v>
      </c>
      <c r="L11" s="45" t="e">
        <f t="shared" ref="L11:L31" si="1">J11*K11</f>
        <v>#REF!</v>
      </c>
      <c r="M11" s="75"/>
      <c r="N11" s="22" t="str">
        <f>IFERROR(INDEX($D$11:$D$31,MATCH(0,INDEX(COUNTIF($N$10:N10,$D$11:$D$31),),)),"")</f>
        <v/>
      </c>
      <c r="O11" s="69" t="e">
        <f t="shared" ref="O11:O25" si="2">SUMIFS($L$11:$L$31,$D$11:$D$31,N11)/SUMIFS($K$11:$K$31,$D$11:$D$31,N11)</f>
        <v>#DIV/0!</v>
      </c>
      <c r="P11" s="75"/>
      <c r="Q11" s="63"/>
    </row>
    <row r="12" spans="2:19" s="14" customFormat="1" ht="31.5" customHeight="1">
      <c r="B12" s="82"/>
      <c r="C12" s="21">
        <v>2</v>
      </c>
      <c r="D12" s="47" t="e">
        <f>'RG1'!#REF!</f>
        <v>#REF!</v>
      </c>
      <c r="E12" s="47" t="e">
        <f>'RG1'!#REF!</f>
        <v>#REF!</v>
      </c>
      <c r="F12" s="54" t="e">
        <f>'RG1'!#REF!</f>
        <v>#REF!</v>
      </c>
      <c r="G12" s="22" t="e">
        <f>'RG1'!#REF!</f>
        <v>#REF!</v>
      </c>
      <c r="H12" s="23" t="e">
        <f>'RG1'!#REF!</f>
        <v>#REF!</v>
      </c>
      <c r="I12" s="22"/>
      <c r="J12" s="23"/>
      <c r="K12" s="22" t="e">
        <f t="shared" si="0"/>
        <v>#REF!</v>
      </c>
      <c r="L12" s="45" t="e">
        <f t="shared" si="1"/>
        <v>#REF!</v>
      </c>
      <c r="M12" s="75"/>
      <c r="N12" s="22" t="str">
        <f>IFERROR(INDEX($D$11:$D$31,MATCH(0,INDEX(COUNTIF($N$10:N11,$D$11:$D$31),),)),"")</f>
        <v/>
      </c>
      <c r="O12" s="69" t="e">
        <f t="shared" si="2"/>
        <v>#DIV/0!</v>
      </c>
      <c r="P12" s="75"/>
      <c r="Q12" s="63"/>
    </row>
    <row r="13" spans="2:19" s="14" customFormat="1" ht="31.5" customHeight="1">
      <c r="B13" s="82"/>
      <c r="C13" s="21">
        <v>3</v>
      </c>
      <c r="D13" s="47" t="str">
        <f>'RG1'!E36</f>
        <v>Capacitación a funcionarios de las Direcciones Seccionales del Subproceso de Operación Logística sobre el procedimiento de disposición de Mercancías. Priorizando las Direcciones Seccionales Auditadas.</v>
      </c>
      <c r="E13" s="47" t="str">
        <f>'RG1'!G36</f>
        <v>Realizar capacitación a cargo de las Direcciones Seccionales a los funcionarios que pertenecen al GIT de Operación logística o quien haga sus veces, con la socialización de las presentaciones acerca del  procedimiento de disposición de mercancías realizadas por la Subdirección.</v>
      </c>
      <c r="F13" s="54" t="str">
        <f>'RG1'!H36</f>
        <v>Media - alta</v>
      </c>
      <c r="G13" s="22" t="str">
        <f>'RG1'!Q36</f>
        <v>Mayo a julio 2022: se anexa carpeta "capacitaciones seccionales-procedimiento" con correos soporte de las capacitaciones realizadas por las direcciones Seccionales y listados de asistencia; así como correo del 13 de mayo con invitación a retroalimentación . se anexa listado de asistencia y  video de la retroalimentación realizada el 24 de mayo de 2022.  Avance febrero a abril 2022: se anexa correo del 13 de mayo de 2022 con copia del memorando 050 del 2 de marzo de 2022 donde se programa capacitación a desarrollarse por parte de las Direcciones Seccionales en los meses de abril y mayo y se programa retroalimentación del día 24 de mayo. Adicionalmente se anexa solicitud correo del 25 de marzo mediante el cual se realiza solicitud  a la Subdirección Escuela para la realizar curso asincrónico “INTRODUCCION A LA NORMATIVA DEL PROCESO DE COMERCIALIZACIÓN.”</v>
      </c>
      <c r="H13" s="23">
        <f>'RG1'!R36</f>
        <v>1</v>
      </c>
      <c r="I13" s="22"/>
      <c r="J13" s="23"/>
      <c r="K13" s="22">
        <f t="shared" si="0"/>
        <v>4</v>
      </c>
      <c r="L13" s="45">
        <f t="shared" si="1"/>
        <v>0</v>
      </c>
      <c r="M13" s="75"/>
      <c r="N13" s="22" t="str">
        <f>IFERROR(INDEX($D$11:$D$31,MATCH(0,INDEX(COUNTIF($N$10:N12,$D$11:$D$31),),)),"")</f>
        <v/>
      </c>
      <c r="O13" s="69" t="e">
        <f t="shared" si="2"/>
        <v>#DIV/0!</v>
      </c>
      <c r="P13" s="75"/>
      <c r="Q13" s="63"/>
    </row>
    <row r="14" spans="2:19" s="14" customFormat="1" ht="31.5" customHeight="1">
      <c r="B14" s="82"/>
      <c r="C14" s="21">
        <v>4</v>
      </c>
      <c r="D14" s="47" t="e">
        <f>'RG1'!#REF!</f>
        <v>#REF!</v>
      </c>
      <c r="E14" s="47" t="e">
        <f>'RG1'!#REF!</f>
        <v>#REF!</v>
      </c>
      <c r="F14" s="54" t="e">
        <f>'RG1'!#REF!</f>
        <v>#REF!</v>
      </c>
      <c r="G14" s="22" t="e">
        <f>'RG1'!#REF!</f>
        <v>#REF!</v>
      </c>
      <c r="H14" s="23" t="e">
        <f>'RG1'!#REF!</f>
        <v>#REF!</v>
      </c>
      <c r="I14" s="22"/>
      <c r="J14" s="23"/>
      <c r="K14" s="22" t="e">
        <f t="shared" si="0"/>
        <v>#REF!</v>
      </c>
      <c r="L14" s="45" t="e">
        <f t="shared" si="1"/>
        <v>#REF!</v>
      </c>
      <c r="M14" s="75"/>
      <c r="N14" s="22" t="str">
        <f>IFERROR(INDEX($D$11:$D$31,MATCH(0,INDEX(COUNTIF($N$10:N13,$D$11:$D$31),),)),"")</f>
        <v/>
      </c>
      <c r="O14" s="69" t="e">
        <f t="shared" si="2"/>
        <v>#DIV/0!</v>
      </c>
      <c r="P14" s="75"/>
      <c r="Q14" s="63"/>
    </row>
    <row r="15" spans="2:19" s="14" customFormat="1" ht="31.5" customHeight="1">
      <c r="B15" s="82"/>
      <c r="C15" s="21">
        <v>5</v>
      </c>
      <c r="D15" s="47" t="str">
        <f>'RG1'!E39</f>
        <v>Revisar y actualizar el formato de disposición de mercancias FT_ADF 2305</v>
      </c>
      <c r="E15" s="47" t="str">
        <f>'RG1'!G39</f>
        <v>Ajustar el formato 2305 para incluir fecha de diligenciamiento.</v>
      </c>
      <c r="F15" s="54" t="str">
        <f>'RG1'!H39</f>
        <v>Media</v>
      </c>
      <c r="G15" s="22" t="str">
        <f>'RG1'!Q39</f>
        <v>Avance febrero a abril 2022: se anexa correo electrónico del 28 de febrero de 2022 donde la Coordinación de Procesos y Riesgos Operacionales informa de la publicación  en el listado maestro de documentos de la versión 5 del formato ADF-2305 “Solicitud de disposición de bienes o mercancías”</v>
      </c>
      <c r="H15" s="23">
        <f>'RG1'!R39</f>
        <v>1</v>
      </c>
      <c r="I15" s="22"/>
      <c r="J15" s="23"/>
      <c r="K15" s="22">
        <f t="shared" si="0"/>
        <v>3</v>
      </c>
      <c r="L15" s="45">
        <f t="shared" si="1"/>
        <v>0</v>
      </c>
      <c r="M15" s="75"/>
      <c r="N15" s="22" t="str">
        <f>IFERROR(INDEX($D$11:$D$31,MATCH(0,INDEX(COUNTIF($N$10:N14,$D$11:$D$31),),)),"")</f>
        <v/>
      </c>
      <c r="O15" s="69" t="e">
        <f t="shared" si="2"/>
        <v>#DIV/0!</v>
      </c>
      <c r="P15" s="75"/>
      <c r="Q15" s="63"/>
    </row>
    <row r="16" spans="2:19" s="14" customFormat="1" ht="31.5" customHeight="1">
      <c r="B16" s="82"/>
      <c r="C16" s="21">
        <v>6</v>
      </c>
      <c r="D16" s="47" t="str">
        <f>'RG1'!E40</f>
        <v>Verificar la calidad de los registros incluidos en el sistema ADA, priorizando las Direcciones Seccionales Auditadas.</v>
      </c>
      <c r="E16" s="47" t="str">
        <f>'RG1'!G40</f>
        <v>Verificar una muestra del 10% de los eventos de disposición del mes para determinar que cuenten con los documentos debidamente registrados en el sistema. La muestra sera remitida por la Subdirección.</v>
      </c>
      <c r="F16" s="54" t="str">
        <f>'RG1'!H40</f>
        <v>Media - alta</v>
      </c>
      <c r="G16" s="22" t="str">
        <f>'RG1'!Q40</f>
        <v>Mayo a julio 2022: a la fecha se tienen 20 reportes, se anexan carpetas con la muestra y reporte mensual de las direcciones seccionales asi : mayo (oficio 100191444-186 muestra  y correos reporte de las direcciones seccionales de Bogotá, Bucaramanga, Buenaventura, Cali) Junio (oficio 100191444-188 muestra  y correos reporte de las direcciones seccionales de Bogotá, Bucaramanga, Buenaventura, Cali) julio (oficio 100191444-212 muestra  y correos reporte de las direcciones seccionales de Bogotá, Bucaramanga, Buenaventura, Cali)Avance febrero a abril 2022: se anexa oficio vía correo electrónico 100191444-136 del 10 de marzo de 2022 donde se remite muestra a verificar del mes de marzo. Se anexan dos correos con las evidencias de la actividad realizada por las Direcciones Seccionales (de Aduanas de Bogotá, Aduanas Cali, Bucaramanga, Buenaventura).y oficio vía correo electrónico 100191444-162 del 11 de abril de 2022 donde se remite muestra a verificar del mes de abril. Se anexan cuatro correos con las evidencias de la actividad realizada por las Direcciones Seccionales (de Aduanas de Bogotá, Aduanas Cali, Bucaramanga, Buenaventura)</v>
      </c>
      <c r="H16" s="23">
        <f>'RG1'!R40</f>
        <v>0.83</v>
      </c>
      <c r="I16" s="22"/>
      <c r="J16" s="23"/>
      <c r="K16" s="22">
        <f t="shared" si="0"/>
        <v>4</v>
      </c>
      <c r="L16" s="45">
        <f t="shared" si="1"/>
        <v>0</v>
      </c>
      <c r="M16" s="75"/>
      <c r="N16" s="22" t="str">
        <f>IFERROR(INDEX($D$11:$D$31,MATCH(0,INDEX(COUNTIF($N$10:N15,$D$11:$D$31),),)),"")</f>
        <v/>
      </c>
      <c r="O16" s="69" t="e">
        <f t="shared" si="2"/>
        <v>#DIV/0!</v>
      </c>
      <c r="P16" s="38"/>
      <c r="Q16" s="63"/>
    </row>
    <row r="17" spans="2:18" s="14" customFormat="1" ht="31.5" customHeight="1">
      <c r="B17" s="82"/>
      <c r="C17" s="21">
        <v>7</v>
      </c>
      <c r="D17" s="47" t="str">
        <f>'RG1'!E41</f>
        <v xml:space="preserve">Proferir memorando con linemientos que permitan el control efectivo a la emisión y alcance de los autos comisorios, con el fin de que las actuaciones sucedan en forma cronológica, dentro de las facultades y competencias asignadas. </v>
      </c>
      <c r="E17" s="47" t="str">
        <f>'RG1'!G41</f>
        <v>Proyectar y expedir memorando para asegurar el cumplimiento de los lineamientos en relación a la expedición de autos comisorios.</v>
      </c>
      <c r="F17" s="54" t="str">
        <f>'RG1'!H41</f>
        <v>Media - alta</v>
      </c>
      <c r="G17" s="22" t="str">
        <f>'RG1'!Q41</f>
        <v>Avance febrero a abril 2022:  se anexa memorando 45 del 28 de febrero de 2022.</v>
      </c>
      <c r="H17" s="23">
        <f>'RG1'!R41</f>
        <v>1</v>
      </c>
      <c r="I17" s="22"/>
      <c r="J17" s="23"/>
      <c r="K17" s="22">
        <f t="shared" si="0"/>
        <v>4</v>
      </c>
      <c r="L17" s="45">
        <f t="shared" si="1"/>
        <v>0</v>
      </c>
      <c r="M17" s="75"/>
      <c r="N17" s="22" t="str">
        <f>IFERROR(INDEX($D$11:$D$31,MATCH(0,INDEX(COUNTIF($N$10:N16,$D$11:$D$31),),)),"")</f>
        <v/>
      </c>
      <c r="O17" s="69" t="e">
        <f t="shared" si="2"/>
        <v>#DIV/0!</v>
      </c>
      <c r="P17" s="38"/>
      <c r="Q17" s="63"/>
    </row>
    <row r="18" spans="2:18" s="14" customFormat="1" ht="31.5" customHeight="1">
      <c r="B18" s="82"/>
      <c r="C18" s="21">
        <v>8</v>
      </c>
      <c r="D18" s="47" t="str">
        <f>'RG1'!E43</f>
        <v>Diseñar y ejecutar un plan de trabajo con las actividades para adelantar la toma fisica de inventario conjuntamente entre la Dirección Seccional y la Subdirección Logistica, a los casos señalados por la Agencia ITRC.</v>
      </c>
      <c r="E18" s="47" t="str">
        <f>'RG1'!G43</f>
        <v>Realizar inventario fisico a los DIM 39031160008,39032158696,39032158697,39032160569,39032160570,39032160660 de la dirección seccional de Aduana de Bogotá y 45351100414 de la Dirección Seccional de Impuestos y Aduanas de Buenaventura</v>
      </c>
      <c r="F18" s="54" t="str">
        <f>'RG1'!H43</f>
        <v>Media - alta</v>
      </c>
      <c r="G18" s="22" t="str">
        <f>'RG1'!Q43</f>
        <v>Mayo a julio 2022: se adjunta correo del 9 de mayo de 2022 que contiene informe en archivo pdf  de la verificación realizada al DIM de la Dirección Seccional de Buenaventura en el mes de mayo de 2022. Avance febrero a abril 2022: se anexa acta-Autoevaluación  a la Dirección Seccional de Aduanas de Bogotá con la verificación de los 6 DIM definidos en la Acción. Dos Archivos PDF  (pág. 23 a 26) y actas de inspección física (pág. 25 a 29).</v>
      </c>
      <c r="H18" s="23">
        <f>'RG1'!R43</f>
        <v>1</v>
      </c>
      <c r="I18" s="22"/>
      <c r="J18" s="23"/>
      <c r="K18" s="22">
        <f t="shared" si="0"/>
        <v>4</v>
      </c>
      <c r="L18" s="45">
        <f t="shared" si="1"/>
        <v>0</v>
      </c>
      <c r="M18" s="75"/>
      <c r="N18" s="22" t="str">
        <f>IFERROR(INDEX($D$11:$D$31,MATCH(0,INDEX(COUNTIF($N$10:N17,$D$11:$D$31),),)),"")</f>
        <v/>
      </c>
      <c r="O18" s="69" t="e">
        <f t="shared" si="2"/>
        <v>#DIV/0!</v>
      </c>
      <c r="P18" s="38"/>
      <c r="Q18" s="63"/>
    </row>
    <row r="19" spans="2:18" s="14" customFormat="1" ht="31.5" customHeight="1">
      <c r="B19" s="82"/>
      <c r="C19" s="21">
        <v>9</v>
      </c>
      <c r="D19" s="47" t="str">
        <f>'RG1'!E44</f>
        <v>Realizar verificación aleatoria de acuerdo con el presupuesto asignado, a los archivos documentales de por lo menos dos Direcciones Seccionales evaluadas por la Agencia.</v>
      </c>
      <c r="E19" s="47" t="str">
        <f>'RG1'!G44</f>
        <v>Revisar con base en la muestra seleccionada por la Subdirección Logística, los archivos de los documentos correspondientes a cada uno de los eventos.</v>
      </c>
      <c r="F19" s="54" t="str">
        <f>'RG1'!H44</f>
        <v>Media - alta</v>
      </c>
      <c r="G19" s="22" t="str">
        <f>'RG1'!Q44</f>
        <v>Mayo a julio 2022: se adjunta correo electrónico del 1 de agosto de 2022 remitido a la Dirección Seccional con los informes de la autoevaluación realizada a la Dirección Seccional de Impuestos y Aduanas de Buenaventura y listas de chequeo de los eventos verificados . Avance febrero a abril 2022:se anexa en archivo pdf informe consolidado y en archivo excel lista chequeo visita de autoevaluación a la  Dirección Seccional de Aduanas de Bogotá donde se evidencian los archivos documentales verificados.</v>
      </c>
      <c r="H19" s="23">
        <f>'RG1'!R44</f>
        <v>1</v>
      </c>
      <c r="I19" s="22"/>
      <c r="J19" s="23"/>
      <c r="K19" s="22">
        <f t="shared" si="0"/>
        <v>4</v>
      </c>
      <c r="L19" s="45">
        <f t="shared" si="1"/>
        <v>0</v>
      </c>
      <c r="M19" s="75"/>
      <c r="N19" s="22" t="str">
        <f>IFERROR(INDEX($D$11:$D$31,MATCH(0,INDEX(COUNTIF($N$10:N18,$D$11:$D$31),),)),"")</f>
        <v/>
      </c>
      <c r="O19" s="69" t="e">
        <f t="shared" si="2"/>
        <v>#DIV/0!</v>
      </c>
      <c r="P19" s="38"/>
      <c r="Q19" s="63"/>
    </row>
    <row r="20" spans="2:18" s="14" customFormat="1" ht="31.5" customHeight="1">
      <c r="B20" s="82"/>
      <c r="C20" s="21">
        <v>10</v>
      </c>
      <c r="D20" s="47" t="e">
        <f>'RG1'!#REF!</f>
        <v>#REF!</v>
      </c>
      <c r="E20" s="47" t="e">
        <f>'RG1'!#REF!</f>
        <v>#REF!</v>
      </c>
      <c r="F20" s="54" t="e">
        <f>'RG1'!#REF!</f>
        <v>#REF!</v>
      </c>
      <c r="G20" s="22" t="e">
        <f>'RG1'!#REF!</f>
        <v>#REF!</v>
      </c>
      <c r="H20" s="23" t="e">
        <f>'RG1'!#REF!</f>
        <v>#REF!</v>
      </c>
      <c r="I20" s="22"/>
      <c r="J20" s="23"/>
      <c r="K20" s="22" t="e">
        <f t="shared" si="0"/>
        <v>#REF!</v>
      </c>
      <c r="L20" s="45" t="e">
        <f t="shared" si="1"/>
        <v>#REF!</v>
      </c>
      <c r="M20" s="75"/>
      <c r="N20" s="22" t="str">
        <f>IFERROR(INDEX($D$11:$D$31,MATCH(0,INDEX(COUNTIF($N$10:N19,$D$11:$D$31),),)),"")</f>
        <v/>
      </c>
      <c r="O20" s="69" t="e">
        <f t="shared" si="2"/>
        <v>#DIV/0!</v>
      </c>
      <c r="P20" s="38"/>
      <c r="Q20" s="63"/>
    </row>
    <row r="21" spans="2:18" s="14" customFormat="1" ht="31.5" customHeight="1">
      <c r="B21" s="82"/>
      <c r="C21" s="21">
        <v>11</v>
      </c>
      <c r="D21" s="47" t="e">
        <f>'RG1'!#REF!</f>
        <v>#REF!</v>
      </c>
      <c r="E21" s="47" t="e">
        <f>'RG1'!#REF!</f>
        <v>#REF!</v>
      </c>
      <c r="F21" s="54" t="e">
        <f>'RG1'!#REF!</f>
        <v>#REF!</v>
      </c>
      <c r="G21" s="22" t="e">
        <f>'RG1'!#REF!</f>
        <v>#REF!</v>
      </c>
      <c r="H21" s="23" t="e">
        <f>'RG1'!#REF!</f>
        <v>#REF!</v>
      </c>
      <c r="I21" s="22"/>
      <c r="J21" s="23"/>
      <c r="K21" s="22" t="e">
        <f t="shared" si="0"/>
        <v>#REF!</v>
      </c>
      <c r="L21" s="45" t="e">
        <f t="shared" si="1"/>
        <v>#REF!</v>
      </c>
      <c r="M21" s="75"/>
      <c r="N21" s="22" t="str">
        <f>IFERROR(INDEX($D$11:$D$31,MATCH(0,INDEX(COUNTIF($N$10:N20,$D$11:$D$31),),)),"")</f>
        <v/>
      </c>
      <c r="O21" s="69" t="e">
        <f t="shared" si="2"/>
        <v>#DIV/0!</v>
      </c>
      <c r="P21" s="38"/>
      <c r="Q21" s="63"/>
    </row>
    <row r="22" spans="2:18" s="14" customFormat="1" ht="31.5" customHeight="1">
      <c r="B22" s="82"/>
      <c r="C22" s="21">
        <v>12</v>
      </c>
      <c r="D22" s="47">
        <f>'RG1'!E45</f>
        <v>0</v>
      </c>
      <c r="E22" s="47">
        <f>'RG1'!G45</f>
        <v>0</v>
      </c>
      <c r="F22" s="54">
        <f>'RG1'!H45</f>
        <v>0</v>
      </c>
      <c r="G22" s="22">
        <f>'RG1'!Q45</f>
        <v>0</v>
      </c>
      <c r="H22" s="23">
        <f>'RG1'!R45</f>
        <v>0</v>
      </c>
      <c r="I22" s="22"/>
      <c r="J22" s="23"/>
      <c r="K22" s="22">
        <f t="shared" si="0"/>
        <v>5</v>
      </c>
      <c r="L22" s="45">
        <f t="shared" si="1"/>
        <v>0</v>
      </c>
      <c r="M22" s="75"/>
      <c r="N22" s="22" t="str">
        <f>IFERROR(INDEX($D$11:$D$31,MATCH(0,INDEX(COUNTIF($N$10:N21,$D$11:$D$31),),)),"")</f>
        <v/>
      </c>
      <c r="O22" s="69" t="e">
        <f t="shared" si="2"/>
        <v>#DIV/0!</v>
      </c>
      <c r="P22" s="38"/>
      <c r="Q22" s="63"/>
    </row>
    <row r="23" spans="2:18" s="14" customFormat="1" ht="31.5" customHeight="1">
      <c r="B23" s="82"/>
      <c r="C23" s="21">
        <v>13</v>
      </c>
      <c r="D23" s="47">
        <f>'RG1'!E46</f>
        <v>0</v>
      </c>
      <c r="E23" s="47">
        <f>'RG1'!G46</f>
        <v>0</v>
      </c>
      <c r="F23" s="54">
        <f>'RG1'!H46</f>
        <v>0</v>
      </c>
      <c r="G23" s="22">
        <f>'RG1'!Q46</f>
        <v>0</v>
      </c>
      <c r="H23" s="23">
        <f>'RG1'!R46</f>
        <v>0</v>
      </c>
      <c r="I23" s="22"/>
      <c r="J23" s="23"/>
      <c r="K23" s="22">
        <f t="shared" si="0"/>
        <v>5</v>
      </c>
      <c r="L23" s="45">
        <f t="shared" si="1"/>
        <v>0</v>
      </c>
      <c r="M23" s="75"/>
      <c r="N23" s="22" t="str">
        <f>IFERROR(INDEX($D$11:$D$31,MATCH(0,INDEX(COUNTIF($N$10:N22,$D$11:$D$31),),)),"")</f>
        <v/>
      </c>
      <c r="O23" s="69" t="e">
        <f t="shared" si="2"/>
        <v>#DIV/0!</v>
      </c>
      <c r="P23" s="38"/>
      <c r="Q23" s="63"/>
    </row>
    <row r="24" spans="2:18" s="14" customFormat="1" ht="31.5" customHeight="1">
      <c r="B24" s="82"/>
      <c r="C24" s="21">
        <v>14</v>
      </c>
      <c r="D24" s="47">
        <f>'RG1'!E47</f>
        <v>0</v>
      </c>
      <c r="E24" s="47">
        <f>'RG1'!G47</f>
        <v>0</v>
      </c>
      <c r="F24" s="54">
        <f>'RG1'!H47</f>
        <v>0</v>
      </c>
      <c r="G24" s="22">
        <f>'RG1'!Q47</f>
        <v>0</v>
      </c>
      <c r="H24" s="23">
        <f>'RG1'!R47</f>
        <v>0</v>
      </c>
      <c r="I24" s="23"/>
      <c r="J24" s="23"/>
      <c r="K24" s="22">
        <f t="shared" si="0"/>
        <v>5</v>
      </c>
      <c r="L24" s="45">
        <f t="shared" si="1"/>
        <v>0</v>
      </c>
      <c r="M24" s="75"/>
      <c r="N24" s="22" t="str">
        <f>IFERROR(INDEX($D$11:$D$31,MATCH(0,INDEX(COUNTIF($N$10:N23,$D$11:$D$31),),)),"")</f>
        <v/>
      </c>
      <c r="O24" s="69" t="e">
        <f t="shared" si="2"/>
        <v>#DIV/0!</v>
      </c>
      <c r="P24" s="38"/>
      <c r="Q24" s="63"/>
    </row>
    <row r="25" spans="2:18" s="14" customFormat="1" ht="31.5" customHeight="1">
      <c r="B25" s="82"/>
      <c r="C25" s="21">
        <v>15</v>
      </c>
      <c r="D25" s="47">
        <f>'RG1'!E48</f>
        <v>0</v>
      </c>
      <c r="E25" s="47">
        <f>'RG1'!G48</f>
        <v>0</v>
      </c>
      <c r="F25" s="54">
        <f>'RG1'!H48</f>
        <v>0</v>
      </c>
      <c r="G25" s="22">
        <f>'RG1'!Q48</f>
        <v>0</v>
      </c>
      <c r="H25" s="23">
        <f>'RG1'!R48</f>
        <v>0</v>
      </c>
      <c r="I25" s="23"/>
      <c r="J25" s="23"/>
      <c r="K25" s="22">
        <f t="shared" si="0"/>
        <v>5</v>
      </c>
      <c r="L25" s="45">
        <f t="shared" si="1"/>
        <v>0</v>
      </c>
      <c r="M25" s="75"/>
      <c r="N25" s="22" t="str">
        <f>IFERROR(INDEX($D$11:$D$31,MATCH(0,INDEX(COUNTIF($N$10:N24,$D$11:$D$31),),)),"")</f>
        <v/>
      </c>
      <c r="O25" s="69" t="e">
        <f t="shared" si="2"/>
        <v>#DIV/0!</v>
      </c>
      <c r="P25" s="38"/>
      <c r="Q25" s="63"/>
    </row>
    <row r="26" spans="2:18" s="14" customFormat="1" ht="31.5" customHeight="1">
      <c r="B26" s="82"/>
      <c r="C26" s="21">
        <v>16</v>
      </c>
      <c r="D26" s="47">
        <f>'RG1'!E49</f>
        <v>0</v>
      </c>
      <c r="E26" s="47">
        <f>'RG1'!G49</f>
        <v>0</v>
      </c>
      <c r="F26" s="54">
        <f>'RG1'!H49</f>
        <v>0</v>
      </c>
      <c r="G26" s="22">
        <f>'RG1'!Q49</f>
        <v>0</v>
      </c>
      <c r="H26" s="23">
        <f>'RG1'!R49</f>
        <v>0</v>
      </c>
      <c r="I26" s="23"/>
      <c r="J26" s="23"/>
      <c r="K26" s="22">
        <f t="shared" si="0"/>
        <v>5</v>
      </c>
      <c r="L26" s="45">
        <f t="shared" si="1"/>
        <v>0</v>
      </c>
      <c r="M26" s="75"/>
      <c r="N26" s="75"/>
      <c r="O26" s="75"/>
      <c r="P26" s="38"/>
      <c r="Q26" s="63"/>
    </row>
    <row r="27" spans="2:18" s="14" customFormat="1" ht="31.5" customHeight="1">
      <c r="B27" s="82"/>
      <c r="C27" s="21">
        <v>17</v>
      </c>
      <c r="D27" s="47">
        <f>'RG1'!E50</f>
        <v>0</v>
      </c>
      <c r="E27" s="47">
        <f>'RG1'!G50</f>
        <v>0</v>
      </c>
      <c r="F27" s="54">
        <f>'RG1'!H50</f>
        <v>0</v>
      </c>
      <c r="G27" s="22">
        <f>'RG1'!Q50</f>
        <v>0</v>
      </c>
      <c r="H27" s="23">
        <f>'RG1'!R50</f>
        <v>0</v>
      </c>
      <c r="I27" s="23"/>
      <c r="J27" s="23"/>
      <c r="K27" s="22">
        <f t="shared" si="0"/>
        <v>5</v>
      </c>
      <c r="L27" s="45">
        <f t="shared" si="1"/>
        <v>0</v>
      </c>
      <c r="M27" s="75"/>
      <c r="N27" s="75"/>
      <c r="O27" s="75"/>
      <c r="P27" s="38"/>
      <c r="Q27" s="63"/>
    </row>
    <row r="28" spans="2:18" s="14" customFormat="1" ht="31.5" customHeight="1">
      <c r="B28" s="82"/>
      <c r="C28" s="21">
        <v>18</v>
      </c>
      <c r="D28" s="47">
        <f>'RG1'!E51</f>
        <v>0</v>
      </c>
      <c r="E28" s="47">
        <f>'RG1'!G51</f>
        <v>0</v>
      </c>
      <c r="F28" s="54">
        <f>'RG1'!H51</f>
        <v>0</v>
      </c>
      <c r="G28" s="22">
        <f>'RG1'!Q51</f>
        <v>0</v>
      </c>
      <c r="H28" s="23">
        <f>'RG1'!R51</f>
        <v>0</v>
      </c>
      <c r="I28" s="23"/>
      <c r="J28" s="23"/>
      <c r="K28" s="22">
        <f t="shared" si="0"/>
        <v>5</v>
      </c>
      <c r="L28" s="45">
        <f t="shared" si="1"/>
        <v>0</v>
      </c>
      <c r="M28" s="75"/>
      <c r="N28" s="75"/>
      <c r="O28" s="75"/>
      <c r="P28" s="38"/>
      <c r="Q28" s="63"/>
    </row>
    <row r="29" spans="2:18" s="14" customFormat="1" ht="31.5" customHeight="1">
      <c r="B29" s="82"/>
      <c r="C29" s="21">
        <v>19</v>
      </c>
      <c r="D29" s="47">
        <f>'RG1'!E52</f>
        <v>0</v>
      </c>
      <c r="E29" s="47">
        <f>'RG1'!G52</f>
        <v>0</v>
      </c>
      <c r="F29" s="54">
        <f>'RG1'!H52</f>
        <v>0</v>
      </c>
      <c r="G29" s="22">
        <f>'RG1'!Q52</f>
        <v>0</v>
      </c>
      <c r="H29" s="23">
        <f>'RG1'!R52</f>
        <v>0</v>
      </c>
      <c r="I29" s="23"/>
      <c r="J29" s="23"/>
      <c r="K29" s="22">
        <f t="shared" si="0"/>
        <v>5</v>
      </c>
      <c r="L29" s="45">
        <f t="shared" si="1"/>
        <v>0</v>
      </c>
      <c r="M29" s="75"/>
      <c r="N29" s="75"/>
      <c r="O29" s="75"/>
      <c r="P29" s="38"/>
      <c r="Q29" s="63"/>
    </row>
    <row r="30" spans="2:18" s="14" customFormat="1" ht="31.5" customHeight="1">
      <c r="B30" s="82"/>
      <c r="C30" s="21">
        <v>20</v>
      </c>
      <c r="D30" s="47">
        <f>'RG1'!E53</f>
        <v>0</v>
      </c>
      <c r="E30" s="47">
        <f>'RG1'!G53</f>
        <v>0</v>
      </c>
      <c r="F30" s="54">
        <f>'RG1'!H53</f>
        <v>0</v>
      </c>
      <c r="G30" s="22">
        <f>'RG1'!Q53</f>
        <v>0</v>
      </c>
      <c r="H30" s="23">
        <f>'RG1'!R53</f>
        <v>0</v>
      </c>
      <c r="I30" s="23"/>
      <c r="J30" s="23"/>
      <c r="K30" s="22">
        <f t="shared" si="0"/>
        <v>5</v>
      </c>
      <c r="L30" s="45">
        <f t="shared" si="1"/>
        <v>0</v>
      </c>
      <c r="M30" s="75"/>
      <c r="N30" s="75"/>
      <c r="O30" s="75"/>
      <c r="P30" s="38"/>
      <c r="Q30" s="63"/>
    </row>
    <row r="31" spans="2:18" s="14" customFormat="1" ht="31.5" customHeight="1">
      <c r="B31" s="82"/>
      <c r="C31" s="21" t="s">
        <v>31</v>
      </c>
      <c r="D31" s="47">
        <f>'RG1'!E54</f>
        <v>0</v>
      </c>
      <c r="E31" s="47">
        <f>'RG1'!G54</f>
        <v>0</v>
      </c>
      <c r="F31" s="54">
        <f>'RG1'!H54</f>
        <v>0</v>
      </c>
      <c r="G31" s="22">
        <f>'RG1'!Q54</f>
        <v>0</v>
      </c>
      <c r="H31" s="23">
        <f>'RG1'!R54</f>
        <v>0</v>
      </c>
      <c r="I31" s="23"/>
      <c r="J31" s="23"/>
      <c r="K31" s="22">
        <f t="shared" si="0"/>
        <v>5</v>
      </c>
      <c r="L31" s="45">
        <f t="shared" si="1"/>
        <v>0</v>
      </c>
      <c r="M31" s="75"/>
      <c r="N31" s="75"/>
      <c r="O31" s="75"/>
      <c r="P31" s="38"/>
      <c r="Q31" s="63"/>
    </row>
    <row r="32" spans="2:18" s="14" customFormat="1" ht="31.5" customHeight="1">
      <c r="B32" s="82"/>
      <c r="C32" s="39"/>
      <c r="D32" s="39"/>
      <c r="E32" s="38"/>
      <c r="F32" s="38"/>
      <c r="G32" s="38"/>
      <c r="H32" s="40"/>
      <c r="I32" s="38"/>
      <c r="J32" s="41"/>
      <c r="K32" s="38"/>
      <c r="L32" s="42"/>
      <c r="M32" s="42"/>
      <c r="N32" s="38"/>
      <c r="O32" s="38"/>
      <c r="P32" s="38"/>
      <c r="Q32" s="76"/>
      <c r="R32" s="63"/>
    </row>
    <row r="33" spans="1:18" ht="21.75" customHeight="1">
      <c r="B33" s="83"/>
      <c r="C33" s="66"/>
      <c r="D33" s="66"/>
      <c r="E33" s="66"/>
      <c r="F33" s="66"/>
      <c r="G33" s="66"/>
      <c r="H33" s="66"/>
      <c r="I33" s="66"/>
      <c r="J33" s="66"/>
      <c r="K33" s="66"/>
      <c r="L33" s="66"/>
      <c r="M33" s="66"/>
      <c r="N33" s="66"/>
      <c r="O33" s="66"/>
      <c r="P33" s="66"/>
      <c r="Q33" s="77"/>
      <c r="R33" s="62"/>
    </row>
    <row r="34" spans="1:18" ht="21.75" customHeight="1">
      <c r="A34" s="16"/>
      <c r="B34" s="189" t="s">
        <v>7</v>
      </c>
      <c r="C34" s="190"/>
      <c r="D34" s="190"/>
      <c r="E34" s="190"/>
      <c r="F34" s="190"/>
      <c r="G34" s="190"/>
      <c r="H34" s="190"/>
      <c r="I34" s="190"/>
      <c r="J34" s="190"/>
      <c r="K34" s="190"/>
      <c r="L34" s="190"/>
      <c r="M34" s="190"/>
      <c r="N34" s="190"/>
      <c r="O34" s="190"/>
      <c r="P34" s="190"/>
      <c r="Q34" s="191"/>
      <c r="R34" s="70"/>
    </row>
    <row r="35" spans="1:18" ht="21.75" customHeight="1">
      <c r="A35" s="17"/>
      <c r="B35" s="125" t="s">
        <v>8</v>
      </c>
      <c r="C35" s="126"/>
      <c r="D35" s="126"/>
      <c r="E35" s="126"/>
      <c r="F35" s="126"/>
      <c r="G35" s="126"/>
      <c r="H35" s="126"/>
      <c r="I35" s="126"/>
      <c r="J35" s="126"/>
      <c r="K35" s="126"/>
      <c r="L35" s="126"/>
      <c r="M35" s="126"/>
      <c r="N35" s="126"/>
      <c r="O35" s="126"/>
      <c r="P35" s="126"/>
      <c r="Q35" s="127"/>
      <c r="R35" s="72"/>
    </row>
    <row r="36" spans="1:18" ht="21.75" customHeight="1">
      <c r="B36" s="125" t="s">
        <v>9</v>
      </c>
      <c r="C36" s="126"/>
      <c r="D36" s="127"/>
      <c r="E36" s="125" t="s">
        <v>33</v>
      </c>
      <c r="F36" s="127"/>
      <c r="G36" s="125" t="s">
        <v>51</v>
      </c>
      <c r="H36" s="127"/>
      <c r="I36" s="125">
        <v>3</v>
      </c>
      <c r="J36" s="126"/>
      <c r="K36" s="126"/>
      <c r="L36" s="126"/>
      <c r="M36" s="127"/>
      <c r="N36" s="183" t="s">
        <v>10</v>
      </c>
      <c r="O36" s="184"/>
      <c r="P36" s="192">
        <v>43343</v>
      </c>
      <c r="Q36" s="193"/>
      <c r="R36" s="71"/>
    </row>
    <row r="37" spans="1:18" ht="80.25" customHeight="1">
      <c r="B37" s="185"/>
      <c r="C37" s="186"/>
      <c r="D37" s="186"/>
      <c r="E37" s="186"/>
      <c r="F37" s="186"/>
      <c r="G37" s="186"/>
      <c r="H37" s="186"/>
      <c r="I37" s="186"/>
      <c r="J37" s="186"/>
      <c r="K37" s="186"/>
      <c r="L37" s="186"/>
      <c r="M37" s="186"/>
      <c r="N37" s="186"/>
      <c r="O37" s="186"/>
      <c r="P37" s="187"/>
      <c r="Q37" s="188"/>
      <c r="R37" s="64"/>
    </row>
  </sheetData>
  <mergeCells count="19">
    <mergeCell ref="C2:D6"/>
    <mergeCell ref="E2:N6"/>
    <mergeCell ref="O2:Q6"/>
    <mergeCell ref="C9:C10"/>
    <mergeCell ref="D9:D10"/>
    <mergeCell ref="E9:E10"/>
    <mergeCell ref="F9:F10"/>
    <mergeCell ref="G9:H9"/>
    <mergeCell ref="I9:J9"/>
    <mergeCell ref="N9:O9"/>
    <mergeCell ref="B37:Q37"/>
    <mergeCell ref="B34:Q34"/>
    <mergeCell ref="B35:Q35"/>
    <mergeCell ref="B36:D36"/>
    <mergeCell ref="E36:F36"/>
    <mergeCell ref="G36:H36"/>
    <mergeCell ref="I36:M36"/>
    <mergeCell ref="N36:O36"/>
    <mergeCell ref="P36:Q36"/>
  </mergeCells>
  <dataValidations count="2">
    <dataValidation type="list" allowBlank="1" showInputMessage="1" showErrorMessage="1" sqref="H32" xr:uid="{00000000-0002-0000-0600-000000000000}">
      <formula1>$Q$2:$Q$6</formula1>
    </dataValidation>
    <dataValidation type="list" allowBlank="1" showInputMessage="1" showErrorMessage="1" sqref="F11:F31" xr:uid="{00000000-0002-0000-0600-000001000000}">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_x002a_>
    <_x0023_ xmlns="cd09cc2a-b5dd-4b53-8bbf-4c299dd3bd70" xsi:nil="true"/>
  </documentManagement>
</p:properties>
</file>

<file path=customXml/itemProps1.xml><?xml version="1.0" encoding="utf-8"?>
<ds:datastoreItem xmlns:ds="http://schemas.openxmlformats.org/officeDocument/2006/customXml" ds:itemID="{C1B08E90-4B36-4FFD-A33D-4F9255C15608}"/>
</file>

<file path=customXml/itemProps2.xml><?xml version="1.0" encoding="utf-8"?>
<ds:datastoreItem xmlns:ds="http://schemas.openxmlformats.org/officeDocument/2006/customXml" ds:itemID="{F039F4BA-FD85-4880-8AE0-2E85B40CD591}"/>
</file>

<file path=customXml/itemProps3.xml><?xml version="1.0" encoding="utf-8"?>
<ds:datastoreItem xmlns:ds="http://schemas.openxmlformats.org/officeDocument/2006/customXml" ds:itemID="{334DDFC4-3D98-42A7-8B39-21E0BE0683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Instrucciones</vt:lpstr>
      <vt:lpstr>RG1</vt:lpstr>
      <vt:lpstr>Monitoreo y Seguimiento RG1</vt:lpstr>
      <vt:lpstr>RG2</vt:lpstr>
      <vt:lpstr>Monitoreo y Seguimiento RG2</vt:lpstr>
      <vt:lpstr>RG3</vt:lpstr>
      <vt:lpstr>Monitoreo y Seguimiento RG3</vt:lpstr>
      <vt:lpstr>'Monitoreo y Seguimiento RG1'!Área_de_impresión</vt:lpstr>
      <vt:lpstr>'Monitoreo y Seguimiento RG2'!Área_de_impresión</vt:lpstr>
      <vt:lpstr>'Monitoreo y Seguimiento RG3'!Área_de_impresión</vt:lpstr>
      <vt:lpstr>'RG1'!Área_de_impresión</vt:lpstr>
      <vt:lpstr>'RG2'!Área_de_impresión</vt:lpstr>
      <vt:lpstr>'RG3'!Área_de_impresión</vt:lpstr>
      <vt:lpstr>'Monitoreo y Seguimiento RG1'!Títulos_a_imprimir</vt:lpstr>
      <vt:lpstr>'Monitoreo y Seguimiento RG2'!Títulos_a_imprimir</vt:lpstr>
      <vt:lpstr>'Monitoreo y Seguimiento RG3'!Títulos_a_imprimir</vt:lpstr>
      <vt:lpstr>'RG1'!Títulos_a_imprimir</vt:lpstr>
      <vt:lpstr>'RG2'!Títulos_a_imprimir</vt:lpstr>
      <vt:lpstr>'RG3'!Títulos_a_imprimir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Seguimiento-plan-1707022439-JUl-2022</dc:title>
  <dc:creator>Ana Libia Garzon Bohorquez</dc:creator>
  <cp:lastModifiedBy>William Sarmiento Guerrero</cp:lastModifiedBy>
  <cp:lastPrinted>2022-01-31T16:57:58Z</cp:lastPrinted>
  <dcterms:created xsi:type="dcterms:W3CDTF">2015-06-22T21:28:44Z</dcterms:created>
  <dcterms:modified xsi:type="dcterms:W3CDTF">2022-08-03T18:53:03Z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