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ENVY M6\Downloads\"/>
    </mc:Choice>
  </mc:AlternateContent>
  <xr:revisionPtr revIDLastSave="0" documentId="13_ncr:1_{8FE2C69D-0968-4DAC-A1EA-1981FDCC2E23}" xr6:coauthVersionLast="47" xr6:coauthVersionMax="47" xr10:uidLastSave="{00000000-0000-0000-0000-000000000000}"/>
  <bookViews>
    <workbookView xWindow="-108" yWindow="-108" windowWidth="23256" windowHeight="12576" activeTab="1" xr2:uid="{00000000-000D-0000-FFFF-FFFF00000000}"/>
  </bookViews>
  <sheets>
    <sheet name="Instrucciones" sheetId="14" r:id="rId1"/>
    <sheet name="RG1" sheetId="10" r:id="rId2"/>
    <sheet name="Monitoreo y Seguimiento RG1" sheetId="18" r:id="rId3"/>
  </sheets>
  <definedNames>
    <definedName name="_xlnm.Print_Area" localSheetId="2">'Monitoreo y Seguimiento RG1'!$A$1:$S$31</definedName>
    <definedName name="_xlnm.Print_Area" localSheetId="1">'RG1'!$A$1:$T$62</definedName>
    <definedName name="_xlnm.Print_Titles" localSheetId="2">'Monitoreo y Seguimiento RG1'!$9:$10</definedName>
    <definedName name="_xlnm.Print_Titles" localSheetId="1">'RG1'!$33:$34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18" l="1"/>
  <c r="D31" i="18" l="1"/>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l="1"/>
  <c r="O11" i="18" s="1"/>
  <c r="S40" i="10"/>
  <c r="T40" i="10" s="1"/>
  <c r="S41" i="10"/>
  <c r="T41" i="10" s="1"/>
  <c r="S43" i="10"/>
  <c r="T43" i="10" s="1"/>
  <c r="S44" i="10"/>
  <c r="T44" i="10" s="1"/>
  <c r="S45" i="10"/>
  <c r="T45" i="10" s="1"/>
  <c r="S46" i="10"/>
  <c r="T46" i="10" s="1"/>
  <c r="S47" i="10"/>
  <c r="T47" i="10" s="1"/>
  <c r="S54" i="10"/>
  <c r="T54" i="10" s="1"/>
  <c r="S55" i="10"/>
  <c r="T55" i="10" s="1"/>
  <c r="S37" i="10"/>
  <c r="T37" i="10" s="1"/>
  <c r="S35" i="10"/>
  <c r="T35" i="10" s="1"/>
  <c r="N12" i="18" l="1"/>
  <c r="O12" i="18" s="1"/>
  <c r="N13" i="18" l="1"/>
  <c r="O13" i="18" s="1"/>
  <c r="N14" i="18" l="1"/>
  <c r="O14" i="18" s="1"/>
  <c r="N15" i="18" l="1"/>
  <c r="O15" i="18" s="1"/>
  <c r="N16" i="18" l="1"/>
  <c r="O16" i="18" s="1"/>
  <c r="N17" i="18" l="1"/>
  <c r="N18" i="18" s="1"/>
  <c r="O18" i="18" s="1"/>
  <c r="O17" i="18" l="1"/>
  <c r="N19" i="18"/>
  <c r="O19" i="18" s="1"/>
  <c r="N20" i="18" l="1"/>
  <c r="O20" i="18" s="1"/>
  <c r="N21" i="18" l="1"/>
  <c r="O21" i="18" s="1"/>
  <c r="N22" i="18" l="1"/>
  <c r="O22" i="18" s="1"/>
  <c r="N23" i="18" l="1"/>
  <c r="O23" i="18" s="1"/>
  <c r="N24" i="18" l="1"/>
  <c r="O24" i="18" s="1"/>
  <c r="N25" i="18" l="1"/>
  <c r="O2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3" authorId="0" shapeId="0" xr:uid="{00000000-0006-0000-01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3" authorId="1" shapeId="0" xr:uid="{00000000-0006-0000-01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3" authorId="1" shapeId="0" xr:uid="{00000000-0006-0000-01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3" authorId="0" shapeId="0" xr:uid="{00000000-0006-0000-01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3" authorId="0" shapeId="0" xr:uid="{00000000-0006-0000-01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3" authorId="1" shapeId="0" xr:uid="{00000000-0006-0000-01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3" authorId="1" shapeId="0" xr:uid="{00000000-0006-0000-01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3" authorId="1" shapeId="0" xr:uid="{00000000-0006-0000-01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3" authorId="1" shapeId="0" xr:uid="{00000000-0006-0000-01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3" authorId="1" shapeId="0" xr:uid="{00000000-0006-0000-01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3" authorId="2" shapeId="0" xr:uid="{00000000-0006-0000-01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3" authorId="1" shapeId="0" xr:uid="{00000000-0006-0000-01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3" authorId="1" shapeId="0" xr:uid="{00000000-0006-0000-01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4" authorId="0" shapeId="0" xr:uid="{00000000-0006-0000-01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4" authorId="0" shapeId="0" xr:uid="{00000000-0006-0000-01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4" authorId="1" shapeId="0" xr:uid="{00000000-0006-0000-01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4" authorId="1" shapeId="0" xr:uid="{00000000-0006-0000-01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4" authorId="1" shapeId="0" xr:uid="{00000000-0006-0000-01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2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2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2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2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2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2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2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2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<sst xmlns="http://schemas.openxmlformats.org/spreadsheetml/2006/main" count="168" uniqueCount="114">
  <si>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</si>
  <si>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</si>
  <si>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</si>
  <si>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</si>
  <si>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</si>
  <si>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</si>
  <si>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</si>
  <si>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</si>
  <si>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</si>
  <si>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</si>
  <si>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</si>
  <si>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</si>
  <si>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</si>
  <si>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</si>
  <si>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</si>
  <si>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</si>
  <si>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</si>
  <si>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</si>
  <si>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</si>
  <si>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</si>
  <si>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</si>
  <si>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</si>
  <si>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</si>
  <si>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</si>
  <si>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</si>
  <si>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</si>
  <si>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</si>
  <si>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</si>
  <si>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</si>
  <si>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</si>
  <si>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</si>
  <si>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</si>
  <si>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</si>
  <si>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</si>
  <si>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</si>
  <si>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</si>
  <si>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</si>
  <si>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</si>
  <si>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</si>
  <si>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</si>
  <si>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</si>
  <si>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</si>
  <si>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</si>
  <si>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</si>
  <si>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</si>
  <si>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</si>
  <si>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</si>
  <si>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</si>
  <si>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</si>
  <si>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</si>
  <si>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</si>
  <si>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</si>
  <si>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</si>
  <si>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</si>
  <si>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Consolidado de Avance por Acción</t>
  </si>
  <si>
    <t>DIAN</t>
  </si>
  <si>
    <t xml:space="preserve">ID del Riesgo de Gestión  :  Decisión de un proceso de control a las devoluciones fuera de la norma. </t>
  </si>
  <si>
    <t>ID del Riesgo de Corrupción :  RFC 1. Decisión final de un proceso de control a las devoluciones basada en hechos falsos o información adulterada.</t>
  </si>
  <si>
    <t>ID del hallazgo I. Una devolución improcedente  al contribuyente METROCUADRADO COM SA con NIT 830072490 asociada al expediente de fiscalización No. DI20162019000345 por valor de $491.158.000 incumpliendo el Artículo 777 del Estatuto Tributario y el artículo 10 de la Ley 43 de 1990, reflejada en la firma de la certificación de la diferencia de ingresos por el Jefe de Impuestos de la empresa mencionada y no del contador o revisor fiscal, generando un riesgo de impacto fiscal por valor de la suma devuelta y oficializada en la Resolución de Devolución No. 62829001273774 del 09 de abril de 2019.</t>
  </si>
  <si>
    <t xml:space="preserve">ID del hallazgo II.  Un expediente que supero el término con que cuenta la administración para devolver saldos a favor  por concepto de renta, generando un posible riesgo de impacto fiscal  de $11.057.989, en el caso eventual que el contribuyente reclame la devolución por fuera de términos y que se reconozcan y liquiden los intereses moratorios  correspondientes. </t>
  </si>
  <si>
    <t>ID del hallazgo III. Incumplimiento en algunas de las actividades del procedimiento PR-FL-0220 Investigación de Obligaciones Tributarias Sustanciales y Formales Versión 6 y 7.</t>
  </si>
  <si>
    <t>Recomendación gerencial: Implementar una alerta electrónica y/o manual para el monitoreo con oportunidad de los tiempos de gestión de las investigaciones de fiscalización asociadas a las solicitudes de devolución, bien sea a través del Servicio Informático Electrónico dispuesto para tal fin o por controles manuales en archivos de Excel donde se puedan controlar los términos de las solicitudes de devolución y/o compensación de acuerdo con la normativa vigente</t>
  </si>
  <si>
    <t>PREVENTIVA</t>
  </si>
  <si>
    <t>Controlar el cumplimiento de los términos establecidos para la gestión de las solicitudes de devolución y/o compensación.</t>
  </si>
  <si>
    <t>Recomendación Operativa: Con el fin de asegurar la trazabilidad y confiabilidad de la información de los expedientes, se recomienda a la División de Gestión de Fiscalización de Personas Jurídicas y Asimiladas, GIT de Auditoría I hoy GIT de Investigaciones a las Devoluciones, mantener un expediente unificado tanto en la información física como en la digitalizada de acuerdo con el PR-FL-0220 de Investigación de Obligaciones Tributarias Sustanciales y Formales V7, con respecto al numeral 3. Condiciones Generales 3.1. Generalidades, al Código de Procedimiento Administrativo y de lo Contencioso Administrativo, en su Artículo 36. “Formación y Examen de Expedientes” y en el Acuerdo 3 de febrero 17 de 2015 del Archivo General de la Nación Artículo 6. Expediente electrónico de archivo.</t>
  </si>
  <si>
    <t>Aplicar lo establecido en el procedimiento PR-ADF-0163 "Organización de Los Archivos de Gestión en la UAE DIAN"  y en el Instructivo IN-ADF-0132 "Manejo de los Archivos en la UAE DIAN".</t>
  </si>
  <si>
    <t>CORRECTIVA</t>
  </si>
  <si>
    <t>Dar aplicación a las actividades de organización de expedientes de acuerdo a lo establecido en el procedimiento PR-ADF-0163 "Organización de Los Archivos de Gestión en la UAE DIAN"  y en el Instructivo IN-ADF-0132 "Manejo de los Archivos en la UAE DIAN", para los expedientes Híbridos que no se han entregado a las Divisiones de Recaudo y de Divisiones de Recaudo y Cobranzas.</t>
  </si>
  <si>
    <t>Expedientes entregados (Relación de expedientes entregados a la División de Recaudo, correspondientes al año 2021 y 2022)</t>
  </si>
  <si>
    <t>Recomendación Gerencial: Con el objetivo de asegurar el adecuado cumplimiento de las actividades, de evitar la inadecuada interpretación de las mismas, e informar sobre los cambios en actividades o lineamientos operativos, gestión documental del expediente administrativo, registros y/o soportes generados y normatividad vigente relacionada con el procedimiento PR-COT-0220 “Investigación de Obligaciones Tributarias Sustanciales y Formales”, se recomienda que desde la División de Gestión de Fiscalización de Personas Jurídicas y Asimiladas, GIT de Auditoría I hoy GIT de Investigaciones a las Devoluciones, realizar revisiones aleatorias o muestras representativas de casos con el objetivo de garantizar la completitud de los expedientes y documentos soporte, así como de la ejecución adecuada del procedimiento.</t>
  </si>
  <si>
    <t>Recomendación Operativa: Con el fin de formalizar e informar al contribuyente sobre un procedimiento de control en su contra, se recomienda que desde la División de Gestión de Fiscalización de Personas Jurídicas y Asimiladas, GIT de Auditoría I hoy GIT de Investigaciones a las Devoluciones, incluir y mostrar sin excepción la carta de presentación, formato 1810, previo al inicio de cada auditoría, toda vez que en ella se incluyen los derechos y los deberes de los contribuyentes, se le presentan las alternativas de representación y se explican las formas en que la Entidad está facultada para auditar. Lo anterior, permite inferir transparencia en el proceso y brinda al contribuyente la oportunidad de conocer el alcance de las actuaciones de la Administración en el desarrollo de la auditoría, bajo el principio de legalidad.</t>
  </si>
  <si>
    <t xml:space="preserve">Debilidad en la gestión documental de los expedientes relacionados con las 
investigaciones tributarias en razón a que se observaron fallas en la conformación de 
estos reflejado en la falta de formatos o documentos de la investigación, carencia de 
firmas, y hojas de control de los expedientes.  
Hallazgos 3 Incumplimiento del Procedimiento PR-FL-0220 V7 “Investigación de Obligaciones Tributarias 
Sustanciales y Formales frente a aspectos de forma relacionados en las actividades No. 14 
“Elaboración Auto de Apertura del Expediente”, No. 18 “Analizar Información Básica y 
Antecedentes”, No. 20 “Elaborar Plan de Auditoría”, No. 24 “Proyectar Acto para Realizar Práctica 
de Pruebas o Solicitar la Realización del Cruce de Información de Terceros”, No. 28 “Recibir 
Soporte de la Notificación”, No. 37 “Proyectar Auto de Suspensión de Términos”, No. 43 “Elaborar 
Informe Final de la Investigación” y No. 46 “¿Se presentan observaciones en la aprobación del 
Acto Administrativo?”, como se evidencia a continuación: </t>
  </si>
  <si>
    <t>De mejora</t>
  </si>
  <si>
    <t>1. Realizar trimestralmente, la verificación al cumplimiento del  memorando utilizando la lista de chequeo diseñada para el efecto. Para la verificación, deberán tomar una muestra</t>
  </si>
  <si>
    <t>verificar el cumplimiento del procedimiento PR-ADF-0163 «Organización de los archivos de gestión en la UEA DIAN» y del Instructivo IN-ADF-0132 «Manejo de los archivos en la UEA DIAN», en el proceso de Cumplimiento de Obligaciones Tributarias – subproceso de Fiscalización y Liquidación, procedimiento PR-COT-0465 «INVESTIGACIÓN Y DETERMINACIÓN DE TRIBUTOS E IMPOSICIÓN DE SANCIONES»</t>
  </si>
  <si>
    <t>Listas de chequeo.</t>
  </si>
  <si>
    <t>Verificar el cumplimiento del procedimiento PR-ADF-0163 «Organización de los archivos de gestión en la UEA DIAN» y del Instructivo IN-ADF-0132 «Manejo de los archivos en la UEA DIAN», en el proceso de Cumplimiento de Obligaciones Tributarias – subproceso de Fiscalización y Liquidación, procedimiento PR-COT-0465 «INVESTIGACIÓN Y DETERMINACIÓN DE TRIBUTOS E IMPOSICIÓN DE SANCIONES»</t>
  </si>
  <si>
    <t>Informes trimestrales.</t>
  </si>
  <si>
    <t xml:space="preserve">Incluir en la lista de chequeo que hace parte del Memorando 40 del 25 de febrero de 2022,  la verificacion de la  existencia de la carta de presentacion Formato 1810 </t>
  </si>
  <si>
    <t xml:space="preserve">Debilidad en la gestión documental de los expedientes relacionados con las 
investigaciones tributarias en razón a que se observaron fallas en la conformación de 
estos reflejado en la falta de formatos o documentos de la investigación, carencia de 
firmas, y hojas de control de los expedientes.  
Hallazgos 3 Incumplimiento del Procedimiento PR-FL-0220 V7 “Investigación de Obligaciones Tributarias </t>
  </si>
  <si>
    <t>Verificar el debido cumplimiento de las condiciones y términos establecidos en el procedimiento PR-COT-0465.</t>
  </si>
  <si>
    <t xml:space="preserve">Preventiva </t>
  </si>
  <si>
    <t>Informes de expedientes analizados</t>
  </si>
  <si>
    <t>Realizar control a los expedientes en gestión, conforme al Memorando 40 del 25 de febrero de  2022, utilizando la lista de chequeo  en relación con la norma archivística en  los expedientes del proceso Cumplimiento de Obligaciones Tributarias - Subproceso de Fiscalización y Liquidación</t>
  </si>
  <si>
    <t>Realizar control a los expedientes en gestión, conforme al Memorando 40 del 25 de febrero de  2022, utilizando la lista de chequeo  en relación con la norma archivística en  los expedientes del proceso de Cumplimiento de Obligaciones Tributarias - Subproceso de Fiscalización y Liquidación</t>
  </si>
  <si>
    <t>2. Elaborar  trimestralmente el informe  de la verificación de los expedientes con sus soportes por parte de las  divisiones de fiscalización y liquidación, recaudo, recaudo y cobranzas o la dependecia que haga sus veces.</t>
  </si>
  <si>
    <t>Revisar trimestralmente 10 expedientes de Fiscalización y Liquidación Intensiva - GIT de Investigaciones a las Devoluciones, identificando las etapas, formatos, terminos y demás atinentes a las actividades realizadas en desarrollo del mismo, con el fin de detectar falencias en su aplicación y promover su modificación en caso de ser necesario. Así mismo la verificación de la carta de presentación, del informe persuasivo y relación de pruebas y los autos inclusorios y/o exclusorios cuando la situación lo amerite.</t>
  </si>
  <si>
    <t>DS - Subproceso Fiscalización y Liquidación
Divisiones de Fiscalización y Liquidación Intensiva
Direccion Seccional de Impuestos de Bogotá</t>
  </si>
  <si>
    <t>Jefes Divisiones de Fiscalización y Liquidación Intensiva - GIT de Investigaciones a las Devoluciones</t>
  </si>
  <si>
    <t>Reiterar el uso de la herramienta tecnológica "Reporte Gerencial, columna DT Días Transcurridos" dispuesta en el Servicio Informático de Devoluciones para el control de los términos de gestión, indistintamente si el expediente se encuentra en auditoría de fiscalización.</t>
  </si>
  <si>
    <t>Impartir capacitación dirigida a los  funcionarios  de devoluciones responsables de la gestión de las solicitudes de devolución de las Direcciones Seccionales y de la Dirección Operativa de Grandes Contribuyentes enfatizando en la obligación de dar aplicación permanente a la instrucción del Numeral 13 del Manual del Servicio Informático de Devoluciones MN COT 0012, a fin de que se controlen los tiempos de gestión de los actos administrativos decisorios de las solicitudes de devolución  haciendo uso del reporte gerencial (columna DT días transcurridos) que provee el Servicio Informático de Devoluciones, así como el uso del Formato FT-COT-2504 "Registro diario de solicitudes de devolución y/o compensación", el cual contiene las casillas de "Fecha de radicación" y "Fecha de Vencimiento" de las solicitudes de devolución.</t>
  </si>
  <si>
    <t>Lista de asistencia que evidencia la participación en la capacitación de funcionarios de las 34 Direcciones Seccionales y Dirección Operativa de Grandes Contribuyentes.</t>
  </si>
  <si>
    <t xml:space="preserve">Subdirección de Devoluciones
</t>
  </si>
  <si>
    <t xml:space="preserve">Mabel Rocío Mejía Blandón
Subdirectora de Devoluciones
Dirección de Gestión de Impuestos
</t>
  </si>
  <si>
    <t xml:space="preserve">Monitorear en forma permanente el cumplimiento de términos para resolver las solicitudes de devolución, mediante el uso de la herramienta tecnológica "Reporte Gerencial, columna DT Días Transcurridos" y  el uso del Formato FT-COT-2504 "Registro diario de solicitudes de devolución y/o compensación", el cual contiene las casillas de "Fecha de radicación" y "Fecha de Vencimiento" de las solicitudes de devolución. </t>
  </si>
  <si>
    <t>Verificar diariamente el control de términos en la gestión de solicitudes de devolución</t>
  </si>
  <si>
    <t>Controlar el cumplimiento de los términos establecidos para la gestión de las solicitudes de devolución y/o compensación que salieron seleccionados para auditoría o se seleccionaron por inclusión forzosa</t>
  </si>
  <si>
    <t xml:space="preserve">Formato FT-COT-2504 actualizado, envío formato a la Subdirección de Devoluciones, mes anterior durante los primeros cinco (5) días hábiles de cada mes </t>
  </si>
  <si>
    <t xml:space="preserve">Direcciones Seccionales de Impuestos y De Impuestos y Aduanas,  Dirección Operativa de Grandes Contribuyentes
Divisiones de Recaudo y Cobranzas
División de Recaudo
Coordinación de Devoluciones DOGC
Subdirección de Devoluciones
</t>
  </si>
  <si>
    <t xml:space="preserve">Directores Seccionales de Impuestos y de Impuestos y Aduanas
Jefes Divisiones de Recaudo y Cobranzas
Jefes División de Recaudo
Jefe Coordinación de Devoluciones DOGC
Subdirección de Devoluciones
</t>
  </si>
  <si>
    <t>Contar con expedientes unificados que cumplan con lo previsto en el procedimiento PR-ADF-0163 y el instrutivo IN-ADF-0132, debidamente entregados a las Divisiones de Recaudo y de Divisiones de Recaudo y Cobranzas.</t>
  </si>
  <si>
    <t>Expedientes entregados (Relación trimestral de expedientes entregados a la División de Recaudo, correspondientes al año 2020)</t>
  </si>
  <si>
    <t xml:space="preserve">Diagnóstico y cuminicación de remisión </t>
  </si>
  <si>
    <t>Dirección Seccional  Impuestos de Bogotá
División de Fiscalización y Liquidación tributaria Intensiva para Personas Jurídicas</t>
  </si>
  <si>
    <t>Dirección Seccional  Impuestos de Bogotá
Jefe División de Fiscalización y Liquidación tributaria Intensiva para Personas Jurídicas</t>
  </si>
  <si>
    <t xml:space="preserve">Presentar un diagnóstico a la Dirección de Gestión Corporativa, sobre el estado de la gestión documental de los expedientes asociados a las solicitudes de devolución, con el objetivo de solictar apoyo de recursos físicos y de personal para actualizar y dejar al día el archivo de gestión </t>
  </si>
  <si>
    <t xml:space="preserve">Elaborar y enviar el documento de diagnóstico a la Dirección de Gestión Corporativa y realizar el seguimiento al trámite </t>
  </si>
  <si>
    <t xml:space="preserve">Obtener el apoyo de recursos físicos y de personal para actualizar y dejar al día el archivo de gestión </t>
  </si>
  <si>
    <t xml:space="preserve">Actualizar y socializar la lista de chequeo que hace parte del Memorando 40 del 25 de febrero de 2022,  la verificacion de la  existencia de la carta de presentacion Formato 1810 </t>
  </si>
  <si>
    <t>Verificar la evidencia de entrega de la carta de presentación, formato 1810, al contribuyente.</t>
  </si>
  <si>
    <t>Lista de chequeo actualizada
Socilialización a través de correo electrónico de la lista de chequeo</t>
  </si>
  <si>
    <t>Subdirección de Fiscalización Tributaria</t>
  </si>
  <si>
    <t>Subdirector de Fiscalización Tributaria
Jefe Coordinación de Sistemas de Información</t>
  </si>
  <si>
    <t>Garantizar que las investigaciones de Fiscalización y Liquidación conforme con el procedimiento PR-COT-0465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</si>
</sst>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b/>
      <sz val="11"/>
      <color theme="0"/>
      <name val="Myriad Pro"/>
      <family val="2"/>
    </font>
    <font>
      <sz val="10"/>
      <color theme="4" tint="-0.499984740745262"/>
      <name val="Arial"/>
      <family val="2"/>
    </font>
    <font>
      <sz val="10"/>
      <color theme="4" tint="-0.249977111117893"/>
      <name val="Arial"/>
      <family val="2"/>
    </font>
    <font>
      <b/>
      <sz val="10"/>
      <color theme="4" tint="-0.249977111117893"/>
      <name val="Arial"/>
      <family val="2"/>
    </font>
    <font>
      <sz val="10"/>
      <color rgb="FFFF0000"/>
      <name val="Arial"/>
      <family val="2"/>
    </font>
    <font>
      <sz val="10"/>
      <name val="Myriad Pro"/>
      <family val="2"/>
    </font>
    <font>
      <sz val="8"/>
      <name val="Calibri"/>
      <family val="2"/>
      <scheme val="minor"/>
    </font>
    <font>
      <sz val="11"/>
      <name val="Myriad Pro"/>
      <family val="2"/>
    </font>
    <font>
      <sz val="11"/>
      <color theme="1"/>
      <name val="Myriad Pro"/>
    </font>
    <font>
      <sz val="11"/>
      <name val="Myriad Pro"/>
    </font>
    <font>
      <b/>
      <sz val="11"/>
      <name val="Myriad Pro"/>
    </font>
    <font>
      <sz val="10"/>
      <name val="Myriad Pro"/>
    </font>
    <font>
      <sz val="10"/>
      <name val="Arial"/>
      <family val="2"/>
    </font>
    <font>
      <sz val="11"/>
      <color theme="1"/>
      <name val="Arial"/>
      <family val="2"/>
    </font>
    <font>
      <sz val="10"/>
      <color theme="1"/>
      <name val="Arial"/>
      <family val="2"/>
    </font>
    <font>
      <sz val="10"/>
      <color theme="1"/>
      <name val="Myriad Pro"/>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4">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hair">
        <color theme="3"/>
      </left>
      <right/>
      <top style="hair">
        <color theme="3"/>
      </top>
      <bottom/>
      <diagonal/>
    </border>
  </borders>
  <cellStyleXfs count="3">
    <xf numFmtId="0" fontId="0" fillId="0" borderId="0"/>
    <xf numFmtId="0" fontId="1" fillId="0" borderId="0"/>
    <xf numFmtId="9" fontId="27" fillId="0" borderId="0" applyFont="0" applyFill="0" applyBorder="0" applyAlignment="0" applyProtection="0"/>
  </cellStyleXfs>
  <cellXfs count="246">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2"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1" xfId="0"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9" fontId="13" fillId="2" borderId="11" xfId="2" applyFont="1" applyFill="1" applyBorder="1" applyAlignment="1">
      <alignment horizontal="center" vertical="top" wrapText="1"/>
    </xf>
    <xf numFmtId="0" fontId="26" fillId="0" borderId="35" xfId="1" applyFont="1" applyBorder="1" applyAlignment="1">
      <alignment vertical="center"/>
    </xf>
    <xf numFmtId="14" fontId="26" fillId="2" borderId="35" xfId="1" applyNumberFormat="1" applyFont="1" applyFill="1" applyBorder="1" applyAlignment="1">
      <alignment vertical="center"/>
    </xf>
    <xf numFmtId="0" fontId="26"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5"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4" fillId="2" borderId="24" xfId="0" applyFont="1" applyFill="1" applyBorder="1"/>
    <xf numFmtId="0" fontId="8" fillId="4"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2" fillId="2" borderId="12"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5" fillId="2" borderId="0" xfId="0" applyFont="1" applyFill="1" applyBorder="1" applyAlignment="1">
      <alignment horizontal="center" vertical="center"/>
    </xf>
    <xf numFmtId="0" fontId="21" fillId="2" borderId="0" xfId="0" applyFont="1" applyFill="1" applyBorder="1" applyAlignment="1">
      <alignment horizontal="center" vertical="center" wrapText="1"/>
    </xf>
    <xf numFmtId="9" fontId="2" fillId="2" borderId="11" xfId="0" applyNumberFormat="1" applyFont="1" applyFill="1" applyBorder="1" applyAlignment="1">
      <alignment horizontal="center" vertical="center" wrapText="1"/>
    </xf>
    <xf numFmtId="9" fontId="12" fillId="2" borderId="0"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14" fontId="12" fillId="2" borderId="0" xfId="0" applyNumberFormat="1" applyFont="1" applyFill="1" applyBorder="1" applyAlignment="1">
      <alignment horizontal="center" vertical="center" wrapText="1"/>
    </xf>
    <xf numFmtId="0" fontId="31" fillId="2" borderId="0" xfId="0" applyFont="1" applyFill="1" applyAlignment="1">
      <alignment horizontal="justify" vertical="center" wrapText="1"/>
    </xf>
    <xf numFmtId="0" fontId="31" fillId="2" borderId="2" xfId="0" applyFont="1" applyFill="1" applyBorder="1" applyAlignment="1">
      <alignment horizontal="justify" vertical="center" wrapText="1"/>
    </xf>
    <xf numFmtId="0" fontId="33" fillId="2" borderId="11" xfId="0" applyFont="1" applyFill="1" applyBorder="1" applyAlignment="1">
      <alignment horizontal="justify" vertical="center" wrapText="1"/>
    </xf>
    <xf numFmtId="9" fontId="33" fillId="2" borderId="11" xfId="0" applyNumberFormat="1" applyFont="1" applyFill="1" applyBorder="1" applyAlignment="1">
      <alignment horizontal="justify" vertical="center" wrapText="1"/>
    </xf>
    <xf numFmtId="0" fontId="30" fillId="2" borderId="11" xfId="0" applyFont="1" applyFill="1" applyBorder="1" applyAlignment="1">
      <alignment horizontal="justify" vertical="center" wrapText="1"/>
    </xf>
    <xf numFmtId="0" fontId="31" fillId="2" borderId="3" xfId="0" applyFont="1" applyFill="1" applyBorder="1" applyAlignment="1">
      <alignment horizontal="justify" vertical="center" wrapText="1"/>
    </xf>
    <xf numFmtId="0" fontId="31" fillId="2" borderId="31" xfId="0" applyFont="1" applyFill="1" applyBorder="1" applyAlignment="1">
      <alignment horizontal="justify" vertical="center" wrapText="1"/>
    </xf>
    <xf numFmtId="0" fontId="38" fillId="2" borderId="0" xfId="0" applyFont="1" applyFill="1" applyAlignment="1">
      <alignment horizontal="justify" vertical="center" wrapText="1"/>
    </xf>
    <xf numFmtId="0" fontId="38" fillId="2" borderId="2" xfId="0" applyFont="1" applyFill="1" applyBorder="1" applyAlignment="1">
      <alignment horizontal="justify" vertical="center" wrapText="1"/>
    </xf>
    <xf numFmtId="0" fontId="38" fillId="2" borderId="11" xfId="0" applyFont="1" applyFill="1" applyBorder="1" applyAlignment="1">
      <alignment horizontal="justify" vertical="center" wrapText="1"/>
    </xf>
    <xf numFmtId="9" fontId="38" fillId="2" borderId="11" xfId="0" applyNumberFormat="1" applyFont="1" applyFill="1" applyBorder="1" applyAlignment="1">
      <alignment horizontal="justify" vertical="center" wrapText="1"/>
    </xf>
    <xf numFmtId="0" fontId="38" fillId="2" borderId="3" xfId="0" applyFont="1" applyFill="1" applyBorder="1" applyAlignment="1">
      <alignment horizontal="justify" vertical="center" wrapText="1"/>
    </xf>
    <xf numFmtId="0" fontId="38" fillId="2" borderId="31" xfId="0" applyFont="1" applyFill="1" applyBorder="1" applyAlignment="1">
      <alignment horizontal="justify" vertical="center" wrapText="1"/>
    </xf>
    <xf numFmtId="0" fontId="36" fillId="2" borderId="12" xfId="0" applyFont="1" applyFill="1" applyBorder="1" applyAlignment="1">
      <alignment horizontal="center" vertical="top" wrapText="1"/>
    </xf>
    <xf numFmtId="0" fontId="36" fillId="2" borderId="12" xfId="0" applyFont="1" applyFill="1" applyBorder="1" applyAlignment="1">
      <alignment horizontal="center" vertical="center" wrapText="1"/>
    </xf>
    <xf numFmtId="14" fontId="36" fillId="2" borderId="12" xfId="0" applyNumberFormat="1" applyFont="1" applyFill="1" applyBorder="1" applyAlignment="1">
      <alignment horizontal="center" vertical="top" wrapText="1"/>
    </xf>
    <xf numFmtId="0" fontId="42" fillId="0" borderId="0" xfId="0" applyFont="1" applyAlignment="1">
      <alignment vertical="center" wrapText="1"/>
    </xf>
    <xf numFmtId="0" fontId="37" fillId="0" borderId="12" xfId="0" applyFont="1" applyFill="1" applyBorder="1" applyAlignment="1">
      <alignment horizontal="justify" vertical="center" wrapText="1"/>
    </xf>
    <xf numFmtId="0" fontId="37" fillId="0" borderId="12" xfId="0" applyFont="1" applyFill="1" applyBorder="1" applyAlignment="1">
      <alignment horizontal="center" vertical="center" wrapText="1"/>
    </xf>
    <xf numFmtId="1" fontId="37" fillId="0" borderId="11" xfId="0" applyNumberFormat="1" applyFont="1" applyFill="1" applyBorder="1" applyAlignment="1">
      <alignment horizontal="center" vertical="center" wrapText="1"/>
    </xf>
    <xf numFmtId="0" fontId="37" fillId="0" borderId="11" xfId="0" applyFont="1" applyFill="1" applyBorder="1" applyAlignment="1">
      <alignment horizontal="justify" vertical="center" wrapText="1"/>
    </xf>
    <xf numFmtId="14" fontId="37" fillId="0" borderId="11" xfId="0" applyNumberFormat="1" applyFont="1" applyFill="1" applyBorder="1" applyAlignment="1">
      <alignment horizontal="center" vertical="center" wrapText="1"/>
    </xf>
    <xf numFmtId="0" fontId="36" fillId="0" borderId="12" xfId="0" applyFont="1" applyFill="1" applyBorder="1" applyAlignment="1">
      <alignment horizontal="center" vertical="top" wrapText="1"/>
    </xf>
    <xf numFmtId="0" fontId="38" fillId="0" borderId="11" xfId="0" applyFont="1" applyFill="1" applyBorder="1" applyAlignment="1">
      <alignment horizontal="justify" vertical="center" wrapText="1"/>
    </xf>
    <xf numFmtId="0" fontId="39" fillId="0" borderId="11" xfId="0" applyFont="1" applyFill="1" applyBorder="1" applyAlignment="1">
      <alignment horizontal="justify" vertical="center" wrapText="1"/>
    </xf>
    <xf numFmtId="0" fontId="40" fillId="0" borderId="22" xfId="0" applyFont="1" applyFill="1" applyBorder="1" applyAlignment="1">
      <alignment vertical="center" wrapText="1"/>
    </xf>
    <xf numFmtId="0" fontId="40" fillId="0" borderId="12" xfId="0" applyFont="1" applyFill="1" applyBorder="1" applyAlignment="1">
      <alignment horizontal="justify" vertical="center" wrapText="1"/>
    </xf>
    <xf numFmtId="0" fontId="38" fillId="0" borderId="12" xfId="0" applyFont="1" applyFill="1" applyBorder="1" applyAlignment="1">
      <alignment horizontal="center" vertical="center" wrapText="1"/>
    </xf>
    <xf numFmtId="0" fontId="38" fillId="0" borderId="12" xfId="0" applyFont="1" applyFill="1" applyBorder="1" applyAlignment="1">
      <alignment horizontal="justify" vertical="center" wrapText="1"/>
    </xf>
    <xf numFmtId="9" fontId="38" fillId="0" borderId="11" xfId="2" applyFont="1" applyFill="1" applyBorder="1" applyAlignment="1">
      <alignment horizontal="center" vertical="center" wrapText="1"/>
    </xf>
    <xf numFmtId="14" fontId="38" fillId="0" borderId="11" xfId="0" applyNumberFormat="1" applyFont="1" applyFill="1" applyBorder="1" applyAlignment="1">
      <alignment horizontal="center" vertical="center" wrapText="1"/>
    </xf>
    <xf numFmtId="0" fontId="32" fillId="0" borderId="11" xfId="0" applyFont="1" applyFill="1" applyBorder="1" applyAlignment="1">
      <alignment horizontal="justify" vertical="center" wrapText="1"/>
    </xf>
    <xf numFmtId="0" fontId="38" fillId="0" borderId="43" xfId="0" applyFont="1" applyFill="1" applyBorder="1" applyAlignment="1">
      <alignment horizontal="justify" vertical="center" wrapText="1"/>
    </xf>
    <xf numFmtId="0" fontId="36" fillId="0" borderId="12" xfId="0" applyFont="1" applyFill="1" applyBorder="1" applyAlignment="1">
      <alignment horizontal="center" vertical="center" wrapText="1"/>
    </xf>
    <xf numFmtId="0" fontId="38" fillId="0" borderId="12" xfId="0" applyFont="1" applyFill="1" applyBorder="1" applyAlignment="1">
      <alignment horizontal="center" vertical="top" wrapText="1"/>
    </xf>
    <xf numFmtId="0" fontId="42" fillId="0" borderId="0" xfId="0" applyFont="1" applyFill="1" applyAlignment="1">
      <alignment vertical="center" wrapText="1"/>
    </xf>
    <xf numFmtId="0" fontId="3" fillId="0" borderId="11" xfId="0" applyFont="1" applyFill="1" applyBorder="1" applyAlignment="1">
      <alignment horizontal="center" vertical="top" wrapText="1"/>
    </xf>
    <xf numFmtId="0" fontId="41" fillId="0" borderId="12" xfId="0" applyFont="1" applyFill="1" applyBorder="1" applyAlignment="1">
      <alignment horizontal="center" vertical="top" wrapText="1"/>
    </xf>
    <xf numFmtId="0" fontId="41" fillId="0" borderId="12" xfId="0" applyFont="1" applyFill="1" applyBorder="1" applyAlignment="1">
      <alignment vertical="top" wrapText="1"/>
    </xf>
    <xf numFmtId="9" fontId="41" fillId="0" borderId="11" xfId="0" applyNumberFormat="1" applyFont="1" applyFill="1" applyBorder="1" applyAlignment="1">
      <alignment horizontal="center" vertical="top" wrapText="1"/>
    </xf>
    <xf numFmtId="14" fontId="41" fillId="0" borderId="11" xfId="0" applyNumberFormat="1" applyFont="1" applyFill="1" applyBorder="1" applyAlignment="1">
      <alignment horizontal="center" vertical="top" wrapText="1"/>
    </xf>
    <xf numFmtId="0" fontId="36" fillId="0" borderId="11" xfId="0" applyFont="1" applyFill="1" applyBorder="1" applyAlignment="1">
      <alignment horizontal="center" vertical="top" wrapText="1"/>
    </xf>
    <xf numFmtId="14" fontId="36" fillId="0" borderId="11" xfId="0" applyNumberFormat="1" applyFont="1" applyFill="1" applyBorder="1" applyAlignment="1">
      <alignment horizontal="center" vertical="top" wrapText="1"/>
    </xf>
    <xf numFmtId="0" fontId="31" fillId="0" borderId="11"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3" fillId="0" borderId="11" xfId="0" applyFont="1" applyFill="1" applyBorder="1" applyAlignment="1">
      <alignment horizontal="center" vertical="center" wrapText="1"/>
    </xf>
    <xf numFmtId="0" fontId="36" fillId="0" borderId="11" xfId="0" applyNumberFormat="1" applyFont="1" applyFill="1" applyBorder="1" applyAlignment="1">
      <alignment horizontal="center" vertical="center" wrapText="1"/>
    </xf>
    <xf numFmtId="0" fontId="36" fillId="0" borderId="11" xfId="0" applyFont="1" applyFill="1" applyBorder="1" applyAlignment="1">
      <alignment horizontal="center" vertical="center" wrapText="1"/>
    </xf>
    <xf numFmtId="14" fontId="36" fillId="0" borderId="11"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1" xfId="0" applyFont="1" applyFill="1" applyBorder="1" applyAlignment="1">
      <alignment horizontal="justify" vertical="center" wrapText="1"/>
    </xf>
    <xf numFmtId="0" fontId="2" fillId="2" borderId="0" xfId="0" applyFont="1" applyFill="1" applyAlignment="1">
      <alignment horizontal="justify" vertical="center" wrapText="1"/>
    </xf>
    <xf numFmtId="14" fontId="43" fillId="0" borderId="11" xfId="0" applyNumberFormat="1" applyFont="1" applyFill="1" applyBorder="1" applyAlignment="1">
      <alignment horizontal="center" vertical="top" wrapText="1"/>
    </xf>
    <xf numFmtId="14" fontId="9" fillId="0" borderId="11" xfId="0" applyNumberFormat="1" applyFont="1" applyFill="1" applyBorder="1" applyAlignment="1">
      <alignment horizontal="center"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2" fillId="2" borderId="20" xfId="0" applyFont="1" applyFill="1" applyBorder="1" applyAlignment="1">
      <alignment horizontal="center"/>
    </xf>
    <xf numFmtId="0" fontId="22" fillId="2" borderId="20"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28"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21"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20" xfId="1" applyNumberFormat="1" applyFont="1" applyFill="1" applyBorder="1" applyAlignment="1">
      <alignment horizontal="center" vertical="center"/>
    </xf>
    <xf numFmtId="0" fontId="17"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13" fillId="3" borderId="23" xfId="0" applyFont="1" applyFill="1" applyBorder="1" applyAlignment="1">
      <alignment horizontal="left" vertical="center"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8" fillId="4" borderId="11" xfId="0" applyFont="1" applyFill="1" applyBorder="1" applyAlignment="1">
      <alignment horizontal="center" vertical="center"/>
    </xf>
    <xf numFmtId="0" fontId="34" fillId="3" borderId="0" xfId="0" applyFont="1" applyFill="1" applyBorder="1" applyAlignment="1">
      <alignment horizontal="left" vertical="center"/>
    </xf>
    <xf numFmtId="14" fontId="34" fillId="3" borderId="0" xfId="0" applyNumberFormat="1" applyFont="1" applyFill="1" applyBorder="1" applyAlignment="1">
      <alignment horizontal="left" vertical="center"/>
    </xf>
    <xf numFmtId="0" fontId="5" fillId="3" borderId="23" xfId="0" applyFont="1" applyFill="1" applyBorder="1" applyAlignment="1">
      <alignment horizontal="left"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6" fillId="2" borderId="36" xfId="1" applyNumberFormat="1" applyFont="1" applyFill="1" applyBorder="1" applyAlignment="1">
      <alignment horizontal="center" vertical="center"/>
    </xf>
    <xf numFmtId="14" fontId="26" fillId="2" borderId="34" xfId="1" applyNumberFormat="1" applyFont="1" applyFill="1" applyBorder="1" applyAlignment="1">
      <alignment horizontal="center" vertical="center"/>
    </xf>
    <xf numFmtId="14" fontId="26" fillId="2" borderId="35"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31" xfId="1" applyFont="1" applyFill="1" applyBorder="1" applyAlignment="1">
      <alignment horizontal="center" vertical="center"/>
    </xf>
    <xf numFmtId="0" fontId="26" fillId="0" borderId="33" xfId="1" applyFont="1" applyBorder="1" applyAlignment="1">
      <alignment horizontal="right" vertical="center"/>
    </xf>
    <xf numFmtId="0" fontId="26" fillId="0" borderId="34" xfId="1" applyFont="1" applyBorder="1" applyAlignment="1">
      <alignment horizontal="right" vertical="center"/>
    </xf>
    <xf numFmtId="0" fontId="26"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29"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3" fillId="2" borderId="36"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14" fontId="26" fillId="2" borderId="26" xfId="1" applyNumberFormat="1" applyFont="1" applyFill="1" applyBorder="1" applyAlignment="1">
      <alignment horizontal="center" vertical="center"/>
    </xf>
    <xf numFmtId="14" fontId="26"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6" fillId="0" borderId="26" xfId="1" applyFont="1" applyBorder="1" applyAlignment="1">
      <alignment horizontal="right" vertical="center"/>
    </xf>
    <xf numFmtId="0" fontId="26" fillId="0" borderId="27" xfId="1" applyFont="1" applyBorder="1" applyAlignment="1">
      <alignment horizontal="right" vertical="center"/>
    </xf>
    <xf numFmtId="0" fontId="26" fillId="0" borderId="28" xfId="1" applyFont="1" applyBorder="1" applyAlignment="1">
      <alignment horizontal="right" vertical="center"/>
    </xf>
    <xf numFmtId="14" fontId="26" fillId="2" borderId="39" xfId="1" applyNumberFormat="1" applyFont="1" applyFill="1" applyBorder="1" applyAlignment="1">
      <alignment horizontal="center" vertical="center"/>
    </xf>
    <xf numFmtId="14" fontId="26" fillId="2" borderId="40" xfId="1" applyNumberFormat="1" applyFont="1" applyFill="1" applyBorder="1" applyAlignment="1">
      <alignment horizontal="center" vertical="center"/>
    </xf>
    <xf numFmtId="14" fontId="36" fillId="0" borderId="12" xfId="0" applyNumberFormat="1" applyFont="1" applyFill="1" applyBorder="1" applyAlignment="1">
      <alignment horizontal="center" vertical="top" wrapText="1"/>
    </xf>
    <xf numFmtId="0" fontId="9" fillId="0" borderId="22" xfId="0" applyFont="1" applyFill="1" applyBorder="1" applyAlignment="1">
      <alignment horizontal="justify" vertical="top" wrapText="1"/>
    </xf>
    <xf numFmtId="0" fontId="37" fillId="0" borderId="12" xfId="0" applyFont="1" applyFill="1" applyBorder="1" applyAlignment="1">
      <alignment horizontal="justify" vertical="top" wrapText="1"/>
    </xf>
    <xf numFmtId="0" fontId="37" fillId="0" borderId="12" xfId="0" applyFont="1" applyFill="1" applyBorder="1" applyAlignment="1">
      <alignment horizontal="center" vertical="top" wrapText="1"/>
    </xf>
    <xf numFmtId="1" fontId="37" fillId="0" borderId="11" xfId="0" applyNumberFormat="1" applyFont="1" applyFill="1" applyBorder="1" applyAlignment="1">
      <alignment horizontal="center" vertical="top" wrapText="1"/>
    </xf>
    <xf numFmtId="0" fontId="37" fillId="0" borderId="11" xfId="0" applyFont="1" applyFill="1" applyBorder="1" applyAlignment="1">
      <alignment horizontal="justify" vertical="top" wrapText="1"/>
    </xf>
    <xf numFmtId="14" fontId="37" fillId="0" borderId="11" xfId="0" applyNumberFormat="1" applyFont="1" applyFill="1" applyBorder="1" applyAlignment="1">
      <alignment horizontal="center" vertical="top" wrapText="1"/>
    </xf>
    <xf numFmtId="0" fontId="37" fillId="0" borderId="22" xfId="0" applyFont="1" applyFill="1" applyBorder="1" applyAlignment="1">
      <alignment horizontal="justify" vertical="top" wrapText="1"/>
    </xf>
    <xf numFmtId="0" fontId="44" fillId="0" borderId="22" xfId="0" applyFont="1" applyFill="1" applyBorder="1" applyAlignment="1">
      <alignment vertical="center" wrapText="1"/>
    </xf>
    <xf numFmtId="0" fontId="44" fillId="0" borderId="12" xfId="0" applyFont="1" applyFill="1" applyBorder="1" applyAlignment="1">
      <alignment horizontal="justify" vertical="center" wrapText="1"/>
    </xf>
    <xf numFmtId="9" fontId="37" fillId="0" borderId="11" xfId="2" applyFont="1" applyFill="1" applyBorder="1" applyAlignment="1">
      <alignment horizontal="center" vertical="center" wrapText="1"/>
    </xf>
    <xf numFmtId="0" fontId="9" fillId="0" borderId="12" xfId="0" applyFont="1" applyFill="1" applyBorder="1" applyAlignment="1">
      <alignment horizontal="center" vertical="center" wrapText="1"/>
    </xf>
    <xf numFmtId="0" fontId="43" fillId="0" borderId="11" xfId="0" applyFont="1" applyFill="1" applyBorder="1" applyAlignment="1">
      <alignment horizontal="justify"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466725</xdr:colOff>
      <xdr:row>60</xdr:row>
      <xdr:rowOff>269875</xdr:rowOff>
    </xdr:from>
    <xdr:to>
      <xdr:col>8</xdr:col>
      <xdr:colOff>429986</xdr:colOff>
      <xdr:row>60</xdr:row>
      <xdr:rowOff>580971</xdr:rowOff>
    </xdr:to>
    <xdr:pic>
      <xdr:nvPicPr>
        <xdr:cNvPr id="3" name="Imagen 2">
          <a:extLst>
            <a:ext uri="{FF2B5EF4-FFF2-40B4-BE49-F238E27FC236}">
              <a16:creationId xmlns:a16="http://schemas.microsoft.com/office/drawing/2014/main" id="{986AE9CC-2528-43B1-913A-E41DA050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69796" y="16099518"/>
          <a:ext cx="8109404" cy="3110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1108364</xdr:colOff>
      <xdr:row>36</xdr:row>
      <xdr:rowOff>606137</xdr:rowOff>
    </xdr:from>
    <xdr:to>
      <xdr:col>9</xdr:col>
      <xdr:colOff>892118</xdr:colOff>
      <xdr:row>36</xdr:row>
      <xdr:rowOff>796637</xdr:rowOff>
    </xdr:to>
    <xdr:pic>
      <xdr:nvPicPr>
        <xdr:cNvPr id="5" name="Imagen 4">
          <a:extLst>
            <a:ext uri="{FF2B5EF4-FFF2-40B4-BE49-F238E27FC236}">
              <a16:creationId xmlns:a16="http://schemas.microsoft.com/office/drawing/2014/main" id="{CED24113-A9FB-4F04-987A-4B1E9D235BF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3546" y="12642273"/>
          <a:ext cx="5152390" cy="190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6"/>
  <sheetViews>
    <sheetView topLeftCell="A10" workbookViewId="0">
      <selection activeCell="B3" sqref="B3:K26"/>
    </sheetView>
  </sheetViews>
  <sheetFormatPr baseColWidth="10" defaultColWidth="11.44140625" defaultRowHeight="13.8"/>
  <cols>
    <col min="1" max="1" width="4.44140625" style="25" customWidth="1"/>
    <col min="2" max="11" width="14.33203125" style="25" customWidth="1"/>
    <col min="12" max="16384" width="11.44140625" style="25"/>
  </cols>
  <sheetData>
    <row r="1" spans="2:16">
      <c r="B1" s="26"/>
      <c r="C1" s="26"/>
      <c r="D1" s="26"/>
      <c r="E1" s="26"/>
      <c r="F1" s="26"/>
      <c r="G1" s="26"/>
      <c r="H1" s="26"/>
      <c r="I1" s="26"/>
      <c r="J1" s="26"/>
      <c r="K1" s="26"/>
      <c r="L1" s="26"/>
      <c r="M1" s="26"/>
      <c r="N1" s="26"/>
      <c r="O1" s="26"/>
      <c r="P1" s="26"/>
    </row>
    <row r="2" spans="2:16" ht="63.75" customHeight="1">
      <c r="B2" s="152" t="s">
        <v>20</v>
      </c>
      <c r="C2" s="153"/>
      <c r="D2" s="153"/>
      <c r="E2" s="153"/>
      <c r="F2" s="153"/>
      <c r="G2" s="153"/>
      <c r="H2" s="153"/>
      <c r="I2" s="153"/>
      <c r="J2" s="153"/>
      <c r="K2" s="154"/>
      <c r="L2" s="26"/>
      <c r="M2" s="26"/>
      <c r="N2" s="26"/>
      <c r="O2" s="26"/>
      <c r="P2" s="26"/>
    </row>
    <row r="3" spans="2:16" s="27" customFormat="1" ht="24.75" customHeight="1">
      <c r="B3" s="155" t="s">
        <v>51</v>
      </c>
      <c r="C3" s="156"/>
      <c r="D3" s="156"/>
      <c r="E3" s="156"/>
      <c r="F3" s="156"/>
      <c r="G3" s="156"/>
      <c r="H3" s="156"/>
      <c r="I3" s="156"/>
      <c r="J3" s="156"/>
      <c r="K3" s="157"/>
      <c r="L3" s="28"/>
      <c r="M3" s="28"/>
      <c r="N3" s="28"/>
      <c r="O3" s="28"/>
      <c r="P3" s="28"/>
    </row>
    <row r="4" spans="2:16" ht="24.75" customHeight="1">
      <c r="B4" s="158"/>
      <c r="C4" s="159"/>
      <c r="D4" s="159"/>
      <c r="E4" s="159"/>
      <c r="F4" s="159"/>
      <c r="G4" s="159"/>
      <c r="H4" s="159"/>
      <c r="I4" s="159"/>
      <c r="J4" s="159"/>
      <c r="K4" s="160"/>
      <c r="L4" s="26"/>
      <c r="M4" s="26"/>
      <c r="N4" s="26"/>
      <c r="O4" s="26"/>
      <c r="P4" s="26"/>
    </row>
    <row r="5" spans="2:16" ht="24.75" customHeight="1">
      <c r="B5" s="158"/>
      <c r="C5" s="159"/>
      <c r="D5" s="159"/>
      <c r="E5" s="159"/>
      <c r="F5" s="159"/>
      <c r="G5" s="159"/>
      <c r="H5" s="159"/>
      <c r="I5" s="159"/>
      <c r="J5" s="159"/>
      <c r="K5" s="160"/>
      <c r="L5" s="26"/>
      <c r="M5" s="26"/>
      <c r="N5" s="26"/>
      <c r="O5" s="26"/>
      <c r="P5" s="26"/>
    </row>
    <row r="6" spans="2:16" ht="24.75" customHeight="1">
      <c r="B6" s="158"/>
      <c r="C6" s="159"/>
      <c r="D6" s="159"/>
      <c r="E6" s="159"/>
      <c r="F6" s="159"/>
      <c r="G6" s="159"/>
      <c r="H6" s="159"/>
      <c r="I6" s="159"/>
      <c r="J6" s="159"/>
      <c r="K6" s="160"/>
      <c r="L6" s="26"/>
      <c r="M6" s="26"/>
      <c r="N6" s="26"/>
      <c r="O6" s="26"/>
      <c r="P6" s="26"/>
    </row>
    <row r="7" spans="2:16" ht="24.75" customHeight="1">
      <c r="B7" s="158"/>
      <c r="C7" s="159"/>
      <c r="D7" s="159"/>
      <c r="E7" s="159"/>
      <c r="F7" s="159"/>
      <c r="G7" s="159"/>
      <c r="H7" s="159"/>
      <c r="I7" s="159"/>
      <c r="J7" s="159"/>
      <c r="K7" s="160"/>
      <c r="L7" s="26"/>
      <c r="M7" s="26"/>
      <c r="N7" s="26"/>
      <c r="O7" s="26"/>
      <c r="P7" s="26"/>
    </row>
    <row r="8" spans="2:16" ht="24.75" customHeight="1">
      <c r="B8" s="158"/>
      <c r="C8" s="159"/>
      <c r="D8" s="159"/>
      <c r="E8" s="159"/>
      <c r="F8" s="159"/>
      <c r="G8" s="159"/>
      <c r="H8" s="159"/>
      <c r="I8" s="159"/>
      <c r="J8" s="159"/>
      <c r="K8" s="160"/>
      <c r="L8" s="26"/>
      <c r="M8" s="26"/>
      <c r="N8" s="26"/>
      <c r="O8" s="26"/>
      <c r="P8" s="26"/>
    </row>
    <row r="9" spans="2:16" ht="24.75" customHeight="1">
      <c r="B9" s="158"/>
      <c r="C9" s="159"/>
      <c r="D9" s="159"/>
      <c r="E9" s="159"/>
      <c r="F9" s="159"/>
      <c r="G9" s="159"/>
      <c r="H9" s="159"/>
      <c r="I9" s="159"/>
      <c r="J9" s="159"/>
      <c r="K9" s="160"/>
      <c r="L9" s="26"/>
      <c r="M9" s="26"/>
      <c r="N9" s="26"/>
      <c r="O9" s="26"/>
      <c r="P9" s="26"/>
    </row>
    <row r="10" spans="2:16" ht="24.75" customHeight="1">
      <c r="B10" s="158"/>
      <c r="C10" s="159"/>
      <c r="D10" s="159"/>
      <c r="E10" s="159"/>
      <c r="F10" s="159"/>
      <c r="G10" s="159"/>
      <c r="H10" s="159"/>
      <c r="I10" s="159"/>
      <c r="J10" s="159"/>
      <c r="K10" s="160"/>
      <c r="L10" s="26"/>
      <c r="M10" s="26"/>
      <c r="N10" s="26"/>
      <c r="O10" s="26"/>
      <c r="P10" s="26"/>
    </row>
    <row r="11" spans="2:16" ht="24.75" customHeight="1">
      <c r="B11" s="158"/>
      <c r="C11" s="159"/>
      <c r="D11" s="159"/>
      <c r="E11" s="159"/>
      <c r="F11" s="159"/>
      <c r="G11" s="159"/>
      <c r="H11" s="159"/>
      <c r="I11" s="159"/>
      <c r="J11" s="159"/>
      <c r="K11" s="160"/>
      <c r="L11" s="26"/>
      <c r="M11" s="26"/>
      <c r="N11" s="26"/>
      <c r="O11" s="26"/>
      <c r="P11" s="26"/>
    </row>
    <row r="12" spans="2:16" ht="24.75" customHeight="1">
      <c r="B12" s="158"/>
      <c r="C12" s="159"/>
      <c r="D12" s="159"/>
      <c r="E12" s="159"/>
      <c r="F12" s="159"/>
      <c r="G12" s="159"/>
      <c r="H12" s="159"/>
      <c r="I12" s="159"/>
      <c r="J12" s="159"/>
      <c r="K12" s="160"/>
      <c r="L12" s="26"/>
      <c r="M12" s="26"/>
      <c r="N12" s="26"/>
      <c r="O12" s="26"/>
      <c r="P12" s="26"/>
    </row>
    <row r="13" spans="2:16" ht="24.75" customHeight="1">
      <c r="B13" s="158"/>
      <c r="C13" s="159"/>
      <c r="D13" s="159"/>
      <c r="E13" s="159"/>
      <c r="F13" s="159"/>
      <c r="G13" s="159"/>
      <c r="H13" s="159"/>
      <c r="I13" s="159"/>
      <c r="J13" s="159"/>
      <c r="K13" s="160"/>
      <c r="L13" s="26"/>
      <c r="M13" s="26"/>
      <c r="N13" s="26"/>
      <c r="O13" s="26"/>
      <c r="P13" s="26"/>
    </row>
    <row r="14" spans="2:16" ht="24.75" customHeight="1">
      <c r="B14" s="158"/>
      <c r="C14" s="159"/>
      <c r="D14" s="159"/>
      <c r="E14" s="159"/>
      <c r="F14" s="159"/>
      <c r="G14" s="159"/>
      <c r="H14" s="159"/>
      <c r="I14" s="159"/>
      <c r="J14" s="159"/>
      <c r="K14" s="160"/>
      <c r="L14" s="26"/>
      <c r="M14" s="26"/>
      <c r="N14" s="26"/>
      <c r="O14" s="26"/>
      <c r="P14" s="26"/>
    </row>
    <row r="15" spans="2:16" ht="24.75" customHeight="1">
      <c r="B15" s="158"/>
      <c r="C15" s="159"/>
      <c r="D15" s="159"/>
      <c r="E15" s="159"/>
      <c r="F15" s="159"/>
      <c r="G15" s="159"/>
      <c r="H15" s="159"/>
      <c r="I15" s="159"/>
      <c r="J15" s="159"/>
      <c r="K15" s="160"/>
      <c r="L15" s="26"/>
      <c r="M15" s="26"/>
      <c r="N15" s="26"/>
      <c r="O15" s="26"/>
      <c r="P15" s="26"/>
    </row>
    <row r="16" spans="2:16" ht="24.75" customHeight="1">
      <c r="B16" s="158"/>
      <c r="C16" s="159"/>
      <c r="D16" s="159"/>
      <c r="E16" s="159"/>
      <c r="F16" s="159"/>
      <c r="G16" s="159"/>
      <c r="H16" s="159"/>
      <c r="I16" s="159"/>
      <c r="J16" s="159"/>
      <c r="K16" s="160"/>
      <c r="L16" s="26"/>
      <c r="M16" s="26"/>
      <c r="N16" s="26"/>
      <c r="O16" s="26"/>
      <c r="P16" s="26"/>
    </row>
    <row r="17" spans="2:16" ht="24.75" customHeight="1">
      <c r="B17" s="158"/>
      <c r="C17" s="159"/>
      <c r="D17" s="159"/>
      <c r="E17" s="159"/>
      <c r="F17" s="159"/>
      <c r="G17" s="159"/>
      <c r="H17" s="159"/>
      <c r="I17" s="159"/>
      <c r="J17" s="159"/>
      <c r="K17" s="160"/>
      <c r="L17" s="26"/>
      <c r="M17" s="26"/>
      <c r="N17" s="26"/>
      <c r="O17" s="26"/>
      <c r="P17" s="26"/>
    </row>
    <row r="18" spans="2:16" ht="24" customHeight="1">
      <c r="B18" s="158"/>
      <c r="C18" s="159"/>
      <c r="D18" s="159"/>
      <c r="E18" s="159"/>
      <c r="F18" s="159"/>
      <c r="G18" s="159"/>
      <c r="H18" s="159"/>
      <c r="I18" s="159"/>
      <c r="J18" s="159"/>
      <c r="K18" s="160"/>
      <c r="L18" s="26"/>
      <c r="M18" s="26"/>
      <c r="N18" s="26"/>
      <c r="O18" s="26"/>
      <c r="P18" s="26"/>
    </row>
    <row r="19" spans="2:16">
      <c r="B19" s="158"/>
      <c r="C19" s="159"/>
      <c r="D19" s="159"/>
      <c r="E19" s="159"/>
      <c r="F19" s="159"/>
      <c r="G19" s="159"/>
      <c r="H19" s="159"/>
      <c r="I19" s="159"/>
      <c r="J19" s="159"/>
      <c r="K19" s="160"/>
      <c r="L19" s="26"/>
      <c r="M19" s="26"/>
      <c r="N19" s="26"/>
      <c r="O19" s="26"/>
      <c r="P19" s="26"/>
    </row>
    <row r="20" spans="2:16">
      <c r="B20" s="158"/>
      <c r="C20" s="159"/>
      <c r="D20" s="159"/>
      <c r="E20" s="159"/>
      <c r="F20" s="159"/>
      <c r="G20" s="159"/>
      <c r="H20" s="159"/>
      <c r="I20" s="159"/>
      <c r="J20" s="159"/>
      <c r="K20" s="160"/>
      <c r="L20" s="26"/>
      <c r="M20" s="26"/>
      <c r="N20" s="26"/>
      <c r="O20" s="26"/>
      <c r="P20" s="26"/>
    </row>
    <row r="21" spans="2:16">
      <c r="B21" s="158"/>
      <c r="C21" s="159"/>
      <c r="D21" s="159"/>
      <c r="E21" s="159"/>
      <c r="F21" s="159"/>
      <c r="G21" s="159"/>
      <c r="H21" s="159"/>
      <c r="I21" s="159"/>
      <c r="J21" s="159"/>
      <c r="K21" s="160"/>
      <c r="L21" s="26"/>
      <c r="M21" s="26"/>
      <c r="N21" s="26"/>
      <c r="O21" s="26"/>
      <c r="P21" s="26"/>
    </row>
    <row r="22" spans="2:16">
      <c r="B22" s="158"/>
      <c r="C22" s="159"/>
      <c r="D22" s="159"/>
      <c r="E22" s="159"/>
      <c r="F22" s="159"/>
      <c r="G22" s="159"/>
      <c r="H22" s="159"/>
      <c r="I22" s="159"/>
      <c r="J22" s="159"/>
      <c r="K22" s="160"/>
      <c r="L22" s="26"/>
      <c r="M22" s="26"/>
      <c r="N22" s="26"/>
      <c r="O22" s="26"/>
      <c r="P22" s="26"/>
    </row>
    <row r="23" spans="2:16">
      <c r="B23" s="158"/>
      <c r="C23" s="159"/>
      <c r="D23" s="159"/>
      <c r="E23" s="159"/>
      <c r="F23" s="159"/>
      <c r="G23" s="159"/>
      <c r="H23" s="159"/>
      <c r="I23" s="159"/>
      <c r="J23" s="159"/>
      <c r="K23" s="160"/>
      <c r="L23" s="26"/>
      <c r="M23" s="26"/>
      <c r="N23" s="26"/>
      <c r="O23" s="26"/>
      <c r="P23" s="26"/>
    </row>
    <row r="24" spans="2:16">
      <c r="B24" s="158"/>
      <c r="C24" s="159"/>
      <c r="D24" s="159"/>
      <c r="E24" s="159"/>
      <c r="F24" s="159"/>
      <c r="G24" s="159"/>
      <c r="H24" s="159"/>
      <c r="I24" s="159"/>
      <c r="J24" s="159"/>
      <c r="K24" s="160"/>
      <c r="L24" s="26"/>
      <c r="M24" s="26"/>
      <c r="N24" s="26"/>
      <c r="O24" s="26"/>
      <c r="P24" s="26"/>
    </row>
    <row r="25" spans="2:16">
      <c r="B25" s="158"/>
      <c r="C25" s="159"/>
      <c r="D25" s="159"/>
      <c r="E25" s="159"/>
      <c r="F25" s="159"/>
      <c r="G25" s="159"/>
      <c r="H25" s="159"/>
      <c r="I25" s="159"/>
      <c r="J25" s="159"/>
      <c r="K25" s="160"/>
      <c r="L25" s="26"/>
      <c r="M25" s="26"/>
      <c r="N25" s="26"/>
      <c r="O25" s="26"/>
      <c r="P25" s="26"/>
    </row>
    <row r="26" spans="2:16">
      <c r="B26" s="161"/>
      <c r="C26" s="162"/>
      <c r="D26" s="162"/>
      <c r="E26" s="162"/>
      <c r="F26" s="162"/>
      <c r="G26" s="162"/>
      <c r="H26" s="162"/>
      <c r="I26" s="162"/>
      <c r="J26" s="162"/>
      <c r="K26" s="163"/>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U100"/>
  <sheetViews>
    <sheetView tabSelected="1" topLeftCell="A33" zoomScale="80" zoomScaleNormal="80" workbookViewId="0">
      <pane ySplit="2" topLeftCell="A39" activePane="bottomLeft" state="frozen"/>
      <selection activeCell="A33" sqref="A33"/>
      <selection pane="bottomLeft" activeCell="I39" sqref="I39"/>
    </sheetView>
  </sheetViews>
  <sheetFormatPr baseColWidth="10" defaultColWidth="11.44140625" defaultRowHeight="13.8"/>
  <cols>
    <col min="1" max="1" width="1.5546875" style="1" customWidth="1"/>
    <col min="2" max="2" width="1.109375" style="1" customWidth="1"/>
    <col min="3" max="3" width="4.5546875" style="1" customWidth="1"/>
    <col min="4" max="4" width="40.44140625" style="1" customWidth="1"/>
    <col min="5" max="5" width="39.88671875" style="1" customWidth="1"/>
    <col min="6" max="6" width="21.5546875" style="83" customWidth="1"/>
    <col min="7" max="7" width="40" style="1" customWidth="1"/>
    <col min="8" max="8" width="15.6640625" style="83" customWidth="1"/>
    <col min="9" max="9" width="26.5546875" style="1" customWidth="1"/>
    <col min="10" max="10" width="24" style="83" customWidth="1"/>
    <col min="11" max="11" width="23.109375" style="1" customWidth="1"/>
    <col min="12" max="13" width="13.33203125" style="83" customWidth="1"/>
    <col min="14" max="14" width="26.5546875" style="1" customWidth="1"/>
    <col min="15" max="16" width="25.44140625" style="1" customWidth="1"/>
    <col min="17" max="17" width="34.109375" style="1" customWidth="1"/>
    <col min="18" max="18" width="15.33203125" style="1" customWidth="1"/>
    <col min="19" max="19" width="25.6640625" style="1" hidden="1" customWidth="1"/>
    <col min="20" max="20" width="20.5546875" style="1" hidden="1" customWidth="1"/>
    <col min="21" max="21" width="5.88671875" style="1" customWidth="1"/>
    <col min="22" max="16384" width="11.44140625" style="1"/>
  </cols>
  <sheetData>
    <row r="1" spans="2:21" ht="9" customHeight="1"/>
    <row r="2" spans="2:21" ht="15" customHeight="1">
      <c r="B2" s="34"/>
      <c r="C2" s="164"/>
      <c r="D2" s="164"/>
      <c r="E2" s="164"/>
      <c r="F2" s="166" t="s">
        <v>0</v>
      </c>
      <c r="G2" s="166"/>
      <c r="H2" s="166"/>
      <c r="I2" s="166"/>
      <c r="J2" s="166"/>
      <c r="K2" s="166"/>
      <c r="L2" s="166"/>
      <c r="M2" s="166"/>
      <c r="N2" s="166"/>
      <c r="O2" s="166"/>
      <c r="P2" s="165" t="s">
        <v>1</v>
      </c>
      <c r="Q2" s="165"/>
      <c r="R2" s="165"/>
      <c r="S2" s="48"/>
      <c r="T2" s="30" t="s">
        <v>26</v>
      </c>
      <c r="U2" s="59"/>
    </row>
    <row r="3" spans="2:21" ht="12.75" customHeight="1">
      <c r="B3" s="35"/>
      <c r="C3" s="164"/>
      <c r="D3" s="164"/>
      <c r="E3" s="164"/>
      <c r="F3" s="166"/>
      <c r="G3" s="166"/>
      <c r="H3" s="166"/>
      <c r="I3" s="166"/>
      <c r="J3" s="166"/>
      <c r="K3" s="166"/>
      <c r="L3" s="166"/>
      <c r="M3" s="166"/>
      <c r="N3" s="166"/>
      <c r="O3" s="166"/>
      <c r="P3" s="165"/>
      <c r="Q3" s="165"/>
      <c r="R3" s="165"/>
      <c r="S3" s="48"/>
      <c r="T3" s="31" t="s">
        <v>27</v>
      </c>
      <c r="U3" s="59"/>
    </row>
    <row r="4" spans="2:21" ht="12.75" customHeight="1">
      <c r="B4" s="35"/>
      <c r="C4" s="164"/>
      <c r="D4" s="164"/>
      <c r="E4" s="164"/>
      <c r="F4" s="166"/>
      <c r="G4" s="166"/>
      <c r="H4" s="166"/>
      <c r="I4" s="166"/>
      <c r="J4" s="166"/>
      <c r="K4" s="166"/>
      <c r="L4" s="166"/>
      <c r="M4" s="166"/>
      <c r="N4" s="166"/>
      <c r="O4" s="166"/>
      <c r="P4" s="165"/>
      <c r="Q4" s="165"/>
      <c r="R4" s="165"/>
      <c r="S4" s="48"/>
      <c r="T4" s="31" t="s">
        <v>28</v>
      </c>
      <c r="U4" s="59"/>
    </row>
    <row r="5" spans="2:21" ht="12.75" customHeight="1">
      <c r="B5" s="35"/>
      <c r="C5" s="164"/>
      <c r="D5" s="164"/>
      <c r="E5" s="164"/>
      <c r="F5" s="166"/>
      <c r="G5" s="166"/>
      <c r="H5" s="166"/>
      <c r="I5" s="166"/>
      <c r="J5" s="166"/>
      <c r="K5" s="166"/>
      <c r="L5" s="166"/>
      <c r="M5" s="166"/>
      <c r="N5" s="166"/>
      <c r="O5" s="166"/>
      <c r="P5" s="165"/>
      <c r="Q5" s="165"/>
      <c r="R5" s="165"/>
      <c r="S5" s="48"/>
      <c r="T5" s="31" t="s">
        <v>29</v>
      </c>
      <c r="U5" s="59"/>
    </row>
    <row r="6" spans="2:21" ht="12.75" customHeight="1">
      <c r="B6" s="36"/>
      <c r="C6" s="164"/>
      <c r="D6" s="164"/>
      <c r="E6" s="164"/>
      <c r="F6" s="166"/>
      <c r="G6" s="166"/>
      <c r="H6" s="166"/>
      <c r="I6" s="166"/>
      <c r="J6" s="166"/>
      <c r="K6" s="166"/>
      <c r="L6" s="166"/>
      <c r="M6" s="166"/>
      <c r="N6" s="166"/>
      <c r="O6" s="166"/>
      <c r="P6" s="165"/>
      <c r="Q6" s="165"/>
      <c r="R6" s="165"/>
      <c r="S6" s="48"/>
      <c r="T6" s="32" t="s">
        <v>30</v>
      </c>
      <c r="U6" s="59"/>
    </row>
    <row r="7" spans="2:21">
      <c r="B7" s="3"/>
      <c r="C7" s="4"/>
      <c r="D7" s="4"/>
      <c r="E7" s="4"/>
      <c r="F7" s="84"/>
      <c r="G7" s="4"/>
      <c r="H7" s="84"/>
      <c r="I7" s="33"/>
      <c r="J7" s="84"/>
      <c r="K7" s="33"/>
      <c r="L7" s="84"/>
      <c r="M7" s="84"/>
      <c r="N7" s="4"/>
      <c r="O7" s="18"/>
      <c r="P7" s="18"/>
      <c r="Q7" s="18"/>
      <c r="R7" s="18"/>
      <c r="S7" s="18"/>
      <c r="T7" s="2"/>
      <c r="U7" s="59"/>
    </row>
    <row r="8" spans="2:21">
      <c r="B8" s="3"/>
      <c r="C8" s="4"/>
      <c r="D8" s="4"/>
      <c r="E8" s="4"/>
      <c r="F8" s="84"/>
      <c r="G8" s="4"/>
      <c r="H8" s="84"/>
      <c r="I8" s="33"/>
      <c r="J8" s="84"/>
      <c r="K8" s="33"/>
      <c r="L8" s="84"/>
      <c r="M8" s="84"/>
      <c r="N8" s="4"/>
      <c r="O8" s="18"/>
      <c r="P8" s="18"/>
      <c r="Q8" s="18"/>
      <c r="R8" s="18"/>
      <c r="S8" s="18"/>
      <c r="T8" s="5"/>
      <c r="U8" s="59"/>
    </row>
    <row r="9" spans="2:21">
      <c r="B9" s="3"/>
      <c r="C9" s="4"/>
      <c r="D9" s="4"/>
      <c r="E9" s="4"/>
      <c r="F9" s="84"/>
      <c r="G9" s="4"/>
      <c r="H9" s="84"/>
      <c r="I9" s="6" t="s">
        <v>2</v>
      </c>
      <c r="J9" s="84"/>
      <c r="K9" s="187" t="s">
        <v>55</v>
      </c>
      <c r="L9" s="187"/>
      <c r="M9" s="187"/>
      <c r="N9" s="187"/>
      <c r="O9" s="4"/>
      <c r="P9" s="18"/>
      <c r="Q9" s="18"/>
      <c r="R9" s="18"/>
      <c r="S9" s="18"/>
      <c r="T9" s="5"/>
      <c r="U9" s="59"/>
    </row>
    <row r="10" spans="2:21">
      <c r="B10" s="3"/>
      <c r="C10" s="4"/>
      <c r="D10" s="4"/>
      <c r="E10" s="4"/>
      <c r="F10" s="84"/>
      <c r="G10" s="4"/>
      <c r="H10" s="84"/>
      <c r="I10" s="6" t="s">
        <v>3</v>
      </c>
      <c r="J10" s="84"/>
      <c r="K10" s="187">
        <v>1707022445</v>
      </c>
      <c r="L10" s="187"/>
      <c r="M10" s="187"/>
      <c r="N10" s="187"/>
      <c r="O10" s="4"/>
      <c r="P10" s="4"/>
      <c r="Q10" s="4"/>
      <c r="R10" s="4"/>
      <c r="S10" s="4"/>
      <c r="T10" s="5"/>
      <c r="U10" s="59"/>
    </row>
    <row r="11" spans="2:21">
      <c r="B11" s="3"/>
      <c r="C11" s="4"/>
      <c r="D11" s="4"/>
      <c r="E11" s="4"/>
      <c r="F11" s="84"/>
      <c r="G11" s="4"/>
      <c r="H11" s="84"/>
      <c r="I11" s="6" t="s">
        <v>4</v>
      </c>
      <c r="J11" s="84"/>
      <c r="K11" s="188">
        <v>44771</v>
      </c>
      <c r="L11" s="187"/>
      <c r="M11" s="187"/>
      <c r="N11" s="187"/>
      <c r="O11" s="4"/>
      <c r="P11" s="4"/>
      <c r="Q11" s="4"/>
      <c r="R11" s="4"/>
      <c r="S11" s="4"/>
      <c r="T11" s="5"/>
      <c r="U11" s="59"/>
    </row>
    <row r="12" spans="2:21">
      <c r="B12" s="3"/>
      <c r="C12" s="4"/>
      <c r="D12" s="4"/>
      <c r="E12" s="4"/>
      <c r="F12" s="84"/>
      <c r="G12" s="4"/>
      <c r="H12" s="84"/>
      <c r="I12" s="6" t="s">
        <v>21</v>
      </c>
      <c r="J12" s="84"/>
      <c r="K12" s="174" t="s">
        <v>18</v>
      </c>
      <c r="L12" s="174"/>
      <c r="M12" s="174"/>
      <c r="N12" s="174"/>
      <c r="O12" s="4"/>
      <c r="P12" s="4"/>
      <c r="Q12" s="4"/>
      <c r="R12" s="4"/>
      <c r="S12" s="4"/>
      <c r="T12" s="5"/>
      <c r="U12" s="59"/>
    </row>
    <row r="13" spans="2:21">
      <c r="B13" s="3"/>
      <c r="C13" s="4"/>
      <c r="D13" s="4"/>
      <c r="E13" s="4"/>
      <c r="F13" s="84"/>
      <c r="G13" s="4"/>
      <c r="H13" s="84"/>
      <c r="I13" s="6" t="s">
        <v>13</v>
      </c>
      <c r="J13" s="84"/>
      <c r="K13" s="174" t="s">
        <v>19</v>
      </c>
      <c r="L13" s="174"/>
      <c r="M13" s="174"/>
      <c r="N13" s="174"/>
      <c r="O13" s="4"/>
      <c r="P13" s="4"/>
      <c r="Q13" s="4"/>
      <c r="R13" s="4"/>
      <c r="S13" s="4"/>
      <c r="T13" s="5"/>
      <c r="U13" s="59"/>
    </row>
    <row r="14" spans="2:21">
      <c r="B14" s="3"/>
      <c r="C14" s="4"/>
      <c r="D14" s="4"/>
      <c r="E14" s="4"/>
      <c r="F14" s="84"/>
      <c r="G14" s="4"/>
      <c r="H14" s="84"/>
      <c r="I14" s="29"/>
      <c r="J14" s="84"/>
      <c r="K14" s="19"/>
      <c r="L14" s="84"/>
      <c r="M14" s="84"/>
      <c r="N14" s="33"/>
      <c r="O14" s="4"/>
      <c r="P14" s="4"/>
      <c r="Q14" s="4"/>
      <c r="R14" s="4"/>
      <c r="S14" s="4"/>
      <c r="T14" s="5"/>
      <c r="U14" s="59"/>
    </row>
    <row r="15" spans="2:21" ht="5.25" customHeight="1">
      <c r="B15" s="3"/>
      <c r="C15" s="9"/>
      <c r="D15" s="9"/>
      <c r="E15" s="9"/>
      <c r="F15" s="81"/>
      <c r="G15" s="9"/>
      <c r="H15" s="81"/>
      <c r="I15" s="9"/>
      <c r="J15" s="85"/>
      <c r="K15" s="7"/>
      <c r="L15" s="84"/>
      <c r="M15" s="84"/>
      <c r="N15" s="4"/>
      <c r="O15" s="4"/>
      <c r="P15" s="4"/>
      <c r="Q15" s="4"/>
      <c r="R15" s="4"/>
      <c r="S15" s="4"/>
      <c r="T15" s="5"/>
      <c r="U15" s="59"/>
    </row>
    <row r="16" spans="2:21" ht="15" customHeight="1">
      <c r="B16" s="3"/>
      <c r="C16" s="183" t="s">
        <v>14</v>
      </c>
      <c r="D16" s="184"/>
      <c r="E16" s="184"/>
      <c r="F16" s="184"/>
      <c r="G16" s="184"/>
      <c r="H16" s="184"/>
      <c r="I16" s="184"/>
      <c r="J16" s="184"/>
      <c r="K16" s="184"/>
      <c r="L16" s="184"/>
      <c r="M16" s="184"/>
      <c r="N16" s="184"/>
      <c r="O16" s="185"/>
      <c r="P16" s="4"/>
      <c r="Q16" s="4"/>
      <c r="R16" s="4"/>
      <c r="S16" s="4"/>
      <c r="T16" s="5"/>
      <c r="U16" s="59"/>
    </row>
    <row r="17" spans="2:21" ht="5.25" customHeight="1">
      <c r="B17" s="3"/>
      <c r="C17" s="7"/>
      <c r="D17" s="7"/>
      <c r="E17" s="7"/>
      <c r="F17" s="85"/>
      <c r="G17" s="7"/>
      <c r="H17" s="85"/>
      <c r="I17" s="7"/>
      <c r="J17" s="85"/>
      <c r="K17" s="7"/>
      <c r="L17" s="85"/>
      <c r="M17" s="85"/>
      <c r="N17" s="7"/>
      <c r="O17" s="7"/>
      <c r="P17" s="4"/>
      <c r="Q17" s="4"/>
      <c r="R17" s="4"/>
      <c r="S17" s="4"/>
      <c r="T17" s="5"/>
      <c r="U17" s="59"/>
    </row>
    <row r="18" spans="2:21" ht="17.25" customHeight="1">
      <c r="B18" s="3"/>
      <c r="C18" s="178" t="s">
        <v>56</v>
      </c>
      <c r="D18" s="178"/>
      <c r="E18" s="178"/>
      <c r="F18" s="178"/>
      <c r="G18" s="178"/>
      <c r="H18" s="178"/>
      <c r="I18" s="178"/>
      <c r="J18" s="178"/>
      <c r="K18" s="178"/>
      <c r="L18" s="178"/>
      <c r="M18" s="178"/>
      <c r="N18" s="178"/>
      <c r="O18" s="178"/>
      <c r="P18" s="4"/>
      <c r="Q18" s="4"/>
      <c r="R18" s="4"/>
      <c r="S18" s="4"/>
      <c r="T18" s="5"/>
      <c r="U18" s="59"/>
    </row>
    <row r="19" spans="2:21" ht="4.5" customHeight="1">
      <c r="B19" s="3"/>
      <c r="C19" s="9"/>
      <c r="D19" s="9"/>
      <c r="E19" s="9"/>
      <c r="F19" s="81"/>
      <c r="G19" s="9"/>
      <c r="H19" s="81"/>
      <c r="I19" s="9"/>
      <c r="J19" s="81"/>
      <c r="K19" s="9"/>
      <c r="L19" s="85"/>
      <c r="M19" s="85"/>
      <c r="N19" s="10"/>
      <c r="O19" s="7"/>
      <c r="P19" s="4"/>
      <c r="Q19" s="4"/>
      <c r="R19" s="4"/>
      <c r="S19" s="4"/>
      <c r="T19" s="5"/>
      <c r="U19" s="59"/>
    </row>
    <row r="20" spans="2:21" ht="15.75" customHeight="1">
      <c r="B20" s="3"/>
      <c r="C20" s="179" t="s">
        <v>11</v>
      </c>
      <c r="D20" s="180"/>
      <c r="E20" s="180"/>
      <c r="F20" s="180"/>
      <c r="G20" s="180"/>
      <c r="H20" s="180"/>
      <c r="I20" s="180"/>
      <c r="J20" s="180"/>
      <c r="K20" s="180"/>
      <c r="L20" s="180"/>
      <c r="M20" s="180"/>
      <c r="N20" s="180"/>
      <c r="O20" s="181"/>
      <c r="P20" s="4"/>
      <c r="Q20" s="4"/>
      <c r="R20" s="4"/>
      <c r="S20" s="4"/>
      <c r="T20" s="5"/>
      <c r="U20" s="59"/>
    </row>
    <row r="21" spans="2:21" ht="9" customHeight="1">
      <c r="B21" s="3"/>
      <c r="C21" s="8"/>
      <c r="D21" s="8"/>
      <c r="E21" s="8"/>
      <c r="F21" s="86"/>
      <c r="G21" s="8"/>
      <c r="H21" s="86"/>
      <c r="I21" s="8"/>
      <c r="J21" s="86"/>
      <c r="K21" s="8"/>
      <c r="L21" s="86"/>
      <c r="M21" s="86"/>
      <c r="N21" s="8"/>
      <c r="O21" s="8"/>
      <c r="P21" s="8"/>
      <c r="Q21" s="8"/>
      <c r="R21" s="8"/>
      <c r="S21" s="8"/>
      <c r="T21" s="5"/>
      <c r="U21" s="59"/>
    </row>
    <row r="22" spans="2:21" ht="29.25" customHeight="1">
      <c r="B22" s="3"/>
      <c r="C22" s="189" t="s">
        <v>58</v>
      </c>
      <c r="D22" s="189"/>
      <c r="E22" s="189"/>
      <c r="F22" s="189"/>
      <c r="G22" s="189"/>
      <c r="H22" s="189"/>
      <c r="I22" s="189"/>
      <c r="J22" s="189"/>
      <c r="K22" s="189"/>
      <c r="L22" s="189"/>
      <c r="M22" s="189"/>
      <c r="N22" s="189"/>
      <c r="O22" s="189"/>
      <c r="P22" s="4"/>
      <c r="Q22" s="4"/>
      <c r="R22" s="4"/>
      <c r="S22" s="4"/>
      <c r="T22" s="5"/>
      <c r="U22" s="59"/>
    </row>
    <row r="23" spans="2:21" ht="29.25" customHeight="1">
      <c r="B23" s="3"/>
      <c r="C23" s="182" t="s">
        <v>59</v>
      </c>
      <c r="D23" s="182"/>
      <c r="E23" s="182"/>
      <c r="F23" s="182"/>
      <c r="G23" s="182"/>
      <c r="H23" s="182"/>
      <c r="I23" s="182"/>
      <c r="J23" s="182"/>
      <c r="K23" s="182"/>
      <c r="L23" s="182"/>
      <c r="M23" s="182"/>
      <c r="N23" s="182"/>
      <c r="O23" s="182"/>
      <c r="P23" s="4"/>
      <c r="Q23" s="4"/>
      <c r="R23" s="4"/>
      <c r="S23" s="4"/>
      <c r="T23" s="5"/>
      <c r="U23" s="59"/>
    </row>
    <row r="24" spans="2:21" ht="29.25" customHeight="1">
      <c r="B24" s="3"/>
      <c r="C24" s="182" t="s">
        <v>60</v>
      </c>
      <c r="D24" s="182"/>
      <c r="E24" s="182"/>
      <c r="F24" s="182"/>
      <c r="G24" s="182"/>
      <c r="H24" s="182"/>
      <c r="I24" s="182"/>
      <c r="J24" s="182"/>
      <c r="K24" s="182"/>
      <c r="L24" s="182"/>
      <c r="M24" s="182"/>
      <c r="N24" s="182"/>
      <c r="O24" s="182"/>
      <c r="P24" s="4"/>
      <c r="Q24" s="4"/>
      <c r="R24" s="4"/>
      <c r="S24" s="4"/>
      <c r="T24" s="5"/>
      <c r="U24" s="59"/>
    </row>
    <row r="25" spans="2:21" ht="15.75" customHeight="1">
      <c r="B25" s="3"/>
      <c r="C25" s="179" t="s">
        <v>17</v>
      </c>
      <c r="D25" s="180"/>
      <c r="E25" s="180"/>
      <c r="F25" s="180"/>
      <c r="G25" s="180"/>
      <c r="H25" s="180"/>
      <c r="I25" s="180"/>
      <c r="J25" s="180"/>
      <c r="K25" s="180"/>
      <c r="L25" s="180"/>
      <c r="M25" s="180"/>
      <c r="N25" s="180"/>
      <c r="O25" s="181"/>
      <c r="P25" s="23"/>
      <c r="Q25" s="23"/>
      <c r="R25" s="23"/>
      <c r="S25" s="23"/>
      <c r="T25" s="5"/>
      <c r="U25" s="59"/>
    </row>
    <row r="26" spans="2:21" ht="5.25" customHeight="1">
      <c r="B26" s="3"/>
      <c r="C26" s="9"/>
      <c r="D26" s="9"/>
      <c r="E26" s="9"/>
      <c r="F26" s="81"/>
      <c r="G26" s="9"/>
      <c r="H26" s="81"/>
      <c r="I26" s="9"/>
      <c r="J26" s="85"/>
      <c r="K26" s="7"/>
      <c r="L26" s="85"/>
      <c r="M26" s="85"/>
      <c r="N26" s="7"/>
      <c r="O26" s="7"/>
      <c r="P26" s="7"/>
      <c r="Q26" s="7"/>
      <c r="R26" s="7"/>
      <c r="S26" s="7"/>
      <c r="T26" s="5"/>
      <c r="U26" s="59"/>
    </row>
    <row r="27" spans="2:21" ht="34.5" customHeight="1">
      <c r="B27" s="3"/>
      <c r="C27" s="182" t="s">
        <v>57</v>
      </c>
      <c r="D27" s="182"/>
      <c r="E27" s="182"/>
      <c r="F27" s="182"/>
      <c r="G27" s="182"/>
      <c r="H27" s="182"/>
      <c r="I27" s="182"/>
      <c r="J27" s="182"/>
      <c r="K27" s="182"/>
      <c r="L27" s="182"/>
      <c r="M27" s="182"/>
      <c r="N27" s="182"/>
      <c r="O27" s="182"/>
      <c r="P27" s="7"/>
      <c r="Q27" s="7"/>
      <c r="R27" s="7"/>
      <c r="S27" s="7"/>
      <c r="T27" s="5"/>
      <c r="U27" s="59"/>
    </row>
    <row r="28" spans="2:21" ht="3.75" customHeight="1">
      <c r="B28" s="3"/>
      <c r="C28" s="4"/>
      <c r="D28" s="4"/>
      <c r="E28" s="17"/>
      <c r="F28" s="81"/>
      <c r="G28" s="17"/>
      <c r="H28" s="81"/>
      <c r="I28" s="17"/>
      <c r="J28" s="81"/>
      <c r="K28" s="17"/>
      <c r="L28" s="81"/>
      <c r="M28" s="81"/>
      <c r="N28" s="17"/>
      <c r="O28" s="7"/>
      <c r="P28" s="7"/>
      <c r="Q28" s="7"/>
      <c r="R28" s="7"/>
      <c r="S28" s="7"/>
      <c r="T28" s="5"/>
      <c r="U28" s="59"/>
    </row>
    <row r="29" spans="2:21" ht="3.75" customHeight="1">
      <c r="B29" s="3"/>
      <c r="C29" s="9"/>
      <c r="D29" s="9"/>
      <c r="E29" s="9"/>
      <c r="F29" s="81"/>
      <c r="G29" s="9"/>
      <c r="H29" s="81"/>
      <c r="I29" s="9"/>
      <c r="J29" s="81"/>
      <c r="K29" s="9"/>
      <c r="L29" s="81"/>
      <c r="M29" s="81"/>
      <c r="N29" s="9"/>
      <c r="O29" s="7"/>
      <c r="P29" s="7"/>
      <c r="Q29" s="7"/>
      <c r="R29" s="7"/>
      <c r="S29" s="7"/>
      <c r="T29" s="5"/>
      <c r="U29" s="59"/>
    </row>
    <row r="30" spans="2:21" ht="5.25" customHeight="1">
      <c r="B30" s="3"/>
      <c r="C30" s="11"/>
      <c r="D30" s="11"/>
      <c r="E30" s="11"/>
      <c r="F30" s="82"/>
      <c r="G30" s="11"/>
      <c r="H30" s="82"/>
      <c r="I30" s="11"/>
      <c r="J30" s="82"/>
      <c r="K30" s="11"/>
      <c r="L30" s="82"/>
      <c r="M30" s="82"/>
      <c r="N30" s="4"/>
      <c r="O30" s="4"/>
      <c r="P30" s="4"/>
      <c r="Q30" s="4"/>
      <c r="R30" s="4"/>
      <c r="S30" s="4"/>
      <c r="T30" s="5"/>
      <c r="U30" s="59"/>
    </row>
    <row r="31" spans="2:21" ht="15.75" customHeight="1">
      <c r="B31" s="3"/>
      <c r="C31" s="183" t="s">
        <v>12</v>
      </c>
      <c r="D31" s="184"/>
      <c r="E31" s="184"/>
      <c r="F31" s="184"/>
      <c r="G31" s="184"/>
      <c r="H31" s="184"/>
      <c r="I31" s="184"/>
      <c r="J31" s="184"/>
      <c r="K31" s="184"/>
      <c r="L31" s="184"/>
      <c r="M31" s="184"/>
      <c r="N31" s="184"/>
      <c r="O31" s="185"/>
      <c r="P31" s="6"/>
      <c r="Q31" s="6"/>
      <c r="R31" s="6"/>
      <c r="S31" s="6"/>
      <c r="T31" s="5"/>
      <c r="U31" s="59"/>
    </row>
    <row r="32" spans="2:21" ht="6" customHeight="1">
      <c r="B32" s="3"/>
      <c r="C32" s="4"/>
      <c r="D32" s="4"/>
      <c r="E32" s="12"/>
      <c r="F32" s="87"/>
      <c r="G32" s="12"/>
      <c r="H32" s="87"/>
      <c r="I32" s="12"/>
      <c r="J32" s="87"/>
      <c r="K32" s="12"/>
      <c r="L32" s="87"/>
      <c r="M32" s="87"/>
      <c r="N32" s="12"/>
      <c r="O32" s="12"/>
      <c r="P32" s="12"/>
      <c r="Q32" s="12"/>
      <c r="R32" s="4"/>
      <c r="S32" s="4"/>
      <c r="T32" s="5"/>
      <c r="U32" s="59"/>
    </row>
    <row r="33" spans="2:21" ht="33" customHeight="1">
      <c r="B33" s="3"/>
      <c r="C33" s="175" t="s">
        <v>24</v>
      </c>
      <c r="D33" s="176" t="s">
        <v>31</v>
      </c>
      <c r="E33" s="186" t="s">
        <v>32</v>
      </c>
      <c r="F33" s="175" t="s">
        <v>33</v>
      </c>
      <c r="G33" s="175" t="s">
        <v>34</v>
      </c>
      <c r="H33" s="175" t="s">
        <v>35</v>
      </c>
      <c r="I33" s="186" t="s">
        <v>36</v>
      </c>
      <c r="J33" s="175" t="s">
        <v>37</v>
      </c>
      <c r="K33" s="175"/>
      <c r="L33" s="175" t="s">
        <v>38</v>
      </c>
      <c r="M33" s="175" t="s">
        <v>39</v>
      </c>
      <c r="N33" s="175" t="s">
        <v>40</v>
      </c>
      <c r="O33" s="175" t="s">
        <v>41</v>
      </c>
      <c r="P33" s="204" t="s">
        <v>42</v>
      </c>
      <c r="Q33" s="193" t="s">
        <v>22</v>
      </c>
      <c r="R33" s="194"/>
      <c r="S33" s="45"/>
      <c r="T33" s="5"/>
      <c r="U33" s="59"/>
    </row>
    <row r="34" spans="2:21" ht="33" customHeight="1">
      <c r="B34" s="3"/>
      <c r="C34" s="175"/>
      <c r="D34" s="177"/>
      <c r="E34" s="186"/>
      <c r="F34" s="175"/>
      <c r="G34" s="175"/>
      <c r="H34" s="175"/>
      <c r="I34" s="186"/>
      <c r="J34" s="80" t="s">
        <v>5</v>
      </c>
      <c r="K34" s="47" t="s">
        <v>6</v>
      </c>
      <c r="L34" s="175"/>
      <c r="M34" s="175"/>
      <c r="N34" s="175"/>
      <c r="O34" s="175"/>
      <c r="P34" s="177"/>
      <c r="Q34" s="49" t="s">
        <v>16</v>
      </c>
      <c r="R34" s="50" t="s">
        <v>15</v>
      </c>
      <c r="S34" s="24" t="s">
        <v>45</v>
      </c>
      <c r="T34" s="24" t="s">
        <v>46</v>
      </c>
      <c r="U34" s="59"/>
    </row>
    <row r="35" spans="2:21" s="96" customFormat="1" ht="234.75" customHeight="1">
      <c r="B35" s="97"/>
      <c r="C35" s="245">
        <v>1</v>
      </c>
      <c r="D35" s="234" t="s">
        <v>61</v>
      </c>
      <c r="E35" s="235" t="s">
        <v>89</v>
      </c>
      <c r="F35" s="236" t="s">
        <v>62</v>
      </c>
      <c r="G35" s="235" t="s">
        <v>90</v>
      </c>
      <c r="H35" s="236" t="s">
        <v>30</v>
      </c>
      <c r="I35" s="235" t="s">
        <v>63</v>
      </c>
      <c r="J35" s="237">
        <v>1</v>
      </c>
      <c r="K35" s="238" t="s">
        <v>91</v>
      </c>
      <c r="L35" s="239">
        <v>44805</v>
      </c>
      <c r="M35" s="239">
        <v>44834</v>
      </c>
      <c r="N35" s="238" t="s">
        <v>92</v>
      </c>
      <c r="O35" s="238" t="s">
        <v>93</v>
      </c>
      <c r="P35" s="139"/>
      <c r="Q35" s="98"/>
      <c r="R35" s="99"/>
      <c r="S35" s="100">
        <f>IF(H35="Baja",1,IF(H35="Media - baja",2,IF(H35="Media",3,IF(H35="Media - alta",4,5))))</f>
        <v>5</v>
      </c>
      <c r="T35" s="101">
        <f>R35*S35</f>
        <v>0</v>
      </c>
      <c r="U35" s="102"/>
    </row>
    <row r="36" spans="2:21" s="96" customFormat="1" ht="179.25" customHeight="1">
      <c r="B36" s="97"/>
      <c r="C36" s="245">
        <v>2</v>
      </c>
      <c r="D36" s="240" t="s">
        <v>61</v>
      </c>
      <c r="E36" s="235" t="s">
        <v>94</v>
      </c>
      <c r="F36" s="236" t="s">
        <v>62</v>
      </c>
      <c r="G36" s="235" t="s">
        <v>95</v>
      </c>
      <c r="H36" s="236" t="s">
        <v>30</v>
      </c>
      <c r="I36" s="235" t="s">
        <v>96</v>
      </c>
      <c r="J36" s="237">
        <v>6</v>
      </c>
      <c r="K36" s="238" t="s">
        <v>97</v>
      </c>
      <c r="L36" s="239">
        <v>44835</v>
      </c>
      <c r="M36" s="239">
        <v>45016</v>
      </c>
      <c r="N36" s="238" t="s">
        <v>98</v>
      </c>
      <c r="O36" s="238" t="s">
        <v>99</v>
      </c>
      <c r="P36" s="139"/>
      <c r="Q36" s="98"/>
      <c r="R36" s="99"/>
      <c r="S36" s="100"/>
      <c r="T36" s="101"/>
      <c r="U36" s="102"/>
    </row>
    <row r="37" spans="2:21" s="103" customFormat="1" ht="265.5" customHeight="1">
      <c r="B37" s="104"/>
      <c r="C37" s="116">
        <v>3</v>
      </c>
      <c r="D37" s="241" t="s">
        <v>64</v>
      </c>
      <c r="E37" s="242" t="s">
        <v>65</v>
      </c>
      <c r="F37" s="114" t="s">
        <v>66</v>
      </c>
      <c r="G37" s="242" t="s">
        <v>67</v>
      </c>
      <c r="H37" s="114" t="s">
        <v>30</v>
      </c>
      <c r="I37" s="113" t="s">
        <v>100</v>
      </c>
      <c r="J37" s="243">
        <v>1</v>
      </c>
      <c r="K37" s="116" t="s">
        <v>101</v>
      </c>
      <c r="L37" s="117">
        <v>44805</v>
      </c>
      <c r="M37" s="117">
        <v>45107</v>
      </c>
      <c r="N37" s="244" t="s">
        <v>87</v>
      </c>
      <c r="O37" s="131" t="s">
        <v>88</v>
      </c>
      <c r="P37" s="119" t="s">
        <v>112</v>
      </c>
      <c r="Q37" s="105"/>
      <c r="R37" s="106"/>
      <c r="S37" s="105">
        <f t="shared" ref="S37:S55" si="0">IF(H37="Baja",1,IF(H37="Media - baja",2,IF(H37="Media",3,IF(H37="Media - alta",4,5))))</f>
        <v>5</v>
      </c>
      <c r="T37" s="107">
        <f t="shared" ref="T37:T55" si="1">R37*S37</f>
        <v>0</v>
      </c>
      <c r="U37" s="108"/>
    </row>
    <row r="38" spans="2:21" s="103" customFormat="1" ht="220.5" customHeight="1">
      <c r="B38" s="104"/>
      <c r="C38" s="120">
        <v>4</v>
      </c>
      <c r="D38" s="121" t="s">
        <v>64</v>
      </c>
      <c r="E38" s="122" t="s">
        <v>65</v>
      </c>
      <c r="F38" s="123" t="s">
        <v>66</v>
      </c>
      <c r="G38" s="122" t="s">
        <v>67</v>
      </c>
      <c r="H38" s="123" t="s">
        <v>30</v>
      </c>
      <c r="I38" s="124" t="s">
        <v>100</v>
      </c>
      <c r="J38" s="125">
        <v>1</v>
      </c>
      <c r="K38" s="119" t="s">
        <v>68</v>
      </c>
      <c r="L38" s="126">
        <v>45108</v>
      </c>
      <c r="M38" s="126">
        <v>45473</v>
      </c>
      <c r="N38" s="129" t="s">
        <v>87</v>
      </c>
      <c r="O38" s="131" t="s">
        <v>88</v>
      </c>
      <c r="P38" s="119" t="s">
        <v>112</v>
      </c>
      <c r="Q38" s="105"/>
      <c r="R38" s="106"/>
      <c r="S38" s="105"/>
      <c r="T38" s="107"/>
      <c r="U38" s="108"/>
    </row>
    <row r="39" spans="2:21" s="96" customFormat="1" ht="349.5" customHeight="1">
      <c r="B39" s="97"/>
      <c r="C39" s="127">
        <v>5</v>
      </c>
      <c r="D39" s="128" t="s">
        <v>69</v>
      </c>
      <c r="E39" s="129" t="s">
        <v>80</v>
      </c>
      <c r="F39" s="129" t="s">
        <v>81</v>
      </c>
      <c r="G39" s="123" t="s">
        <v>86</v>
      </c>
      <c r="H39" s="129" t="s">
        <v>29</v>
      </c>
      <c r="I39" s="129" t="s">
        <v>113</v>
      </c>
      <c r="J39" s="129">
        <v>4</v>
      </c>
      <c r="K39" s="129" t="s">
        <v>82</v>
      </c>
      <c r="L39" s="233">
        <v>44805</v>
      </c>
      <c r="M39" s="233">
        <v>45168</v>
      </c>
      <c r="N39" s="129" t="s">
        <v>87</v>
      </c>
      <c r="O39" s="131" t="s">
        <v>88</v>
      </c>
      <c r="P39" s="119" t="s">
        <v>112</v>
      </c>
      <c r="Q39" s="118"/>
      <c r="R39" s="99"/>
      <c r="S39" s="100"/>
      <c r="T39" s="101"/>
      <c r="U39" s="102"/>
    </row>
    <row r="40" spans="2:21" s="13" customFormat="1" ht="148.80000000000001" customHeight="1">
      <c r="B40" s="14"/>
      <c r="C40" s="132">
        <v>6</v>
      </c>
      <c r="D40" s="130" t="s">
        <v>71</v>
      </c>
      <c r="E40" s="130" t="s">
        <v>83</v>
      </c>
      <c r="F40" s="130" t="s">
        <v>72</v>
      </c>
      <c r="G40" s="130" t="s">
        <v>73</v>
      </c>
      <c r="H40" s="133" t="s">
        <v>29</v>
      </c>
      <c r="I40" s="134" t="s">
        <v>74</v>
      </c>
      <c r="J40" s="135">
        <v>1</v>
      </c>
      <c r="K40" s="134" t="s">
        <v>75</v>
      </c>
      <c r="L40" s="136">
        <v>44835</v>
      </c>
      <c r="M40" s="150">
        <v>44956</v>
      </c>
      <c r="N40" s="129" t="s">
        <v>87</v>
      </c>
      <c r="O40" s="131" t="s">
        <v>88</v>
      </c>
      <c r="P40" s="119" t="s">
        <v>112</v>
      </c>
      <c r="Q40" s="57"/>
      <c r="R40" s="58"/>
      <c r="S40" s="21">
        <f t="shared" si="0"/>
        <v>4</v>
      </c>
      <c r="T40" s="44">
        <f t="shared" si="1"/>
        <v>0</v>
      </c>
      <c r="U40" s="60"/>
    </row>
    <row r="41" spans="2:21" s="13" customFormat="1" ht="115.8" customHeight="1">
      <c r="B41" s="14"/>
      <c r="C41" s="132">
        <v>7</v>
      </c>
      <c r="D41" s="118" t="s">
        <v>79</v>
      </c>
      <c r="E41" s="118" t="s">
        <v>84</v>
      </c>
      <c r="F41" s="130" t="s">
        <v>72</v>
      </c>
      <c r="G41" s="118" t="s">
        <v>85</v>
      </c>
      <c r="H41" s="118" t="s">
        <v>29</v>
      </c>
      <c r="I41" s="134" t="s">
        <v>76</v>
      </c>
      <c r="J41" s="137">
        <v>4</v>
      </c>
      <c r="K41" s="137" t="s">
        <v>77</v>
      </c>
      <c r="L41" s="138">
        <v>44835</v>
      </c>
      <c r="M41" s="151">
        <v>44956</v>
      </c>
      <c r="N41" s="129" t="s">
        <v>87</v>
      </c>
      <c r="O41" s="131" t="s">
        <v>88</v>
      </c>
      <c r="P41" s="119" t="s">
        <v>112</v>
      </c>
      <c r="Q41" s="57"/>
      <c r="R41" s="58"/>
      <c r="S41" s="21">
        <f t="shared" si="0"/>
        <v>4</v>
      </c>
      <c r="T41" s="44">
        <f t="shared" si="1"/>
        <v>0</v>
      </c>
      <c r="U41" s="60"/>
    </row>
    <row r="42" spans="2:21" s="13" customFormat="1" ht="169.2" customHeight="1">
      <c r="B42" s="14"/>
      <c r="C42" s="132">
        <v>8</v>
      </c>
      <c r="D42" s="118" t="s">
        <v>79</v>
      </c>
      <c r="E42" s="118" t="s">
        <v>105</v>
      </c>
      <c r="F42" s="123" t="s">
        <v>66</v>
      </c>
      <c r="G42" s="118" t="s">
        <v>106</v>
      </c>
      <c r="H42" s="118" t="s">
        <v>29</v>
      </c>
      <c r="I42" s="134" t="s">
        <v>107</v>
      </c>
      <c r="J42" s="137">
        <v>1</v>
      </c>
      <c r="K42" s="137" t="s">
        <v>102</v>
      </c>
      <c r="L42" s="138">
        <v>44805</v>
      </c>
      <c r="M42" s="138">
        <v>44865</v>
      </c>
      <c r="N42" s="116" t="s">
        <v>103</v>
      </c>
      <c r="O42" s="116" t="s">
        <v>104</v>
      </c>
      <c r="P42" s="57"/>
      <c r="Q42" s="57"/>
      <c r="R42" s="58"/>
      <c r="S42" s="21"/>
      <c r="T42" s="44"/>
      <c r="U42" s="60"/>
    </row>
    <row r="43" spans="2:21" s="149" customFormat="1" ht="159.6" customHeight="1">
      <c r="B43" s="140"/>
      <c r="C43" s="141">
        <v>9</v>
      </c>
      <c r="D43" s="123" t="s">
        <v>70</v>
      </c>
      <c r="E43" s="129" t="s">
        <v>78</v>
      </c>
      <c r="F43" s="123" t="s">
        <v>72</v>
      </c>
      <c r="G43" s="129" t="s">
        <v>108</v>
      </c>
      <c r="H43" s="129" t="s">
        <v>29</v>
      </c>
      <c r="I43" s="129" t="s">
        <v>109</v>
      </c>
      <c r="J43" s="142">
        <v>2</v>
      </c>
      <c r="K43" s="143" t="s">
        <v>110</v>
      </c>
      <c r="L43" s="144">
        <v>44805</v>
      </c>
      <c r="M43" s="144">
        <v>44834</v>
      </c>
      <c r="N43" s="119" t="s">
        <v>111</v>
      </c>
      <c r="O43" s="119" t="s">
        <v>112</v>
      </c>
      <c r="P43" s="145"/>
      <c r="Q43" s="145"/>
      <c r="R43" s="92"/>
      <c r="S43" s="146">
        <f t="shared" si="0"/>
        <v>4</v>
      </c>
      <c r="T43" s="147">
        <f t="shared" si="1"/>
        <v>0</v>
      </c>
      <c r="U43" s="148"/>
    </row>
    <row r="44" spans="2:21" s="13" customFormat="1" ht="129" customHeight="1">
      <c r="B44" s="14"/>
      <c r="C44" s="54">
        <v>10</v>
      </c>
      <c r="D44" s="55"/>
      <c r="E44" s="113"/>
      <c r="F44" s="114"/>
      <c r="G44" s="113"/>
      <c r="H44" s="114"/>
      <c r="I44" s="113"/>
      <c r="J44" s="115"/>
      <c r="K44" s="116"/>
      <c r="L44" s="117"/>
      <c r="M44" s="117"/>
      <c r="N44" s="116"/>
      <c r="O44" s="116"/>
      <c r="P44" s="57"/>
      <c r="Q44" s="57"/>
      <c r="R44" s="58"/>
      <c r="S44" s="21">
        <f t="shared" si="0"/>
        <v>5</v>
      </c>
      <c r="T44" s="44">
        <f t="shared" si="1"/>
        <v>0</v>
      </c>
      <c r="U44" s="60"/>
    </row>
    <row r="45" spans="2:21" s="13" customFormat="1" ht="239.25" customHeight="1">
      <c r="B45" s="14"/>
      <c r="C45" s="54">
        <v>11</v>
      </c>
      <c r="D45" s="55"/>
      <c r="E45" s="110"/>
      <c r="F45" s="110"/>
      <c r="G45" s="109"/>
      <c r="H45" s="109"/>
      <c r="I45" s="109"/>
      <c r="J45" s="109"/>
      <c r="K45" s="109"/>
      <c r="L45" s="111"/>
      <c r="M45" s="111"/>
      <c r="N45" s="109"/>
      <c r="O45" s="112"/>
      <c r="P45" s="109"/>
      <c r="Q45" s="109"/>
      <c r="R45" s="58"/>
      <c r="S45" s="21">
        <f t="shared" si="0"/>
        <v>5</v>
      </c>
      <c r="T45" s="44">
        <f t="shared" si="1"/>
        <v>0</v>
      </c>
      <c r="U45" s="60"/>
    </row>
    <row r="46" spans="2:21" s="13" customFormat="1" ht="29.4" customHeight="1">
      <c r="B46" s="14"/>
      <c r="C46" s="54">
        <v>12</v>
      </c>
      <c r="D46" s="55"/>
      <c r="E46" s="56"/>
      <c r="F46" s="88"/>
      <c r="G46" s="56"/>
      <c r="H46" s="88"/>
      <c r="I46" s="56"/>
      <c r="J46" s="92"/>
      <c r="K46" s="57"/>
      <c r="L46" s="94"/>
      <c r="M46" s="94"/>
      <c r="N46" s="57"/>
      <c r="O46" s="57"/>
      <c r="P46" s="57"/>
      <c r="Q46" s="57"/>
      <c r="R46" s="58"/>
      <c r="S46" s="21">
        <f t="shared" si="0"/>
        <v>5</v>
      </c>
      <c r="T46" s="44">
        <f t="shared" si="1"/>
        <v>0</v>
      </c>
      <c r="U46" s="60"/>
    </row>
    <row r="47" spans="2:21" s="13" customFormat="1" ht="29.4" customHeight="1">
      <c r="B47" s="14"/>
      <c r="C47" s="54">
        <v>13</v>
      </c>
      <c r="D47" s="55"/>
      <c r="E47" s="56"/>
      <c r="F47" s="88"/>
      <c r="G47" s="56"/>
      <c r="H47" s="88"/>
      <c r="I47" s="56"/>
      <c r="J47" s="92"/>
      <c r="K47" s="57"/>
      <c r="L47" s="94"/>
      <c r="M47" s="94"/>
      <c r="N47" s="57"/>
      <c r="O47" s="57"/>
      <c r="P47" s="57"/>
      <c r="Q47" s="57"/>
      <c r="R47" s="58"/>
      <c r="S47" s="21">
        <f t="shared" si="0"/>
        <v>5</v>
      </c>
      <c r="T47" s="44">
        <f t="shared" si="1"/>
        <v>0</v>
      </c>
      <c r="U47" s="60"/>
    </row>
    <row r="48" spans="2:21" s="13" customFormat="1" ht="29.4" customHeight="1">
      <c r="B48" s="14"/>
      <c r="C48" s="54">
        <v>14</v>
      </c>
      <c r="D48" s="55"/>
      <c r="E48" s="56"/>
      <c r="F48" s="88"/>
      <c r="G48" s="56"/>
      <c r="H48" s="88"/>
      <c r="I48" s="56"/>
      <c r="J48" s="92"/>
      <c r="K48" s="57"/>
      <c r="L48" s="94"/>
      <c r="M48" s="94"/>
      <c r="N48" s="57"/>
      <c r="O48" s="57"/>
      <c r="P48" s="57"/>
      <c r="Q48" s="57"/>
      <c r="R48" s="58"/>
      <c r="S48" s="21"/>
      <c r="T48" s="44"/>
      <c r="U48" s="60"/>
    </row>
    <row r="49" spans="1:21" s="13" customFormat="1" ht="29.4" customHeight="1">
      <c r="B49" s="14"/>
      <c r="C49" s="54">
        <v>15</v>
      </c>
      <c r="D49" s="55"/>
      <c r="E49" s="56"/>
      <c r="F49" s="88"/>
      <c r="G49" s="56"/>
      <c r="H49" s="88"/>
      <c r="I49" s="56"/>
      <c r="J49" s="92"/>
      <c r="K49" s="57"/>
      <c r="L49" s="94"/>
      <c r="M49" s="94"/>
      <c r="N49" s="57"/>
      <c r="O49" s="57"/>
      <c r="P49" s="57"/>
      <c r="Q49" s="57"/>
      <c r="R49" s="58"/>
      <c r="S49" s="21"/>
      <c r="T49" s="44"/>
      <c r="U49" s="60"/>
    </row>
    <row r="50" spans="1:21" s="13" customFormat="1" ht="29.4" customHeight="1">
      <c r="B50" s="14"/>
      <c r="C50" s="54">
        <v>16</v>
      </c>
      <c r="D50" s="55"/>
      <c r="E50" s="56"/>
      <c r="F50" s="88"/>
      <c r="G50" s="56"/>
      <c r="H50" s="88"/>
      <c r="I50" s="56"/>
      <c r="J50" s="92"/>
      <c r="K50" s="57"/>
      <c r="L50" s="94"/>
      <c r="M50" s="94"/>
      <c r="N50" s="57"/>
      <c r="O50" s="57"/>
      <c r="P50" s="57"/>
      <c r="Q50" s="57"/>
      <c r="R50" s="58"/>
      <c r="S50" s="21"/>
      <c r="T50" s="44"/>
      <c r="U50" s="60"/>
    </row>
    <row r="51" spans="1:21" s="13" customFormat="1" ht="31.5" customHeight="1">
      <c r="B51" s="14"/>
      <c r="C51" s="54">
        <v>17</v>
      </c>
      <c r="D51" s="55"/>
      <c r="E51" s="56"/>
      <c r="F51" s="88"/>
      <c r="G51" s="56"/>
      <c r="H51" s="88"/>
      <c r="I51" s="56"/>
      <c r="J51" s="92"/>
      <c r="K51" s="57"/>
      <c r="L51" s="94"/>
      <c r="M51" s="94"/>
      <c r="N51" s="57"/>
      <c r="O51" s="57"/>
      <c r="P51" s="57"/>
      <c r="Q51" s="57"/>
      <c r="R51" s="58"/>
      <c r="S51" s="21"/>
      <c r="T51" s="44"/>
      <c r="U51" s="60"/>
    </row>
    <row r="52" spans="1:21" s="13" customFormat="1" ht="31.5" customHeight="1">
      <c r="B52" s="14"/>
      <c r="C52" s="54">
        <v>18</v>
      </c>
      <c r="D52" s="55"/>
      <c r="E52" s="56"/>
      <c r="F52" s="88"/>
      <c r="G52" s="56"/>
      <c r="H52" s="88"/>
      <c r="I52" s="56"/>
      <c r="J52" s="92"/>
      <c r="K52" s="57"/>
      <c r="L52" s="94"/>
      <c r="M52" s="94"/>
      <c r="N52" s="57"/>
      <c r="O52" s="57"/>
      <c r="P52" s="57"/>
      <c r="Q52" s="57"/>
      <c r="R52" s="58"/>
      <c r="S52" s="21"/>
      <c r="T52" s="44"/>
      <c r="U52" s="60"/>
    </row>
    <row r="53" spans="1:21" s="13" customFormat="1" ht="31.5" customHeight="1">
      <c r="B53" s="14"/>
      <c r="C53" s="54">
        <v>19</v>
      </c>
      <c r="D53" s="55"/>
      <c r="E53" s="56"/>
      <c r="F53" s="88"/>
      <c r="G53" s="56"/>
      <c r="H53" s="88"/>
      <c r="I53" s="56"/>
      <c r="J53" s="92"/>
      <c r="K53" s="57"/>
      <c r="L53" s="94"/>
      <c r="M53" s="94"/>
      <c r="N53" s="57"/>
      <c r="O53" s="57"/>
      <c r="P53" s="57"/>
      <c r="Q53" s="57"/>
      <c r="R53" s="58"/>
      <c r="S53" s="21"/>
      <c r="T53" s="44"/>
      <c r="U53" s="60"/>
    </row>
    <row r="54" spans="1:21" s="13" customFormat="1" ht="31.5" customHeight="1">
      <c r="B54" s="14"/>
      <c r="C54" s="54">
        <v>20</v>
      </c>
      <c r="D54" s="55"/>
      <c r="E54" s="56"/>
      <c r="F54" s="88"/>
      <c r="G54" s="56"/>
      <c r="H54" s="88"/>
      <c r="I54" s="56"/>
      <c r="J54" s="92"/>
      <c r="K54" s="57"/>
      <c r="L54" s="94"/>
      <c r="M54" s="94"/>
      <c r="N54" s="57"/>
      <c r="O54" s="57"/>
      <c r="P54" s="57"/>
      <c r="Q54" s="57"/>
      <c r="R54" s="58"/>
      <c r="S54" s="21">
        <f t="shared" si="0"/>
        <v>5</v>
      </c>
      <c r="T54" s="44">
        <f t="shared" si="1"/>
        <v>0</v>
      </c>
      <c r="U54" s="60"/>
    </row>
    <row r="55" spans="1:21" s="13" customFormat="1" ht="31.5" customHeight="1">
      <c r="B55" s="14"/>
      <c r="C55" s="54" t="s">
        <v>23</v>
      </c>
      <c r="D55" s="55"/>
      <c r="E55" s="56"/>
      <c r="F55" s="88"/>
      <c r="G55" s="56"/>
      <c r="H55" s="88"/>
      <c r="I55" s="56"/>
      <c r="J55" s="92"/>
      <c r="K55" s="57"/>
      <c r="L55" s="94"/>
      <c r="M55" s="94"/>
      <c r="N55" s="57"/>
      <c r="O55" s="57"/>
      <c r="P55" s="57"/>
      <c r="Q55" s="57"/>
      <c r="R55" s="58"/>
      <c r="S55" s="21">
        <f t="shared" si="0"/>
        <v>5</v>
      </c>
      <c r="T55" s="44">
        <f t="shared" si="1"/>
        <v>0</v>
      </c>
      <c r="U55" s="60"/>
    </row>
    <row r="56" spans="1:21" s="13" customFormat="1" ht="31.5" customHeight="1">
      <c r="B56" s="14"/>
      <c r="C56" s="38"/>
      <c r="D56" s="38"/>
      <c r="E56" s="37"/>
      <c r="F56" s="89"/>
      <c r="G56" s="37"/>
      <c r="H56" s="91"/>
      <c r="I56" s="37"/>
      <c r="J56" s="93"/>
      <c r="K56" s="37"/>
      <c r="L56" s="95"/>
      <c r="M56" s="95"/>
      <c r="N56" s="37"/>
      <c r="O56" s="37"/>
      <c r="P56" s="37"/>
      <c r="Q56" s="37"/>
      <c r="R56" s="42"/>
      <c r="S56" s="42"/>
      <c r="T56" s="42"/>
      <c r="U56" s="60"/>
    </row>
    <row r="57" spans="1:21" ht="21.75" customHeight="1">
      <c r="B57" s="62"/>
      <c r="C57" s="63"/>
      <c r="D57" s="63"/>
      <c r="E57" s="63"/>
      <c r="F57" s="90"/>
      <c r="G57" s="63"/>
      <c r="H57" s="90"/>
      <c r="I57" s="63"/>
      <c r="J57" s="90"/>
      <c r="K57" s="63"/>
      <c r="L57" s="90"/>
      <c r="M57" s="90"/>
      <c r="N57" s="63"/>
      <c r="O57" s="63"/>
      <c r="P57" s="63"/>
      <c r="Q57" s="63"/>
      <c r="R57" s="63"/>
      <c r="S57" s="63"/>
      <c r="T57" s="64"/>
      <c r="U57" s="59"/>
    </row>
    <row r="58" spans="1:21" ht="21.75" customHeight="1">
      <c r="A58" s="15"/>
      <c r="B58" s="201" t="s">
        <v>7</v>
      </c>
      <c r="C58" s="202"/>
      <c r="D58" s="202"/>
      <c r="E58" s="202"/>
      <c r="F58" s="202"/>
      <c r="G58" s="202"/>
      <c r="H58" s="202"/>
      <c r="I58" s="202"/>
      <c r="J58" s="202"/>
      <c r="K58" s="202"/>
      <c r="L58" s="202"/>
      <c r="M58" s="202"/>
      <c r="N58" s="202"/>
      <c r="O58" s="202"/>
      <c r="P58" s="202"/>
      <c r="Q58" s="202"/>
      <c r="R58" s="202"/>
      <c r="S58" s="202"/>
      <c r="T58" s="202"/>
      <c r="U58" s="203"/>
    </row>
    <row r="59" spans="1:21" ht="21.75" customHeight="1">
      <c r="A59" s="16"/>
      <c r="B59" s="198" t="s">
        <v>8</v>
      </c>
      <c r="C59" s="199"/>
      <c r="D59" s="199"/>
      <c r="E59" s="199"/>
      <c r="F59" s="199"/>
      <c r="G59" s="199"/>
      <c r="H59" s="199"/>
      <c r="I59" s="199"/>
      <c r="J59" s="199"/>
      <c r="K59" s="199"/>
      <c r="L59" s="199"/>
      <c r="M59" s="199"/>
      <c r="N59" s="199"/>
      <c r="O59" s="199"/>
      <c r="P59" s="199"/>
      <c r="Q59" s="199"/>
      <c r="R59" s="199"/>
      <c r="S59" s="199"/>
      <c r="T59" s="199"/>
      <c r="U59" s="200"/>
    </row>
    <row r="60" spans="1:21" ht="21.75" customHeight="1">
      <c r="B60" s="167" t="s">
        <v>9</v>
      </c>
      <c r="C60" s="168"/>
      <c r="D60" s="169"/>
      <c r="E60" s="170" t="s">
        <v>25</v>
      </c>
      <c r="F60" s="170"/>
      <c r="G60" s="170"/>
      <c r="H60" s="170" t="s">
        <v>43</v>
      </c>
      <c r="I60" s="170"/>
      <c r="J60" s="171">
        <v>3</v>
      </c>
      <c r="K60" s="172"/>
      <c r="L60" s="172"/>
      <c r="M60" s="173" t="s">
        <v>10</v>
      </c>
      <c r="N60" s="173"/>
      <c r="O60" s="173"/>
      <c r="P60" s="195">
        <v>43343</v>
      </c>
      <c r="Q60" s="196"/>
      <c r="R60" s="196"/>
      <c r="S60" s="196"/>
      <c r="T60" s="196"/>
      <c r="U60" s="197"/>
    </row>
    <row r="61" spans="1:21" ht="80.25" customHeight="1">
      <c r="B61" s="190"/>
      <c r="C61" s="191"/>
      <c r="D61" s="191"/>
      <c r="E61" s="191"/>
      <c r="F61" s="191"/>
      <c r="G61" s="191"/>
      <c r="H61" s="191"/>
      <c r="I61" s="191"/>
      <c r="J61" s="192"/>
      <c r="K61" s="192"/>
      <c r="L61" s="192"/>
      <c r="M61" s="191"/>
      <c r="N61" s="191"/>
      <c r="O61" s="191"/>
      <c r="P61" s="192"/>
      <c r="Q61" s="192"/>
      <c r="R61" s="192"/>
      <c r="S61" s="192"/>
      <c r="T61" s="192"/>
      <c r="U61" s="61"/>
    </row>
    <row r="96" spans="21:21" ht="15.75" customHeight="1">
      <c r="U96" s="17"/>
    </row>
    <row r="97" spans="21:21">
      <c r="U97" s="17"/>
    </row>
    <row r="98" spans="21:21" ht="15.75" customHeight="1">
      <c r="U98" s="17"/>
    </row>
    <row r="99" spans="21:21">
      <c r="U99" s="9"/>
    </row>
    <row r="100" spans="21:21" ht="15.75" customHeight="1">
      <c r="U100" s="17"/>
    </row>
  </sheetData>
  <protectedRanges>
    <protectedRange sqref="G37:G38 E37:E38" name="Rango2_40_2_1_1_1_1_5"/>
  </protectedRanges>
  <mergeCells count="40">
    <mergeCell ref="B61:T61"/>
    <mergeCell ref="C33:C34"/>
    <mergeCell ref="E33:E34"/>
    <mergeCell ref="F33:F34"/>
    <mergeCell ref="Q33:R33"/>
    <mergeCell ref="P60:U60"/>
    <mergeCell ref="B59:U59"/>
    <mergeCell ref="B58:U58"/>
    <mergeCell ref="P33:P34"/>
    <mergeCell ref="K9:N9"/>
    <mergeCell ref="K10:N10"/>
    <mergeCell ref="K11:N11"/>
    <mergeCell ref="C16:O16"/>
    <mergeCell ref="C25:O25"/>
    <mergeCell ref="C22:O22"/>
    <mergeCell ref="C24:O24"/>
    <mergeCell ref="C23:O23"/>
    <mergeCell ref="C31:O31"/>
    <mergeCell ref="I33:I34"/>
    <mergeCell ref="J33:K33"/>
    <mergeCell ref="L33:L34"/>
    <mergeCell ref="M33:M34"/>
    <mergeCell ref="O33:O34"/>
    <mergeCell ref="N33:N34"/>
    <mergeCell ref="C2:E6"/>
    <mergeCell ref="P2:R6"/>
    <mergeCell ref="F2:O6"/>
    <mergeCell ref="B60:D60"/>
    <mergeCell ref="E60:G60"/>
    <mergeCell ref="H60:I60"/>
    <mergeCell ref="J60:L60"/>
    <mergeCell ref="M60:O60"/>
    <mergeCell ref="K12:N12"/>
    <mergeCell ref="K13:N13"/>
    <mergeCell ref="H33:H34"/>
    <mergeCell ref="D33:D34"/>
    <mergeCell ref="G33:G34"/>
    <mergeCell ref="C18:O18"/>
    <mergeCell ref="C20:O20"/>
    <mergeCell ref="C27:O27"/>
  </mergeCells>
  <phoneticPr fontId="35" type="noConversion"/>
  <dataValidations count="1">
    <dataValidation type="list" allowBlank="1" showInputMessage="1" showErrorMessage="1" sqref="H35:H56" xr:uid="{00000000-0002-0000-01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S37"/>
  <sheetViews>
    <sheetView zoomScale="55" zoomScaleNormal="55" workbookViewId="0">
      <selection activeCell="D11" sqref="D11"/>
    </sheetView>
  </sheetViews>
  <sheetFormatPr baseColWidth="10" defaultColWidth="11.44140625" defaultRowHeight="13.8"/>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4.109375" style="1" customWidth="1"/>
    <col min="10" max="10" width="15.6640625" style="1" customWidth="1"/>
    <col min="11" max="11" width="26.5546875" style="1" hidden="1" customWidth="1"/>
    <col min="12" max="12" width="24" style="1" hidden="1" customWidth="1"/>
    <col min="13" max="13" width="23.109375" style="1" customWidth="1"/>
    <col min="14" max="14" width="18.109375" style="1" customWidth="1"/>
    <col min="15" max="15" width="40.6640625" style="1" customWidth="1"/>
    <col min="16" max="16" width="26.5546875" style="1" customWidth="1"/>
    <col min="17" max="17" width="25.44140625" style="1" customWidth="1"/>
    <col min="18" max="18" width="25.6640625" style="1" hidden="1" customWidth="1"/>
    <col min="19" max="19" width="20.5546875" style="1" hidden="1" customWidth="1"/>
    <col min="20" max="20" width="5.88671875" style="1" customWidth="1"/>
    <col min="21" max="16384" width="11.44140625" style="1"/>
  </cols>
  <sheetData>
    <row r="1" spans="2:19" ht="9" customHeight="1"/>
    <row r="2" spans="2:19" ht="15" customHeight="1">
      <c r="B2" s="74"/>
      <c r="C2" s="206"/>
      <c r="D2" s="207"/>
      <c r="E2" s="212" t="s">
        <v>0</v>
      </c>
      <c r="F2" s="213"/>
      <c r="G2" s="213"/>
      <c r="H2" s="213"/>
      <c r="I2" s="213"/>
      <c r="J2" s="213"/>
      <c r="K2" s="213"/>
      <c r="L2" s="213"/>
      <c r="M2" s="213"/>
      <c r="N2" s="214"/>
      <c r="O2" s="165" t="s">
        <v>1</v>
      </c>
      <c r="P2" s="165"/>
      <c r="Q2" s="165"/>
      <c r="R2" s="43"/>
      <c r="S2" s="30" t="s">
        <v>26</v>
      </c>
    </row>
    <row r="3" spans="2:19" ht="12.75" customHeight="1">
      <c r="B3" s="75"/>
      <c r="C3" s="208"/>
      <c r="D3" s="209"/>
      <c r="E3" s="215"/>
      <c r="F3" s="216"/>
      <c r="G3" s="216"/>
      <c r="H3" s="216"/>
      <c r="I3" s="216"/>
      <c r="J3" s="216"/>
      <c r="K3" s="216"/>
      <c r="L3" s="216"/>
      <c r="M3" s="216"/>
      <c r="N3" s="217"/>
      <c r="O3" s="165"/>
      <c r="P3" s="165"/>
      <c r="Q3" s="165"/>
      <c r="R3" s="43"/>
      <c r="S3" s="31" t="s">
        <v>27</v>
      </c>
    </row>
    <row r="4" spans="2:19" ht="12.75" customHeight="1">
      <c r="B4" s="75"/>
      <c r="C4" s="208"/>
      <c r="D4" s="209"/>
      <c r="E4" s="215"/>
      <c r="F4" s="216"/>
      <c r="G4" s="216"/>
      <c r="H4" s="216"/>
      <c r="I4" s="216"/>
      <c r="J4" s="216"/>
      <c r="K4" s="216"/>
      <c r="L4" s="216"/>
      <c r="M4" s="216"/>
      <c r="N4" s="217"/>
      <c r="O4" s="165"/>
      <c r="P4" s="165"/>
      <c r="Q4" s="165"/>
      <c r="R4" s="43"/>
      <c r="S4" s="31" t="s">
        <v>28</v>
      </c>
    </row>
    <row r="5" spans="2:19" ht="12.75" customHeight="1">
      <c r="B5" s="75"/>
      <c r="C5" s="208"/>
      <c r="D5" s="209"/>
      <c r="E5" s="215"/>
      <c r="F5" s="216"/>
      <c r="G5" s="216"/>
      <c r="H5" s="216"/>
      <c r="I5" s="216"/>
      <c r="J5" s="216"/>
      <c r="K5" s="216"/>
      <c r="L5" s="216"/>
      <c r="M5" s="216"/>
      <c r="N5" s="217"/>
      <c r="O5" s="165"/>
      <c r="P5" s="165"/>
      <c r="Q5" s="165"/>
      <c r="R5" s="43"/>
      <c r="S5" s="31" t="s">
        <v>29</v>
      </c>
    </row>
    <row r="6" spans="2:19" ht="12.75" customHeight="1">
      <c r="B6" s="76"/>
      <c r="C6" s="210"/>
      <c r="D6" s="211"/>
      <c r="E6" s="218"/>
      <c r="F6" s="219"/>
      <c r="G6" s="219"/>
      <c r="H6" s="219"/>
      <c r="I6" s="219"/>
      <c r="J6" s="219"/>
      <c r="K6" s="219"/>
      <c r="L6" s="219"/>
      <c r="M6" s="219"/>
      <c r="N6" s="220"/>
      <c r="O6" s="165"/>
      <c r="P6" s="165"/>
      <c r="Q6" s="165"/>
      <c r="R6" s="43"/>
      <c r="S6" s="32" t="s">
        <v>30</v>
      </c>
    </row>
    <row r="7" spans="2:19">
      <c r="B7" s="77"/>
      <c r="C7" s="4"/>
      <c r="D7" s="4"/>
      <c r="E7" s="4"/>
      <c r="F7" s="4"/>
      <c r="G7" s="4"/>
      <c r="H7" s="4"/>
      <c r="I7" s="4"/>
      <c r="J7" s="4"/>
      <c r="K7" s="33"/>
      <c r="L7" s="33"/>
      <c r="M7" s="33"/>
      <c r="N7" s="33"/>
      <c r="O7" s="33"/>
      <c r="P7" s="4"/>
      <c r="Q7" s="69"/>
      <c r="R7" s="18"/>
      <c r="S7" s="2"/>
    </row>
    <row r="8" spans="2:19" ht="6" customHeight="1">
      <c r="B8" s="77"/>
      <c r="C8" s="4"/>
      <c r="D8" s="4"/>
      <c r="E8" s="12"/>
      <c r="F8" s="12"/>
      <c r="G8" s="12"/>
      <c r="H8" s="12"/>
      <c r="I8" s="12"/>
      <c r="J8" s="12"/>
      <c r="K8" s="12"/>
      <c r="L8" s="12"/>
      <c r="M8" s="12"/>
      <c r="N8" s="12"/>
      <c r="O8" s="12"/>
      <c r="P8" s="12"/>
      <c r="Q8" s="70"/>
      <c r="R8" s="4"/>
      <c r="S8" s="5"/>
    </row>
    <row r="9" spans="2:19" ht="33" customHeight="1">
      <c r="B9" s="77"/>
      <c r="C9" s="175" t="s">
        <v>24</v>
      </c>
      <c r="D9" s="186" t="s">
        <v>32</v>
      </c>
      <c r="E9" s="175" t="s">
        <v>34</v>
      </c>
      <c r="F9" s="175" t="s">
        <v>35</v>
      </c>
      <c r="G9" s="193" t="s">
        <v>52</v>
      </c>
      <c r="H9" s="194"/>
      <c r="I9" s="221" t="s">
        <v>53</v>
      </c>
      <c r="J9" s="221"/>
      <c r="K9" s="45"/>
      <c r="L9" s="5"/>
      <c r="M9" s="4"/>
      <c r="N9" s="205" t="s">
        <v>54</v>
      </c>
      <c r="O9" s="205"/>
      <c r="P9" s="4"/>
      <c r="Q9" s="59"/>
    </row>
    <row r="10" spans="2:19" ht="42" customHeight="1">
      <c r="B10" s="77"/>
      <c r="C10" s="175"/>
      <c r="D10" s="186"/>
      <c r="E10" s="175"/>
      <c r="F10" s="175"/>
      <c r="G10" s="49" t="s">
        <v>16</v>
      </c>
      <c r="H10" s="50" t="s">
        <v>48</v>
      </c>
      <c r="I10" s="24" t="s">
        <v>50</v>
      </c>
      <c r="J10" s="24" t="s">
        <v>49</v>
      </c>
      <c r="K10" s="24" t="s">
        <v>45</v>
      </c>
      <c r="L10" s="24" t="s">
        <v>46</v>
      </c>
      <c r="M10" s="4"/>
      <c r="N10" s="51" t="s">
        <v>44</v>
      </c>
      <c r="O10" s="52" t="s">
        <v>47</v>
      </c>
      <c r="P10" s="71"/>
      <c r="Q10" s="59"/>
    </row>
    <row r="11" spans="2:19" s="13" customFormat="1" ht="33" customHeight="1">
      <c r="B11" s="78"/>
      <c r="C11" s="20">
        <v>1</v>
      </c>
      <c r="D11" s="46" t="str">
        <f>'RG1'!E35</f>
        <v>Reiterar el uso de la herramienta tecnológica "Reporte Gerencial, columna DT Días Transcurridos" dispuesta en el Servicio Informático de Devoluciones para el control de los términos de gestión, indistintamente si el expediente se encuentra en auditoría de fiscalización.</v>
      </c>
      <c r="E11" s="46" t="str">
        <f>'RG1'!G35</f>
        <v>Impartir capacitación dirigida a los  funcionarios  de devoluciones responsables de la gestión de las solicitudes de devolución de las Direcciones Seccionales y de la Dirección Operativa de Grandes Contribuyentes enfatizando en la obligación de dar aplicación permanente a la instrucción del Numeral 13 del Manual del Servicio Informático de Devoluciones MN COT 0012, a fin de que se controlen los tiempos de gestión de los actos administrativos decisorios de las solicitudes de devolución  haciendo uso del reporte gerencial (columna DT días transcurridos) que provee el Servicio Informático de Devoluciones, así como el uso del Formato FT-COT-2504 "Registro diario de solicitudes de devolución y/o compensación", el cual contiene las casillas de "Fecha de radicación" y "Fecha de Vencimiento" de las solicitudes de devolución.</v>
      </c>
      <c r="F11" s="53" t="str">
        <f>'RG1'!H35</f>
        <v>Alta</v>
      </c>
      <c r="G11" s="21">
        <f>'RG1'!Q35</f>
        <v>0</v>
      </c>
      <c r="H11" s="22">
        <f>'RG1'!R35</f>
        <v>0</v>
      </c>
      <c r="I11" s="21"/>
      <c r="J11" s="22"/>
      <c r="K11" s="21">
        <f t="shared" ref="K11:K23" si="0">IF(F11="Baja",1,IF(F11="Media - baja",2,IF(F11="Media",3,IF(F11="Media - alta",4,5))))</f>
        <v>5</v>
      </c>
      <c r="L11" s="44">
        <f t="shared" ref="L11:L23" si="1">J11*K11</f>
        <v>0</v>
      </c>
      <c r="M11" s="71"/>
      <c r="N11" s="21" t="str">
        <f>IFERROR(INDEX($D$11:$D$31,MATCH(0,INDEX(COUNTIF($N$10:N10,$D$11:$D$31),),)),"")</f>
        <v/>
      </c>
      <c r="O11" s="65" t="e">
        <f t="shared" ref="O11:O25" si="2">SUMIFS($L$11:$L$31,$D$11:$D$31,N11)/SUMIFS($K$11:$K$31,$D$11:$D$31,N11)</f>
        <v>#DIV/0!</v>
      </c>
      <c r="P11" s="71"/>
      <c r="Q11" s="60"/>
    </row>
    <row r="12" spans="2:19" s="13" customFormat="1" ht="31.5" customHeight="1">
      <c r="B12" s="78"/>
      <c r="C12" s="20">
        <v>2</v>
      </c>
      <c r="D12" s="46" t="e">
        <f>'RG1'!#REF!</f>
        <v>#REF!</v>
      </c>
      <c r="E12" s="46" t="e">
        <f>'RG1'!#REF!</f>
        <v>#REF!</v>
      </c>
      <c r="F12" s="53" t="e">
        <f>'RG1'!#REF!</f>
        <v>#REF!</v>
      </c>
      <c r="G12" s="21" t="e">
        <f>'RG1'!#REF!</f>
        <v>#REF!</v>
      </c>
      <c r="H12" s="22" t="e">
        <f>'RG1'!#REF!</f>
        <v>#REF!</v>
      </c>
      <c r="I12" s="21"/>
      <c r="J12" s="22"/>
      <c r="K12" s="21" t="e">
        <f t="shared" si="0"/>
        <v>#REF!</v>
      </c>
      <c r="L12" s="44" t="e">
        <f t="shared" si="1"/>
        <v>#REF!</v>
      </c>
      <c r="M12" s="71"/>
      <c r="N12" s="21" t="str">
        <f>IFERROR(INDEX($D$11:$D$31,MATCH(0,INDEX(COUNTIF($N$10:N11,$D$11:$D$31),),)),"")</f>
        <v/>
      </c>
      <c r="O12" s="65" t="e">
        <f t="shared" si="2"/>
        <v>#DIV/0!</v>
      </c>
      <c r="P12" s="71"/>
      <c r="Q12" s="60"/>
    </row>
    <row r="13" spans="2:19" s="13" customFormat="1" ht="31.5" customHeight="1">
      <c r="B13" s="78"/>
      <c r="C13" s="20">
        <v>3</v>
      </c>
      <c r="D13" s="46" t="str">
        <f>'RG1'!E37</f>
        <v>Aplicar lo establecido en el procedimiento PR-ADF-0163 "Organización de Los Archivos de Gestión en la UAE DIAN"  y en el Instructivo IN-ADF-0132 "Manejo de los Archivos en la UAE DIAN".</v>
      </c>
      <c r="E13" s="46" t="str">
        <f>'RG1'!G37</f>
        <v>Dar aplicación a las actividades de organización de expedientes de acuerdo a lo establecido en el procedimiento PR-ADF-0163 "Organización de Los Archivos de Gestión en la UAE DIAN"  y en el Instructivo IN-ADF-0132 "Manejo de los Archivos en la UAE DIAN", para los expedientes Híbridos que no se han entregado a las Divisiones de Recaudo y de Divisiones de Recaudo y Cobranzas.</v>
      </c>
      <c r="F13" s="53" t="str">
        <f>'RG1'!H37</f>
        <v>Alta</v>
      </c>
      <c r="G13" s="21">
        <f>'RG1'!Q37</f>
        <v>0</v>
      </c>
      <c r="H13" s="22">
        <f>'RG1'!R37</f>
        <v>0</v>
      </c>
      <c r="I13" s="21"/>
      <c r="J13" s="22"/>
      <c r="K13" s="21">
        <f t="shared" si="0"/>
        <v>5</v>
      </c>
      <c r="L13" s="44">
        <f t="shared" si="1"/>
        <v>0</v>
      </c>
      <c r="M13" s="71"/>
      <c r="N13" s="21" t="str">
        <f>IFERROR(INDEX($D$11:$D$31,MATCH(0,INDEX(COUNTIF($N$10:N12,$D$11:$D$31),),)),"")</f>
        <v/>
      </c>
      <c r="O13" s="65" t="e">
        <f t="shared" si="2"/>
        <v>#DIV/0!</v>
      </c>
      <c r="P13" s="71"/>
      <c r="Q13" s="60"/>
    </row>
    <row r="14" spans="2:19" s="13" customFormat="1" ht="31.5" customHeight="1">
      <c r="B14" s="78"/>
      <c r="C14" s="20">
        <v>4</v>
      </c>
      <c r="D14" s="46" t="e">
        <f>'RG1'!#REF!</f>
        <v>#REF!</v>
      </c>
      <c r="E14" s="46" t="e">
        <f>'RG1'!#REF!</f>
        <v>#REF!</v>
      </c>
      <c r="F14" s="53" t="e">
        <f>'RG1'!#REF!</f>
        <v>#REF!</v>
      </c>
      <c r="G14" s="21" t="e">
        <f>'RG1'!#REF!</f>
        <v>#REF!</v>
      </c>
      <c r="H14" s="22" t="e">
        <f>'RG1'!#REF!</f>
        <v>#REF!</v>
      </c>
      <c r="I14" s="21"/>
      <c r="J14" s="22"/>
      <c r="K14" s="21" t="e">
        <f t="shared" si="0"/>
        <v>#REF!</v>
      </c>
      <c r="L14" s="44" t="e">
        <f t="shared" si="1"/>
        <v>#REF!</v>
      </c>
      <c r="M14" s="71"/>
      <c r="N14" s="21" t="str">
        <f>IFERROR(INDEX($D$11:$D$31,MATCH(0,INDEX(COUNTIF($N$10:N13,$D$11:$D$31),),)),"")</f>
        <v/>
      </c>
      <c r="O14" s="65" t="e">
        <f t="shared" si="2"/>
        <v>#DIV/0!</v>
      </c>
      <c r="P14" s="71"/>
      <c r="Q14" s="60"/>
    </row>
    <row r="15" spans="2:19" s="13" customFormat="1" ht="31.5" customHeight="1">
      <c r="B15" s="78"/>
      <c r="C15" s="20">
        <v>5</v>
      </c>
      <c r="D15" s="46" t="e">
        <f>'RG1'!#REF!</f>
        <v>#REF!</v>
      </c>
      <c r="E15" s="46" t="e">
        <f>'RG1'!#REF!</f>
        <v>#REF!</v>
      </c>
      <c r="F15" s="53" t="e">
        <f>'RG1'!#REF!</f>
        <v>#REF!</v>
      </c>
      <c r="G15" s="21" t="e">
        <f>'RG1'!#REF!</f>
        <v>#REF!</v>
      </c>
      <c r="H15" s="22" t="e">
        <f>'RG1'!#REF!</f>
        <v>#REF!</v>
      </c>
      <c r="I15" s="21"/>
      <c r="J15" s="22"/>
      <c r="K15" s="21" t="e">
        <f t="shared" si="0"/>
        <v>#REF!</v>
      </c>
      <c r="L15" s="44" t="e">
        <f t="shared" si="1"/>
        <v>#REF!</v>
      </c>
      <c r="M15" s="71"/>
      <c r="N15" s="21" t="str">
        <f>IFERROR(INDEX($D$11:$D$31,MATCH(0,INDEX(COUNTIF($N$10:N14,$D$11:$D$31),),)),"")</f>
        <v/>
      </c>
      <c r="O15" s="65" t="e">
        <f t="shared" si="2"/>
        <v>#DIV/0!</v>
      </c>
      <c r="P15" s="71"/>
      <c r="Q15" s="60"/>
    </row>
    <row r="16" spans="2:19" s="13" customFormat="1" ht="31.5" customHeight="1">
      <c r="B16" s="78"/>
      <c r="C16" s="20">
        <v>6</v>
      </c>
      <c r="D16" s="46" t="e">
        <f>'RG1'!#REF!</f>
        <v>#REF!</v>
      </c>
      <c r="E16" s="46" t="e">
        <f>'RG1'!#REF!</f>
        <v>#REF!</v>
      </c>
      <c r="F16" s="53" t="e">
        <f>'RG1'!#REF!</f>
        <v>#REF!</v>
      </c>
      <c r="G16" s="21" t="e">
        <f>'RG1'!#REF!</f>
        <v>#REF!</v>
      </c>
      <c r="H16" s="22" t="e">
        <f>'RG1'!#REF!</f>
        <v>#REF!</v>
      </c>
      <c r="I16" s="21"/>
      <c r="J16" s="22"/>
      <c r="K16" s="21" t="e">
        <f t="shared" si="0"/>
        <v>#REF!</v>
      </c>
      <c r="L16" s="44" t="e">
        <f t="shared" si="1"/>
        <v>#REF!</v>
      </c>
      <c r="M16" s="71"/>
      <c r="N16" s="21" t="str">
        <f>IFERROR(INDEX($D$11:$D$31,MATCH(0,INDEX(COUNTIF($N$10:N15,$D$11:$D$31),),)),"")</f>
        <v/>
      </c>
      <c r="O16" s="65" t="e">
        <f t="shared" si="2"/>
        <v>#DIV/0!</v>
      </c>
      <c r="P16" s="37"/>
      <c r="Q16" s="60"/>
    </row>
    <row r="17" spans="2:18" s="13" customFormat="1" ht="31.5" customHeight="1">
      <c r="B17" s="78"/>
      <c r="C17" s="20">
        <v>7</v>
      </c>
      <c r="D17" s="46" t="str">
        <f>'RG1'!E40</f>
        <v>Realizar control a los expedientes en gestión, conforme al Memorando 40 del 25 de febrero de  2022, utilizando la lista de chequeo  en relación con la norma archivística en  los expedientes del proceso Cumplimiento de Obligaciones Tributarias - Subproceso de Fiscalización y Liquidación</v>
      </c>
      <c r="E17" s="46" t="str">
        <f>'RG1'!G40</f>
        <v>1. Realizar trimestralmente, la verificación al cumplimiento del  memorando utilizando la lista de chequeo diseñada para el efecto. Para la verificación, deberán tomar una muestra</v>
      </c>
      <c r="F17" s="53" t="str">
        <f>'RG1'!H40</f>
        <v>Media - alta</v>
      </c>
      <c r="G17" s="21">
        <f>'RG1'!Q40</f>
        <v>0</v>
      </c>
      <c r="H17" s="22">
        <f>'RG1'!R40</f>
        <v>0</v>
      </c>
      <c r="I17" s="21"/>
      <c r="J17" s="22"/>
      <c r="K17" s="21">
        <f t="shared" si="0"/>
        <v>4</v>
      </c>
      <c r="L17" s="44">
        <f t="shared" si="1"/>
        <v>0</v>
      </c>
      <c r="M17" s="71"/>
      <c r="N17" s="21" t="str">
        <f>IFERROR(INDEX($D$11:$D$31,MATCH(0,INDEX(COUNTIF($N$10:N16,$D$11:$D$31),),)),"")</f>
        <v/>
      </c>
      <c r="O17" s="65" t="e">
        <f t="shared" si="2"/>
        <v>#DIV/0!</v>
      </c>
      <c r="P17" s="37"/>
      <c r="Q17" s="60"/>
    </row>
    <row r="18" spans="2:18" s="13" customFormat="1" ht="31.5" customHeight="1">
      <c r="B18" s="78"/>
      <c r="C18" s="20">
        <v>8</v>
      </c>
      <c r="D18" s="46" t="str">
        <f>'RG1'!E41</f>
        <v>Realizar control a los expedientes en gestión, conforme al Memorando 40 del 25 de febrero de  2022, utilizando la lista de chequeo  en relación con la norma archivística en  los expedientes del proceso de Cumplimiento de Obligaciones Tributarias - Subproceso de Fiscalización y Liquidación</v>
      </c>
      <c r="E18" s="46" t="str">
        <f>'RG1'!G41</f>
        <v>2. Elaborar  trimestralmente el informe  de la verificación de los expedientes con sus soportes por parte de las  divisiones de fiscalización y liquidación, recaudo, recaudo y cobranzas o la dependecia que haga sus veces.</v>
      </c>
      <c r="F18" s="53" t="str">
        <f>'RG1'!H41</f>
        <v>Media - alta</v>
      </c>
      <c r="G18" s="21">
        <f>'RG1'!Q41</f>
        <v>0</v>
      </c>
      <c r="H18" s="22">
        <f>'RG1'!R41</f>
        <v>0</v>
      </c>
      <c r="I18" s="21"/>
      <c r="J18" s="22"/>
      <c r="K18" s="21">
        <f t="shared" si="0"/>
        <v>4</v>
      </c>
      <c r="L18" s="44">
        <f t="shared" si="1"/>
        <v>0</v>
      </c>
      <c r="M18" s="71"/>
      <c r="N18" s="21" t="str">
        <f>IFERROR(INDEX($D$11:$D$31,MATCH(0,INDEX(COUNTIF($N$10:N17,$D$11:$D$31),),)),"")</f>
        <v/>
      </c>
      <c r="O18" s="65" t="e">
        <f t="shared" si="2"/>
        <v>#DIV/0!</v>
      </c>
      <c r="P18" s="37"/>
      <c r="Q18" s="60"/>
    </row>
    <row r="19" spans="2:18" s="13" customFormat="1" ht="31.5" customHeight="1">
      <c r="B19" s="78"/>
      <c r="C19" s="20">
        <v>9</v>
      </c>
      <c r="D19" s="46" t="str">
        <f>'RG1'!E43</f>
        <v xml:space="preserve">Incluir en la lista de chequeo que hace parte del Memorando 40 del 25 de febrero de 2022,  la verificacion de la  existencia de la carta de presentacion Formato 1810 </v>
      </c>
      <c r="E19" s="46" t="str">
        <f>'RG1'!G43</f>
        <v xml:space="preserve">Actualizar y socializar la lista de chequeo que hace parte del Memorando 40 del 25 de febrero de 2022,  la verificacion de la  existencia de la carta de presentacion Formato 1810 </v>
      </c>
      <c r="F19" s="53" t="str">
        <f>'RG1'!H43</f>
        <v>Media - alta</v>
      </c>
      <c r="G19" s="21">
        <f>'RG1'!Q43</f>
        <v>0</v>
      </c>
      <c r="H19" s="22">
        <f>'RG1'!R43</f>
        <v>0</v>
      </c>
      <c r="I19" s="21"/>
      <c r="J19" s="22"/>
      <c r="K19" s="21">
        <f t="shared" si="0"/>
        <v>4</v>
      </c>
      <c r="L19" s="44">
        <f t="shared" si="1"/>
        <v>0</v>
      </c>
      <c r="M19" s="71"/>
      <c r="N19" s="21" t="str">
        <f>IFERROR(INDEX($D$11:$D$31,MATCH(0,INDEX(COUNTIF($N$10:N18,$D$11:$D$31),),)),"")</f>
        <v/>
      </c>
      <c r="O19" s="65" t="e">
        <f t="shared" si="2"/>
        <v>#DIV/0!</v>
      </c>
      <c r="P19" s="37"/>
      <c r="Q19" s="60"/>
    </row>
    <row r="20" spans="2:18" s="13" customFormat="1" ht="31.5" customHeight="1">
      <c r="B20" s="78"/>
      <c r="C20" s="20">
        <v>10</v>
      </c>
      <c r="D20" s="46">
        <f>'RG1'!E44</f>
        <v>0</v>
      </c>
      <c r="E20" s="46">
        <f>'RG1'!G44</f>
        <v>0</v>
      </c>
      <c r="F20" s="53">
        <f>'RG1'!H44</f>
        <v>0</v>
      </c>
      <c r="G20" s="21">
        <f>'RG1'!Q44</f>
        <v>0</v>
      </c>
      <c r="H20" s="22">
        <f>'RG1'!R44</f>
        <v>0</v>
      </c>
      <c r="I20" s="21"/>
      <c r="J20" s="22"/>
      <c r="K20" s="21">
        <f t="shared" si="0"/>
        <v>5</v>
      </c>
      <c r="L20" s="44">
        <f t="shared" si="1"/>
        <v>0</v>
      </c>
      <c r="M20" s="71"/>
      <c r="N20" s="21" t="str">
        <f>IFERROR(INDEX($D$11:$D$31,MATCH(0,INDEX(COUNTIF($N$10:N19,$D$11:$D$31),),)),"")</f>
        <v/>
      </c>
      <c r="O20" s="65" t="e">
        <f t="shared" si="2"/>
        <v>#DIV/0!</v>
      </c>
      <c r="P20" s="37"/>
      <c r="Q20" s="60"/>
    </row>
    <row r="21" spans="2:18" s="13" customFormat="1" ht="31.5" customHeight="1">
      <c r="B21" s="78"/>
      <c r="C21" s="20">
        <v>11</v>
      </c>
      <c r="D21" s="46">
        <f>'RG1'!E45</f>
        <v>0</v>
      </c>
      <c r="E21" s="46">
        <f>'RG1'!G45</f>
        <v>0</v>
      </c>
      <c r="F21" s="53">
        <f>'RG1'!H45</f>
        <v>0</v>
      </c>
      <c r="G21" s="21">
        <f>'RG1'!Q45</f>
        <v>0</v>
      </c>
      <c r="H21" s="22">
        <f>'RG1'!R45</f>
        <v>0</v>
      </c>
      <c r="I21" s="21"/>
      <c r="J21" s="22"/>
      <c r="K21" s="21">
        <f t="shared" si="0"/>
        <v>5</v>
      </c>
      <c r="L21" s="44">
        <f t="shared" si="1"/>
        <v>0</v>
      </c>
      <c r="M21" s="71"/>
      <c r="N21" s="21" t="str">
        <f>IFERROR(INDEX($D$11:$D$31,MATCH(0,INDEX(COUNTIF($N$10:N20,$D$11:$D$31),),)),"")</f>
        <v/>
      </c>
      <c r="O21" s="65" t="e">
        <f t="shared" si="2"/>
        <v>#DIV/0!</v>
      </c>
      <c r="P21" s="37"/>
      <c r="Q21" s="60"/>
    </row>
    <row r="22" spans="2:18" s="13" customFormat="1" ht="31.5" customHeight="1">
      <c r="B22" s="78"/>
      <c r="C22" s="20">
        <v>12</v>
      </c>
      <c r="D22" s="46">
        <f>'RG1'!E46</f>
        <v>0</v>
      </c>
      <c r="E22" s="46">
        <f>'RG1'!G46</f>
        <v>0</v>
      </c>
      <c r="F22" s="53">
        <f>'RG1'!H46</f>
        <v>0</v>
      </c>
      <c r="G22" s="21">
        <f>'RG1'!Q46</f>
        <v>0</v>
      </c>
      <c r="H22" s="22">
        <f>'RG1'!R46</f>
        <v>0</v>
      </c>
      <c r="I22" s="21"/>
      <c r="J22" s="22"/>
      <c r="K22" s="21">
        <f t="shared" si="0"/>
        <v>5</v>
      </c>
      <c r="L22" s="44">
        <f t="shared" si="1"/>
        <v>0</v>
      </c>
      <c r="M22" s="71"/>
      <c r="N22" s="21" t="str">
        <f>IFERROR(INDEX($D$11:$D$31,MATCH(0,INDEX(COUNTIF($N$10:N21,$D$11:$D$31),),)),"")</f>
        <v/>
      </c>
      <c r="O22" s="65" t="e">
        <f t="shared" si="2"/>
        <v>#DIV/0!</v>
      </c>
      <c r="P22" s="37"/>
      <c r="Q22" s="60"/>
    </row>
    <row r="23" spans="2:18" s="13" customFormat="1" ht="31.5" customHeight="1">
      <c r="B23" s="78"/>
      <c r="C23" s="20">
        <v>13</v>
      </c>
      <c r="D23" s="46">
        <f>'RG1'!E47</f>
        <v>0</v>
      </c>
      <c r="E23" s="46">
        <f>'RG1'!G47</f>
        <v>0</v>
      </c>
      <c r="F23" s="53">
        <f>'RG1'!H47</f>
        <v>0</v>
      </c>
      <c r="G23" s="21">
        <f>'RG1'!Q47</f>
        <v>0</v>
      </c>
      <c r="H23" s="22">
        <f>'RG1'!R47</f>
        <v>0</v>
      </c>
      <c r="I23" s="21"/>
      <c r="J23" s="22"/>
      <c r="K23" s="21">
        <f t="shared" si="0"/>
        <v>5</v>
      </c>
      <c r="L23" s="44">
        <f t="shared" si="1"/>
        <v>0</v>
      </c>
      <c r="M23" s="71"/>
      <c r="N23" s="21" t="str">
        <f>IFERROR(INDEX($D$11:$D$31,MATCH(0,INDEX(COUNTIF($N$10:N22,$D$11:$D$31),),)),"")</f>
        <v/>
      </c>
      <c r="O23" s="65" t="e">
        <f t="shared" si="2"/>
        <v>#DIV/0!</v>
      </c>
      <c r="P23" s="37"/>
      <c r="Q23" s="60"/>
    </row>
    <row r="24" spans="2:18" s="13" customFormat="1" ht="31.5" customHeight="1">
      <c r="B24" s="78"/>
      <c r="C24" s="20">
        <v>14</v>
      </c>
      <c r="D24" s="46">
        <f>'RG1'!E48</f>
        <v>0</v>
      </c>
      <c r="E24" s="46">
        <f>'RG1'!G48</f>
        <v>0</v>
      </c>
      <c r="F24" s="53">
        <f>'RG1'!H48</f>
        <v>0</v>
      </c>
      <c r="G24" s="21">
        <f>'RG1'!Q48</f>
        <v>0</v>
      </c>
      <c r="H24" s="22">
        <f>'RG1'!R48</f>
        <v>0</v>
      </c>
      <c r="I24" s="22"/>
      <c r="J24" s="22"/>
      <c r="K24" s="21">
        <f t="shared" ref="K24:K30" si="3">IF(F24="Baja",1,IF(F24="Media - baja",2,IF(F24="Media",3,IF(F24="Media - alta",4,5))))</f>
        <v>5</v>
      </c>
      <c r="L24" s="44">
        <f t="shared" ref="L24:L30" si="4">J24*K24</f>
        <v>0</v>
      </c>
      <c r="M24" s="71"/>
      <c r="N24" s="21" t="str">
        <f>IFERROR(INDEX($D$11:$D$31,MATCH(0,INDEX(COUNTIF($N$10:N23,$D$11:$D$31),),)),"")</f>
        <v/>
      </c>
      <c r="O24" s="65" t="e">
        <f t="shared" si="2"/>
        <v>#DIV/0!</v>
      </c>
      <c r="P24" s="37"/>
      <c r="Q24" s="60"/>
    </row>
    <row r="25" spans="2:18" s="13" customFormat="1" ht="31.5" customHeight="1">
      <c r="B25" s="78"/>
      <c r="C25" s="20">
        <v>15</v>
      </c>
      <c r="D25" s="46">
        <f>'RG1'!E49</f>
        <v>0</v>
      </c>
      <c r="E25" s="46">
        <f>'RG1'!G49</f>
        <v>0</v>
      </c>
      <c r="F25" s="53">
        <f>'RG1'!H49</f>
        <v>0</v>
      </c>
      <c r="G25" s="21">
        <f>'RG1'!Q49</f>
        <v>0</v>
      </c>
      <c r="H25" s="22">
        <f>'RG1'!R49</f>
        <v>0</v>
      </c>
      <c r="I25" s="22"/>
      <c r="J25" s="22"/>
      <c r="K25" s="21">
        <f t="shared" si="3"/>
        <v>5</v>
      </c>
      <c r="L25" s="44">
        <f t="shared" si="4"/>
        <v>0</v>
      </c>
      <c r="M25" s="71"/>
      <c r="N25" s="21" t="str">
        <f>IFERROR(INDEX($D$11:$D$31,MATCH(0,INDEX(COUNTIF($N$10:N24,$D$11:$D$31),),)),"")</f>
        <v/>
      </c>
      <c r="O25" s="65" t="e">
        <f t="shared" si="2"/>
        <v>#DIV/0!</v>
      </c>
      <c r="P25" s="37"/>
      <c r="Q25" s="60"/>
    </row>
    <row r="26" spans="2:18" s="13" customFormat="1" ht="31.5" customHeight="1">
      <c r="B26" s="78"/>
      <c r="C26" s="20">
        <v>16</v>
      </c>
      <c r="D26" s="46">
        <f>'RG1'!E50</f>
        <v>0</v>
      </c>
      <c r="E26" s="46">
        <f>'RG1'!G50</f>
        <v>0</v>
      </c>
      <c r="F26" s="53">
        <f>'RG1'!H50</f>
        <v>0</v>
      </c>
      <c r="G26" s="21">
        <f>'RG1'!Q50</f>
        <v>0</v>
      </c>
      <c r="H26" s="22">
        <f>'RG1'!R50</f>
        <v>0</v>
      </c>
      <c r="I26" s="22"/>
      <c r="J26" s="22"/>
      <c r="K26" s="21">
        <f t="shared" si="3"/>
        <v>5</v>
      </c>
      <c r="L26" s="44">
        <f t="shared" si="4"/>
        <v>0</v>
      </c>
      <c r="M26" s="71"/>
      <c r="N26" s="71"/>
      <c r="O26" s="71"/>
      <c r="P26" s="37"/>
      <c r="Q26" s="60"/>
    </row>
    <row r="27" spans="2:18" s="13" customFormat="1" ht="31.5" customHeight="1">
      <c r="B27" s="78"/>
      <c r="C27" s="20">
        <v>17</v>
      </c>
      <c r="D27" s="46">
        <f>'RG1'!E51</f>
        <v>0</v>
      </c>
      <c r="E27" s="46">
        <f>'RG1'!G51</f>
        <v>0</v>
      </c>
      <c r="F27" s="53">
        <f>'RG1'!H51</f>
        <v>0</v>
      </c>
      <c r="G27" s="21">
        <f>'RG1'!Q51</f>
        <v>0</v>
      </c>
      <c r="H27" s="22">
        <f>'RG1'!R51</f>
        <v>0</v>
      </c>
      <c r="I27" s="22"/>
      <c r="J27" s="22"/>
      <c r="K27" s="21">
        <f t="shared" si="3"/>
        <v>5</v>
      </c>
      <c r="L27" s="44">
        <f t="shared" si="4"/>
        <v>0</v>
      </c>
      <c r="M27" s="71"/>
      <c r="N27" s="71"/>
      <c r="O27" s="71"/>
      <c r="P27" s="37"/>
      <c r="Q27" s="60"/>
    </row>
    <row r="28" spans="2:18" s="13" customFormat="1" ht="31.5" customHeight="1">
      <c r="B28" s="78"/>
      <c r="C28" s="20">
        <v>18</v>
      </c>
      <c r="D28" s="46">
        <f>'RG1'!E52</f>
        <v>0</v>
      </c>
      <c r="E28" s="46">
        <f>'RG1'!G52</f>
        <v>0</v>
      </c>
      <c r="F28" s="53">
        <f>'RG1'!H52</f>
        <v>0</v>
      </c>
      <c r="G28" s="21">
        <f>'RG1'!Q52</f>
        <v>0</v>
      </c>
      <c r="H28" s="22">
        <f>'RG1'!R52</f>
        <v>0</v>
      </c>
      <c r="I28" s="22"/>
      <c r="J28" s="22"/>
      <c r="K28" s="21">
        <f t="shared" si="3"/>
        <v>5</v>
      </c>
      <c r="L28" s="44">
        <f t="shared" si="4"/>
        <v>0</v>
      </c>
      <c r="M28" s="71"/>
      <c r="N28" s="71"/>
      <c r="O28" s="71"/>
      <c r="P28" s="37"/>
      <c r="Q28" s="60"/>
    </row>
    <row r="29" spans="2:18" s="13" customFormat="1" ht="31.5" customHeight="1">
      <c r="B29" s="78"/>
      <c r="C29" s="20">
        <v>19</v>
      </c>
      <c r="D29" s="46">
        <f>'RG1'!E53</f>
        <v>0</v>
      </c>
      <c r="E29" s="46">
        <f>'RG1'!G53</f>
        <v>0</v>
      </c>
      <c r="F29" s="53">
        <f>'RG1'!H53</f>
        <v>0</v>
      </c>
      <c r="G29" s="21">
        <f>'RG1'!Q53</f>
        <v>0</v>
      </c>
      <c r="H29" s="22">
        <f>'RG1'!R53</f>
        <v>0</v>
      </c>
      <c r="I29" s="22"/>
      <c r="J29" s="22"/>
      <c r="K29" s="21">
        <f t="shared" si="3"/>
        <v>5</v>
      </c>
      <c r="L29" s="44">
        <f t="shared" si="4"/>
        <v>0</v>
      </c>
      <c r="M29" s="71"/>
      <c r="N29" s="71"/>
      <c r="O29" s="71"/>
      <c r="P29" s="37"/>
      <c r="Q29" s="60"/>
    </row>
    <row r="30" spans="2:18" s="13" customFormat="1" ht="31.5" customHeight="1">
      <c r="B30" s="78"/>
      <c r="C30" s="20">
        <v>20</v>
      </c>
      <c r="D30" s="46">
        <f>'RG1'!E54</f>
        <v>0</v>
      </c>
      <c r="E30" s="46">
        <f>'RG1'!G54</f>
        <v>0</v>
      </c>
      <c r="F30" s="53">
        <f>'RG1'!H54</f>
        <v>0</v>
      </c>
      <c r="G30" s="21">
        <f>'RG1'!Q54</f>
        <v>0</v>
      </c>
      <c r="H30" s="22">
        <f>'RG1'!R54</f>
        <v>0</v>
      </c>
      <c r="I30" s="22"/>
      <c r="J30" s="22"/>
      <c r="K30" s="21">
        <f t="shared" si="3"/>
        <v>5</v>
      </c>
      <c r="L30" s="44">
        <f t="shared" si="4"/>
        <v>0</v>
      </c>
      <c r="M30" s="71"/>
      <c r="N30" s="71"/>
      <c r="O30" s="71"/>
      <c r="P30" s="37"/>
      <c r="Q30" s="60"/>
    </row>
    <row r="31" spans="2:18" s="13" customFormat="1" ht="31.5" customHeight="1">
      <c r="B31" s="78"/>
      <c r="C31" s="20" t="s">
        <v>23</v>
      </c>
      <c r="D31" s="46">
        <f>'RG1'!E55</f>
        <v>0</v>
      </c>
      <c r="E31" s="46">
        <f>'RG1'!G55</f>
        <v>0</v>
      </c>
      <c r="F31" s="53">
        <f>'RG1'!H55</f>
        <v>0</v>
      </c>
      <c r="G31" s="21">
        <f>'RG1'!Q55</f>
        <v>0</v>
      </c>
      <c r="H31" s="22">
        <f>'RG1'!R55</f>
        <v>0</v>
      </c>
      <c r="I31" s="22"/>
      <c r="J31" s="22"/>
      <c r="K31" s="21">
        <f t="shared" ref="K31" si="5">IF(F31="Baja",1,IF(F31="Media - baja",2,IF(F31="Media",3,IF(F31="Media - alta",4,5))))</f>
        <v>5</v>
      </c>
      <c r="L31" s="44">
        <f t="shared" ref="L31" si="6">J31*K31</f>
        <v>0</v>
      </c>
      <c r="M31" s="71"/>
      <c r="N31" s="71"/>
      <c r="O31" s="71"/>
      <c r="P31" s="37"/>
      <c r="Q31" s="60"/>
    </row>
    <row r="32" spans="2:18" s="13" customFormat="1" ht="31.5" customHeight="1">
      <c r="B32" s="78"/>
      <c r="C32" s="38"/>
      <c r="D32" s="38"/>
      <c r="E32" s="37"/>
      <c r="F32" s="37"/>
      <c r="G32" s="37"/>
      <c r="H32" s="39"/>
      <c r="I32" s="37"/>
      <c r="J32" s="40"/>
      <c r="K32" s="37"/>
      <c r="L32" s="41"/>
      <c r="M32" s="41"/>
      <c r="N32" s="37"/>
      <c r="O32" s="37"/>
      <c r="P32" s="37"/>
      <c r="Q32" s="72"/>
      <c r="R32" s="60"/>
    </row>
    <row r="33" spans="1:18" ht="21.75" customHeight="1">
      <c r="B33" s="79"/>
      <c r="C33" s="63"/>
      <c r="D33" s="63"/>
      <c r="E33" s="63"/>
      <c r="F33" s="63"/>
      <c r="G33" s="63"/>
      <c r="H33" s="63"/>
      <c r="I33" s="63"/>
      <c r="J33" s="63"/>
      <c r="K33" s="63"/>
      <c r="L33" s="63"/>
      <c r="M33" s="63"/>
      <c r="N33" s="63"/>
      <c r="O33" s="63"/>
      <c r="P33" s="63"/>
      <c r="Q33" s="73"/>
      <c r="R33" s="59"/>
    </row>
    <row r="34" spans="1:18" ht="21.75" customHeight="1">
      <c r="A34" s="15"/>
      <c r="B34" s="228" t="s">
        <v>7</v>
      </c>
      <c r="C34" s="229"/>
      <c r="D34" s="229"/>
      <c r="E34" s="229"/>
      <c r="F34" s="229"/>
      <c r="G34" s="229"/>
      <c r="H34" s="229"/>
      <c r="I34" s="229"/>
      <c r="J34" s="229"/>
      <c r="K34" s="229"/>
      <c r="L34" s="229"/>
      <c r="M34" s="229"/>
      <c r="N34" s="229"/>
      <c r="O34" s="229"/>
      <c r="P34" s="229"/>
      <c r="Q34" s="230"/>
      <c r="R34" s="66"/>
    </row>
    <row r="35" spans="1:18" ht="21.75" customHeight="1">
      <c r="A35" s="16"/>
      <c r="B35" s="167" t="s">
        <v>8</v>
      </c>
      <c r="C35" s="168"/>
      <c r="D35" s="168"/>
      <c r="E35" s="168"/>
      <c r="F35" s="168"/>
      <c r="G35" s="168"/>
      <c r="H35" s="168"/>
      <c r="I35" s="168"/>
      <c r="J35" s="168"/>
      <c r="K35" s="168"/>
      <c r="L35" s="168"/>
      <c r="M35" s="168"/>
      <c r="N35" s="168"/>
      <c r="O35" s="168"/>
      <c r="P35" s="168"/>
      <c r="Q35" s="169"/>
      <c r="R35" s="68"/>
    </row>
    <row r="36" spans="1:18" ht="21.75" customHeight="1">
      <c r="B36" s="167" t="s">
        <v>9</v>
      </c>
      <c r="C36" s="168"/>
      <c r="D36" s="169"/>
      <c r="E36" s="167" t="s">
        <v>25</v>
      </c>
      <c r="F36" s="169"/>
      <c r="G36" s="167" t="s">
        <v>43</v>
      </c>
      <c r="H36" s="169"/>
      <c r="I36" s="167">
        <v>3</v>
      </c>
      <c r="J36" s="168"/>
      <c r="K36" s="168"/>
      <c r="L36" s="168"/>
      <c r="M36" s="169"/>
      <c r="N36" s="222" t="s">
        <v>10</v>
      </c>
      <c r="O36" s="223"/>
      <c r="P36" s="231">
        <v>43343</v>
      </c>
      <c r="Q36" s="232"/>
      <c r="R36" s="67"/>
    </row>
    <row r="37" spans="1:18" ht="80.25" customHeight="1">
      <c r="B37" s="224"/>
      <c r="C37" s="225"/>
      <c r="D37" s="225"/>
      <c r="E37" s="225"/>
      <c r="F37" s="225"/>
      <c r="G37" s="225"/>
      <c r="H37" s="225"/>
      <c r="I37" s="225"/>
      <c r="J37" s="225"/>
      <c r="K37" s="225"/>
      <c r="L37" s="225"/>
      <c r="M37" s="225"/>
      <c r="N37" s="225"/>
      <c r="O37" s="225"/>
      <c r="P37" s="226"/>
      <c r="Q37" s="227"/>
      <c r="R37" s="61"/>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xr:uid="{00000000-0002-0000-0200-000000000000}">
      <formula1>$S$2:$S$6</formula1>
    </dataValidation>
    <dataValidation type="list" allowBlank="1" showInputMessage="1" showErrorMessage="1" sqref="H32" xr:uid="{00000000-0002-0000-0200-000001000000}">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6A1C00-D03F-47C6-A3CC-20920FE2DD61}"/>
</file>

<file path=customXml/itemProps2.xml><?xml version="1.0" encoding="utf-8"?>
<ds:datastoreItem xmlns:ds="http://schemas.openxmlformats.org/officeDocument/2006/customXml" ds:itemID="{74DD5710-DABF-4198-8207-BE6A6DED4AFE}">
  <ds:schemaRefs>
    <ds:schemaRef ds:uri="http://purl.org/dc/terms/"/>
    <ds:schemaRef ds:uri="80b85395-ac31-4b56-902b-e2dc4f5a5618"/>
    <ds:schemaRef ds:uri="10a93019-545d-46cd-a9ca-17d53d6615df"/>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2EAC71A-C5CD-4B04-8688-EDC8A0926F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Instrucciones</vt:lpstr>
      <vt:lpstr>RG1</vt:lpstr>
      <vt:lpstr>Monitoreo y Seguimiento RG1</vt:lpstr>
      <vt:lpstr>'Monitoreo y Seguimiento RG1'!Área_de_impresión</vt:lpstr>
      <vt:lpstr>'RG1'!Área_de_impresión</vt:lpstr>
      <vt:lpstr>'Monitoreo y Seguimiento RG1'!Títulos_a_imprimir</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Seguimiento-plan-1707022445-JUL-2020</dc:title>
  <dc:creator>Ana Libia Garzon Bohorquez</dc:creator>
  <cp:lastModifiedBy>ENVY M6</cp:lastModifiedBy>
  <cp:lastPrinted>2022-08-16T17:42:52Z</cp:lastPrinted>
  <dcterms:created xsi:type="dcterms:W3CDTF">2015-06-22T21:28:44Z</dcterms:created>
  <dcterms:modified xsi:type="dcterms:W3CDTF">2022-08-18T17:48:18Z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